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4"/>
  </bookViews>
  <sheets>
    <sheet name="D01" sheetId="1" state="visible" r:id="rId2"/>
    <sheet name="D02" sheetId="2" state="visible" r:id="rId3"/>
    <sheet name="D03" sheetId="3" state="visible" r:id="rId4"/>
    <sheet name="D04" sheetId="4" state="visible" r:id="rId5"/>
    <sheet name="D05" sheetId="5" state="visible" r:id="rId6"/>
    <sheet name="D06" sheetId="6" state="visible" r:id="rId7"/>
    <sheet name="D07" sheetId="7" state="visible" r:id="rId8"/>
    <sheet name="D08" sheetId="8" state="visible" r:id="rId9"/>
    <sheet name="D09" sheetId="9" state="visible" r:id="rId10"/>
    <sheet name="D11" sheetId="10" state="visible" r:id="rId11"/>
    <sheet name="D12" sheetId="11" state="visible" r:id="rId12"/>
    <sheet name="D13" sheetId="12" state="visible" r:id="rId13"/>
    <sheet name="D14" sheetId="13" state="visible" r:id="rId14"/>
    <sheet name="D15" sheetId="14" state="visible" r:id="rId15"/>
    <sheet name="D16" sheetId="15" state="visible" r:id="rId16"/>
    <sheet name="D17" sheetId="16" state="visible" r:id="rId17"/>
    <sheet name="D18" sheetId="17" state="visible" r:id="rId18"/>
    <sheet name="D19" sheetId="18" state="visible" r:id="rId19"/>
    <sheet name="D20" sheetId="19" state="visible" r:id="rId20"/>
    <sheet name="D21" sheetId="20" state="visible" r:id="rId21"/>
    <sheet name="D22" sheetId="21" state="visible" r:id="rId22"/>
    <sheet name="D23" sheetId="22" state="visible" r:id="rId23"/>
    <sheet name="D24" sheetId="23" state="visible" r:id="rId24"/>
    <sheet name="D25" sheetId="24" state="visible" r:id="rId25"/>
    <sheet name="TOT_MPIOS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<sst xmlns="http://schemas.openxmlformats.org/spreadsheetml/2006/main" count="21059" uniqueCount="849">
  <si>
    <t xml:space="preserve">ELECCIÓN DE CONCEJALES A LOS AYUNTAMIENTOS</t>
  </si>
  <si>
    <t xml:space="preserve">No</t>
  </si>
  <si>
    <t xml:space="preserve">DTTO</t>
  </si>
  <si>
    <t xml:space="preserve">CVE</t>
  </si>
  <si>
    <t xml:space="preserve">MUNICIPIO</t>
  </si>
  <si>
    <t xml:space="preserve">LOCALIDAD</t>
  </si>
  <si>
    <t xml:space="preserve">SECCION</t>
  </si>
  <si>
    <t xml:space="preserve">TIPO_CASILLA</t>
  </si>
  <si>
    <t xml:space="preserve">LISTA_NOM</t>
  </si>
  <si>
    <t xml:space="preserve">PAN</t>
  </si>
  <si>
    <t xml:space="preserve">PRI</t>
  </si>
  <si>
    <t xml:space="preserve">PRD</t>
  </si>
  <si>
    <t xml:space="preserve">PVEM</t>
  </si>
  <si>
    <t xml:space="preserve">PT</t>
  </si>
  <si>
    <t xml:space="preserve">PMC</t>
  </si>
  <si>
    <t xml:space="preserve">PUP</t>
  </si>
  <si>
    <t xml:space="preserve">PNA</t>
  </si>
  <si>
    <t xml:space="preserve">PSD</t>
  </si>
  <si>
    <t xml:space="preserve">MORENA</t>
  </si>
  <si>
    <t xml:space="preserve">PES</t>
  </si>
  <si>
    <t xml:space="preserve">PRS</t>
  </si>
  <si>
    <t xml:space="preserve">PAN-PRD</t>
  </si>
  <si>
    <t xml:space="preserve">PRI-PVEM</t>
  </si>
  <si>
    <t xml:space="preserve">PNA-PSD</t>
  </si>
  <si>
    <t xml:space="preserve">IND_1</t>
  </si>
  <si>
    <t xml:space="preserve">IND_2</t>
  </si>
  <si>
    <t xml:space="preserve">IND_3</t>
  </si>
  <si>
    <t xml:space="preserve">IND_4</t>
  </si>
  <si>
    <t xml:space="preserve">IND_5</t>
  </si>
  <si>
    <t xml:space="preserve">CNR</t>
  </si>
  <si>
    <t xml:space="preserve">NULOS</t>
  </si>
  <si>
    <t xml:space="preserve">VOT_TOTAL</t>
  </si>
  <si>
    <t xml:space="preserve">ACATLAN DE PEREZ FIGUEROA</t>
  </si>
  <si>
    <t xml:space="preserve">BASICA</t>
  </si>
  <si>
    <t xml:space="preserve">CONTIGUA 1</t>
  </si>
  <si>
    <t xml:space="preserve">CONTIGUA 2</t>
  </si>
  <si>
    <t xml:space="preserve">ESPECIAL 1</t>
  </si>
  <si>
    <t xml:space="preserve">TETELA </t>
  </si>
  <si>
    <t xml:space="preserve">ARROYO DE ENMEDIO </t>
  </si>
  <si>
    <t xml:space="preserve">CONJUNTO HABITACIONAL LAS MARGARITAS </t>
  </si>
  <si>
    <t xml:space="preserve">VICENTE CAMALOTE </t>
  </si>
  <si>
    <t xml:space="preserve">GUADALUPE DE REYES </t>
  </si>
  <si>
    <t xml:space="preserve">BARBASCO</t>
  </si>
  <si>
    <t xml:space="preserve">CAÑAMAZAL</t>
  </si>
  <si>
    <t xml:space="preserve">CONEJO</t>
  </si>
  <si>
    <t xml:space="preserve">ZONA URBANA</t>
  </si>
  <si>
    <t xml:space="preserve">ASERRADERO</t>
  </si>
  <si>
    <t xml:space="preserve">LA DEFENSA</t>
  </si>
  <si>
    <t xml:space="preserve">EL PORVENIR</t>
  </si>
  <si>
    <t xml:space="preserve">CARBONERA</t>
  </si>
  <si>
    <t xml:space="preserve">OJO DE AGUA, PALMA CUATA</t>
  </si>
  <si>
    <t xml:space="preserve">LA JUNTA</t>
  </si>
  <si>
    <t xml:space="preserve">CAÑADA SAN ANTONIO</t>
  </si>
  <si>
    <t xml:space="preserve">LA SELVA</t>
  </si>
  <si>
    <t xml:space="preserve">JOLIET</t>
  </si>
  <si>
    <t xml:space="preserve">LA RAYA </t>
  </si>
  <si>
    <t xml:space="preserve">TEMBLADERAS DEL CASTILLO</t>
  </si>
  <si>
    <t xml:space="preserve">LOS CORRALES</t>
  </si>
  <si>
    <t xml:space="preserve">CERRO MOJARRA LA CAPILLA</t>
  </si>
  <si>
    <t xml:space="preserve">COSOLAPA SARMIENTO</t>
  </si>
  <si>
    <t xml:space="preserve">LA TABAQUERA</t>
  </si>
  <si>
    <t xml:space="preserve">EL SEDRAL</t>
  </si>
  <si>
    <t xml:space="preserve">EXTRAORDINARIA 1</t>
  </si>
  <si>
    <t xml:space="preserve">ARROYO DE PITA</t>
  </si>
  <si>
    <t xml:space="preserve">RANCHO GRANDE</t>
  </si>
  <si>
    <t xml:space="preserve">A</t>
  </si>
  <si>
    <t xml:space="preserve">VOTACIÓN TOTAL EMITIDA EN EL MUNICIPIO</t>
  </si>
  <si>
    <t xml:space="preserve">B</t>
  </si>
  <si>
    <t xml:space="preserve">DISTRIBUCIÓN FINAL DE VOTOS A PARTIDOS POLITICOS Y  CANDIDATOS INDEPENDIENTES EN SU CASO</t>
  </si>
  <si>
    <t xml:space="preserve">C</t>
  </si>
  <si>
    <t xml:space="preserve">VOTACIÓN TOTAL EMITIDA PARA LOS CANDIDATOS DE LAS COALICIONES, PARTIDOS POLÍTICOS Y CANDIDATOS INDEPENDIENTES EN SU CASO</t>
  </si>
  <si>
    <t xml:space="preserve">COALICION CREO
PAN-PRD</t>
  </si>
  <si>
    <t xml:space="preserve">COALCIÓN
PRI-PVEM</t>
  </si>
  <si>
    <t xml:space="preserve">COSOLAPA</t>
  </si>
  <si>
    <t xml:space="preserve">SAN JOSE INDEPENDENCIA</t>
  </si>
  <si>
    <t xml:space="preserve">EXTRAORDINARIA 1 CONTIGUA 1</t>
  </si>
  <si>
    <t xml:space="preserve">SAN JOSE TENANGO</t>
  </si>
  <si>
    <t xml:space="preserve">UNION HIDALGO</t>
  </si>
  <si>
    <t xml:space="preserve">AGUACATITLA</t>
  </si>
  <si>
    <t xml:space="preserve">POZO DE AGUILA</t>
  </si>
  <si>
    <t xml:space="preserve">PUERTO BUENAVISTA</t>
  </si>
  <si>
    <t xml:space="preserve">SITIO IGLESIA</t>
  </si>
  <si>
    <t xml:space="preserve">AGUA CIENEGA</t>
  </si>
  <si>
    <t xml:space="preserve">CERRO OTATE</t>
  </si>
  <si>
    <t xml:space="preserve">CAÑADA DE MAMEY</t>
  </si>
  <si>
    <t xml:space="preserve">LLANO DE ARNICA</t>
  </si>
  <si>
    <t xml:space="preserve">SAN JORGE BUENAVISTA</t>
  </si>
  <si>
    <t xml:space="preserve">TEOCUATLAN</t>
  </si>
  <si>
    <t xml:space="preserve">TIERRA COLORADA</t>
  </si>
  <si>
    <t xml:space="preserve">ALTAMIRA</t>
  </si>
  <si>
    <t xml:space="preserve">MINA DE ARENA</t>
  </si>
  <si>
    <t xml:space="preserve">CERRO PALMERA</t>
  </si>
  <si>
    <t xml:space="preserve">SAN MARTIN CABALLERO</t>
  </si>
  <si>
    <t xml:space="preserve">CERRO LIQUIDAMBAR</t>
  </si>
  <si>
    <t xml:space="preserve">CERRO CENTRAL</t>
  </si>
  <si>
    <t xml:space="preserve">CERRO  RABON</t>
  </si>
  <si>
    <t xml:space="preserve">SAN MIGUEL SOYALTPEC</t>
  </si>
  <si>
    <t xml:space="preserve">TEMASCAL</t>
  </si>
  <si>
    <t xml:space="preserve">MIGUEL HIDALGO</t>
  </si>
  <si>
    <t xml:space="preserve">ISLA MALSAGA</t>
  </si>
  <si>
    <t xml:space="preserve">ARROLLO CARACOL</t>
  </si>
  <si>
    <t xml:space="preserve">CERRO AGUA PLATANAR</t>
  </si>
  <si>
    <t xml:space="preserve">CABEZA DE TIGRE</t>
  </si>
  <si>
    <t xml:space="preserve">LA BREÑA</t>
  </si>
  <si>
    <t xml:space="preserve">EL CARMEN</t>
  </si>
  <si>
    <t xml:space="preserve">N.C.P. A.LA REFORMA</t>
  </si>
  <si>
    <t xml:space="preserve">LA REFORMA</t>
  </si>
  <si>
    <t xml:space="preserve">NUEVO PASO NAZARENO</t>
  </si>
  <si>
    <t xml:space="preserve">COSOLAPA CARACOL</t>
  </si>
  <si>
    <t xml:space="preserve">COLONIA AGRICOLA COSOLTEPEC</t>
  </si>
  <si>
    <t xml:space="preserve">LAS MARGARITA</t>
  </si>
  <si>
    <t xml:space="preserve">LA MARGARITAS</t>
  </si>
  <si>
    <t xml:space="preserve">CORRAL DE PIEDRA</t>
  </si>
  <si>
    <t xml:space="preserve">LA NUEVA POCHOTA</t>
  </si>
  <si>
    <t xml:space="preserve">LA CANDELARIA</t>
  </si>
  <si>
    <t xml:space="preserve">NVO.ARROLLO CHICALI</t>
  </si>
  <si>
    <t xml:space="preserve">EL ENCAJONADO</t>
  </si>
  <si>
    <t xml:space="preserve">NVO.PESCADITO DE ABAJO</t>
  </si>
  <si>
    <t xml:space="preserve">ISLA SOYALTEPEC</t>
  </si>
  <si>
    <t xml:space="preserve">AGUA ESCONDIDA</t>
  </si>
  <si>
    <t xml:space="preserve">BENITO JUAREZ SEGUNDO</t>
  </si>
  <si>
    <t xml:space="preserve">PIEDRA DE AMOLAR</t>
  </si>
  <si>
    <t xml:space="preserve">ARROYO TIGRE</t>
  </si>
  <si>
    <t xml:space="preserve">CERRO TEPEZCUINCLE</t>
  </si>
  <si>
    <t xml:space="preserve">NUEVO PESCADITO DE ABAJO II</t>
  </si>
  <si>
    <t xml:space="preserve">SAN PEDRO IXCATLAN</t>
  </si>
  <si>
    <t xml:space="preserve">CABEZA DE TILPAN</t>
  </si>
  <si>
    <t xml:space="preserve">SAN FELIPE TILPAN</t>
  </si>
  <si>
    <t xml:space="preserve">ARROYO ZONTLE</t>
  </si>
  <si>
    <t xml:space="preserve">CERRO QUEMADO</t>
  </si>
  <si>
    <t xml:space="preserve">ARROLLO MURCIELAGO</t>
  </si>
  <si>
    <t xml:space="preserve">CERRO PROGRESO</t>
  </si>
  <si>
    <t xml:space="preserve">CAMINO SACRISTAN</t>
  </si>
  <si>
    <t xml:space="preserve">SAN JUAN BAUTISTA TUXTEPEC</t>
  </si>
  <si>
    <t xml:space="preserve">EXTRAORDINARIA 1 CONTIGUA 2</t>
  </si>
  <si>
    <t xml:space="preserve">EXTRAORDINARIA 1 CONTIGUA 3</t>
  </si>
  <si>
    <t xml:space="preserve">EXTRAORDINARIA 1 CONTIGUA 4</t>
  </si>
  <si>
    <t xml:space="preserve">CONTIGUA 3</t>
  </si>
  <si>
    <t xml:space="preserve">CONTIGUA 4</t>
  </si>
  <si>
    <t xml:space="preserve">CONTIGUA 5</t>
  </si>
  <si>
    <t xml:space="preserve">CONTIGUA 6</t>
  </si>
  <si>
    <t xml:space="preserve">EXTRAORDINARIA 2</t>
  </si>
  <si>
    <t xml:space="preserve">AYOTZINTEPEC</t>
  </si>
  <si>
    <t xml:space="preserve">EXTRAORDINARIA 3</t>
  </si>
  <si>
    <t xml:space="preserve">LOMA BONITA</t>
  </si>
  <si>
    <t xml:space="preserve">SAN FELIPE JALAPA DE DIAZ</t>
  </si>
  <si>
    <t xml:space="preserve">SAN FELIPE USILA</t>
  </si>
  <si>
    <t xml:space="preserve">SAN JOSE CHILTEPEC</t>
  </si>
  <si>
    <t xml:space="preserve">-</t>
  </si>
  <si>
    <t xml:space="preserve">SAN JUAN BAUTISTA TLACOATZINTEPEC</t>
  </si>
  <si>
    <t xml:space="preserve">SAN LUCAS OJITLAN</t>
  </si>
  <si>
    <t xml:space="preserve">SANTA MARIA JACATEPEC</t>
  </si>
  <si>
    <t xml:space="preserve">HUAUTEPEC</t>
  </si>
  <si>
    <t xml:space="preserve">AGUA DE TINTA</t>
  </si>
  <si>
    <t xml:space="preserve">EL CAMARON  HUAUTEPEC</t>
  </si>
  <si>
    <t xml:space="preserve">HUAUTLA DE JIMENEZ</t>
  </si>
  <si>
    <t xml:space="preserve">CALLE ABELARDO L. RODRÍGUEZ</t>
  </si>
  <si>
    <t xml:space="preserve">C1</t>
  </si>
  <si>
    <t xml:space="preserve">C2</t>
  </si>
  <si>
    <t xml:space="preserve">CALLE PERIFÉRICO 20 DE NOVIEMBRE</t>
  </si>
  <si>
    <t xml:space="preserve">CALLE 16 DE SEPTIEMBRE, NÚMERO 72, COLONIA PALO DE CEDRO, BARRIO INI</t>
  </si>
  <si>
    <t xml:space="preserve">CALLE CUAUHTÉMOC, SIN NÚMERO</t>
  </si>
  <si>
    <t xml:space="preserve">CASILLA ANULADA POR LA SALA XALAPA DEL TEPJF</t>
  </si>
  <si>
    <t xml:space="preserve">CALLE INGENIERO JORGE L. TAMAYO, SIN NÚMERO, BARRIO LA JOYA</t>
  </si>
  <si>
    <t xml:space="preserve">CALLE INGENIERO JORGE L. TAMAYO, SIN NÚMERO</t>
  </si>
  <si>
    <t xml:space="preserve">S1</t>
  </si>
  <si>
    <t xml:space="preserve">CALLE EMILIANO ZAPATA, NÚMERO 31, PLAN DE CARRIL</t>
  </si>
  <si>
    <t xml:space="preserve">AGUA DE PARED, SAN ANDRÉS HIDALGO</t>
  </si>
  <si>
    <t xml:space="preserve">COLONIA CENTRO, SAN ANDRÉS HIDALGO</t>
  </si>
  <si>
    <t xml:space="preserve">SAN AGUSTÍN ZARAGOZA</t>
  </si>
  <si>
    <t xml:space="preserve">E1</t>
  </si>
  <si>
    <t xml:space="preserve">AGUA CATITLA</t>
  </si>
  <si>
    <t xml:space="preserve">AGUA DE CERRO</t>
  </si>
  <si>
    <t xml:space="preserve">AGUA DE TIERRA</t>
  </si>
  <si>
    <t xml:space="preserve">AGUA DE LA ROSA</t>
  </si>
  <si>
    <t xml:space="preserve">BARRANCA SECA</t>
  </si>
  <si>
    <t xml:space="preserve">SAN FELIPE</t>
  </si>
  <si>
    <t xml:space="preserve">E2</t>
  </si>
  <si>
    <t xml:space="preserve">SANTA CRUZ DE JUÁREZ</t>
  </si>
  <si>
    <t xml:space="preserve">LOMA CHILAR</t>
  </si>
  <si>
    <t xml:space="preserve"> 13</t>
  </si>
  <si>
    <t xml:space="preserve">PLAN CARLOTA</t>
  </si>
  <si>
    <t xml:space="preserve">RÍO SANTIAGO</t>
  </si>
  <si>
    <t xml:space="preserve">E1C1</t>
  </si>
  <si>
    <t xml:space="preserve">LOMA CHAPULTEPEC</t>
  </si>
  <si>
    <t xml:space="preserve">EL CARRIZAL</t>
  </si>
  <si>
    <t xml:space="preserve">XOCHITONALCO</t>
  </si>
  <si>
    <t xml:space="preserve">SANTA CATARINA BUENA VISTA</t>
  </si>
  <si>
    <t xml:space="preserve">VOTACIÓN DE LA CASILLA ANULADA</t>
  </si>
  <si>
    <t xml:space="preserve">SAN BARTOLOME AYAUTLA</t>
  </si>
  <si>
    <t xml:space="preserve">SAN JUAN BAUTISTA CUICATLÁN</t>
  </si>
  <si>
    <t xml:space="preserve">SAN JUAN COYULA</t>
  </si>
  <si>
    <t xml:space="preserve">SANTIAGO QUIOTEPEC</t>
  </si>
  <si>
    <t xml:space="preserve">SAN PEDRO NODON</t>
  </si>
  <si>
    <t xml:space="preserve">LA IBERIA</t>
  </si>
  <si>
    <t xml:space="preserve">SAN PEDRO CHICOZAPOTES</t>
  </si>
  <si>
    <t xml:space="preserve">SAN FRANCISCO TUTEPETONGO</t>
  </si>
  <si>
    <t xml:space="preserve">SAN JOSE DEL CHILAR</t>
  </si>
  <si>
    <t xml:space="preserve">SANTIAGO DOMINGUILLO</t>
  </si>
  <si>
    <t xml:space="preserve">SAN GABRIEL ALMOLOYAS</t>
  </si>
  <si>
    <t xml:space="preserve">SANTA CATARINA TLAXILA</t>
  </si>
  <si>
    <t xml:space="preserve">SAN JUAN COATZOSPAM</t>
  </si>
  <si>
    <t xml:space="preserve">SAM JUAN COATZOSPAM</t>
  </si>
  <si>
    <t xml:space="preserve">SANTA MARÍA TECOMAVACA</t>
  </si>
  <si>
    <t xml:space="preserve">DISTRIBUCIÓN FINAL DE VOTOS A PARTIDOS POLITICOS Y  
CANDIDATOS INDEPENDIENTES EN SU CASO</t>
  </si>
  <si>
    <t xml:space="preserve">VOTACIÓN TOTAL EMITIDA PARA LOS CANDIDATOS DE LAS COALICIONES,
 PARTIDOS POLÍTICOS Y CANDIDATOS INDEPENDIENTES EN SU CASO</t>
  </si>
  <si>
    <t xml:space="preserve">SANTA MARIA TEOPOXCO</t>
  </si>
  <si>
    <t xml:space="preserve">VILLA NUEVA</t>
  </si>
  <si>
    <t xml:space="preserve">TEPETITLAN</t>
  </si>
  <si>
    <t xml:space="preserve">CHIAPAS</t>
  </si>
  <si>
    <t xml:space="preserve">SANTA MARIA TEXCATITLAN</t>
  </si>
  <si>
    <t xml:space="preserve">TEOTITLAN DE FLORES MAGON</t>
  </si>
  <si>
    <t xml:space="preserve">VALERIO TRUJANO</t>
  </si>
  <si>
    <t xml:space="preserve">TOMELLIN</t>
  </si>
  <si>
    <t xml:space="preserve">05</t>
  </si>
  <si>
    <t xml:space="preserve">ASUNCIÓN NOCHIXTLÁN</t>
  </si>
  <si>
    <r>
      <rPr>
        <sz val="11"/>
        <color rgb="FF000000"/>
        <rFont val="Arial Narrow"/>
        <family val="2"/>
        <charset val="1"/>
      </rPr>
      <t xml:space="preserve">C</t>
    </r>
    <r>
      <rPr>
        <sz val="10"/>
        <color rgb="FF000000"/>
        <rFont val="Arial Narrow"/>
        <family val="2"/>
        <charset val="1"/>
      </rPr>
      <t xml:space="preserve">ONTIGUA 1</t>
    </r>
  </si>
  <si>
    <t xml:space="preserve">SAN ANDRES DINICUITI</t>
  </si>
  <si>
    <t xml:space="preserve">SANTA MARIA TUTLA</t>
  </si>
  <si>
    <t xml:space="preserve">SANTIAGO DEL RIO</t>
  </si>
  <si>
    <t xml:space="preserve">SAN ANDRÉS ZAUTLA</t>
  </si>
  <si>
    <t xml:space="preserve">SAN ISIDRO</t>
  </si>
  <si>
    <t xml:space="preserve">SAN FRANCISCO TELIXTLAHUACA</t>
  </si>
  <si>
    <t xml:space="preserve">SAN PABLO HUITZO</t>
  </si>
  <si>
    <t xml:space="preserve">SANTA MARIA TENEXPAM</t>
  </si>
  <si>
    <t xml:space="preserve">SAN PEDRO Y SAN PABLO TEPOSCOLULA</t>
  </si>
  <si>
    <t xml:space="preserve">GUADALUPE VISTA HERMOSA</t>
  </si>
  <si>
    <t xml:space="preserve">SAN FELIPE IXTAPA</t>
  </si>
  <si>
    <t xml:space="preserve">SANTO DOMINGO TLACHITONGO</t>
  </si>
  <si>
    <t xml:space="preserve">SANTIAGO CACALOXTEPEC</t>
  </si>
  <si>
    <t xml:space="preserve">SANTIAGO SUCHILQUITONGO</t>
  </si>
  <si>
    <t xml:space="preserve">VILLA DE TAMAZULAPAM DEL PROGRESO </t>
  </si>
  <si>
    <t xml:space="preserve">VILLA TEJUPAM DE LA UNION</t>
  </si>
  <si>
    <t xml:space="preserve">YODOBADA VILLA TEJUPAM DE LA UNION</t>
  </si>
  <si>
    <t xml:space="preserve">ASUNCIÓN CUYOTEPEJI</t>
  </si>
  <si>
    <t xml:space="preserve">Asunción Cuyotepeji</t>
  </si>
  <si>
    <t xml:space="preserve">CONTIGUA  1</t>
  </si>
  <si>
    <t xml:space="preserve">FRESNILLO DE TRUJANO</t>
  </si>
  <si>
    <t xml:space="preserve">CIRUELOS GUAPOTCINGO</t>
  </si>
  <si>
    <t xml:space="preserve">GUADALUPE DE RAMIREZ</t>
  </si>
  <si>
    <t xml:space="preserve">HUAJUAPAN DE LEÓN</t>
  </si>
  <si>
    <t xml:space="preserve">Fraccionamiento Fovissste 1a Sección</t>
  </si>
  <si>
    <t xml:space="preserve">Colonia Reforma</t>
  </si>
  <si>
    <t xml:space="preserve">Colonia del Maestro</t>
  </si>
  <si>
    <t xml:space="preserve">Colonia Alta Vista de Juárez</t>
  </si>
  <si>
    <t xml:space="preserve">Colonia El Calvario </t>
  </si>
  <si>
    <t xml:space="preserve">Colonia La Merced</t>
  </si>
  <si>
    <t xml:space="preserve">Colonia Centro (Calle Valerio Trujano)</t>
  </si>
  <si>
    <t xml:space="preserve">Colonia Tepeyac</t>
  </si>
  <si>
    <t xml:space="preserve">Colonia Centro (Calle Nuyoo)</t>
  </si>
  <si>
    <t xml:space="preserve">Colonia Centro (Calle Tapia)</t>
  </si>
  <si>
    <t xml:space="preserve">ESPECIAL</t>
  </si>
  <si>
    <t xml:space="preserve">Colonia Centro (Calle H. Colegio Militar) </t>
  </si>
  <si>
    <t xml:space="preserve">Colonia Centro (Calle Galeana)</t>
  </si>
  <si>
    <t xml:space="preserve">Colonia Los Presidentes</t>
  </si>
  <si>
    <t xml:space="preserve">Colonia Aviación</t>
  </si>
  <si>
    <t xml:space="preserve">CASILLA ANULADA POR EL TRIBUNAL ELECTORAL DEL ESTADO DE OAXACA. SALA REGIONAL REVOCA LA NULIDAD DE ESTA CASILLA.</t>
  </si>
  <si>
    <t xml:space="preserve">Fraccionamiento Jardines del Sur</t>
  </si>
  <si>
    <t xml:space="preserve">Agencia El Carmen</t>
  </si>
  <si>
    <t xml:space="preserve">Agencia Las Animas</t>
  </si>
  <si>
    <t xml:space="preserve">Agencia Santa María Xochixtlapilco</t>
  </si>
  <si>
    <t xml:space="preserve">Agencia Magdalena Tetaltepec</t>
  </si>
  <si>
    <t xml:space="preserve">Agencia Ahuehuetitlán de Gonzalez</t>
  </si>
  <si>
    <t xml:space="preserve">Agencia Santa María Ayú</t>
  </si>
  <si>
    <t xml:space="preserve">Agencia Santiago Chilixtlahuaca</t>
  </si>
  <si>
    <t xml:space="preserve">Agencia Rancho Ramírez</t>
  </si>
  <si>
    <t xml:space="preserve">Agencia Rancho Dolores</t>
  </si>
  <si>
    <t xml:space="preserve">Agencia El Molino</t>
  </si>
  <si>
    <t xml:space="preserve">Agencia San Miguel Papalutla</t>
  </si>
  <si>
    <t xml:space="preserve">Agencia San Pedro Yodoyuxi</t>
  </si>
  <si>
    <t xml:space="preserve">Agencia Santa Teresa</t>
  </si>
  <si>
    <t xml:space="preserve">Agencia Saucitlán de Morelos</t>
  </si>
  <si>
    <t xml:space="preserve">Agencia San Francisco Yosocuta</t>
  </si>
  <si>
    <t xml:space="preserve">Agencia San Sebastian Progreso</t>
  </si>
  <si>
    <t xml:space="preserve">Nancy Ramirez Sandoval</t>
  </si>
  <si>
    <t xml:space="preserve">Javier Martín Villagómez Herrera</t>
  </si>
  <si>
    <t xml:space="preserve">Joel Bernardo Zamora Montes</t>
  </si>
  <si>
    <t xml:space="preserve">Óscar Mejía Bravo</t>
  </si>
  <si>
    <t xml:space="preserve">MARISCALA DE JUAREZ</t>
  </si>
  <si>
    <t xml:space="preserve">SANTA CRUZ EL FRAYLE</t>
  </si>
  <si>
    <t xml:space="preserve">GUADALUPE LA HUERTILLA</t>
  </si>
  <si>
    <t xml:space="preserve">SAN PEDRO ATOYAC</t>
  </si>
  <si>
    <t xml:space="preserve">SAN MIGUEL CARRIZAL</t>
  </si>
  <si>
    <t xml:space="preserve">San Jerónimo Silacayoapilla</t>
  </si>
  <si>
    <t xml:space="preserve">SAN JUAN BAUTISTA SUCHITEPEC</t>
  </si>
  <si>
    <t xml:space="preserve">SAN JUAN IHUALTEPEC</t>
  </si>
  <si>
    <t xml:space="preserve">SAN MARCOS ARTEAGA</t>
  </si>
  <si>
    <t xml:space="preserve">VISTAHERMOS DE CARDENAS</t>
  </si>
  <si>
    <t xml:space="preserve">SAN MARTIN ZACATEPEC</t>
  </si>
  <si>
    <t xml:space="preserve">SAN MIGUEL AHUEHUETITLAN</t>
  </si>
  <si>
    <t xml:space="preserve">SAN MIGUEL AMATITLAN</t>
  </si>
  <si>
    <t xml:space="preserve">SAN NICOLAS HIDALGO</t>
  </si>
  <si>
    <t xml:space="preserve">SANTA CRUZ TACACHE DE MINA</t>
  </si>
  <si>
    <t xml:space="preserve">CORREDOR DEL PALACIO MUNICIPAL </t>
  </si>
  <si>
    <t xml:space="preserve">RICARDO FLORES MAGON, CENTRO</t>
  </si>
  <si>
    <t xml:space="preserve">SAN JOSE LA PRADERA</t>
  </si>
  <si>
    <t xml:space="preserve">SANTIAGO AYUQUILILLA</t>
  </si>
  <si>
    <t xml:space="preserve">SANTA CATARINA ESTANCIA</t>
  </si>
  <si>
    <t xml:space="preserve">VILLA DE SANTIAGO CHAZUMBA</t>
  </si>
  <si>
    <t xml:space="preserve">SANTO DOMINGO TIANGUISTENGO</t>
  </si>
  <si>
    <t xml:space="preserve">SAN SEBASTIAN DE LA FRONTERA</t>
  </si>
  <si>
    <t xml:space="preserve">OLLERAS DE BUSTAMANTE</t>
  </si>
  <si>
    <t xml:space="preserve">SAN JOSE CHICHIHUALTEPEC</t>
  </si>
  <si>
    <t xml:space="preserve">LUNATITLAN DEL PROGRESO</t>
  </si>
  <si>
    <t xml:space="preserve">SANTA MARIA ACAQUIZAPAN</t>
  </si>
  <si>
    <t xml:space="preserve">SAN JUAN NOCHIXTLAN</t>
  </si>
  <si>
    <t xml:space="preserve">SANTIAGO HUAJOLOTITLAN</t>
  </si>
  <si>
    <t xml:space="preserve">SANTIAGO TAMAZOLA</t>
  </si>
  <si>
    <t xml:space="preserve">SANTO DOMINGO TONALA</t>
  </si>
  <si>
    <t xml:space="preserve">NATIVIDAD</t>
  </si>
  <si>
    <t xml:space="preserve">SAN ANDRES SABINILLO</t>
  </si>
  <si>
    <t xml:space="preserve">SAN JUAN REYES </t>
  </si>
  <si>
    <t xml:space="preserve">SAN SEBASTIAN DEL MONTE</t>
  </si>
  <si>
    <t xml:space="preserve">YETLA DE JUAREZ </t>
  </si>
  <si>
    <t xml:space="preserve">04_3</t>
  </si>
  <si>
    <t xml:space="preserve">Silacayoapam</t>
  </si>
  <si>
    <t xml:space="preserve">San Sebastian Zoquiapam</t>
  </si>
  <si>
    <t xml:space="preserve">San Juan Trujano</t>
  </si>
  <si>
    <t xml:space="preserve">San Juan Huaxtepec</t>
  </si>
  <si>
    <t xml:space="preserve">San Vicente el Zapote </t>
  </si>
  <si>
    <t xml:space="preserve">San Martin del Estado</t>
  </si>
  <si>
    <t xml:space="preserve">San Antonio</t>
  </si>
  <si>
    <t xml:space="preserve">Santiago Patlanala </t>
  </si>
  <si>
    <t xml:space="preserve">El Carmen</t>
  </si>
  <si>
    <t xml:space="preserve">Santiago Asuncion</t>
  </si>
  <si>
    <t xml:space="preserve">Los Reyes Michiapa</t>
  </si>
  <si>
    <t xml:space="preserve">San geronimo Progreso</t>
  </si>
  <si>
    <t xml:space="preserve">San Miguel Aguacates</t>
  </si>
  <si>
    <t xml:space="preserve">San Andres Montaña</t>
  </si>
  <si>
    <t xml:space="preserve">ZAPOTITLAN LAGUNAS</t>
  </si>
  <si>
    <t xml:space="preserve">CONTIGUA</t>
  </si>
  <si>
    <t xml:space="preserve">GUADALUPE DEL RECREO</t>
  </si>
  <si>
    <t xml:space="preserve">PUTLA VILLA DE GUERRERO</t>
  </si>
  <si>
    <t xml:space="preserve">SAN JORGE RIO FRIJOL</t>
  </si>
  <si>
    <t xml:space="preserve">ESPECIAL 2</t>
  </si>
  <si>
    <t xml:space="preserve">SAN JUAN LAGUNAS</t>
  </si>
  <si>
    <t xml:space="preserve">SANTA CRUZ PROGRESO</t>
  </si>
  <si>
    <t xml:space="preserve">LA LAGUNA GUADALUPE</t>
  </si>
  <si>
    <t xml:space="preserve">SAN ANDRES CHICAHUAXTLA</t>
  </si>
  <si>
    <t xml:space="preserve">SANTO DOMINGO DEL ESTADO</t>
  </si>
  <si>
    <t xml:space="preserve">SAN ISIDRO DEL ESTADO</t>
  </si>
  <si>
    <t xml:space="preserve">SAN MIGUEL COPALA</t>
  </si>
  <si>
    <t xml:space="preserve">CONCEPCION DEL PROGRESO</t>
  </si>
  <si>
    <t xml:space="preserve">SAN JUAN TEPONAXTLA</t>
  </si>
  <si>
    <t xml:space="preserve">SAN PEDRO SINIYUVI</t>
  </si>
  <si>
    <t xml:space="preserve">UNION NACIONAL</t>
  </si>
  <si>
    <t xml:space="preserve">ZIMATLAN DE LAZARO CARDENAS</t>
  </si>
  <si>
    <t xml:space="preserve">SAN MIGUEL REYES</t>
  </si>
  <si>
    <t xml:space="preserve">SAN JUAN LAS HUERTAS</t>
  </si>
  <si>
    <t xml:space="preserve">ASUNCION ATOYAQUILLO</t>
  </si>
  <si>
    <t xml:space="preserve">SAN ANDRES CABECERA NUEVA</t>
  </si>
  <si>
    <t xml:space="preserve">SANTA ANA PROGRESO</t>
  </si>
  <si>
    <t xml:space="preserve">SANTIAGO EL MESON</t>
  </si>
  <si>
    <t xml:space="preserve">SAN PEDRO AMUZGOS</t>
  </si>
  <si>
    <t xml:space="preserve">SANTA CRUZ ITUNDUJIA</t>
  </si>
  <si>
    <t xml:space="preserve">UNION DE GALEANA</t>
  </si>
  <si>
    <t xml:space="preserve">HIDALGO</t>
  </si>
  <si>
    <t xml:space="preserve">MORELOS</t>
  </si>
  <si>
    <t xml:space="preserve">GUERRERO</t>
  </si>
  <si>
    <t xml:space="preserve">BUENAVISTA DE JUAREZ</t>
  </si>
  <si>
    <t xml:space="preserve">LAGUNA LARGA</t>
  </si>
  <si>
    <t xml:space="preserve">ITURBIDE</t>
  </si>
  <si>
    <t xml:space="preserve">NUEVO ALLENDE</t>
  </si>
  <si>
    <t xml:space="preserve">INDEPENDENCIA</t>
  </si>
  <si>
    <t xml:space="preserve">ZARAGOZA</t>
  </si>
  <si>
    <t xml:space="preserve">LA VICTORIA</t>
  </si>
  <si>
    <t xml:space="preserve">SANTA MARIA IPALAPA</t>
  </si>
  <si>
    <t xml:space="preserve">ZOCOTEACA DE LEON</t>
  </si>
  <si>
    <t xml:space="preserve">SANTIAGO EL LIMON</t>
  </si>
  <si>
    <t xml:space="preserve">SANTA MARIA EL RINCON</t>
  </si>
  <si>
    <t xml:space="preserve">SANTA MARIA ZACATEPEC</t>
  </si>
  <si>
    <t xml:space="preserve">SAN ISIDRO AMATITLAN</t>
  </si>
  <si>
    <t xml:space="preserve">EL ROSARIO</t>
  </si>
  <si>
    <t xml:space="preserve">AQUILES SERDAN</t>
  </si>
  <si>
    <t xml:space="preserve">GUADALUPE NUEVO CENTRO</t>
  </si>
  <si>
    <t xml:space="preserve">SAN VICENTE PIÑAS</t>
  </si>
  <si>
    <t xml:space="preserve">SAN JUAN CABEZA DEL RIO</t>
  </si>
  <si>
    <t xml:space="preserve">SANTA CRUZ TUTIAHUA</t>
  </si>
  <si>
    <t xml:space="preserve">COYUL GRANDE</t>
  </si>
  <si>
    <t xml:space="preserve">SANTIAGO LLANO GRANDE</t>
  </si>
  <si>
    <t xml:space="preserve">SANTIAGO JUXTLAHUACA</t>
  </si>
  <si>
    <t xml:space="preserve">OBS: EL PAQUETE FUE ROBADO</t>
  </si>
  <si>
    <t xml:space="preserve">SANTA ROSA CAXTLAHUACA</t>
  </si>
  <si>
    <t xml:space="preserve">SANTA CATARINA NOLTEPEC</t>
  </si>
  <si>
    <t xml:space="preserve">SANTIAGO NARANJAS</t>
  </si>
  <si>
    <t xml:space="preserve">UNION DE CARDENAS</t>
  </si>
  <si>
    <t xml:space="preserve">UNION DE LOS ANGELES</t>
  </si>
  <si>
    <t xml:space="preserve">SANTA MARIA ASUNCION </t>
  </si>
  <si>
    <t xml:space="preserve">SAN MIGUEL CUEVAS</t>
  </si>
  <si>
    <t xml:space="preserve">SANTA MARIA YUCUNICOCO</t>
  </si>
  <si>
    <t xml:space="preserve">SAN JUAN PIÑAS</t>
  </si>
  <si>
    <t xml:space="preserve">SANTOS REYES ZOCHIQUILAZALA</t>
  </si>
  <si>
    <t xml:space="preserve">SAN PEDRO CHAYUCO</t>
  </si>
  <si>
    <t xml:space="preserve">LA SABANA</t>
  </si>
  <si>
    <t xml:space="preserve">CONCEPCION CARRIZAL</t>
  </si>
  <si>
    <t xml:space="preserve">SAN JUAN COPALA</t>
  </si>
  <si>
    <t xml:space="preserve">RASTROJO COPALA</t>
  </si>
  <si>
    <t xml:space="preserve">GUADALUPE TILAPA</t>
  </si>
  <si>
    <t xml:space="preserve">TIERRA BLANCA COPALA</t>
  </si>
  <si>
    <t xml:space="preserve">COYUCHI, COPALA</t>
  </si>
  <si>
    <t xml:space="preserve">YOSOYUXI COPALA</t>
  </si>
  <si>
    <t xml:space="preserve">CERRO PAJARO</t>
  </si>
  <si>
    <t xml:space="preserve">RIO METATES</t>
  </si>
  <si>
    <t xml:space="preserve">LLANO NOPAL</t>
  </si>
  <si>
    <t xml:space="preserve">SANTO DOMINGO DEL PROGRESO</t>
  </si>
  <si>
    <t xml:space="preserve">TOTAL</t>
  </si>
  <si>
    <t xml:space="preserve">CHALCATONGO DE HIDALGO</t>
  </si>
  <si>
    <t xml:space="preserve"> CHALCATONGO DE HIDALGO</t>
  </si>
  <si>
    <t xml:space="preserve">CHAPULTEPEC</t>
  </si>
  <si>
    <t xml:space="preserve">ALDAMA</t>
  </si>
  <si>
    <t xml:space="preserve">CAÑADA MORELOS</t>
  </si>
  <si>
    <t xml:space="preserve">SANTA CATARINA YUXIA</t>
  </si>
  <si>
    <t xml:space="preserve">
PAN-PRD</t>
  </si>
  <si>
    <t xml:space="preserve"> 
PRI-PVEM</t>
  </si>
  <si>
    <t xml:space="preserve">SAN AGUSTIN ATENANGO</t>
  </si>
  <si>
    <t xml:space="preserve">SAN FRANCISCO PAXTLAHUACA</t>
  </si>
  <si>
    <t xml:space="preserve">COALICION PAN PRD</t>
  </si>
  <si>
    <t xml:space="preserve">HEROICA VILLA TEZOATLAN DE SEGURA Y LUNA,
 CUNA DE LA INDEPENDENCIA DE OAXACA, OAXACA.</t>
  </si>
  <si>
    <t xml:space="preserve">BARRIO DEL REFUGIO TEZOATLAN DE SEGURA Y LUNA</t>
  </si>
  <si>
    <t xml:space="preserve">CENTRO HEROICA VILLA TEZOATLAN DE SEGURA Y LUNA</t>
  </si>
  <si>
    <t xml:space="preserve">BARRIO DEL PERU, TEZOATLAN DE SEGURA Y LUNA</t>
  </si>
  <si>
    <t xml:space="preserve">SAN JUAN CUITITO</t>
  </si>
  <si>
    <t xml:space="preserve">JUQUILA DE LEON</t>
  </si>
  <si>
    <t xml:space="preserve">SAN ISIDRO EL NARANJO</t>
  </si>
  <si>
    <t xml:space="preserve">YUCUÑUTI DE BENITO JUAREZ</t>
  </si>
  <si>
    <t xml:space="preserve">SAN ANDRES YUTATIO</t>
  </si>
  <si>
    <t xml:space="preserve">YUCUQUIMI DE OCAMPO</t>
  </si>
  <si>
    <t xml:space="preserve">SAN MARTIN DEL RIO</t>
  </si>
  <si>
    <t xml:space="preserve">SAN JUAN DIQUIYU</t>
  </si>
  <si>
    <t xml:space="preserve">SANTA CATARINA YUTANDU</t>
  </si>
  <si>
    <t xml:space="preserve">SAN ISIDRO DE ZARAGOZA</t>
  </si>
  <si>
    <t xml:space="preserve">SANTA MARIA TINDU</t>
  </si>
  <si>
    <t xml:space="preserve">Heroica Ciudad de Tlaxiaco</t>
  </si>
  <si>
    <t xml:space="preserve">Contigua 1</t>
  </si>
  <si>
    <t xml:space="preserve">Contigua 2</t>
  </si>
  <si>
    <t xml:space="preserve">Contigua 3</t>
  </si>
  <si>
    <t xml:space="preserve">Contigua 4</t>
  </si>
  <si>
    <t xml:space="preserve">Especial 1</t>
  </si>
  <si>
    <t xml:space="preserve">Especial 2</t>
  </si>
  <si>
    <t xml:space="preserve">Contigua 5</t>
  </si>
  <si>
    <t xml:space="preserve">Ojo de Agua</t>
  </si>
  <si>
    <t xml:space="preserve">Guadalupe Hidalgo</t>
  </si>
  <si>
    <t xml:space="preserve">Santo Domingo Huendio</t>
  </si>
  <si>
    <t xml:space="preserve">El Ojite Cuauhtemoc</t>
  </si>
  <si>
    <t xml:space="preserve">Capilla del Carrizal</t>
  </si>
  <si>
    <t xml:space="preserve">Llano de Guadalupe</t>
  </si>
  <si>
    <t xml:space="preserve">Santa Maria Cuquila</t>
  </si>
  <si>
    <t xml:space="preserve">Agua Zarca</t>
  </si>
  <si>
    <t xml:space="preserve">Plan de Guadalupe</t>
  </si>
  <si>
    <t xml:space="preserve">San Miguel del Progreso</t>
  </si>
  <si>
    <t xml:space="preserve">Mexicalcingo de los Granados</t>
  </si>
  <si>
    <t xml:space="preserve">San Felipe Tincado</t>
  </si>
  <si>
    <t xml:space="preserve">San Pedro Yosotatu</t>
  </si>
  <si>
    <t xml:space="preserve">SAN JUAN BAUTISTA  VALLE NACIONAL</t>
  </si>
  <si>
    <t xml:space="preserve">SAN RAFAEL AGUA PESCADITO</t>
  </si>
  <si>
    <t xml:space="preserve">CERRO MIRADOR</t>
  </si>
  <si>
    <t xml:space="preserve">CERRO ARMADILLO GRANDE</t>
  </si>
  <si>
    <t xml:space="preserve">SAN ISIDRO CHINANTLILLA</t>
  </si>
  <si>
    <t xml:space="preserve">CERRO MARIN (MONTE FLOR)</t>
  </si>
  <si>
    <t xml:space="preserve">ARROYO DE BANCO</t>
  </si>
  <si>
    <t xml:space="preserve">SAN ANTONIO OCOTE</t>
  </si>
  <si>
    <t xml:space="preserve">SAN JUAN PALANTLA</t>
  </si>
  <si>
    <t xml:space="preserve">SAN FELIPE DE LEÓN</t>
  </si>
  <si>
    <t xml:space="preserve">SANTA FÉ Y LA MAR</t>
  </si>
  <si>
    <t xml:space="preserve">SAN MATEO YETLA</t>
  </si>
  <si>
    <t xml:space="preserve">PASO NUEVO LA HAMACA</t>
  </si>
  <si>
    <t xml:space="preserve">LA RINCONADA</t>
  </si>
  <si>
    <t xml:space="preserve">SAN CRITÓBAL DE LA VEGA</t>
  </si>
  <si>
    <t xml:space="preserve">VILLA DE ETLA</t>
  </si>
  <si>
    <t xml:space="preserve">COALICION CREO_x005F_x000D_
PAN-PRD</t>
  </si>
  <si>
    <t xml:space="preserve">COALCIÓN_x005F_x000D_
PRI-PVEM</t>
  </si>
  <si>
    <t xml:space="preserve">EL BARRIO DE LA SOLEDAD</t>
  </si>
  <si>
    <t xml:space="preserve">COLONIA PROGRESO</t>
  </si>
  <si>
    <t xml:space="preserve">NIZA CONEJO</t>
  </si>
  <si>
    <t xml:space="preserve">LAS CRUCES</t>
  </si>
  <si>
    <t xml:space="preserve">CUAJINICUIL</t>
  </si>
  <si>
    <t xml:space="preserve">RIO GRANDE</t>
  </si>
  <si>
    <t xml:space="preserve">ESTACION ALMOLOYA</t>
  </si>
  <si>
    <t xml:space="preserve">LA HACIENDITA</t>
  </si>
  <si>
    <t xml:space="preserve">CONGREGACIÓN ALMOLOYA</t>
  </si>
  <si>
    <t xml:space="preserve">CHAHUITES</t>
  </si>
  <si>
    <t xml:space="preserve">MATIAS ROMERO AVENDAÑO</t>
  </si>
  <si>
    <t xml:space="preserve">EXTRAORDINARIA</t>
  </si>
  <si>
    <t xml:space="preserve">REFORMA DE PINEDA</t>
  </si>
  <si>
    <t xml:space="preserve">SAN JUAN GUICHICOVI</t>
  </si>
  <si>
    <t xml:space="preserve">SUSPENCIÓN DE LA VOTACIÓN</t>
  </si>
  <si>
    <t xml:space="preserve">SAN PEDRO TAPANATEPEC</t>
  </si>
  <si>
    <t xml:space="preserve">EXTRA</t>
  </si>
  <si>
    <t xml:space="preserve">EXTRA 1</t>
  </si>
  <si>
    <t xml:space="preserve">EXISTE UN ERROR ARITMETICO EN EL ACTA DE COMPUTO MUNICIPAL, EN VOTACIÓN TOTAL EMITIDA ANOTARON 6997 EN LUGAR DEL TOTAL CORRECTO DE 7107</t>
  </si>
  <si>
    <t xml:space="preserve">SANTA MARIA PETAPA</t>
  </si>
  <si>
    <t xml:space="preserve">SANTIAGO NILTEPEC</t>
  </si>
  <si>
    <t xml:space="preserve">agencia del cazadero</t>
  </si>
  <si>
    <t xml:space="preserve">agencia de las petacas</t>
  </si>
  <si>
    <t xml:space="preserve">agencia municipal. Teotepec, Oax.</t>
  </si>
  <si>
    <t xml:space="preserve">SANTO DOMINGO INGENIO</t>
  </si>
  <si>
    <t xml:space="preserve">LA BLANCA</t>
  </si>
  <si>
    <t xml:space="preserve">CERRO IGUANA</t>
  </si>
  <si>
    <t xml:space="preserve">PNAL</t>
  </si>
  <si>
    <t xml:space="preserve">SANTO DOMINGO ZANATEPEC</t>
  </si>
  <si>
    <t xml:space="preserve">SANTA CRUZ AMILPAS</t>
  </si>
  <si>
    <t xml:space="preserve">SANTA LUCIA DEL CAMINO</t>
  </si>
  <si>
    <t xml:space="preserve">CONTIGUA 7</t>
  </si>
  <si>
    <t xml:space="preserve">SOLEDAD ETLA</t>
  </si>
  <si>
    <t xml:space="preserve">XIII</t>
  </si>
  <si>
    <t xml:space="preserve">SAN JACINTO AMILPAS</t>
  </si>
  <si>
    <t xml:space="preserve">OAXACA </t>
  </si>
  <si>
    <t xml:space="preserve">OAXACA DE JUÁREZ</t>
  </si>
  <si>
    <t xml:space="preserve">CONTIGUA 8</t>
  </si>
  <si>
    <t xml:space="preserve">CONTIGUA 9</t>
  </si>
  <si>
    <t xml:space="preserve">COMÚN
PNA-PSD</t>
  </si>
  <si>
    <t xml:space="preserve">MC</t>
  </si>
  <si>
    <t xml:space="preserve">NA</t>
  </si>
  <si>
    <t xml:space="preserve">Nulos</t>
  </si>
  <si>
    <t xml:space="preserve">CUILAPAM DE GUERRERO</t>
  </si>
  <si>
    <t xml:space="preserve">NULOS </t>
  </si>
  <si>
    <t xml:space="preserve">SANTA CRUZ XOXOCOTLAN</t>
  </si>
  <si>
    <t xml:space="preserve">CONTIGUA 10</t>
  </si>
  <si>
    <t xml:space="preserve">C2.  MARIO EMILIO ZARATE VASQUEZ</t>
  </si>
  <si>
    <t xml:space="preserve">C1.  JULIO CESAR AQUINO MALDONADO</t>
  </si>
  <si>
    <t xml:space="preserve">VILLA DE ZAACHILA</t>
  </si>
  <si>
    <t xml:space="preserve">CONTIGUA 11</t>
  </si>
  <si>
    <t xml:space="preserve">CONTIGUA 12</t>
  </si>
  <si>
    <t xml:space="preserve">CONTIGUA 13</t>
  </si>
  <si>
    <t xml:space="preserve">CONTIGUA 14</t>
  </si>
  <si>
    <t xml:space="preserve">CONTIGUA 15</t>
  </si>
  <si>
    <t xml:space="preserve">CONTIGUA 16</t>
  </si>
  <si>
    <t xml:space="preserve">CONTIGUA 17</t>
  </si>
  <si>
    <t xml:space="preserve">ASUNCION OCOTLAN</t>
  </si>
  <si>
    <t xml:space="preserve">210_20</t>
  </si>
  <si>
    <t xml:space="preserve">5_5</t>
  </si>
  <si>
    <t xml:space="preserve">DISTRIBUCIÓN FINAL DE VOTOS A PARTIDOS POLITICOS </t>
  </si>
  <si>
    <t xml:space="preserve">VOTACIÓN TOTAL EMITIDA PARA LOS CANDIDATOS DE LAS COALICIONES Y PARTIDOS POLÍTICOS </t>
  </si>
  <si>
    <t xml:space="preserve">CIENEGA DE ZIMATLAN</t>
  </si>
  <si>
    <t xml:space="preserve">OCOTLAN DE MORELOS</t>
  </si>
  <si>
    <t xml:space="preserve">SAN ANNTONINO CASTILLO VELASCO</t>
  </si>
  <si>
    <t xml:space="preserve">SAN ANTONINO CASTILLO VELASCO</t>
  </si>
  <si>
    <t xml:space="preserve">SAN PABLO HUIXTEPEC</t>
  </si>
  <si>
    <t xml:space="preserve">SANTA ANA ZEGACHE</t>
  </si>
  <si>
    <t xml:space="preserve">SAN JERONIMO ZEGACHE</t>
  </si>
  <si>
    <t xml:space="preserve">O2</t>
  </si>
  <si>
    <t xml:space="preserve">SANTA GERTRUDIS</t>
  </si>
  <si>
    <t xml:space="preserve">TRINIDAD ZAACHILA</t>
  </si>
  <si>
    <t xml:space="preserve">SANTA MARIA ROALO</t>
  </si>
  <si>
    <t xml:space="preserve">ZIMATLÁN DE ÁLVAREZ</t>
  </si>
  <si>
    <t xml:space="preserve">SANTIAGO CLAVELLINAS</t>
  </si>
  <si>
    <t xml:space="preserve">SAN PEDRO TOTOMACHAPAM</t>
  </si>
  <si>
    <t xml:space="preserve">SAN PEDRO EL ALTO</t>
  </si>
  <si>
    <t xml:space="preserve">SAN SEBASTIÁN RÍO DULCE</t>
  </si>
  <si>
    <t xml:space="preserve">VALDEFLORES</t>
  </si>
  <si>
    <t xml:space="preserve">SAN JOSÉ GUELATOVÁ DE DÍAZ</t>
  </si>
  <si>
    <t xml:space="preserve">SAN BALTAZAR CHICHICAPAM</t>
  </si>
  <si>
    <t xml:space="preserve">SAN PABLO VILLA DE MITLA</t>
  </si>
  <si>
    <t xml:space="preserve">TLACOLULA DE MATAMOROS</t>
  </si>
  <si>
    <t xml:space="preserve">MAGDALENA TEQUISISTLÁN</t>
  </si>
  <si>
    <t xml:space="preserve">BARRIO GUADALUPE</t>
  </si>
  <si>
    <t xml:space="preserve">CENTRO</t>
  </si>
  <si>
    <t xml:space="preserve">BARRIO CIRUELO</t>
  </si>
  <si>
    <t xml:space="preserve">SAN PEDRO JILOTEPEC</t>
  </si>
  <si>
    <t xml:space="preserve">LAS MAJADAS</t>
  </si>
  <si>
    <t xml:space="preserve">SAN MIGUEL ECATEPEC</t>
  </si>
  <si>
    <t xml:space="preserve">ERROR ARITMÉTICO DEL CONSEJO MUNICIPAL AL MOMENTO DE REALIZAR LA SUMATORIA DE VOTOS</t>
  </si>
  <si>
    <t xml:space="preserve">MAGDALENA TLACOTEPEC</t>
  </si>
  <si>
    <t xml:space="preserve">SAN PEDRO HUAMELULA</t>
  </si>
  <si>
    <t xml:space="preserve">BARRIO SANTO NIÑO</t>
  </si>
  <si>
    <t xml:space="preserve">CENTRO SAN FRANCISCO DE ASIS</t>
  </si>
  <si>
    <t xml:space="preserve">CENTRO SANTA MARIA</t>
  </si>
  <si>
    <t xml:space="preserve">CENTRO SAN ISIDRO CHACALAPA</t>
  </si>
  <si>
    <t xml:space="preserve">CENTRO RIO SECO</t>
  </si>
  <si>
    <t xml:space="preserve">CENTRO TAPANALA</t>
  </si>
  <si>
    <t xml:space="preserve">CENTRO EL COYUL</t>
  </si>
  <si>
    <t xml:space="preserve">SANTA MARIA JALAPA DEL MARQUES</t>
  </si>
  <si>
    <t xml:space="preserve">BARRIO SANTA CRUZ</t>
  </si>
  <si>
    <t xml:space="preserve">BARRIO EL ROSARIO</t>
  </si>
  <si>
    <t xml:space="preserve">COLONIA AGUASCALIENTES</t>
  </si>
  <si>
    <t xml:space="preserve">CENTRO MAGDALENA GUELAVENCE</t>
  </si>
  <si>
    <t xml:space="preserve">CENTRO LLANO VERIA</t>
  </si>
  <si>
    <t xml:space="preserve">CENTRO SAN CRISTOBAL</t>
  </si>
  <si>
    <t xml:space="preserve">CENTRO LLANO GRANDE</t>
  </si>
  <si>
    <t xml:space="preserve">SANTA MARIA MIXTEQUILLA</t>
  </si>
  <si>
    <t xml:space="preserve">SANTIAGO LAOLLAGA</t>
  </si>
  <si>
    <t xml:space="preserve">NO INSTALADA</t>
  </si>
  <si>
    <t xml:space="preserve">SANTO DOMINGO CHIHUITAN</t>
  </si>
  <si>
    <t xml:space="preserve">SANTO DOMINGO PETAPA</t>
  </si>
  <si>
    <t xml:space="preserve">SANTO DOMINGO TEHUANTEPEC</t>
  </si>
  <si>
    <t xml:space="preserve">SANTA MARIA NATIVITAS COATLAN</t>
  </si>
  <si>
    <t xml:space="preserve">BARRIO GUICHIVERE</t>
  </si>
  <si>
    <t xml:space="preserve">SAN LUIS REY</t>
  </si>
  <si>
    <t xml:space="preserve">BARRIO SAN SEBASTIAN</t>
  </si>
  <si>
    <t xml:space="preserve">BARRIO LIEZA</t>
  </si>
  <si>
    <t xml:space="preserve">BARRIO LABORIO</t>
  </si>
  <si>
    <t xml:space="preserve">EL JORDAN</t>
  </si>
  <si>
    <t xml:space="preserve">BARRIO SAN JUANICO</t>
  </si>
  <si>
    <t xml:space="preserve">BARRIO SANTA MARIA</t>
  </si>
  <si>
    <t xml:space="preserve">COLONIA BENITO JUAREZ</t>
  </si>
  <si>
    <t xml:space="preserve">BARRIO LA SOLEDAD</t>
  </si>
  <si>
    <t xml:space="preserve">COLONIA JOSE LOPEZ PORTILLO</t>
  </si>
  <si>
    <t xml:space="preserve">FRACCIONAMIENTO LOS TAMARINDOS</t>
  </si>
  <si>
    <t xml:space="preserve">FRACCIONAMIENTO LA NORIA</t>
  </si>
  <si>
    <t xml:space="preserve">SAN JOSE EL PARAISO</t>
  </si>
  <si>
    <t xml:space="preserve">SANTA ISABEL DE LA REFORMA</t>
  </si>
  <si>
    <t xml:space="preserve">BUENOS AIRES</t>
  </si>
  <si>
    <t xml:space="preserve">CAJON DE PIEDRA</t>
  </si>
  <si>
    <t xml:space="preserve">RINCON MORENO</t>
  </si>
  <si>
    <t xml:space="preserve">SAN ISIDRO PISHISHI</t>
  </si>
  <si>
    <t xml:space="preserve">GUELAGUICHI</t>
  </si>
  <si>
    <t xml:space="preserve">MORRO MAZATAN</t>
  </si>
  <si>
    <t xml:space="preserve">SANTA GERTRUDIS MIRAMAR</t>
  </si>
  <si>
    <t xml:space="preserve">SANTA CRUZ BAMBA</t>
  </si>
  <si>
    <t xml:space="preserve">SANTA CLARA</t>
  </si>
  <si>
    <t xml:space="preserve">ASUNCION IXTALTEPEC</t>
  </si>
  <si>
    <t xml:space="preserve">CIUDAD IXTEPEC</t>
  </si>
  <si>
    <t xml:space="preserve">RECUENTO DE ESTA CASILLA ORDENADO POR EL TEEO.</t>
  </si>
  <si>
    <t xml:space="preserve">COMPUTO ORIGINAL DE LA CASILLA RECONTADA</t>
  </si>
  <si>
    <t xml:space="preserve">SALINA CRUZ</t>
  </si>
  <si>
    <t xml:space="preserve">CASILLA ANULADA POR EL TRIBUNAL ELECTORAL DEL ESTADO DE OAXACA</t>
  </si>
  <si>
    <t xml:space="preserve">EXISTE UN ERROR EN LA RESOLUCIÓN DEL TEEO RIN/EA/36/2016 Y ACUMULADO AL RESTAR LOS 14 VOTOS NULOS DE LA CASILLA ANULADA, EL RESULTADO CORRECTO DEBERÍA SER 865.</t>
  </si>
  <si>
    <t xml:space="preserve">SAN BLAS ATEMPA</t>
  </si>
  <si>
    <t xml:space="preserve">SAN PEDRO COMITANCILLO</t>
  </si>
  <si>
    <t xml:space="preserve">SAN PEDRO HUILOTEPEC</t>
  </si>
  <si>
    <t xml:space="preserve">SANTA MARIA XADANI</t>
  </si>
  <si>
    <t xml:space="preserve">MEDIANTE RESOLUCIÓN RIN/EA/08/2016 Y ACUMULADOS EL TRIBUNAL ELECTORAL DEL ESTADO DE OAXACA DECRETA LA NULIDAD DE LA ELECCIÓN PARA INTEGRAR EL AYUNTAMIENTO DE SANTA MARÍA XADANI</t>
  </si>
  <si>
    <t xml:space="preserve">EL ESPINAL</t>
  </si>
  <si>
    <t xml:space="preserve">H. JUCHITAN DE ZARAGOZA</t>
  </si>
  <si>
    <t xml:space="preserve">ESPECIAL 3</t>
  </si>
  <si>
    <t xml:space="preserve">0</t>
  </si>
  <si>
    <t xml:space="preserve">EN 24 CASILLAS LA HERRAMIENTA INFORMATICA NO SUMÓ LOS VOTOS DEL PAN Y DEL PRI  A LA VOTACIÓN TOTAL EMITIDA EN LA CASILLA. EL RESULTADO CORRECTO DE LA VOTACIÓN TOTAL EMITIDA DEBERIA SER 39,338, LA CASILLA 296 C01 ESTA DUPLICADA</t>
  </si>
  <si>
    <t xml:space="preserve">IND1 CI. MARIA ELENA CABALLERO PINEDA</t>
  </si>
  <si>
    <t xml:space="preserve">IND2 CI. PAMELA ITZAMARAY TERAN PINEDA</t>
  </si>
  <si>
    <t xml:space="preserve">IND3 CI. GUBIXA GUERRERO LUIS</t>
  </si>
  <si>
    <t xml:space="preserve">PLANILLA
UNICA</t>
  </si>
  <si>
    <t xml:space="preserve">SAN DIONISIO DEL MAR</t>
  </si>
  <si>
    <t xml:space="preserve">SAN FRANCISCO DEL MAR</t>
  </si>
  <si>
    <t xml:space="preserve">SAN FRANCISCO IXHUATAN</t>
  </si>
  <si>
    <t xml:space="preserve">HEROICA CIUDAD DE EJUTLA DE CRESPO</t>
  </si>
  <si>
    <t xml:space="preserve">LA ZORITANA</t>
  </si>
  <si>
    <t xml:space="preserve">SAN MATÍAS CHILAZOA</t>
  </si>
  <si>
    <t xml:space="preserve">LA NORIA DE ORTIZ</t>
  </si>
  <si>
    <t xml:space="preserve">MONTE DEL TORO</t>
  </si>
  <si>
    <t xml:space="preserve">SANTA MARTHA CHICHIHUALTEPEC</t>
  </si>
  <si>
    <t xml:space="preserve">EL VERGEL</t>
  </si>
  <si>
    <t xml:space="preserve">SANTA CRUZ NEXILA</t>
  </si>
  <si>
    <t xml:space="preserve">LOS OCOTES</t>
  </si>
  <si>
    <t xml:space="preserve">EL CERRO DE LAS HUERTAS</t>
  </si>
  <si>
    <t xml:space="preserve">NUEVO VENUSTIANO CARRANZA</t>
  </si>
  <si>
    <t xml:space="preserve">EL ARROGANTE JUSTO BENÍTEZ</t>
  </si>
  <si>
    <t xml:space="preserve">LA ERMITA</t>
  </si>
  <si>
    <t xml:space="preserve">LA NORIA</t>
  </si>
  <si>
    <t xml:space="preserve">LA ESCALERA</t>
  </si>
  <si>
    <t xml:space="preserve">MAGDALENA OCOTLAN</t>
  </si>
  <si>
    <t xml:space="preserve">SAN AGUSTIN AMATENGO</t>
  </si>
  <si>
    <t xml:space="preserve">VILLA SOLA DE VEGA</t>
  </si>
  <si>
    <t xml:space="preserve">SAN JUAN ELOTEPEC</t>
  </si>
  <si>
    <t xml:space="preserve">SAN SEBASTIAN DE LAS GRUTAS</t>
  </si>
  <si>
    <t xml:space="preserve">NACHIHUI, VILLA SOLA DE VEGA</t>
  </si>
  <si>
    <t xml:space="preserve">SANTOS REYES SOLA</t>
  </si>
  <si>
    <t xml:space="preserve">SAN ISIDRO OJO DE AGUA</t>
  </si>
  <si>
    <t xml:space="preserve">EL COMUN, SECCION CUARTA</t>
  </si>
  <si>
    <t xml:space="preserve">EL POTRERO</t>
  </si>
  <si>
    <t xml:space="preserve">SAN AGUSTIN</t>
  </si>
  <si>
    <t xml:space="preserve">SAN CRISTOBAL</t>
  </si>
  <si>
    <t xml:space="preserve">MARTIRES DE TACUBAYA</t>
  </si>
  <si>
    <t xml:space="preserve">EL NARANJO</t>
  </si>
  <si>
    <t xml:space="preserve">PINOTEPA DE DON LUIS</t>
  </si>
  <si>
    <t xml:space="preserve">SAN ANDRES HUAXPALTEPEC</t>
  </si>
  <si>
    <t xml:space="preserve">SAN JOSE ESTANCIA GRANDE</t>
  </si>
  <si>
    <t xml:space="preserve">SAN JUAN BAUTISTA LO DE SOTO</t>
  </si>
  <si>
    <t xml:space="preserve">SAN JUAN CACAHUATEPEC </t>
  </si>
  <si>
    <t xml:space="preserve">SAN JUAN CACAHUATEPEC</t>
  </si>
  <si>
    <t xml:space="preserve"> SAN JUAN CACAHUATEPEC</t>
  </si>
  <si>
    <t xml:space="preserve">SAN ANTONIO OCOTLAN</t>
  </si>
  <si>
    <t xml:space="preserve">BUENAVISTA</t>
  </si>
  <si>
    <t xml:space="preserve">PIE DE LA CUESTA</t>
  </si>
  <si>
    <t xml:space="preserve">SAN FRANCISCO SAYULTEPEC</t>
  </si>
  <si>
    <t xml:space="preserve">ALTO DE LAS MESAS</t>
  </si>
  <si>
    <t xml:space="preserve">SAN JUAN COLORADO</t>
  </si>
  <si>
    <t xml:space="preserve">SANTA MARÍA NUTIO</t>
  </si>
  <si>
    <t xml:space="preserve">NUEVO PROGRESO</t>
  </si>
  <si>
    <t xml:space="preserve">LA SOLEDAD </t>
  </si>
  <si>
    <t xml:space="preserve">PEÑAS NEGRAS</t>
  </si>
  <si>
    <t xml:space="preserve">AGUA FRIA </t>
  </si>
  <si>
    <t xml:space="preserve">SAN LORENZO</t>
  </si>
  <si>
    <t xml:space="preserve">SANTA MARIA YOSOCANI</t>
  </si>
  <si>
    <t xml:space="preserve">SAN MIGUEL TETEPELCINGO</t>
  </si>
  <si>
    <t xml:space="preserve">.</t>
  </si>
  <si>
    <t xml:space="preserve">SAN MIGUEL TLACAMAMA</t>
  </si>
  <si>
    <t xml:space="preserve">EL ZAPOTE</t>
  </si>
  <si>
    <t xml:space="preserve">ZAPOTE BLANCO</t>
  </si>
  <si>
    <t xml:space="preserve">SAN ANTONIO EL CARRIZO</t>
  </si>
  <si>
    <t xml:space="preserve">SAN PEDRO JICAYAN </t>
  </si>
  <si>
    <t xml:space="preserve">LA CHUPARROSA</t>
  </si>
  <si>
    <t xml:space="preserve">AGUA DULCE </t>
  </si>
  <si>
    <t xml:space="preserve">SAN JUAN JICAYAN </t>
  </si>
  <si>
    <t xml:space="preserve">SANTIAGO JICAYAN </t>
  </si>
  <si>
    <t xml:space="preserve">SAN JOSÉ YUTATUYAA</t>
  </si>
  <si>
    <t xml:space="preserve">YUTANDAYOO JICAYAN </t>
  </si>
  <si>
    <t xml:space="preserve">SAN SEBASTIAN IXCAPA</t>
  </si>
  <si>
    <t xml:space="preserve">SAN SEBASTIAN IXCAPA </t>
  </si>
  <si>
    <t xml:space="preserve">CAMOTINCHÁN</t>
  </si>
  <si>
    <t xml:space="preserve">COSTATITLÁN</t>
  </si>
  <si>
    <t xml:space="preserve">LA CAÑADA DEL TOTOMOXTLE</t>
  </si>
  <si>
    <t xml:space="preserve">VISTA HERMOSA</t>
  </si>
  <si>
    <t xml:space="preserve">SANTA MARIA CORTIJO</t>
  </si>
  <si>
    <t xml:space="preserve">SANTA MARÍA HUAZOLOTITLAN </t>
  </si>
  <si>
    <t xml:space="preserve">YUTANICANI</t>
  </si>
  <si>
    <t xml:space="preserve">JOSÉ MARÍA MORELOS</t>
  </si>
  <si>
    <t xml:space="preserve">PASO DEL JIOTE</t>
  </si>
  <si>
    <t xml:space="preserve">SANTA MARÍA HUAZOLOTITLAN</t>
  </si>
  <si>
    <t xml:space="preserve">JOSE MARÍA MORELOS</t>
  </si>
  <si>
    <t xml:space="preserve">SANTA MARÍA CHICOMETEPEC</t>
  </si>
  <si>
    <t xml:space="preserve"> SANTA MARÍA CHICOMETEPEC</t>
  </si>
  <si>
    <t xml:space="preserve">SANTIAGO JAMILTEPEC</t>
  </si>
  <si>
    <t xml:space="preserve">SANTA CRUZ FLORES MAGÓN</t>
  </si>
  <si>
    <t xml:space="preserve">SAN JOSÉ DE LAS FLORES</t>
  </si>
  <si>
    <t xml:space="preserve">SANTA ELENA COMALTEPEC</t>
  </si>
  <si>
    <t xml:space="preserve">PASO DE LA REYNA</t>
  </si>
  <si>
    <t xml:space="preserve">LA HUMEDAD</t>
  </si>
  <si>
    <t xml:space="preserve">CHARCO NDUAYOO</t>
  </si>
  <si>
    <t xml:space="preserve">SAN JOSÉ RÍO VERDE</t>
  </si>
  <si>
    <t xml:space="preserve">RÍO VIEJO</t>
  </si>
  <si>
    <t xml:space="preserve">RANCHO NUEVO</t>
  </si>
  <si>
    <t xml:space="preserve">SAN FRANCISCO EL MAGUEY</t>
  </si>
  <si>
    <t xml:space="preserve">SANTIAGO PINOTEPA NACIONAL</t>
  </si>
  <si>
    <t xml:space="preserve">EL CIRUELO</t>
  </si>
  <si>
    <t xml:space="preserve">LO DE CANDELA</t>
  </si>
  <si>
    <t xml:space="preserve">LAGUNILLAS</t>
  </si>
  <si>
    <t xml:space="preserve">MANCUERNAS</t>
  </si>
  <si>
    <t xml:space="preserve">SANTA MARÍA JICALTEPEC</t>
  </si>
  <si>
    <t xml:space="preserve">CORRALERO</t>
  </si>
  <si>
    <t xml:space="preserve">MOTILLA</t>
  </si>
  <si>
    <t xml:space="preserve">GUADALUPE VICTORIA</t>
  </si>
  <si>
    <t xml:space="preserve">EL CARRIZO</t>
  </si>
  <si>
    <t xml:space="preserve">PIEDRA BLANCA</t>
  </si>
  <si>
    <t xml:space="preserve">CERRO DE LA ESPERANZA</t>
  </si>
  <si>
    <t xml:space="preserve"> LOS POCITOS</t>
  </si>
  <si>
    <t xml:space="preserve">COLLANTES</t>
  </si>
  <si>
    <t xml:space="preserve">SANTIAGO TAPEXTLA</t>
  </si>
  <si>
    <t xml:space="preserve">LLANO GRANDE</t>
  </si>
  <si>
    <t xml:space="preserve">TECOYAME</t>
  </si>
  <si>
    <t xml:space="preserve">SANTO DOMINGO ARMENTA</t>
  </si>
  <si>
    <t xml:space="preserve">SAN PEDRO MIXTEPEC </t>
  </si>
  <si>
    <t xml:space="preserve">SAN PEDRO MIXTEPEC</t>
  </si>
  <si>
    <t xml:space="preserve">BAJOS DE CHILA</t>
  </si>
  <si>
    <t xml:space="preserve">PUERTO ESCONDIO</t>
  </si>
  <si>
    <t xml:space="preserve">SAN ANDRES COPALA</t>
  </si>
  <si>
    <t xml:space="preserve">SAN MIGUEL</t>
  </si>
  <si>
    <t xml:space="preserve">VOTACION TOTAL EMITIDA EN EL MUNICIPIO</t>
  </si>
  <si>
    <t xml:space="preserve">VILLA DE TUTUTEPEC DE MELCHOR OCAMPO</t>
  </si>
  <si>
    <t xml:space="preserve">LA LUZ TUTUTEPEC</t>
  </si>
  <si>
    <t xml:space="preserve">SAN JOSE MANIALTEPEC</t>
  </si>
  <si>
    <t xml:space="preserve">SAN JOSE DEL PROGRESO</t>
  </si>
  <si>
    <t xml:space="preserve">SANTA ROSA DE LIMA</t>
  </si>
  <si>
    <t xml:space="preserve">SANTA CRUZ TUTUTEPEC</t>
  </si>
  <si>
    <t xml:space="preserve">SANTA MARIA ACATEPEC</t>
  </si>
  <si>
    <t xml:space="preserve">SANTA ANA TUTUTEPEC</t>
  </si>
  <si>
    <t xml:space="preserve">SANTIAGO JOCOTEPEC</t>
  </si>
  <si>
    <t xml:space="preserve">CHACAHUA</t>
  </si>
  <si>
    <t xml:space="preserve">ZAPOTALITO</t>
  </si>
  <si>
    <t xml:space="preserve">CACALOTEPEC</t>
  </si>
  <si>
    <t xml:space="preserve">SANTA CATARINA JUQUILA</t>
  </si>
  <si>
    <t xml:space="preserve">SANTA CATALINA JUQUILA</t>
  </si>
  <si>
    <t xml:space="preserve">SAN JOSE IXTAPAN</t>
  </si>
  <si>
    <t xml:space="preserve">SAN FRANCISCO IXPANTEPEC</t>
  </si>
  <si>
    <t xml:space="preserve">SAN MARCOS ZACATEPEC</t>
  </si>
  <si>
    <t xml:space="preserve">SANTA MARIA YOLOTEPEC</t>
  </si>
  <si>
    <t xml:space="preserve">SANTA MARIA AMIALTEPEC</t>
  </si>
  <si>
    <t xml:space="preserve">CINCO NEGRITOS</t>
  </si>
  <si>
    <t xml:space="preserve">MONTE OSCURO</t>
  </si>
  <si>
    <t xml:space="preserve">EL CAMALOTE </t>
  </si>
  <si>
    <t xml:space="preserve">SANGUIJUELA</t>
  </si>
  <si>
    <t xml:space="preserve">SANTIAGO TETEPEC</t>
  </si>
  <si>
    <t xml:space="preserve">OCOTLAN DE JUAREZ</t>
  </si>
  <si>
    <t xml:space="preserve">SOLEDAD CARRIZO</t>
  </si>
  <si>
    <t xml:space="preserve">LA CUMBRE</t>
  </si>
  <si>
    <t xml:space="preserve">SANTA CRUZ TIHUIXTE</t>
  </si>
  <si>
    <t xml:space="preserve">EL OCOTE</t>
  </si>
  <si>
    <t xml:space="preserve">MIAHUATLÁN DE PORFIRIO DÍAZ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</si>
  <si>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</si>
  <si>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AGUA DEL SOL</t>
  </si>
  <si>
    <t xml:space="preserve">GUIXE</t>
  </si>
  <si>
    <t xml:space="preserve">EL ZOMPANTLE</t>
  </si>
  <si>
    <t xml:space="preserve">BRAMADEROS</t>
  </si>
  <si>
    <t xml:space="preserve">LA SOLEDAD</t>
  </si>
  <si>
    <t xml:space="preserve">SAN JOSÉ LLANO GRANDE</t>
  </si>
  <si>
    <t xml:space="preserve">SAN FELIPE YEGACHÍN</t>
  </si>
  <si>
    <t xml:space="preserve">SAN PEDRO AMATLÁN</t>
  </si>
  <si>
    <t xml:space="preserve">SANTA CATARINA ROATINA</t>
  </si>
  <si>
    <t xml:space="preserve">SAN MIGUEL YOGOVANA</t>
  </si>
  <si>
    <t xml:space="preserve">SANTA CATARINA COATLÁN</t>
  </si>
  <si>
    <t xml:space="preserve">SAN PEDRO COATLÁN</t>
  </si>
  <si>
    <t xml:space="preserve">SITIO LACHIDOBLAS</t>
  </si>
  <si>
    <t xml:space="preserve">ESTEBAN ARIAS PINACHO</t>
  </si>
  <si>
    <t xml:space="preserve">SAN MATEO RÍO HONDO</t>
  </si>
  <si>
    <t xml:space="preserve">SAN ILDEFONSO OZOLOTEPEC</t>
  </si>
  <si>
    <t xml:space="preserve">SAN JOSÉ DEL PACÍFICO</t>
  </si>
  <si>
    <t xml:space="preserve">LA DONCELLA</t>
  </si>
  <si>
    <t xml:space="preserve">SAN PEDRO POCHUTLA</t>
  </si>
  <si>
    <t xml:space="preserve">LOS NARANJOS</t>
  </si>
  <si>
    <t xml:space="preserve">SAN PEDRO  CAFETITLAN</t>
  </si>
  <si>
    <t xml:space="preserve">BENITO  JUAREZ</t>
  </si>
  <si>
    <t xml:space="preserve">SAN JOSE CHACALAPA</t>
  </si>
  <si>
    <t xml:space="preserve">SAN  ROQUE</t>
  </si>
  <si>
    <t xml:space="preserve">XONENE</t>
  </si>
  <si>
    <t xml:space="preserve">SAN MIGUEL FIGUEROA</t>
  </si>
  <si>
    <t xml:space="preserve">SAN ISIDRO  APANGO</t>
  </si>
  <si>
    <t xml:space="preserve">LOS CIRUELOS</t>
  </si>
  <si>
    <t xml:space="preserve">PUERTO  ANGEL</t>
  </si>
  <si>
    <t xml:space="preserve">SECC.</t>
  </si>
  <si>
    <t xml:space="preserve">TIPO  CASILLA</t>
  </si>
  <si>
    <t xml:space="preserve">PVEM </t>
  </si>
  <si>
    <t xml:space="preserve">SANTA MARIA HUATULCO</t>
  </si>
  <si>
    <t xml:space="preserve">VOTOS RESERVADOS EN EL RECUENTO ORDENADO POR EL TEEO</t>
  </si>
  <si>
    <t xml:space="preserve">EL CÓMPUTO DEL MUNICIPIO DE SANTA MARÍA HUATULCO FUE MODIFICADO POR EL TRIBUNAL ELECTORAL DEL ESTADO DE OAXACA MEDIANTE RESOLUCIÓN RIN/EA/07/2016.</t>
  </si>
  <si>
    <t xml:space="preserve">SANTA MARIA TONAMECA</t>
  </si>
  <si>
    <t xml:space="preserve">VOTACIÓN TOTAL EMITIDA PARA LOS CANDIDATOS DE LAS COALICIONES, PARTIDOS POLÍTICOS Y CANDIDATOS INDEPENDIENTES EN SU CASO </t>
  </si>
  <si>
    <t xml:space="preserve">RESULTADOS OBTENIDOS DE LA RESOLUCION RIN/EA/45/2016 DEL TRIBUNAL ELECTORAL DEL ESTADO DE OAXACA MEDIANTE LA CUAL MODIFICA LOS RESULTADOS CONSIGNADOS EN EL ACTA DE CÓMPUTO MUNICIPAL DE SANTA MARÍA TONAMECA</t>
  </si>
  <si>
    <t xml:space="preserve">CVE
MPIO</t>
  </si>
  <si>
    <t xml:space="preserve">PAN
PRD</t>
  </si>
  <si>
    <t xml:space="preserve">PRI
PVEM</t>
  </si>
  <si>
    <t xml:space="preserve">PNA
PSD</t>
  </si>
  <si>
    <t xml:space="preserve">TOTAL
VOTOS</t>
  </si>
  <si>
    <t xml:space="preserve">CREO</t>
  </si>
  <si>
    <t xml:space="preserve">CAND_COMÚN
PNA-PSD</t>
  </si>
  <si>
    <t xml:space="preserve">IND3</t>
  </si>
  <si>
    <t xml:space="preserve">SAN MIGUEL SOYALTEPEC</t>
  </si>
  <si>
    <t xml:space="preserve">SAN JUAN BAUTISTA CUICATLAN</t>
  </si>
  <si>
    <t xml:space="preserve">SANTA MARIA TECOMAVACA</t>
  </si>
  <si>
    <t xml:space="preserve">ASUNCION NOCHIXTLAN</t>
  </si>
  <si>
    <t xml:space="preserve">SAN ANDRES ZAUTLA</t>
  </si>
  <si>
    <t xml:space="preserve">VILLA DE TAMAZULAPAM DEL PROGRESO</t>
  </si>
  <si>
    <t xml:space="preserve">ASUNCION CUYOTEPEJI</t>
  </si>
  <si>
    <t xml:space="preserve">HEROICA CIUDAD DE HUAJUAPAN DE LEON</t>
  </si>
  <si>
    <t xml:space="preserve">SAN JERONIMO SILACAYOAPILLA</t>
  </si>
  <si>
    <t xml:space="preserve">SILACAYOAPAM</t>
  </si>
  <si>
    <t xml:space="preserve">HEROICA VILLA TEZOATLAN DE SEGURA Y LUNA, 
CUNA DE LA INDEPENDENCIA DE OAXACA</t>
  </si>
  <si>
    <t xml:space="preserve">HEROICA CIUDAD DE TLAXIACO</t>
  </si>
  <si>
    <t xml:space="preserve">SAN JUAN BAUTISTA VALLE NACIONAL</t>
  </si>
  <si>
    <t xml:space="preserve">OAXACA DE JUAREZ</t>
  </si>
  <si>
    <t xml:space="preserve">ZIMATLAN DE ALVAREZ</t>
  </si>
  <si>
    <t xml:space="preserve">MAGDALENA TEQUISISTLAN</t>
  </si>
  <si>
    <t xml:space="preserve">SANTA MARIA XADANI *</t>
  </si>
  <si>
    <t xml:space="preserve">HEROICA CIUDAD DE JUCHITAN DE ZARAGOZA</t>
  </si>
  <si>
    <t xml:space="preserve">SAN PEDRO JICAYAN</t>
  </si>
  <si>
    <t xml:space="preserve">SANTA MARIA HUAZOLOTITLAN</t>
  </si>
  <si>
    <t xml:space="preserve">MIAHUATLAN DE PORFIRIO DIAZ</t>
  </si>
  <si>
    <t xml:space="preserve">SAN MATEO RIO HONDO</t>
  </si>
  <si>
    <t xml:space="preserve">*ELECCIÓN ANULADA POR EL TRIBUNAL ELECTORAL DEL ESTADO DE OAXACA.</t>
  </si>
  <si>
    <t xml:space="preserve">MUNICIPIOS CON RESULTADOS MODIFICADOS POR ALGÚN ÓRGANO COLEGIADO EN MATERIA ELECTORAL</t>
  </si>
  <si>
    <t xml:space="preserve">LA VOTACIÓN TOTAL EMITIDA DEL MUNICIPIO DE JUCHITÁN DE ZARAGOZA ES ERRONEA YA QUE LA HERRAMIENTA INFORMÁTICA NO SUMÓ ALGUNAS CIFRAS, LA CANTIDAD ANOTADA CORRESPONDE A LO QUE ESTA EN EL ACTA DE CÓMPUTO MUNICIPAL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</si>
</sst>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0"/>
    <numFmt numFmtId="167" formatCode="0000"/>
    <numFmt numFmtId="168" formatCode="General"/>
    <numFmt numFmtId="169" formatCode="@"/>
    <numFmt numFmtId="170" formatCode="d\-mmm"/>
    <numFmt numFmtId="171" formatCode="0;[RED]0"/>
  </numFmts>
  <fonts count="4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11"/>
      <color rgb="FF000000"/>
      <name val="Arial Narrow"/>
      <family val="2"/>
      <charset val="1"/>
    </font>
    <font>
      <b val="true"/>
      <i val="true"/>
      <sz val="12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sz val="11"/>
      <name val="Arial Narrow"/>
      <family val="2"/>
      <charset val="1"/>
    </font>
    <font>
      <b val="true"/>
      <sz val="11"/>
      <color rgb="FFFFFFFF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name val="Arial Narrow"/>
      <family val="2"/>
      <charset val="1"/>
    </font>
    <font>
      <sz val="8"/>
      <name val="Arial Narrow"/>
      <family val="2"/>
      <charset val="1"/>
    </font>
    <font>
      <sz val="12"/>
      <color rgb="FF00000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8"/>
      <color rgb="FF000000"/>
      <name val="Arial Narrow"/>
      <family val="2"/>
      <charset val="1"/>
    </font>
    <font>
      <sz val="10"/>
      <name val="Arial Narrow"/>
      <family val="2"/>
      <charset val="1"/>
    </font>
    <font>
      <b val="true"/>
      <sz val="10"/>
      <color rgb="FFFFFFFF"/>
      <name val="Arial Narrow"/>
      <family val="2"/>
      <charset val="1"/>
    </font>
    <font>
      <sz val="8"/>
      <color rgb="FF000000"/>
      <name val="Arial Narrow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color rgb="FF000000"/>
      <name val="Arial Narrow"/>
      <family val="2"/>
      <charset val="1"/>
    </font>
    <font>
      <sz val="7"/>
      <color rgb="FF000000"/>
      <name val="Arial Narrow"/>
      <family val="2"/>
      <charset val="1"/>
    </font>
    <font>
      <sz val="11"/>
      <color rgb="FFFF0000"/>
      <name val="Arial Narrow"/>
      <family val="2"/>
      <charset val="1"/>
    </font>
    <font>
      <sz val="14"/>
      <color rgb="FFFF0000"/>
      <name val="Calibri"/>
      <family val="2"/>
      <charset val="1"/>
    </font>
    <font>
      <b val="true"/>
      <sz val="11"/>
      <color rgb="FFFF0000"/>
      <name val="Arial Narrow"/>
      <family val="2"/>
      <charset val="1"/>
    </font>
    <font>
      <b val="true"/>
      <sz val="10"/>
      <color rgb="FFFF0000"/>
      <name val="Arial Narrow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name val="Arial Narrow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FFFF"/>
      <name val="Arial Narrow"/>
      <family val="2"/>
      <charset val="1"/>
    </font>
    <font>
      <b val="true"/>
      <sz val="8"/>
      <name val="Arial Narrow"/>
      <family val="2"/>
      <charset val="1"/>
    </font>
    <font>
      <sz val="10"/>
      <name val="Futura Md"/>
      <family val="2"/>
      <charset val="1"/>
    </font>
    <font>
      <b val="true"/>
      <sz val="9"/>
      <color rgb="FF000000"/>
      <name val="Arial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  <fill>
      <patternFill patternType="solid">
        <fgColor rgb="FFC00000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00000"/>
      </patternFill>
    </fill>
  </fills>
  <borders count="3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double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hair"/>
      <top style="thin">
        <color rgb="FFFFFFFF"/>
      </top>
      <bottom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hair"/>
      <right style="hair"/>
      <top style="hair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4" fillId="6" borderId="7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2" fillId="0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2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8" fontId="19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0" borderId="2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6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6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0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8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9" fillId="6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8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9" fillId="0" borderId="1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16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6" borderId="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6" borderId="1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6" borderId="1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6" borderId="16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6" borderId="8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6" borderId="1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6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1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6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9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6" borderId="8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0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0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3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7 2 2" xfId="20"/>
    <cellStyle name="Normal_CONCENT DE FUNC JORNADA ELECTORAL 05080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34"/>
  <sheetViews>
    <sheetView showFormulas="false" showGridLines="true" showRowColHeaders="true" showZeros="true" rightToLeft="false" tabSelected="false" showOutlineSymbols="true" defaultGridColor="true" view="normal" topLeftCell="A2" colorId="64" zoomScale="85" zoomScaleNormal="85" zoomScalePageLayoutView="100" workbookViewId="0">
      <pane xSplit="0" ySplit="1" topLeftCell="A212" activePane="bottomLeft" state="frozen"/>
      <selection pane="topLeft" activeCell="A2" activeCellId="0" sqref="A2"/>
      <selection pane="bottomLeft" activeCell="N153" activeCellId="0" sqref="N153"/>
    </sheetView>
  </sheetViews>
  <sheetFormatPr defaultColWidth="11.43359375" defaultRowHeight="16.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5.7"/>
    <col collapsed="false" customWidth="true" hidden="false" outlineLevel="0" max="3" min="3" style="1" width="6.86"/>
    <col collapsed="false" customWidth="true" hidden="false" outlineLevel="0" max="4" min="4" style="1" width="27.99"/>
    <col collapsed="false" customWidth="true" hidden="false" outlineLevel="0" max="5" min="5" style="2" width="6.57"/>
    <col collapsed="false" customWidth="true" hidden="false" outlineLevel="0" max="6" min="6" style="1" width="8.29"/>
    <col collapsed="false" customWidth="true" hidden="false" outlineLevel="0" max="7" min="7" style="1" width="17.58"/>
    <col collapsed="false" customWidth="true" hidden="false" outlineLevel="0" max="8" min="8" style="1" width="10.29"/>
    <col collapsed="false" customWidth="true" hidden="false" outlineLevel="0" max="10" min="9" style="1" width="8.57"/>
    <col collapsed="false" customWidth="true" hidden="false" outlineLevel="0" max="12" min="11" style="1" width="8"/>
    <col collapsed="false" customWidth="true" hidden="false" outlineLevel="0" max="13" min="13" style="1" width="7.71"/>
    <col collapsed="false" customWidth="true" hidden="false" outlineLevel="0" max="14" min="14" style="1" width="5.01"/>
    <col collapsed="false" customWidth="true" hidden="false" outlineLevel="0" max="15" min="15" style="3" width="6.57"/>
    <col collapsed="false" customWidth="true" hidden="false" outlineLevel="0" max="17" min="16" style="1" width="4.43"/>
    <col collapsed="false" customWidth="true" hidden="false" outlineLevel="0" max="18" min="18" style="1" width="7.86"/>
    <col collapsed="false" customWidth="true" hidden="false" outlineLevel="0" max="19" min="19" style="1" width="4.29"/>
    <col collapsed="false" customWidth="true" hidden="false" outlineLevel="0" max="20" min="20" style="1" width="5.01"/>
    <col collapsed="false" customWidth="true" hidden="false" outlineLevel="0" max="21" min="21" style="3" width="8.29"/>
    <col collapsed="false" customWidth="true" hidden="false" outlineLevel="0" max="22" min="22" style="3" width="8.71"/>
    <col collapsed="false" customWidth="true" hidden="false" outlineLevel="0" max="23" min="23" style="3" width="8.29"/>
    <col collapsed="false" customWidth="true" hidden="false" outlineLevel="0" max="26" min="24" style="3" width="9"/>
    <col collapsed="false" customWidth="true" hidden="false" outlineLevel="0" max="27" min="27" style="3" width="6.71"/>
    <col collapsed="false" customWidth="true" hidden="false" outlineLevel="0" max="28" min="28" style="3" width="10"/>
    <col collapsed="false" customWidth="true" hidden="false" outlineLevel="0" max="29" min="29" style="1" width="4.43"/>
    <col collapsed="false" customWidth="true" hidden="false" outlineLevel="0" max="30" min="30" style="1" width="6.71"/>
    <col collapsed="false" customWidth="true" hidden="false" outlineLevel="0" max="31" min="31" style="1" width="10.99"/>
    <col collapsed="false" customWidth="false" hidden="false" outlineLevel="0" max="1024" min="32" style="1" width="11.42"/>
  </cols>
  <sheetData>
    <row r="1" customFormat="false" ht="16.5" hidden="false" customHeight="false" outlineLevel="0" collapsed="false">
      <c r="D1" s="4" t="s">
        <v>0</v>
      </c>
      <c r="E1" s="4"/>
    </row>
    <row r="2" customFormat="false" ht="16.5" hidden="false" customHeight="false" outlineLevel="0" collapsed="false">
      <c r="A2" s="5" t="s">
        <v>1</v>
      </c>
      <c r="B2" s="6" t="s">
        <v>2</v>
      </c>
      <c r="C2" s="7" t="s">
        <v>3</v>
      </c>
      <c r="D2" s="5" t="s">
        <v>4</v>
      </c>
      <c r="E2" s="5" t="s">
        <v>5</v>
      </c>
      <c r="F2" s="8" t="s">
        <v>6</v>
      </c>
      <c r="G2" s="8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10" t="s">
        <v>21</v>
      </c>
      <c r="V2" s="10" t="s">
        <v>22</v>
      </c>
      <c r="W2" s="10" t="s">
        <v>23</v>
      </c>
      <c r="X2" s="9" t="s">
        <v>24</v>
      </c>
      <c r="Y2" s="9" t="s">
        <v>25</v>
      </c>
      <c r="Z2" s="9" t="s">
        <v>26</v>
      </c>
      <c r="AA2" s="9" t="s">
        <v>27</v>
      </c>
      <c r="AB2" s="9" t="s">
        <v>28</v>
      </c>
      <c r="AC2" s="9" t="s">
        <v>29</v>
      </c>
      <c r="AD2" s="9" t="s">
        <v>30</v>
      </c>
      <c r="AE2" s="9" t="s">
        <v>31</v>
      </c>
    </row>
    <row r="3" customFormat="false" ht="16.5" hidden="false" customHeight="false" outlineLevel="0" collapsed="false">
      <c r="A3" s="11" t="n">
        <v>1</v>
      </c>
      <c r="B3" s="12" t="n">
        <v>1</v>
      </c>
      <c r="C3" s="13" t="n">
        <v>2</v>
      </c>
      <c r="D3" s="14" t="s">
        <v>32</v>
      </c>
      <c r="E3" s="15" t="s">
        <v>32</v>
      </c>
      <c r="F3" s="16" t="n">
        <v>2</v>
      </c>
      <c r="G3" s="17" t="s">
        <v>33</v>
      </c>
      <c r="H3" s="12" t="n">
        <v>680</v>
      </c>
      <c r="I3" s="18" t="n">
        <v>251</v>
      </c>
      <c r="J3" s="18" t="n">
        <v>189</v>
      </c>
      <c r="K3" s="18" t="n">
        <v>8</v>
      </c>
      <c r="L3" s="18" t="n">
        <v>13</v>
      </c>
      <c r="M3" s="18" t="n">
        <v>5</v>
      </c>
      <c r="N3" s="18" t="n">
        <v>0</v>
      </c>
      <c r="O3" s="18" t="n">
        <v>0</v>
      </c>
      <c r="P3" s="18" t="n">
        <v>2</v>
      </c>
      <c r="Q3" s="18" t="n">
        <v>0</v>
      </c>
      <c r="R3" s="18" t="n">
        <v>15</v>
      </c>
      <c r="S3" s="18" t="n">
        <v>0</v>
      </c>
      <c r="T3" s="18" t="n">
        <v>0</v>
      </c>
      <c r="U3" s="19" t="n">
        <v>12</v>
      </c>
      <c r="V3" s="19" t="n">
        <v>1</v>
      </c>
      <c r="W3" s="19" t="n">
        <v>0</v>
      </c>
      <c r="X3" s="18" t="n">
        <v>0</v>
      </c>
      <c r="Y3" s="18" t="n">
        <v>0</v>
      </c>
      <c r="Z3" s="18" t="n">
        <v>0</v>
      </c>
      <c r="AA3" s="18" t="n">
        <v>0</v>
      </c>
      <c r="AB3" s="18" t="n">
        <v>0</v>
      </c>
      <c r="AC3" s="18" t="n">
        <v>1</v>
      </c>
      <c r="AD3" s="18" t="n">
        <v>9</v>
      </c>
      <c r="AE3" s="20" t="n">
        <f aca="false">SUM(I3:AD3)</f>
        <v>506</v>
      </c>
    </row>
    <row r="4" customFormat="false" ht="16.5" hidden="false" customHeight="false" outlineLevel="0" collapsed="false">
      <c r="A4" s="11" t="n">
        <v>2</v>
      </c>
      <c r="B4" s="12" t="n">
        <v>1</v>
      </c>
      <c r="C4" s="13" t="n">
        <v>2</v>
      </c>
      <c r="D4" s="14" t="s">
        <v>32</v>
      </c>
      <c r="E4" s="15" t="s">
        <v>32</v>
      </c>
      <c r="F4" s="16" t="n">
        <v>3</v>
      </c>
      <c r="G4" s="17" t="s">
        <v>33</v>
      </c>
      <c r="H4" s="12" t="n">
        <v>538</v>
      </c>
      <c r="I4" s="18" t="n">
        <v>210</v>
      </c>
      <c r="J4" s="18" t="n">
        <v>161</v>
      </c>
      <c r="K4" s="18" t="n">
        <v>7</v>
      </c>
      <c r="L4" s="18" t="n">
        <v>2</v>
      </c>
      <c r="M4" s="18" t="n">
        <v>1</v>
      </c>
      <c r="N4" s="18" t="n">
        <v>1</v>
      </c>
      <c r="O4" s="18" t="n">
        <v>0</v>
      </c>
      <c r="P4" s="18" t="n">
        <v>0</v>
      </c>
      <c r="Q4" s="18" t="n">
        <v>0</v>
      </c>
      <c r="R4" s="18" t="n">
        <v>20</v>
      </c>
      <c r="S4" s="18" t="n">
        <v>0</v>
      </c>
      <c r="T4" s="18" t="n">
        <v>0</v>
      </c>
      <c r="U4" s="19" t="n">
        <v>10</v>
      </c>
      <c r="V4" s="19" t="n">
        <v>3</v>
      </c>
      <c r="W4" s="19" t="n">
        <v>0</v>
      </c>
      <c r="X4" s="18" t="n">
        <v>0</v>
      </c>
      <c r="Y4" s="18" t="n">
        <v>0</v>
      </c>
      <c r="Z4" s="18" t="n">
        <v>0</v>
      </c>
      <c r="AA4" s="18" t="n">
        <v>0</v>
      </c>
      <c r="AB4" s="18" t="n">
        <v>0</v>
      </c>
      <c r="AC4" s="18" t="n">
        <v>1</v>
      </c>
      <c r="AD4" s="18" t="n">
        <v>6</v>
      </c>
      <c r="AE4" s="20" t="n">
        <f aca="false">SUM(I4:AD4)</f>
        <v>422</v>
      </c>
    </row>
    <row r="5" customFormat="false" ht="16.5" hidden="false" customHeight="false" outlineLevel="0" collapsed="false">
      <c r="A5" s="11" t="n">
        <v>3</v>
      </c>
      <c r="B5" s="12" t="n">
        <v>1</v>
      </c>
      <c r="C5" s="13" t="n">
        <v>2</v>
      </c>
      <c r="D5" s="14" t="s">
        <v>32</v>
      </c>
      <c r="E5" s="15" t="s">
        <v>32</v>
      </c>
      <c r="F5" s="16" t="n">
        <v>3</v>
      </c>
      <c r="G5" s="17" t="s">
        <v>34</v>
      </c>
      <c r="H5" s="12" t="n">
        <v>538</v>
      </c>
      <c r="I5" s="18" t="n">
        <v>239</v>
      </c>
      <c r="J5" s="18" t="n">
        <v>131</v>
      </c>
      <c r="K5" s="18" t="n">
        <v>6</v>
      </c>
      <c r="L5" s="18" t="n">
        <v>4</v>
      </c>
      <c r="M5" s="18" t="n">
        <v>1</v>
      </c>
      <c r="N5" s="18" t="n">
        <v>1</v>
      </c>
      <c r="O5" s="18" t="n">
        <v>0</v>
      </c>
      <c r="P5" s="18" t="n">
        <v>1</v>
      </c>
      <c r="Q5" s="18" t="n">
        <v>0</v>
      </c>
      <c r="R5" s="18" t="n">
        <v>10</v>
      </c>
      <c r="S5" s="18" t="n">
        <v>0</v>
      </c>
      <c r="T5" s="18" t="n">
        <v>0</v>
      </c>
      <c r="U5" s="19" t="n">
        <v>3</v>
      </c>
      <c r="V5" s="19" t="n">
        <v>1</v>
      </c>
      <c r="W5" s="19" t="n">
        <v>0</v>
      </c>
      <c r="X5" s="18" t="n">
        <v>0</v>
      </c>
      <c r="Y5" s="18" t="n">
        <v>0</v>
      </c>
      <c r="Z5" s="18" t="n">
        <v>0</v>
      </c>
      <c r="AA5" s="18" t="n">
        <v>0</v>
      </c>
      <c r="AB5" s="18" t="n">
        <v>0</v>
      </c>
      <c r="AC5" s="18" t="n">
        <v>0</v>
      </c>
      <c r="AD5" s="18" t="n">
        <v>3</v>
      </c>
      <c r="AE5" s="20" t="n">
        <f aca="false">SUM(I5:AD5)</f>
        <v>400</v>
      </c>
    </row>
    <row r="6" customFormat="false" ht="16.5" hidden="false" customHeight="false" outlineLevel="0" collapsed="false">
      <c r="A6" s="11" t="n">
        <v>4</v>
      </c>
      <c r="B6" s="12" t="n">
        <v>1</v>
      </c>
      <c r="C6" s="13" t="n">
        <v>2</v>
      </c>
      <c r="D6" s="14" t="s">
        <v>32</v>
      </c>
      <c r="E6" s="15" t="s">
        <v>32</v>
      </c>
      <c r="F6" s="16" t="n">
        <v>3</v>
      </c>
      <c r="G6" s="17" t="s">
        <v>35</v>
      </c>
      <c r="H6" s="12" t="n">
        <v>537</v>
      </c>
      <c r="I6" s="18" t="n">
        <v>250</v>
      </c>
      <c r="J6" s="18" t="n">
        <v>128</v>
      </c>
      <c r="K6" s="18" t="n">
        <v>3</v>
      </c>
      <c r="L6" s="18" t="n">
        <v>3</v>
      </c>
      <c r="M6" s="18" t="n">
        <v>3</v>
      </c>
      <c r="N6" s="18" t="n">
        <v>0</v>
      </c>
      <c r="O6" s="18" t="n">
        <v>0</v>
      </c>
      <c r="P6" s="18" t="n">
        <v>0</v>
      </c>
      <c r="Q6" s="18" t="n">
        <v>0</v>
      </c>
      <c r="R6" s="18" t="n">
        <v>11</v>
      </c>
      <c r="S6" s="18" t="n">
        <v>0</v>
      </c>
      <c r="T6" s="18" t="n">
        <v>0</v>
      </c>
      <c r="U6" s="19" t="n">
        <v>5</v>
      </c>
      <c r="V6" s="19" t="n">
        <v>5</v>
      </c>
      <c r="W6" s="19" t="n">
        <v>0</v>
      </c>
      <c r="X6" s="18" t="n">
        <v>0</v>
      </c>
      <c r="Y6" s="18" t="n">
        <v>0</v>
      </c>
      <c r="Z6" s="18" t="n">
        <v>0</v>
      </c>
      <c r="AA6" s="18" t="n">
        <v>0</v>
      </c>
      <c r="AB6" s="18" t="n">
        <v>0</v>
      </c>
      <c r="AC6" s="18" t="n">
        <v>0</v>
      </c>
      <c r="AD6" s="18" t="n">
        <v>8</v>
      </c>
      <c r="AE6" s="20" t="n">
        <f aca="false">SUM(I6:AD6)</f>
        <v>416</v>
      </c>
    </row>
    <row r="7" customFormat="false" ht="16.5" hidden="false" customHeight="false" outlineLevel="0" collapsed="false">
      <c r="A7" s="11" t="n">
        <v>5</v>
      </c>
      <c r="B7" s="12" t="n">
        <v>1</v>
      </c>
      <c r="C7" s="13" t="n">
        <v>2</v>
      </c>
      <c r="D7" s="14" t="s">
        <v>32</v>
      </c>
      <c r="E7" s="15" t="s">
        <v>32</v>
      </c>
      <c r="F7" s="16" t="n">
        <v>4</v>
      </c>
      <c r="G7" s="17" t="s">
        <v>33</v>
      </c>
      <c r="H7" s="12" t="n">
        <v>533</v>
      </c>
      <c r="I7" s="18" t="n">
        <v>227</v>
      </c>
      <c r="J7" s="18" t="n">
        <v>112</v>
      </c>
      <c r="K7" s="18" t="n">
        <v>6</v>
      </c>
      <c r="L7" s="18" t="n">
        <v>10</v>
      </c>
      <c r="M7" s="18" t="n">
        <v>7</v>
      </c>
      <c r="N7" s="18" t="n">
        <v>1</v>
      </c>
      <c r="O7" s="18" t="n">
        <v>0</v>
      </c>
      <c r="P7" s="18" t="n">
        <v>1</v>
      </c>
      <c r="Q7" s="18" t="n">
        <v>1</v>
      </c>
      <c r="R7" s="18" t="n">
        <v>7</v>
      </c>
      <c r="S7" s="18" t="n">
        <v>0</v>
      </c>
      <c r="T7" s="18" t="n">
        <v>0</v>
      </c>
      <c r="U7" s="19" t="n">
        <v>8</v>
      </c>
      <c r="V7" s="19" t="n">
        <v>1</v>
      </c>
      <c r="W7" s="19" t="n">
        <v>0</v>
      </c>
      <c r="X7" s="18" t="n">
        <v>0</v>
      </c>
      <c r="Y7" s="18" t="n">
        <v>0</v>
      </c>
      <c r="Z7" s="18" t="n">
        <v>0</v>
      </c>
      <c r="AA7" s="18" t="n">
        <v>0</v>
      </c>
      <c r="AB7" s="18" t="n">
        <v>0</v>
      </c>
      <c r="AC7" s="18" t="n">
        <v>1</v>
      </c>
      <c r="AD7" s="18" t="n">
        <v>12</v>
      </c>
      <c r="AE7" s="20" t="n">
        <f aca="false">SUM(I7:AD7)</f>
        <v>394</v>
      </c>
    </row>
    <row r="8" customFormat="false" ht="16.5" hidden="false" customHeight="false" outlineLevel="0" collapsed="false">
      <c r="A8" s="11" t="n">
        <v>6</v>
      </c>
      <c r="B8" s="12" t="n">
        <v>1</v>
      </c>
      <c r="C8" s="13" t="n">
        <v>2</v>
      </c>
      <c r="D8" s="14" t="s">
        <v>32</v>
      </c>
      <c r="E8" s="15" t="s">
        <v>32</v>
      </c>
      <c r="F8" s="16" t="n">
        <v>4</v>
      </c>
      <c r="G8" s="17" t="s">
        <v>34</v>
      </c>
      <c r="H8" s="12" t="n">
        <v>532</v>
      </c>
      <c r="I8" s="18" t="n">
        <v>210</v>
      </c>
      <c r="J8" s="18" t="n">
        <v>112</v>
      </c>
      <c r="K8" s="18" t="n">
        <v>5</v>
      </c>
      <c r="L8" s="18" t="n">
        <v>11</v>
      </c>
      <c r="M8" s="18" t="n">
        <v>2</v>
      </c>
      <c r="N8" s="18" t="n">
        <v>0</v>
      </c>
      <c r="O8" s="18" t="n">
        <v>0</v>
      </c>
      <c r="P8" s="18" t="n">
        <v>1</v>
      </c>
      <c r="Q8" s="18" t="n">
        <v>3</v>
      </c>
      <c r="R8" s="18" t="n">
        <v>20</v>
      </c>
      <c r="S8" s="18" t="n">
        <v>0</v>
      </c>
      <c r="T8" s="18" t="n">
        <v>0</v>
      </c>
      <c r="U8" s="19" t="n">
        <v>10</v>
      </c>
      <c r="V8" s="19" t="n">
        <v>4</v>
      </c>
      <c r="W8" s="19" t="n">
        <v>0</v>
      </c>
      <c r="X8" s="18" t="n">
        <v>0</v>
      </c>
      <c r="Y8" s="18" t="n">
        <v>0</v>
      </c>
      <c r="Z8" s="18" t="n">
        <v>0</v>
      </c>
      <c r="AA8" s="18" t="n">
        <v>0</v>
      </c>
      <c r="AB8" s="18" t="n">
        <v>0</v>
      </c>
      <c r="AC8" s="18" t="n">
        <v>0</v>
      </c>
      <c r="AD8" s="18" t="n">
        <v>18</v>
      </c>
      <c r="AE8" s="20" t="n">
        <f aca="false">SUM(I8:AD8)</f>
        <v>396</v>
      </c>
    </row>
    <row r="9" customFormat="false" ht="16.5" hidden="false" customHeight="false" outlineLevel="0" collapsed="false">
      <c r="A9" s="11" t="n">
        <v>7</v>
      </c>
      <c r="B9" s="12" t="n">
        <v>1</v>
      </c>
      <c r="C9" s="13" t="n">
        <v>2</v>
      </c>
      <c r="D9" s="14" t="s">
        <v>32</v>
      </c>
      <c r="E9" s="15" t="s">
        <v>32</v>
      </c>
      <c r="F9" s="16" t="n">
        <v>4</v>
      </c>
      <c r="G9" s="17" t="s">
        <v>35</v>
      </c>
      <c r="H9" s="12" t="n">
        <v>532</v>
      </c>
      <c r="I9" s="18" t="n">
        <v>234</v>
      </c>
      <c r="J9" s="18" t="n">
        <v>109</v>
      </c>
      <c r="K9" s="18" t="n">
        <v>6</v>
      </c>
      <c r="L9" s="18" t="n">
        <v>7</v>
      </c>
      <c r="M9" s="18" t="n">
        <v>5</v>
      </c>
      <c r="N9" s="18" t="n">
        <v>1</v>
      </c>
      <c r="O9" s="18" t="n">
        <v>0</v>
      </c>
      <c r="P9" s="18" t="n">
        <v>2</v>
      </c>
      <c r="Q9" s="18" t="n">
        <v>0</v>
      </c>
      <c r="R9" s="18" t="n">
        <v>13</v>
      </c>
      <c r="S9" s="18" t="n">
        <v>0</v>
      </c>
      <c r="T9" s="18" t="n">
        <v>0</v>
      </c>
      <c r="U9" s="19" t="n">
        <v>5</v>
      </c>
      <c r="V9" s="19" t="n">
        <v>4</v>
      </c>
      <c r="W9" s="19" t="n">
        <v>0</v>
      </c>
      <c r="X9" s="18" t="n">
        <v>0</v>
      </c>
      <c r="Y9" s="18" t="n">
        <v>0</v>
      </c>
      <c r="Z9" s="18" t="n">
        <v>0</v>
      </c>
      <c r="AA9" s="18" t="n">
        <v>0</v>
      </c>
      <c r="AB9" s="18" t="n">
        <v>0</v>
      </c>
      <c r="AC9" s="18" t="n">
        <v>0</v>
      </c>
      <c r="AD9" s="18" t="n">
        <v>11</v>
      </c>
      <c r="AE9" s="20" t="n">
        <f aca="false">SUM(I9:AD9)</f>
        <v>397</v>
      </c>
    </row>
    <row r="10" customFormat="false" ht="16.5" hidden="false" customHeight="false" outlineLevel="0" collapsed="false">
      <c r="A10" s="11" t="n">
        <v>8</v>
      </c>
      <c r="B10" s="12" t="n">
        <v>1</v>
      </c>
      <c r="C10" s="13" t="n">
        <v>2</v>
      </c>
      <c r="D10" s="14" t="s">
        <v>32</v>
      </c>
      <c r="E10" s="15" t="s">
        <v>32</v>
      </c>
      <c r="F10" s="16" t="n">
        <v>5</v>
      </c>
      <c r="G10" s="17" t="s">
        <v>33</v>
      </c>
      <c r="H10" s="12" t="n">
        <v>652</v>
      </c>
      <c r="I10" s="18" t="n">
        <v>265</v>
      </c>
      <c r="J10" s="18" t="n">
        <v>147</v>
      </c>
      <c r="K10" s="18" t="n">
        <v>8</v>
      </c>
      <c r="L10" s="18" t="n">
        <v>27</v>
      </c>
      <c r="M10" s="18" t="n">
        <v>5</v>
      </c>
      <c r="N10" s="18" t="n">
        <v>2</v>
      </c>
      <c r="O10" s="18" t="n">
        <v>0</v>
      </c>
      <c r="P10" s="18" t="n">
        <v>1</v>
      </c>
      <c r="Q10" s="18" t="n">
        <v>0</v>
      </c>
      <c r="R10" s="18" t="n">
        <v>10</v>
      </c>
      <c r="S10" s="18" t="n">
        <v>0</v>
      </c>
      <c r="T10" s="18" t="n">
        <v>0</v>
      </c>
      <c r="U10" s="19" t="n">
        <v>8</v>
      </c>
      <c r="V10" s="19" t="n">
        <v>2</v>
      </c>
      <c r="W10" s="19" t="n">
        <v>0</v>
      </c>
      <c r="X10" s="18" t="n">
        <v>0</v>
      </c>
      <c r="Y10" s="18" t="n">
        <v>0</v>
      </c>
      <c r="Z10" s="18" t="n">
        <v>0</v>
      </c>
      <c r="AA10" s="18" t="n">
        <v>0</v>
      </c>
      <c r="AB10" s="18" t="n">
        <v>0</v>
      </c>
      <c r="AC10" s="18" t="n">
        <v>0</v>
      </c>
      <c r="AD10" s="18" t="n">
        <v>7</v>
      </c>
      <c r="AE10" s="20" t="n">
        <f aca="false">SUM(I10:AD10)</f>
        <v>482</v>
      </c>
    </row>
    <row r="11" s="28" customFormat="true" ht="16.5" hidden="false" customHeight="false" outlineLevel="0" collapsed="false">
      <c r="A11" s="21" t="n">
        <v>9</v>
      </c>
      <c r="B11" s="22" t="n">
        <v>1</v>
      </c>
      <c r="C11" s="23" t="n">
        <v>2</v>
      </c>
      <c r="D11" s="24" t="s">
        <v>32</v>
      </c>
      <c r="E11" s="25" t="s">
        <v>32</v>
      </c>
      <c r="F11" s="26" t="n">
        <v>5</v>
      </c>
      <c r="G11" s="25" t="s">
        <v>36</v>
      </c>
      <c r="H11" s="25"/>
      <c r="I11" s="24" t="n">
        <v>36</v>
      </c>
      <c r="J11" s="24" t="n">
        <v>9</v>
      </c>
      <c r="K11" s="24" t="n">
        <v>1</v>
      </c>
      <c r="L11" s="24" t="n">
        <v>3</v>
      </c>
      <c r="M11" s="24" t="n">
        <v>1</v>
      </c>
      <c r="N11" s="24" t="n">
        <v>0</v>
      </c>
      <c r="O11" s="24" t="n">
        <v>0</v>
      </c>
      <c r="P11" s="24" t="n">
        <v>1</v>
      </c>
      <c r="Q11" s="24" t="n">
        <v>0</v>
      </c>
      <c r="R11" s="24" t="n">
        <v>2</v>
      </c>
      <c r="S11" s="24" t="n">
        <v>0</v>
      </c>
      <c r="T11" s="24" t="n">
        <v>0</v>
      </c>
      <c r="U11" s="24" t="n">
        <v>3</v>
      </c>
      <c r="V11" s="24" t="n">
        <v>2</v>
      </c>
      <c r="W11" s="24" t="n">
        <v>0</v>
      </c>
      <c r="X11" s="24" t="n">
        <v>0</v>
      </c>
      <c r="Y11" s="24" t="n">
        <v>0</v>
      </c>
      <c r="Z11" s="24" t="n">
        <v>0</v>
      </c>
      <c r="AA11" s="24" t="n">
        <v>0</v>
      </c>
      <c r="AB11" s="24" t="n">
        <v>0</v>
      </c>
      <c r="AC11" s="24" t="n">
        <v>0</v>
      </c>
      <c r="AD11" s="24" t="n">
        <v>0</v>
      </c>
      <c r="AE11" s="27" t="n">
        <f aca="false">SUM(I11:AD11)</f>
        <v>58</v>
      </c>
    </row>
    <row r="12" customFormat="false" ht="16.5" hidden="false" customHeight="false" outlineLevel="0" collapsed="false">
      <c r="A12" s="11" t="n">
        <v>10</v>
      </c>
      <c r="B12" s="12" t="n">
        <v>1</v>
      </c>
      <c r="C12" s="13" t="n">
        <v>2</v>
      </c>
      <c r="D12" s="14" t="s">
        <v>32</v>
      </c>
      <c r="E12" s="15" t="s">
        <v>37</v>
      </c>
      <c r="F12" s="16" t="n">
        <v>6</v>
      </c>
      <c r="G12" s="17" t="s">
        <v>33</v>
      </c>
      <c r="H12" s="12" t="n">
        <v>579</v>
      </c>
      <c r="I12" s="18" t="n">
        <v>222</v>
      </c>
      <c r="J12" s="18" t="n">
        <v>148</v>
      </c>
      <c r="K12" s="18" t="n">
        <v>10</v>
      </c>
      <c r="L12" s="18" t="n">
        <v>0</v>
      </c>
      <c r="M12" s="18" t="n">
        <v>6</v>
      </c>
      <c r="N12" s="18" t="n">
        <v>0</v>
      </c>
      <c r="O12" s="18" t="n">
        <v>0</v>
      </c>
      <c r="P12" s="18" t="n">
        <v>2</v>
      </c>
      <c r="Q12" s="18" t="n">
        <v>1</v>
      </c>
      <c r="R12" s="18" t="n">
        <v>17</v>
      </c>
      <c r="S12" s="18" t="n">
        <v>0</v>
      </c>
      <c r="T12" s="18" t="n">
        <v>0</v>
      </c>
      <c r="U12" s="19" t="n">
        <v>13</v>
      </c>
      <c r="V12" s="19" t="n">
        <v>2</v>
      </c>
      <c r="W12" s="19" t="n">
        <v>0</v>
      </c>
      <c r="X12" s="18" t="n">
        <v>0</v>
      </c>
      <c r="Y12" s="18" t="n">
        <v>0</v>
      </c>
      <c r="Z12" s="18" t="n">
        <v>0</v>
      </c>
      <c r="AA12" s="18" t="n">
        <v>0</v>
      </c>
      <c r="AB12" s="18" t="n">
        <v>0</v>
      </c>
      <c r="AC12" s="18" t="n">
        <v>0</v>
      </c>
      <c r="AD12" s="18" t="n">
        <v>8</v>
      </c>
      <c r="AE12" s="20" t="n">
        <f aca="false">SUM(I12:AD12)</f>
        <v>429</v>
      </c>
    </row>
    <row r="13" customFormat="false" ht="16.5" hidden="false" customHeight="false" outlineLevel="0" collapsed="false">
      <c r="A13" s="11" t="n">
        <v>11</v>
      </c>
      <c r="B13" s="12" t="n">
        <v>1</v>
      </c>
      <c r="C13" s="13" t="n">
        <v>2</v>
      </c>
      <c r="D13" s="14" t="s">
        <v>32</v>
      </c>
      <c r="E13" s="15" t="s">
        <v>37</v>
      </c>
      <c r="F13" s="16" t="n">
        <v>6</v>
      </c>
      <c r="G13" s="17" t="s">
        <v>34</v>
      </c>
      <c r="H13" s="12" t="n">
        <v>578</v>
      </c>
      <c r="I13" s="18" t="n">
        <v>220</v>
      </c>
      <c r="J13" s="18" t="n">
        <v>112</v>
      </c>
      <c r="K13" s="18" t="n">
        <v>15</v>
      </c>
      <c r="L13" s="18" t="n">
        <v>0</v>
      </c>
      <c r="M13" s="18" t="n">
        <v>7</v>
      </c>
      <c r="N13" s="18" t="n">
        <v>2</v>
      </c>
      <c r="O13" s="18" t="n">
        <v>0</v>
      </c>
      <c r="P13" s="18" t="n">
        <v>0</v>
      </c>
      <c r="Q13" s="18" t="n">
        <v>0</v>
      </c>
      <c r="R13" s="18" t="n">
        <v>35</v>
      </c>
      <c r="S13" s="18" t="n">
        <v>0</v>
      </c>
      <c r="T13" s="18" t="n">
        <v>0</v>
      </c>
      <c r="U13" s="19" t="n">
        <v>7</v>
      </c>
      <c r="V13" s="19" t="n">
        <v>0</v>
      </c>
      <c r="W13" s="19" t="n">
        <v>0</v>
      </c>
      <c r="X13" s="18" t="n">
        <v>0</v>
      </c>
      <c r="Y13" s="18" t="n">
        <v>0</v>
      </c>
      <c r="Z13" s="18" t="n">
        <v>0</v>
      </c>
      <c r="AA13" s="18" t="n">
        <v>0</v>
      </c>
      <c r="AB13" s="18" t="n">
        <v>0</v>
      </c>
      <c r="AC13" s="18" t="n">
        <v>0</v>
      </c>
      <c r="AD13" s="18" t="n">
        <v>9</v>
      </c>
      <c r="AE13" s="20" t="n">
        <f aca="false">SUM(I13:AD13)</f>
        <v>407</v>
      </c>
    </row>
    <row r="14" s="28" customFormat="true" ht="16.5" hidden="false" customHeight="false" outlineLevel="0" collapsed="false">
      <c r="A14" s="21" t="n">
        <v>12</v>
      </c>
      <c r="B14" s="22" t="n">
        <v>1</v>
      </c>
      <c r="C14" s="23" t="n">
        <v>2</v>
      </c>
      <c r="D14" s="24" t="s">
        <v>32</v>
      </c>
      <c r="E14" s="25" t="s">
        <v>37</v>
      </c>
      <c r="F14" s="26" t="n">
        <v>6</v>
      </c>
      <c r="G14" s="25" t="s">
        <v>35</v>
      </c>
      <c r="H14" s="22" t="n">
        <v>578</v>
      </c>
      <c r="I14" s="24" t="n">
        <v>278</v>
      </c>
      <c r="J14" s="24" t="n">
        <v>78</v>
      </c>
      <c r="K14" s="24" t="n">
        <v>19</v>
      </c>
      <c r="L14" s="24" t="n">
        <v>2</v>
      </c>
      <c r="M14" s="24" t="n">
        <v>9</v>
      </c>
      <c r="N14" s="24" t="n">
        <v>3</v>
      </c>
      <c r="O14" s="24" t="n">
        <v>0</v>
      </c>
      <c r="P14" s="24" t="n">
        <v>2</v>
      </c>
      <c r="Q14" s="24" t="n">
        <v>2</v>
      </c>
      <c r="R14" s="24" t="n">
        <v>20</v>
      </c>
      <c r="S14" s="24" t="n">
        <v>0</v>
      </c>
      <c r="T14" s="24" t="n">
        <v>0</v>
      </c>
      <c r="U14" s="24" t="n">
        <v>13</v>
      </c>
      <c r="V14" s="24" t="n">
        <v>2</v>
      </c>
      <c r="W14" s="24" t="n">
        <v>0</v>
      </c>
      <c r="X14" s="24" t="n">
        <v>0</v>
      </c>
      <c r="Y14" s="24" t="n">
        <v>0</v>
      </c>
      <c r="Z14" s="24" t="n">
        <v>0</v>
      </c>
      <c r="AA14" s="24" t="n">
        <v>0</v>
      </c>
      <c r="AB14" s="24" t="n">
        <v>0</v>
      </c>
      <c r="AC14" s="24" t="n">
        <v>0</v>
      </c>
      <c r="AD14" s="24" t="n">
        <v>6</v>
      </c>
      <c r="AE14" s="27" t="n">
        <f aca="false">SUM(I14:AD14)</f>
        <v>434</v>
      </c>
    </row>
    <row r="15" customFormat="false" ht="16.5" hidden="false" customHeight="false" outlineLevel="0" collapsed="false">
      <c r="A15" s="11" t="n">
        <v>13</v>
      </c>
      <c r="B15" s="12" t="n">
        <v>1</v>
      </c>
      <c r="C15" s="13" t="n">
        <v>2</v>
      </c>
      <c r="D15" s="14" t="s">
        <v>32</v>
      </c>
      <c r="E15" s="15" t="s">
        <v>37</v>
      </c>
      <c r="F15" s="16" t="n">
        <v>7</v>
      </c>
      <c r="G15" s="17" t="s">
        <v>33</v>
      </c>
      <c r="H15" s="12" t="n">
        <v>461</v>
      </c>
      <c r="I15" s="18" t="n">
        <v>190</v>
      </c>
      <c r="J15" s="18" t="n">
        <v>86</v>
      </c>
      <c r="K15" s="18" t="n">
        <v>12</v>
      </c>
      <c r="L15" s="18" t="n">
        <v>1</v>
      </c>
      <c r="M15" s="18" t="n">
        <v>3</v>
      </c>
      <c r="N15" s="18" t="n">
        <v>14</v>
      </c>
      <c r="O15" s="18" t="n">
        <v>0</v>
      </c>
      <c r="P15" s="18" t="n">
        <v>1</v>
      </c>
      <c r="Q15" s="18" t="n">
        <v>0</v>
      </c>
      <c r="R15" s="18" t="n">
        <v>9</v>
      </c>
      <c r="S15" s="18" t="n">
        <v>0</v>
      </c>
      <c r="T15" s="18" t="n">
        <v>0</v>
      </c>
      <c r="U15" s="19" t="n">
        <v>11</v>
      </c>
      <c r="V15" s="19" t="n">
        <v>3</v>
      </c>
      <c r="W15" s="19" t="n">
        <v>0</v>
      </c>
      <c r="X15" s="18" t="n">
        <v>0</v>
      </c>
      <c r="Y15" s="18" t="n">
        <v>0</v>
      </c>
      <c r="Z15" s="18" t="n">
        <v>0</v>
      </c>
      <c r="AA15" s="18" t="n">
        <v>0</v>
      </c>
      <c r="AB15" s="18" t="n">
        <v>0</v>
      </c>
      <c r="AC15" s="18" t="n">
        <v>0</v>
      </c>
      <c r="AD15" s="18" t="n">
        <v>10</v>
      </c>
      <c r="AE15" s="20" t="n">
        <f aca="false">SUM(I15:AD15)</f>
        <v>340</v>
      </c>
    </row>
    <row r="16" customFormat="false" ht="16.5" hidden="false" customHeight="false" outlineLevel="0" collapsed="false">
      <c r="A16" s="11" t="n">
        <v>14</v>
      </c>
      <c r="B16" s="12" t="n">
        <v>1</v>
      </c>
      <c r="C16" s="13" t="n">
        <v>2</v>
      </c>
      <c r="D16" s="14" t="s">
        <v>32</v>
      </c>
      <c r="E16" s="15" t="s">
        <v>37</v>
      </c>
      <c r="F16" s="16" t="n">
        <v>7</v>
      </c>
      <c r="G16" s="17" t="s">
        <v>34</v>
      </c>
      <c r="H16" s="12" t="n">
        <v>461</v>
      </c>
      <c r="I16" s="18" t="n">
        <v>173</v>
      </c>
      <c r="J16" s="18" t="n">
        <v>96</v>
      </c>
      <c r="K16" s="18" t="n">
        <v>16</v>
      </c>
      <c r="L16" s="18" t="n">
        <v>0</v>
      </c>
      <c r="M16" s="18" t="n">
        <v>4</v>
      </c>
      <c r="N16" s="18" t="n">
        <v>9</v>
      </c>
      <c r="O16" s="18" t="n">
        <v>0</v>
      </c>
      <c r="P16" s="18" t="n">
        <v>1</v>
      </c>
      <c r="Q16" s="18" t="n">
        <v>2</v>
      </c>
      <c r="R16" s="18" t="n">
        <v>14</v>
      </c>
      <c r="S16" s="18" t="n">
        <v>0</v>
      </c>
      <c r="T16" s="18" t="n">
        <v>0</v>
      </c>
      <c r="U16" s="19" t="n">
        <v>11</v>
      </c>
      <c r="V16" s="19" t="n">
        <v>2</v>
      </c>
      <c r="W16" s="19" t="n">
        <v>0</v>
      </c>
      <c r="X16" s="18" t="n">
        <v>0</v>
      </c>
      <c r="Y16" s="18" t="n">
        <v>0</v>
      </c>
      <c r="Z16" s="18" t="n">
        <v>0</v>
      </c>
      <c r="AA16" s="18" t="n">
        <v>0</v>
      </c>
      <c r="AB16" s="18" t="n">
        <v>0</v>
      </c>
      <c r="AC16" s="18" t="n">
        <v>0</v>
      </c>
      <c r="AD16" s="18" t="n">
        <v>14</v>
      </c>
      <c r="AE16" s="20" t="n">
        <f aca="false">SUM(I16:AD16)</f>
        <v>342</v>
      </c>
    </row>
    <row r="17" customFormat="false" ht="16.5" hidden="false" customHeight="false" outlineLevel="0" collapsed="false">
      <c r="A17" s="11" t="n">
        <v>15</v>
      </c>
      <c r="B17" s="12" t="n">
        <v>1</v>
      </c>
      <c r="C17" s="13" t="n">
        <v>2</v>
      </c>
      <c r="D17" s="14" t="s">
        <v>32</v>
      </c>
      <c r="E17" s="15" t="s">
        <v>38</v>
      </c>
      <c r="F17" s="16" t="n">
        <v>8</v>
      </c>
      <c r="G17" s="17" t="s">
        <v>33</v>
      </c>
      <c r="H17" s="12" t="n">
        <v>712</v>
      </c>
      <c r="I17" s="18" t="n">
        <v>315</v>
      </c>
      <c r="J17" s="18" t="n">
        <v>155</v>
      </c>
      <c r="K17" s="18" t="n">
        <v>6</v>
      </c>
      <c r="L17" s="18" t="n">
        <v>0</v>
      </c>
      <c r="M17" s="18" t="n">
        <v>0</v>
      </c>
      <c r="N17" s="18" t="n">
        <v>1</v>
      </c>
      <c r="O17" s="18" t="n">
        <v>0</v>
      </c>
      <c r="P17" s="18" t="n">
        <v>3</v>
      </c>
      <c r="Q17" s="18" t="n">
        <v>1</v>
      </c>
      <c r="R17" s="18" t="n">
        <v>10</v>
      </c>
      <c r="S17" s="18" t="n">
        <v>0</v>
      </c>
      <c r="T17" s="18" t="n">
        <v>0</v>
      </c>
      <c r="U17" s="19" t="n">
        <v>11</v>
      </c>
      <c r="V17" s="19" t="n">
        <v>2</v>
      </c>
      <c r="W17" s="19" t="n">
        <v>0</v>
      </c>
      <c r="X17" s="18" t="n">
        <v>0</v>
      </c>
      <c r="Y17" s="18" t="n">
        <v>0</v>
      </c>
      <c r="Z17" s="18" t="n">
        <v>0</v>
      </c>
      <c r="AA17" s="18" t="n">
        <v>0</v>
      </c>
      <c r="AB17" s="18" t="n">
        <v>0</v>
      </c>
      <c r="AC17" s="18" t="n">
        <v>0</v>
      </c>
      <c r="AD17" s="18" t="n">
        <v>12</v>
      </c>
      <c r="AE17" s="20" t="n">
        <f aca="false">SUM(I17:AD17)</f>
        <v>516</v>
      </c>
    </row>
    <row r="18" customFormat="false" ht="16.5" hidden="false" customHeight="false" outlineLevel="0" collapsed="false">
      <c r="A18" s="11" t="n">
        <v>16</v>
      </c>
      <c r="B18" s="12" t="n">
        <v>1</v>
      </c>
      <c r="C18" s="13" t="n">
        <v>2</v>
      </c>
      <c r="D18" s="14" t="s">
        <v>32</v>
      </c>
      <c r="E18" s="15" t="s">
        <v>39</v>
      </c>
      <c r="F18" s="16" t="n">
        <v>9</v>
      </c>
      <c r="G18" s="17" t="s">
        <v>33</v>
      </c>
      <c r="H18" s="12" t="n">
        <v>682</v>
      </c>
      <c r="I18" s="18" t="n">
        <v>310</v>
      </c>
      <c r="J18" s="18" t="n">
        <v>133</v>
      </c>
      <c r="K18" s="18" t="n">
        <v>16</v>
      </c>
      <c r="L18" s="18" t="n">
        <v>0</v>
      </c>
      <c r="M18" s="18" t="n">
        <v>2</v>
      </c>
      <c r="N18" s="18" t="n">
        <v>0</v>
      </c>
      <c r="O18" s="18" t="n">
        <v>0</v>
      </c>
      <c r="P18" s="18" t="n">
        <v>2</v>
      </c>
      <c r="Q18" s="18" t="n">
        <v>0</v>
      </c>
      <c r="R18" s="18" t="n">
        <v>12</v>
      </c>
      <c r="S18" s="18" t="n">
        <v>0</v>
      </c>
      <c r="T18" s="18" t="n">
        <v>0</v>
      </c>
      <c r="U18" s="19" t="n">
        <v>17</v>
      </c>
      <c r="V18" s="19" t="n">
        <v>2</v>
      </c>
      <c r="W18" s="19" t="n">
        <v>0</v>
      </c>
      <c r="X18" s="18" t="n">
        <v>0</v>
      </c>
      <c r="Y18" s="18" t="n">
        <v>0</v>
      </c>
      <c r="Z18" s="18" t="n">
        <v>0</v>
      </c>
      <c r="AA18" s="18" t="n">
        <v>0</v>
      </c>
      <c r="AB18" s="18" t="n">
        <v>0</v>
      </c>
      <c r="AC18" s="18" t="n">
        <v>0</v>
      </c>
      <c r="AD18" s="18" t="n">
        <v>3</v>
      </c>
      <c r="AE18" s="20" t="n">
        <f aca="false">SUM(I18:AD18)</f>
        <v>497</v>
      </c>
    </row>
    <row r="19" customFormat="false" ht="16.5" hidden="false" customHeight="false" outlineLevel="0" collapsed="false">
      <c r="A19" s="11" t="n">
        <v>17</v>
      </c>
      <c r="B19" s="12" t="n">
        <v>1</v>
      </c>
      <c r="C19" s="13" t="n">
        <v>2</v>
      </c>
      <c r="D19" s="14" t="s">
        <v>32</v>
      </c>
      <c r="E19" s="15" t="s">
        <v>40</v>
      </c>
      <c r="F19" s="16" t="n">
        <v>10</v>
      </c>
      <c r="G19" s="17" t="s">
        <v>33</v>
      </c>
      <c r="H19" s="12" t="n">
        <v>603</v>
      </c>
      <c r="I19" s="18" t="n">
        <v>241</v>
      </c>
      <c r="J19" s="18" t="n">
        <v>76</v>
      </c>
      <c r="K19" s="18" t="n">
        <v>5</v>
      </c>
      <c r="L19" s="18" t="n">
        <v>4</v>
      </c>
      <c r="M19" s="18" t="n">
        <v>2</v>
      </c>
      <c r="N19" s="18" t="n">
        <v>0</v>
      </c>
      <c r="O19" s="18" t="n">
        <v>0</v>
      </c>
      <c r="P19" s="18" t="n">
        <v>0</v>
      </c>
      <c r="Q19" s="18" t="n">
        <v>0</v>
      </c>
      <c r="R19" s="18" t="n">
        <v>12</v>
      </c>
      <c r="S19" s="18" t="n">
        <v>0</v>
      </c>
      <c r="T19" s="18" t="n">
        <v>0</v>
      </c>
      <c r="U19" s="19" t="n">
        <v>7</v>
      </c>
      <c r="V19" s="19" t="n">
        <v>1</v>
      </c>
      <c r="W19" s="19" t="n">
        <v>0</v>
      </c>
      <c r="X19" s="18" t="n">
        <v>0</v>
      </c>
      <c r="Y19" s="18" t="n">
        <v>0</v>
      </c>
      <c r="Z19" s="18" t="n">
        <v>0</v>
      </c>
      <c r="AA19" s="18" t="n">
        <v>0</v>
      </c>
      <c r="AB19" s="18" t="n">
        <v>0</v>
      </c>
      <c r="AC19" s="18" t="n">
        <v>0</v>
      </c>
      <c r="AD19" s="18" t="n">
        <v>3</v>
      </c>
      <c r="AE19" s="20" t="n">
        <f aca="false">SUM(I19:AD19)</f>
        <v>351</v>
      </c>
    </row>
    <row r="20" customFormat="false" ht="16.5" hidden="false" customHeight="false" outlineLevel="0" collapsed="false">
      <c r="A20" s="11" t="n">
        <v>18</v>
      </c>
      <c r="B20" s="12" t="n">
        <v>1</v>
      </c>
      <c r="C20" s="13" t="n">
        <v>2</v>
      </c>
      <c r="D20" s="14" t="s">
        <v>32</v>
      </c>
      <c r="E20" s="15" t="s">
        <v>40</v>
      </c>
      <c r="F20" s="16" t="n">
        <v>10</v>
      </c>
      <c r="G20" s="17" t="s">
        <v>34</v>
      </c>
      <c r="H20" s="12" t="n">
        <v>603</v>
      </c>
      <c r="I20" s="18" t="n">
        <v>297</v>
      </c>
      <c r="J20" s="18" t="n">
        <v>117</v>
      </c>
      <c r="K20" s="18" t="n">
        <v>3</v>
      </c>
      <c r="L20" s="18" t="n">
        <v>2</v>
      </c>
      <c r="M20" s="18" t="n">
        <v>2</v>
      </c>
      <c r="N20" s="18" t="n">
        <v>2</v>
      </c>
      <c r="O20" s="18" t="n">
        <v>0</v>
      </c>
      <c r="P20" s="18" t="n">
        <v>0</v>
      </c>
      <c r="Q20" s="18" t="n">
        <v>0</v>
      </c>
      <c r="R20" s="18" t="n">
        <v>7</v>
      </c>
      <c r="S20" s="18" t="n">
        <v>0</v>
      </c>
      <c r="T20" s="18" t="n">
        <v>0</v>
      </c>
      <c r="U20" s="19" t="n">
        <v>16</v>
      </c>
      <c r="V20" s="19" t="n">
        <v>3</v>
      </c>
      <c r="W20" s="19" t="n">
        <v>0</v>
      </c>
      <c r="X20" s="18" t="n">
        <v>0</v>
      </c>
      <c r="Y20" s="18" t="n">
        <v>0</v>
      </c>
      <c r="Z20" s="18" t="n">
        <v>0</v>
      </c>
      <c r="AA20" s="18" t="n">
        <v>0</v>
      </c>
      <c r="AB20" s="18" t="n">
        <v>0</v>
      </c>
      <c r="AC20" s="18" t="n">
        <v>0</v>
      </c>
      <c r="AD20" s="18" t="n">
        <v>4</v>
      </c>
      <c r="AE20" s="20" t="n">
        <f aca="false">SUM(I20:AD20)</f>
        <v>453</v>
      </c>
    </row>
    <row r="21" customFormat="false" ht="16.5" hidden="false" customHeight="false" outlineLevel="0" collapsed="false">
      <c r="A21" s="11" t="n">
        <v>19</v>
      </c>
      <c r="B21" s="12" t="n">
        <v>1</v>
      </c>
      <c r="C21" s="13" t="n">
        <v>2</v>
      </c>
      <c r="D21" s="14" t="s">
        <v>32</v>
      </c>
      <c r="E21" s="15" t="s">
        <v>40</v>
      </c>
      <c r="F21" s="16" t="n">
        <v>11</v>
      </c>
      <c r="G21" s="17" t="s">
        <v>33</v>
      </c>
      <c r="H21" s="12" t="n">
        <v>501</v>
      </c>
      <c r="I21" s="18" t="n">
        <v>209</v>
      </c>
      <c r="J21" s="18" t="n">
        <v>86</v>
      </c>
      <c r="K21" s="18" t="n">
        <v>10</v>
      </c>
      <c r="L21" s="18" t="n">
        <v>2</v>
      </c>
      <c r="M21" s="18" t="n">
        <v>3</v>
      </c>
      <c r="N21" s="18" t="n">
        <v>3</v>
      </c>
      <c r="O21" s="18" t="n">
        <v>0</v>
      </c>
      <c r="P21" s="18" t="n">
        <v>2</v>
      </c>
      <c r="Q21" s="18" t="n">
        <v>0</v>
      </c>
      <c r="R21" s="18" t="n">
        <v>6</v>
      </c>
      <c r="S21" s="18" t="n">
        <v>0</v>
      </c>
      <c r="T21" s="18" t="n">
        <v>0</v>
      </c>
      <c r="U21" s="19" t="n">
        <v>10</v>
      </c>
      <c r="V21" s="19" t="n">
        <v>3</v>
      </c>
      <c r="W21" s="19" t="n">
        <v>0</v>
      </c>
      <c r="X21" s="18" t="n">
        <v>0</v>
      </c>
      <c r="Y21" s="18" t="n">
        <v>0</v>
      </c>
      <c r="Z21" s="18" t="n">
        <v>0</v>
      </c>
      <c r="AA21" s="18" t="n">
        <v>0</v>
      </c>
      <c r="AB21" s="18" t="n">
        <v>0</v>
      </c>
      <c r="AC21" s="18" t="n">
        <v>0</v>
      </c>
      <c r="AD21" s="18" t="n">
        <v>6</v>
      </c>
      <c r="AE21" s="20" t="n">
        <f aca="false">SUM(I21:AD21)</f>
        <v>340</v>
      </c>
    </row>
    <row r="22" customFormat="false" ht="16.5" hidden="false" customHeight="false" outlineLevel="0" collapsed="false">
      <c r="A22" s="11" t="n">
        <v>20</v>
      </c>
      <c r="B22" s="12" t="n">
        <v>1</v>
      </c>
      <c r="C22" s="13" t="n">
        <v>2</v>
      </c>
      <c r="D22" s="14" t="s">
        <v>32</v>
      </c>
      <c r="E22" s="15" t="s">
        <v>40</v>
      </c>
      <c r="F22" s="16" t="n">
        <v>11</v>
      </c>
      <c r="G22" s="17" t="s">
        <v>34</v>
      </c>
      <c r="H22" s="12" t="n">
        <v>501</v>
      </c>
      <c r="I22" s="18" t="n">
        <v>242</v>
      </c>
      <c r="J22" s="18" t="n">
        <v>81</v>
      </c>
      <c r="K22" s="18" t="n">
        <v>15</v>
      </c>
      <c r="L22" s="18" t="n">
        <v>1</v>
      </c>
      <c r="M22" s="18" t="n">
        <v>0</v>
      </c>
      <c r="N22" s="18" t="n">
        <v>2</v>
      </c>
      <c r="O22" s="18" t="n">
        <v>0</v>
      </c>
      <c r="P22" s="18" t="n">
        <v>1</v>
      </c>
      <c r="Q22" s="18" t="n">
        <v>1</v>
      </c>
      <c r="R22" s="18" t="n">
        <v>7</v>
      </c>
      <c r="S22" s="18" t="n">
        <v>0</v>
      </c>
      <c r="T22" s="18" t="n">
        <v>0</v>
      </c>
      <c r="U22" s="19" t="n">
        <v>0</v>
      </c>
      <c r="V22" s="19" t="n">
        <v>1</v>
      </c>
      <c r="W22" s="19" t="n">
        <v>0</v>
      </c>
      <c r="X22" s="18" t="n">
        <v>0</v>
      </c>
      <c r="Y22" s="18" t="n">
        <v>0</v>
      </c>
      <c r="Z22" s="18" t="n">
        <v>0</v>
      </c>
      <c r="AA22" s="18" t="n">
        <v>0</v>
      </c>
      <c r="AB22" s="18" t="n">
        <v>0</v>
      </c>
      <c r="AC22" s="18" t="n">
        <v>0</v>
      </c>
      <c r="AD22" s="18" t="n">
        <v>5</v>
      </c>
      <c r="AE22" s="20" t="n">
        <f aca="false">SUM(I22:AD22)</f>
        <v>356</v>
      </c>
    </row>
    <row r="23" customFormat="false" ht="16.5" hidden="false" customHeight="false" outlineLevel="0" collapsed="false">
      <c r="A23" s="11" t="n">
        <v>21</v>
      </c>
      <c r="B23" s="12" t="n">
        <v>1</v>
      </c>
      <c r="C23" s="13" t="n">
        <v>2</v>
      </c>
      <c r="D23" s="14" t="s">
        <v>32</v>
      </c>
      <c r="E23" s="15" t="s">
        <v>40</v>
      </c>
      <c r="F23" s="16" t="n">
        <v>11</v>
      </c>
      <c r="G23" s="17" t="s">
        <v>35</v>
      </c>
      <c r="H23" s="12" t="n">
        <v>500</v>
      </c>
      <c r="I23" s="18" t="n">
        <v>241</v>
      </c>
      <c r="J23" s="18" t="n">
        <v>68</v>
      </c>
      <c r="K23" s="18" t="n">
        <v>1</v>
      </c>
      <c r="L23" s="18" t="n">
        <v>2</v>
      </c>
      <c r="M23" s="18" t="n">
        <v>3</v>
      </c>
      <c r="N23" s="18" t="n">
        <v>2</v>
      </c>
      <c r="O23" s="18" t="n">
        <v>0</v>
      </c>
      <c r="P23" s="18" t="n">
        <v>1</v>
      </c>
      <c r="Q23" s="18" t="n">
        <v>1</v>
      </c>
      <c r="R23" s="18" t="n">
        <v>8</v>
      </c>
      <c r="S23" s="18" t="n">
        <v>0</v>
      </c>
      <c r="T23" s="18" t="n">
        <v>0</v>
      </c>
      <c r="U23" s="19" t="n">
        <v>17</v>
      </c>
      <c r="V23" s="19" t="n">
        <v>1</v>
      </c>
      <c r="W23" s="19" t="n">
        <v>0</v>
      </c>
      <c r="X23" s="18" t="n">
        <v>0</v>
      </c>
      <c r="Y23" s="18" t="n">
        <v>0</v>
      </c>
      <c r="Z23" s="18" t="n">
        <v>0</v>
      </c>
      <c r="AA23" s="18" t="n">
        <v>0</v>
      </c>
      <c r="AB23" s="18" t="n">
        <v>0</v>
      </c>
      <c r="AC23" s="18" t="n">
        <v>0</v>
      </c>
      <c r="AD23" s="18" t="n">
        <v>2</v>
      </c>
      <c r="AE23" s="20" t="n">
        <f aca="false">SUM(I23:AD23)</f>
        <v>347</v>
      </c>
    </row>
    <row r="24" customFormat="false" ht="16.5" hidden="false" customHeight="false" outlineLevel="0" collapsed="false">
      <c r="A24" s="11" t="n">
        <v>22</v>
      </c>
      <c r="B24" s="12" t="n">
        <v>1</v>
      </c>
      <c r="C24" s="13" t="n">
        <v>2</v>
      </c>
      <c r="D24" s="14" t="s">
        <v>32</v>
      </c>
      <c r="E24" s="15" t="s">
        <v>40</v>
      </c>
      <c r="F24" s="16" t="n">
        <v>12</v>
      </c>
      <c r="G24" s="17" t="s">
        <v>33</v>
      </c>
      <c r="H24" s="12" t="n">
        <v>539</v>
      </c>
      <c r="I24" s="18" t="n">
        <v>231</v>
      </c>
      <c r="J24" s="18" t="n">
        <v>117</v>
      </c>
      <c r="K24" s="18" t="n">
        <v>5</v>
      </c>
      <c r="L24" s="18" t="n">
        <v>5</v>
      </c>
      <c r="M24" s="18" t="n">
        <v>2</v>
      </c>
      <c r="N24" s="18" t="n">
        <v>2</v>
      </c>
      <c r="O24" s="18" t="n">
        <v>0</v>
      </c>
      <c r="P24" s="18" t="n">
        <v>1</v>
      </c>
      <c r="Q24" s="18" t="n">
        <v>0</v>
      </c>
      <c r="R24" s="18" t="n">
        <v>17</v>
      </c>
      <c r="S24" s="18" t="n">
        <v>0</v>
      </c>
      <c r="T24" s="18" t="n">
        <v>0</v>
      </c>
      <c r="U24" s="19" t="n">
        <v>0</v>
      </c>
      <c r="V24" s="19" t="n">
        <v>0</v>
      </c>
      <c r="W24" s="19" t="n">
        <v>0</v>
      </c>
      <c r="X24" s="18" t="n">
        <v>0</v>
      </c>
      <c r="Y24" s="18" t="n">
        <v>0</v>
      </c>
      <c r="Z24" s="18" t="n">
        <v>0</v>
      </c>
      <c r="AA24" s="18" t="n">
        <v>0</v>
      </c>
      <c r="AB24" s="18" t="n">
        <v>0</v>
      </c>
      <c r="AC24" s="18" t="n">
        <v>0</v>
      </c>
      <c r="AD24" s="18" t="n">
        <v>5</v>
      </c>
      <c r="AE24" s="20" t="n">
        <f aca="false">SUM(I24:AD24)</f>
        <v>385</v>
      </c>
    </row>
    <row r="25" customFormat="false" ht="16.5" hidden="false" customHeight="false" outlineLevel="0" collapsed="false">
      <c r="A25" s="11" t="n">
        <v>23</v>
      </c>
      <c r="B25" s="12" t="n">
        <v>1</v>
      </c>
      <c r="C25" s="13" t="n">
        <v>2</v>
      </c>
      <c r="D25" s="14" t="s">
        <v>32</v>
      </c>
      <c r="E25" s="15" t="s">
        <v>40</v>
      </c>
      <c r="F25" s="16" t="n">
        <v>12</v>
      </c>
      <c r="G25" s="17" t="s">
        <v>34</v>
      </c>
      <c r="H25" s="12" t="n">
        <v>539</v>
      </c>
      <c r="I25" s="18" t="n">
        <v>238</v>
      </c>
      <c r="J25" s="18" t="n">
        <v>91</v>
      </c>
      <c r="K25" s="18" t="n">
        <v>8</v>
      </c>
      <c r="L25" s="18" t="n">
        <v>5</v>
      </c>
      <c r="M25" s="18" t="n">
        <v>1</v>
      </c>
      <c r="N25" s="18" t="n">
        <v>0</v>
      </c>
      <c r="O25" s="18" t="n">
        <v>0</v>
      </c>
      <c r="P25" s="18" t="n">
        <v>1</v>
      </c>
      <c r="Q25" s="18" t="n">
        <v>0</v>
      </c>
      <c r="R25" s="18" t="n">
        <v>6</v>
      </c>
      <c r="S25" s="18" t="n">
        <v>0</v>
      </c>
      <c r="T25" s="18" t="n">
        <v>0</v>
      </c>
      <c r="U25" s="19" t="n">
        <v>10</v>
      </c>
      <c r="V25" s="19" t="n">
        <v>0</v>
      </c>
      <c r="W25" s="19" t="n">
        <v>0</v>
      </c>
      <c r="X25" s="18" t="n">
        <v>0</v>
      </c>
      <c r="Y25" s="18" t="n">
        <v>0</v>
      </c>
      <c r="Z25" s="18" t="n">
        <v>0</v>
      </c>
      <c r="AA25" s="18" t="n">
        <v>0</v>
      </c>
      <c r="AB25" s="18" t="n">
        <v>0</v>
      </c>
      <c r="AC25" s="18" t="n">
        <v>0</v>
      </c>
      <c r="AD25" s="18" t="n">
        <v>8</v>
      </c>
      <c r="AE25" s="20" t="n">
        <f aca="false">SUM(I25:AD25)</f>
        <v>368</v>
      </c>
    </row>
    <row r="26" customFormat="false" ht="16.5" hidden="false" customHeight="false" outlineLevel="0" collapsed="false">
      <c r="A26" s="11" t="n">
        <v>24</v>
      </c>
      <c r="B26" s="12" t="n">
        <v>1</v>
      </c>
      <c r="C26" s="13" t="n">
        <v>2</v>
      </c>
      <c r="D26" s="14" t="s">
        <v>32</v>
      </c>
      <c r="E26" s="15" t="s">
        <v>40</v>
      </c>
      <c r="F26" s="16" t="n">
        <v>12</v>
      </c>
      <c r="G26" s="17" t="s">
        <v>35</v>
      </c>
      <c r="H26" s="12" t="n">
        <v>538</v>
      </c>
      <c r="I26" s="18" t="n">
        <v>254</v>
      </c>
      <c r="J26" s="18" t="n">
        <v>106</v>
      </c>
      <c r="K26" s="18" t="n">
        <v>2</v>
      </c>
      <c r="L26" s="18" t="n">
        <v>1</v>
      </c>
      <c r="M26" s="18" t="n">
        <v>2</v>
      </c>
      <c r="N26" s="18" t="n">
        <v>3</v>
      </c>
      <c r="O26" s="18" t="n">
        <v>0</v>
      </c>
      <c r="P26" s="18" t="n">
        <v>1</v>
      </c>
      <c r="Q26" s="18" t="n">
        <v>0</v>
      </c>
      <c r="R26" s="18" t="n">
        <v>6</v>
      </c>
      <c r="S26" s="18" t="n">
        <v>0</v>
      </c>
      <c r="T26" s="18" t="n">
        <v>0</v>
      </c>
      <c r="U26" s="19" t="n">
        <v>0</v>
      </c>
      <c r="V26" s="19" t="n">
        <v>0</v>
      </c>
      <c r="W26" s="19" t="n">
        <v>0</v>
      </c>
      <c r="X26" s="18" t="n">
        <v>0</v>
      </c>
      <c r="Y26" s="18" t="n">
        <v>0</v>
      </c>
      <c r="Z26" s="18" t="n">
        <v>0</v>
      </c>
      <c r="AA26" s="18" t="n">
        <v>0</v>
      </c>
      <c r="AB26" s="18" t="n">
        <v>0</v>
      </c>
      <c r="AC26" s="18" t="n">
        <v>0</v>
      </c>
      <c r="AD26" s="18" t="n">
        <v>9</v>
      </c>
      <c r="AE26" s="20" t="n">
        <f aca="false">SUM(I26:AD26)</f>
        <v>384</v>
      </c>
    </row>
    <row r="27" customFormat="false" ht="16.5" hidden="false" customHeight="false" outlineLevel="0" collapsed="false">
      <c r="A27" s="11" t="n">
        <v>25</v>
      </c>
      <c r="B27" s="12" t="n">
        <v>1</v>
      </c>
      <c r="C27" s="13" t="n">
        <v>2</v>
      </c>
      <c r="D27" s="14" t="s">
        <v>32</v>
      </c>
      <c r="E27" s="15" t="s">
        <v>41</v>
      </c>
      <c r="F27" s="16" t="n">
        <v>13</v>
      </c>
      <c r="G27" s="17" t="s">
        <v>33</v>
      </c>
      <c r="H27" s="12" t="n">
        <v>613</v>
      </c>
      <c r="I27" s="18" t="n">
        <v>293</v>
      </c>
      <c r="J27" s="18" t="n">
        <v>151</v>
      </c>
      <c r="K27" s="18" t="n">
        <v>3</v>
      </c>
      <c r="L27" s="18" t="n">
        <v>2</v>
      </c>
      <c r="M27" s="18" t="n">
        <v>3</v>
      </c>
      <c r="N27" s="18" t="n">
        <v>0</v>
      </c>
      <c r="O27" s="18" t="n">
        <v>0</v>
      </c>
      <c r="P27" s="18" t="n">
        <v>2</v>
      </c>
      <c r="Q27" s="18" t="n">
        <v>1</v>
      </c>
      <c r="R27" s="18" t="n">
        <v>5</v>
      </c>
      <c r="S27" s="18" t="n">
        <v>0</v>
      </c>
      <c r="T27" s="18" t="n">
        <v>0</v>
      </c>
      <c r="U27" s="19" t="n">
        <v>4</v>
      </c>
      <c r="V27" s="19" t="n">
        <v>1</v>
      </c>
      <c r="W27" s="19" t="n">
        <v>0</v>
      </c>
      <c r="X27" s="18" t="n">
        <v>0</v>
      </c>
      <c r="Y27" s="18" t="n">
        <v>0</v>
      </c>
      <c r="Z27" s="18" t="n">
        <v>0</v>
      </c>
      <c r="AA27" s="18" t="n">
        <v>0</v>
      </c>
      <c r="AB27" s="18" t="n">
        <v>0</v>
      </c>
      <c r="AC27" s="18" t="n">
        <v>0</v>
      </c>
      <c r="AD27" s="18" t="n">
        <v>11</v>
      </c>
      <c r="AE27" s="20" t="n">
        <f aca="false">SUM(I27:AD27)</f>
        <v>476</v>
      </c>
    </row>
    <row r="28" customFormat="false" ht="16.5" hidden="false" customHeight="false" outlineLevel="0" collapsed="false">
      <c r="A28" s="11" t="n">
        <v>26</v>
      </c>
      <c r="B28" s="12" t="n">
        <v>1</v>
      </c>
      <c r="C28" s="13" t="n">
        <v>2</v>
      </c>
      <c r="D28" s="14" t="s">
        <v>32</v>
      </c>
      <c r="E28" s="15" t="s">
        <v>42</v>
      </c>
      <c r="F28" s="16" t="n">
        <v>14</v>
      </c>
      <c r="G28" s="17" t="s">
        <v>33</v>
      </c>
      <c r="H28" s="12" t="n">
        <v>387</v>
      </c>
      <c r="I28" s="18" t="n">
        <v>150</v>
      </c>
      <c r="J28" s="18" t="n">
        <v>142</v>
      </c>
      <c r="K28" s="18" t="n">
        <v>0</v>
      </c>
      <c r="L28" s="18" t="n">
        <v>6</v>
      </c>
      <c r="M28" s="18" t="n">
        <v>2</v>
      </c>
      <c r="N28" s="18" t="n">
        <v>0</v>
      </c>
      <c r="O28" s="18" t="n">
        <v>0</v>
      </c>
      <c r="P28" s="18" t="n">
        <v>3</v>
      </c>
      <c r="Q28" s="18" t="n">
        <v>0</v>
      </c>
      <c r="R28" s="18" t="n">
        <v>4</v>
      </c>
      <c r="S28" s="18" t="n">
        <v>0</v>
      </c>
      <c r="T28" s="18" t="n">
        <v>0</v>
      </c>
      <c r="U28" s="19" t="n">
        <v>3</v>
      </c>
      <c r="V28" s="19" t="n">
        <v>0</v>
      </c>
      <c r="W28" s="19" t="n">
        <v>0</v>
      </c>
      <c r="X28" s="18" t="n">
        <v>0</v>
      </c>
      <c r="Y28" s="18" t="n">
        <v>0</v>
      </c>
      <c r="Z28" s="18" t="n">
        <v>0</v>
      </c>
      <c r="AA28" s="18" t="n">
        <v>0</v>
      </c>
      <c r="AB28" s="18" t="n">
        <v>0</v>
      </c>
      <c r="AC28" s="18" t="n">
        <v>0</v>
      </c>
      <c r="AD28" s="18" t="n">
        <v>7</v>
      </c>
      <c r="AE28" s="20" t="n">
        <f aca="false">SUM(I28:AD28)</f>
        <v>317</v>
      </c>
    </row>
    <row r="29" customFormat="false" ht="16.5" hidden="false" customHeight="false" outlineLevel="0" collapsed="false">
      <c r="A29" s="11" t="n">
        <v>27</v>
      </c>
      <c r="B29" s="12" t="n">
        <v>1</v>
      </c>
      <c r="C29" s="13" t="n">
        <v>2</v>
      </c>
      <c r="D29" s="14" t="s">
        <v>32</v>
      </c>
      <c r="E29" s="15" t="s">
        <v>42</v>
      </c>
      <c r="F29" s="16" t="n">
        <v>14</v>
      </c>
      <c r="G29" s="17" t="s">
        <v>34</v>
      </c>
      <c r="H29" s="12" t="n">
        <v>387</v>
      </c>
      <c r="I29" s="18" t="n">
        <v>151</v>
      </c>
      <c r="J29" s="18" t="n">
        <v>114</v>
      </c>
      <c r="K29" s="18" t="n">
        <v>3</v>
      </c>
      <c r="L29" s="18" t="n">
        <v>4</v>
      </c>
      <c r="M29" s="18" t="n">
        <v>1</v>
      </c>
      <c r="N29" s="18" t="n">
        <v>6</v>
      </c>
      <c r="O29" s="18" t="n">
        <v>0</v>
      </c>
      <c r="P29" s="18" t="n">
        <v>3</v>
      </c>
      <c r="Q29" s="18" t="n">
        <v>0</v>
      </c>
      <c r="R29" s="18" t="n">
        <v>6</v>
      </c>
      <c r="S29" s="18" t="n">
        <v>0</v>
      </c>
      <c r="T29" s="18" t="n">
        <v>0</v>
      </c>
      <c r="U29" s="19" t="n">
        <v>3</v>
      </c>
      <c r="V29" s="19" t="n">
        <v>2</v>
      </c>
      <c r="W29" s="19" t="n">
        <v>0</v>
      </c>
      <c r="X29" s="18" t="n">
        <v>0</v>
      </c>
      <c r="Y29" s="18" t="n">
        <v>0</v>
      </c>
      <c r="Z29" s="18" t="n">
        <v>0</v>
      </c>
      <c r="AA29" s="18" t="n">
        <v>0</v>
      </c>
      <c r="AB29" s="18" t="n">
        <v>0</v>
      </c>
      <c r="AC29" s="18" t="n">
        <v>0</v>
      </c>
      <c r="AD29" s="18" t="n">
        <v>6</v>
      </c>
      <c r="AE29" s="20" t="n">
        <f aca="false">SUM(I29:AD29)</f>
        <v>299</v>
      </c>
    </row>
    <row r="30" customFormat="false" ht="16.5" hidden="false" customHeight="false" outlineLevel="0" collapsed="false">
      <c r="A30" s="11" t="n">
        <v>28</v>
      </c>
      <c r="B30" s="12" t="n">
        <v>1</v>
      </c>
      <c r="C30" s="13" t="n">
        <v>2</v>
      </c>
      <c r="D30" s="14" t="s">
        <v>32</v>
      </c>
      <c r="E30" s="15" t="s">
        <v>43</v>
      </c>
      <c r="F30" s="16" t="n">
        <v>15</v>
      </c>
      <c r="G30" s="17" t="s">
        <v>33</v>
      </c>
      <c r="H30" s="12" t="n">
        <v>383</v>
      </c>
      <c r="I30" s="18" t="n">
        <v>202</v>
      </c>
      <c r="J30" s="18" t="n">
        <v>90</v>
      </c>
      <c r="K30" s="18" t="n">
        <v>3</v>
      </c>
      <c r="L30" s="18" t="n">
        <v>4</v>
      </c>
      <c r="M30" s="18" t="n">
        <v>4</v>
      </c>
      <c r="N30" s="18" t="n">
        <v>3</v>
      </c>
      <c r="O30" s="18" t="n">
        <v>0</v>
      </c>
      <c r="P30" s="18" t="n">
        <v>1</v>
      </c>
      <c r="Q30" s="18" t="n">
        <v>0</v>
      </c>
      <c r="R30" s="18" t="n">
        <v>8</v>
      </c>
      <c r="S30" s="18" t="n">
        <v>0</v>
      </c>
      <c r="T30" s="18" t="n">
        <v>0</v>
      </c>
      <c r="U30" s="19" t="n">
        <v>3</v>
      </c>
      <c r="V30" s="19" t="n">
        <v>0</v>
      </c>
      <c r="W30" s="19" t="n">
        <v>0</v>
      </c>
      <c r="X30" s="18" t="n">
        <v>0</v>
      </c>
      <c r="Y30" s="18" t="n">
        <v>0</v>
      </c>
      <c r="Z30" s="18" t="n">
        <v>0</v>
      </c>
      <c r="AA30" s="18" t="n">
        <v>0</v>
      </c>
      <c r="AB30" s="18" t="n">
        <v>0</v>
      </c>
      <c r="AC30" s="18" t="n">
        <v>0</v>
      </c>
      <c r="AD30" s="18" t="n">
        <v>6</v>
      </c>
      <c r="AE30" s="20" t="n">
        <f aca="false">SUM(I30:AD30)</f>
        <v>324</v>
      </c>
    </row>
    <row r="31" customFormat="false" ht="16.5" hidden="false" customHeight="false" outlineLevel="0" collapsed="false">
      <c r="A31" s="11" t="n">
        <v>29</v>
      </c>
      <c r="B31" s="12" t="n">
        <v>1</v>
      </c>
      <c r="C31" s="13" t="n">
        <v>2</v>
      </c>
      <c r="D31" s="14" t="s">
        <v>32</v>
      </c>
      <c r="E31" s="15" t="s">
        <v>43</v>
      </c>
      <c r="F31" s="16" t="n">
        <v>15</v>
      </c>
      <c r="G31" s="17" t="s">
        <v>34</v>
      </c>
      <c r="H31" s="12" t="n">
        <v>382</v>
      </c>
      <c r="I31" s="18" t="n">
        <v>179</v>
      </c>
      <c r="J31" s="18" t="n">
        <v>80</v>
      </c>
      <c r="K31" s="18" t="n">
        <v>4</v>
      </c>
      <c r="L31" s="18" t="n">
        <v>1</v>
      </c>
      <c r="M31" s="18" t="n">
        <v>0</v>
      </c>
      <c r="N31" s="18" t="n">
        <v>0</v>
      </c>
      <c r="O31" s="18" t="n">
        <v>0</v>
      </c>
      <c r="P31" s="18" t="n">
        <v>1</v>
      </c>
      <c r="Q31" s="18" t="n">
        <v>0</v>
      </c>
      <c r="R31" s="18" t="n">
        <v>4</v>
      </c>
      <c r="S31" s="18" t="n">
        <v>0</v>
      </c>
      <c r="T31" s="18" t="n">
        <v>0</v>
      </c>
      <c r="U31" s="19" t="n">
        <v>11</v>
      </c>
      <c r="V31" s="19" t="n">
        <v>1</v>
      </c>
      <c r="W31" s="19" t="n">
        <v>0</v>
      </c>
      <c r="X31" s="18" t="n">
        <v>0</v>
      </c>
      <c r="Y31" s="18" t="n">
        <v>0</v>
      </c>
      <c r="Z31" s="18" t="n">
        <v>0</v>
      </c>
      <c r="AA31" s="18" t="n">
        <v>0</v>
      </c>
      <c r="AB31" s="18" t="n">
        <v>0</v>
      </c>
      <c r="AC31" s="18" t="n">
        <v>0</v>
      </c>
      <c r="AD31" s="18" t="n">
        <v>8</v>
      </c>
      <c r="AE31" s="20" t="n">
        <f aca="false">SUM(I31:AD31)</f>
        <v>289</v>
      </c>
    </row>
    <row r="32" customFormat="false" ht="16.5" hidden="false" customHeight="false" outlineLevel="0" collapsed="false">
      <c r="A32" s="11" t="n">
        <v>30</v>
      </c>
      <c r="B32" s="12" t="n">
        <v>1</v>
      </c>
      <c r="C32" s="13" t="n">
        <v>2</v>
      </c>
      <c r="D32" s="14" t="s">
        <v>32</v>
      </c>
      <c r="E32" s="15" t="s">
        <v>44</v>
      </c>
      <c r="F32" s="16" t="n">
        <v>16</v>
      </c>
      <c r="G32" s="17" t="s">
        <v>33</v>
      </c>
      <c r="H32" s="12" t="n">
        <v>332</v>
      </c>
      <c r="I32" s="18" t="n">
        <v>148</v>
      </c>
      <c r="J32" s="18" t="n">
        <v>73</v>
      </c>
      <c r="K32" s="18" t="n">
        <v>5</v>
      </c>
      <c r="L32" s="18" t="n">
        <v>0</v>
      </c>
      <c r="M32" s="18" t="n">
        <v>1</v>
      </c>
      <c r="N32" s="18" t="n">
        <v>12</v>
      </c>
      <c r="O32" s="18" t="n">
        <v>0</v>
      </c>
      <c r="P32" s="18" t="n">
        <v>1</v>
      </c>
      <c r="Q32" s="18" t="n">
        <v>0</v>
      </c>
      <c r="R32" s="18" t="n">
        <v>8</v>
      </c>
      <c r="S32" s="18" t="n">
        <v>0</v>
      </c>
      <c r="T32" s="18" t="n">
        <v>0</v>
      </c>
      <c r="U32" s="19" t="n">
        <v>3</v>
      </c>
      <c r="V32" s="19" t="n">
        <v>0</v>
      </c>
      <c r="W32" s="19" t="n">
        <v>0</v>
      </c>
      <c r="X32" s="18" t="n">
        <v>0</v>
      </c>
      <c r="Y32" s="18" t="n">
        <v>0</v>
      </c>
      <c r="Z32" s="18" t="n">
        <v>0</v>
      </c>
      <c r="AA32" s="18" t="n">
        <v>0</v>
      </c>
      <c r="AB32" s="18" t="n">
        <v>0</v>
      </c>
      <c r="AC32" s="18" t="n">
        <v>0</v>
      </c>
      <c r="AD32" s="18" t="n">
        <v>5</v>
      </c>
      <c r="AE32" s="20" t="n">
        <f aca="false">SUM(I32:AD32)</f>
        <v>256</v>
      </c>
    </row>
    <row r="33" customFormat="false" ht="16.5" hidden="false" customHeight="false" outlineLevel="0" collapsed="false">
      <c r="A33" s="11" t="n">
        <v>31</v>
      </c>
      <c r="B33" s="12" t="n">
        <v>1</v>
      </c>
      <c r="C33" s="13" t="n">
        <v>2</v>
      </c>
      <c r="D33" s="14" t="s">
        <v>32</v>
      </c>
      <c r="E33" s="15" t="s">
        <v>45</v>
      </c>
      <c r="F33" s="16" t="n">
        <v>17</v>
      </c>
      <c r="G33" s="17" t="s">
        <v>33</v>
      </c>
      <c r="H33" s="12" t="n">
        <v>585</v>
      </c>
      <c r="I33" s="18" t="n">
        <v>252</v>
      </c>
      <c r="J33" s="18" t="n">
        <v>126</v>
      </c>
      <c r="K33" s="18" t="n">
        <v>6</v>
      </c>
      <c r="L33" s="18" t="n">
        <v>2</v>
      </c>
      <c r="M33" s="18" t="n">
        <v>4</v>
      </c>
      <c r="N33" s="18" t="n">
        <v>1</v>
      </c>
      <c r="O33" s="18" t="n">
        <v>0</v>
      </c>
      <c r="P33" s="18" t="n">
        <v>2</v>
      </c>
      <c r="Q33" s="18" t="n">
        <v>0</v>
      </c>
      <c r="R33" s="18" t="n">
        <v>14</v>
      </c>
      <c r="S33" s="18" t="n">
        <v>0</v>
      </c>
      <c r="T33" s="18" t="n">
        <v>0</v>
      </c>
      <c r="U33" s="19" t="n">
        <v>8</v>
      </c>
      <c r="V33" s="19" t="n">
        <v>1</v>
      </c>
      <c r="W33" s="19" t="n">
        <v>0</v>
      </c>
      <c r="X33" s="18" t="n">
        <v>0</v>
      </c>
      <c r="Y33" s="18" t="n">
        <v>0</v>
      </c>
      <c r="Z33" s="18" t="n">
        <v>0</v>
      </c>
      <c r="AA33" s="18" t="n">
        <v>0</v>
      </c>
      <c r="AB33" s="18" t="n">
        <v>0</v>
      </c>
      <c r="AC33" s="18" t="n">
        <v>0</v>
      </c>
      <c r="AD33" s="18" t="n">
        <v>7</v>
      </c>
      <c r="AE33" s="20" t="n">
        <f aca="false">SUM(I33:AD33)</f>
        <v>423</v>
      </c>
    </row>
    <row r="34" customFormat="false" ht="16.5" hidden="false" customHeight="false" outlineLevel="0" collapsed="false">
      <c r="A34" s="11" t="n">
        <v>32</v>
      </c>
      <c r="B34" s="12" t="n">
        <v>1</v>
      </c>
      <c r="C34" s="13" t="n">
        <v>2</v>
      </c>
      <c r="D34" s="14" t="s">
        <v>32</v>
      </c>
      <c r="E34" s="15" t="s">
        <v>45</v>
      </c>
      <c r="F34" s="16" t="n">
        <v>17</v>
      </c>
      <c r="G34" s="17" t="s">
        <v>34</v>
      </c>
      <c r="H34" s="12" t="n">
        <v>584</v>
      </c>
      <c r="I34" s="18" t="n">
        <v>270</v>
      </c>
      <c r="J34" s="18" t="n">
        <v>129</v>
      </c>
      <c r="K34" s="18" t="n">
        <v>4</v>
      </c>
      <c r="L34" s="18" t="n">
        <v>2</v>
      </c>
      <c r="M34" s="18" t="n">
        <v>3</v>
      </c>
      <c r="N34" s="18" t="n">
        <v>2</v>
      </c>
      <c r="O34" s="18" t="n">
        <v>0</v>
      </c>
      <c r="P34" s="18" t="n">
        <v>2</v>
      </c>
      <c r="Q34" s="18" t="n">
        <v>0</v>
      </c>
      <c r="R34" s="18" t="n">
        <v>4</v>
      </c>
      <c r="S34" s="18" t="n">
        <v>0</v>
      </c>
      <c r="T34" s="18" t="n">
        <v>0</v>
      </c>
      <c r="U34" s="19" t="n">
        <v>13</v>
      </c>
      <c r="V34" s="19" t="n">
        <v>2</v>
      </c>
      <c r="W34" s="19" t="n">
        <v>0</v>
      </c>
      <c r="X34" s="18" t="n">
        <v>0</v>
      </c>
      <c r="Y34" s="18" t="n">
        <v>0</v>
      </c>
      <c r="Z34" s="18" t="n">
        <v>0</v>
      </c>
      <c r="AA34" s="18" t="n">
        <v>0</v>
      </c>
      <c r="AB34" s="18" t="n">
        <v>0</v>
      </c>
      <c r="AC34" s="18" t="n">
        <v>1</v>
      </c>
      <c r="AD34" s="18" t="n">
        <v>8</v>
      </c>
      <c r="AE34" s="20" t="n">
        <f aca="false">SUM(I34:AD34)</f>
        <v>440</v>
      </c>
    </row>
    <row r="35" customFormat="false" ht="16.5" hidden="false" customHeight="false" outlineLevel="0" collapsed="false">
      <c r="A35" s="11" t="n">
        <v>33</v>
      </c>
      <c r="B35" s="12" t="n">
        <v>1</v>
      </c>
      <c r="C35" s="13" t="n">
        <v>2</v>
      </c>
      <c r="D35" s="14" t="s">
        <v>32</v>
      </c>
      <c r="E35" s="15" t="s">
        <v>46</v>
      </c>
      <c r="F35" s="16" t="n">
        <v>18</v>
      </c>
      <c r="G35" s="17" t="s">
        <v>33</v>
      </c>
      <c r="H35" s="12" t="n">
        <v>422</v>
      </c>
      <c r="I35" s="18" t="n">
        <v>280</v>
      </c>
      <c r="J35" s="18" t="n">
        <v>120</v>
      </c>
      <c r="K35" s="18" t="n">
        <v>1</v>
      </c>
      <c r="L35" s="18" t="n">
        <v>3</v>
      </c>
      <c r="M35" s="18" t="n">
        <v>1</v>
      </c>
      <c r="N35" s="18" t="n">
        <v>0</v>
      </c>
      <c r="O35" s="18" t="n">
        <v>0</v>
      </c>
      <c r="P35" s="18" t="n">
        <v>0</v>
      </c>
      <c r="Q35" s="18" t="n">
        <v>0</v>
      </c>
      <c r="R35" s="18" t="n">
        <v>3</v>
      </c>
      <c r="S35" s="18" t="n">
        <v>0</v>
      </c>
      <c r="T35" s="18" t="n">
        <v>0</v>
      </c>
      <c r="U35" s="19" t="n">
        <v>8</v>
      </c>
      <c r="V35" s="19" t="n">
        <v>3</v>
      </c>
      <c r="W35" s="19" t="n">
        <v>0</v>
      </c>
      <c r="X35" s="18" t="n">
        <v>0</v>
      </c>
      <c r="Y35" s="18" t="n">
        <v>0</v>
      </c>
      <c r="Z35" s="18" t="n">
        <v>0</v>
      </c>
      <c r="AA35" s="18" t="n">
        <v>0</v>
      </c>
      <c r="AB35" s="18" t="n">
        <v>0</v>
      </c>
      <c r="AC35" s="18" t="n">
        <v>0</v>
      </c>
      <c r="AD35" s="18" t="n">
        <v>5</v>
      </c>
      <c r="AE35" s="20" t="n">
        <f aca="false">SUM(I35:AD35)</f>
        <v>424</v>
      </c>
    </row>
    <row r="36" customFormat="false" ht="16.5" hidden="false" customHeight="false" outlineLevel="0" collapsed="false">
      <c r="A36" s="11" t="n">
        <v>34</v>
      </c>
      <c r="B36" s="12" t="n">
        <v>1</v>
      </c>
      <c r="C36" s="13" t="n">
        <v>2</v>
      </c>
      <c r="D36" s="14" t="s">
        <v>32</v>
      </c>
      <c r="E36" s="15" t="s">
        <v>47</v>
      </c>
      <c r="F36" s="16" t="n">
        <v>19</v>
      </c>
      <c r="G36" s="17" t="s">
        <v>33</v>
      </c>
      <c r="H36" s="12" t="n">
        <v>563</v>
      </c>
      <c r="I36" s="18" t="n">
        <v>280</v>
      </c>
      <c r="J36" s="18" t="n">
        <v>120</v>
      </c>
      <c r="K36" s="18" t="n">
        <v>1</v>
      </c>
      <c r="L36" s="18" t="n">
        <v>3</v>
      </c>
      <c r="M36" s="18" t="n">
        <v>1</v>
      </c>
      <c r="N36" s="18" t="n">
        <v>0</v>
      </c>
      <c r="O36" s="18" t="n">
        <v>0</v>
      </c>
      <c r="P36" s="18" t="n">
        <v>0</v>
      </c>
      <c r="Q36" s="18" t="n">
        <v>0</v>
      </c>
      <c r="R36" s="18" t="n">
        <v>3</v>
      </c>
      <c r="S36" s="18" t="n">
        <v>0</v>
      </c>
      <c r="T36" s="18" t="n">
        <v>0</v>
      </c>
      <c r="U36" s="19" t="n">
        <v>8</v>
      </c>
      <c r="V36" s="19" t="n">
        <v>3</v>
      </c>
      <c r="W36" s="19" t="n">
        <v>0</v>
      </c>
      <c r="X36" s="18" t="n">
        <v>0</v>
      </c>
      <c r="Y36" s="18" t="n">
        <v>0</v>
      </c>
      <c r="Z36" s="18" t="n">
        <v>0</v>
      </c>
      <c r="AA36" s="18" t="n">
        <v>0</v>
      </c>
      <c r="AB36" s="18" t="n">
        <v>0</v>
      </c>
      <c r="AC36" s="18" t="n">
        <v>0</v>
      </c>
      <c r="AD36" s="18" t="n">
        <v>5</v>
      </c>
      <c r="AE36" s="20" t="n">
        <f aca="false">SUM(I36:AD36)</f>
        <v>424</v>
      </c>
    </row>
    <row r="37" customFormat="false" ht="16.5" hidden="false" customHeight="false" outlineLevel="0" collapsed="false">
      <c r="A37" s="11" t="n">
        <v>35</v>
      </c>
      <c r="B37" s="12" t="n">
        <v>1</v>
      </c>
      <c r="C37" s="13" t="n">
        <v>2</v>
      </c>
      <c r="D37" s="14" t="s">
        <v>32</v>
      </c>
      <c r="E37" s="15" t="s">
        <v>48</v>
      </c>
      <c r="F37" s="16" t="n">
        <v>20</v>
      </c>
      <c r="G37" s="17" t="s">
        <v>33</v>
      </c>
      <c r="H37" s="12" t="n">
        <v>674</v>
      </c>
      <c r="I37" s="18" t="n">
        <v>328</v>
      </c>
      <c r="J37" s="18" t="n">
        <v>167</v>
      </c>
      <c r="K37" s="18" t="n">
        <v>12</v>
      </c>
      <c r="L37" s="18" t="n">
        <v>3</v>
      </c>
      <c r="M37" s="18" t="n">
        <v>18</v>
      </c>
      <c r="N37" s="18" t="n">
        <v>6</v>
      </c>
      <c r="O37" s="18" t="n">
        <v>0</v>
      </c>
      <c r="P37" s="18" t="n">
        <v>0</v>
      </c>
      <c r="Q37" s="18" t="n">
        <v>0</v>
      </c>
      <c r="R37" s="18" t="n">
        <v>11</v>
      </c>
      <c r="S37" s="18" t="n">
        <v>0</v>
      </c>
      <c r="T37" s="18" t="n">
        <v>0</v>
      </c>
      <c r="U37" s="19" t="n">
        <v>16</v>
      </c>
      <c r="V37" s="19" t="n">
        <v>1</v>
      </c>
      <c r="W37" s="19" t="n">
        <v>0</v>
      </c>
      <c r="X37" s="18" t="n">
        <v>0</v>
      </c>
      <c r="Y37" s="18" t="n">
        <v>0</v>
      </c>
      <c r="Z37" s="18" t="n">
        <v>0</v>
      </c>
      <c r="AA37" s="18" t="n">
        <v>0</v>
      </c>
      <c r="AB37" s="18" t="n">
        <v>0</v>
      </c>
      <c r="AC37" s="18" t="n">
        <v>0</v>
      </c>
      <c r="AD37" s="18" t="n">
        <v>11</v>
      </c>
      <c r="AE37" s="20" t="n">
        <f aca="false">SUM(I37:AD37)</f>
        <v>573</v>
      </c>
    </row>
    <row r="38" customFormat="false" ht="16.5" hidden="false" customHeight="false" outlineLevel="0" collapsed="false">
      <c r="A38" s="11" t="n">
        <v>36</v>
      </c>
      <c r="B38" s="12" t="n">
        <v>1</v>
      </c>
      <c r="C38" s="13" t="n">
        <v>2</v>
      </c>
      <c r="D38" s="14" t="s">
        <v>32</v>
      </c>
      <c r="E38" s="15" t="s">
        <v>49</v>
      </c>
      <c r="F38" s="16" t="n">
        <v>21</v>
      </c>
      <c r="G38" s="17" t="s">
        <v>33</v>
      </c>
      <c r="H38" s="12" t="n">
        <v>573</v>
      </c>
      <c r="I38" s="18" t="n">
        <v>143</v>
      </c>
      <c r="J38" s="18" t="n">
        <v>139</v>
      </c>
      <c r="K38" s="18" t="n">
        <v>39</v>
      </c>
      <c r="L38" s="18" t="n">
        <v>0</v>
      </c>
      <c r="M38" s="18" t="n">
        <v>54</v>
      </c>
      <c r="N38" s="18" t="n">
        <v>4</v>
      </c>
      <c r="O38" s="18" t="n">
        <v>0</v>
      </c>
      <c r="P38" s="18" t="n">
        <v>2</v>
      </c>
      <c r="Q38" s="18" t="n">
        <v>3</v>
      </c>
      <c r="R38" s="18" t="n">
        <v>47</v>
      </c>
      <c r="S38" s="18" t="n">
        <v>0</v>
      </c>
      <c r="T38" s="18" t="n">
        <v>0</v>
      </c>
      <c r="U38" s="19" t="n">
        <v>10</v>
      </c>
      <c r="V38" s="19" t="n">
        <v>0</v>
      </c>
      <c r="W38" s="19" t="n">
        <v>0</v>
      </c>
      <c r="X38" s="18" t="n">
        <v>0</v>
      </c>
      <c r="Y38" s="18" t="n">
        <v>0</v>
      </c>
      <c r="Z38" s="18" t="n">
        <v>0</v>
      </c>
      <c r="AA38" s="18" t="n">
        <v>0</v>
      </c>
      <c r="AB38" s="18" t="n">
        <v>0</v>
      </c>
      <c r="AC38" s="18" t="n">
        <v>0</v>
      </c>
      <c r="AD38" s="18" t="n">
        <v>12</v>
      </c>
      <c r="AE38" s="20" t="n">
        <f aca="false">SUM(I38:AD38)</f>
        <v>453</v>
      </c>
    </row>
    <row r="39" customFormat="false" ht="16.5" hidden="false" customHeight="false" outlineLevel="0" collapsed="false">
      <c r="A39" s="11" t="n">
        <v>37</v>
      </c>
      <c r="B39" s="12" t="n">
        <v>1</v>
      </c>
      <c r="C39" s="13" t="n">
        <v>2</v>
      </c>
      <c r="D39" s="14" t="s">
        <v>32</v>
      </c>
      <c r="E39" s="15" t="s">
        <v>49</v>
      </c>
      <c r="F39" s="16" t="n">
        <v>21</v>
      </c>
      <c r="G39" s="17" t="s">
        <v>34</v>
      </c>
      <c r="H39" s="12" t="n">
        <v>572</v>
      </c>
      <c r="I39" s="18" t="n">
        <v>153</v>
      </c>
      <c r="J39" s="18" t="n">
        <v>128</v>
      </c>
      <c r="K39" s="18" t="n">
        <v>11</v>
      </c>
      <c r="L39" s="18" t="n">
        <v>3</v>
      </c>
      <c r="M39" s="18" t="n">
        <v>31</v>
      </c>
      <c r="N39" s="18" t="n">
        <v>2</v>
      </c>
      <c r="O39" s="18" t="n">
        <v>0</v>
      </c>
      <c r="P39" s="18" t="n">
        <v>3</v>
      </c>
      <c r="Q39" s="18" t="n">
        <v>1</v>
      </c>
      <c r="R39" s="18" t="n">
        <v>72</v>
      </c>
      <c r="S39" s="18" t="n">
        <v>0</v>
      </c>
      <c r="T39" s="18" t="n">
        <v>0</v>
      </c>
      <c r="U39" s="19" t="n">
        <v>0</v>
      </c>
      <c r="V39" s="19" t="n">
        <v>0</v>
      </c>
      <c r="W39" s="19" t="n">
        <v>0</v>
      </c>
      <c r="X39" s="18" t="n">
        <v>0</v>
      </c>
      <c r="Y39" s="18" t="n">
        <v>0</v>
      </c>
      <c r="Z39" s="18" t="n">
        <v>0</v>
      </c>
      <c r="AA39" s="18" t="n">
        <v>0</v>
      </c>
      <c r="AB39" s="18" t="n">
        <v>0</v>
      </c>
      <c r="AC39" s="18" t="n">
        <v>0</v>
      </c>
      <c r="AD39" s="18" t="n">
        <v>15</v>
      </c>
      <c r="AE39" s="20" t="n">
        <f aca="false">SUM(I39:AD39)</f>
        <v>419</v>
      </c>
    </row>
    <row r="40" customFormat="false" ht="16.5" hidden="false" customHeight="false" outlineLevel="0" collapsed="false">
      <c r="A40" s="11" t="n">
        <v>38</v>
      </c>
      <c r="B40" s="12" t="n">
        <v>1</v>
      </c>
      <c r="C40" s="13" t="n">
        <v>2</v>
      </c>
      <c r="D40" s="14" t="s">
        <v>32</v>
      </c>
      <c r="E40" s="15" t="s">
        <v>50</v>
      </c>
      <c r="F40" s="16" t="n">
        <v>22</v>
      </c>
      <c r="G40" s="17" t="s">
        <v>33</v>
      </c>
      <c r="H40" s="12" t="n">
        <v>515</v>
      </c>
      <c r="I40" s="18" t="n">
        <v>297</v>
      </c>
      <c r="J40" s="18" t="n">
        <v>75</v>
      </c>
      <c r="K40" s="18" t="n">
        <v>14</v>
      </c>
      <c r="L40" s="18" t="n">
        <v>4</v>
      </c>
      <c r="M40" s="18" t="n">
        <v>4</v>
      </c>
      <c r="N40" s="18" t="n">
        <v>1</v>
      </c>
      <c r="O40" s="18" t="n">
        <v>0</v>
      </c>
      <c r="P40" s="18" t="n">
        <v>2</v>
      </c>
      <c r="Q40" s="18" t="n">
        <v>1</v>
      </c>
      <c r="R40" s="18" t="n">
        <v>2</v>
      </c>
      <c r="S40" s="18" t="n">
        <v>0</v>
      </c>
      <c r="T40" s="18" t="n">
        <v>0</v>
      </c>
      <c r="U40" s="19" t="n">
        <v>17</v>
      </c>
      <c r="V40" s="19" t="n">
        <v>2</v>
      </c>
      <c r="W40" s="19" t="n">
        <v>0</v>
      </c>
      <c r="X40" s="18" t="n">
        <v>0</v>
      </c>
      <c r="Y40" s="18" t="n">
        <v>0</v>
      </c>
      <c r="Z40" s="18" t="n">
        <v>0</v>
      </c>
      <c r="AA40" s="18" t="n">
        <v>0</v>
      </c>
      <c r="AB40" s="18" t="n">
        <v>0</v>
      </c>
      <c r="AC40" s="18" t="n">
        <v>0</v>
      </c>
      <c r="AD40" s="18" t="n">
        <v>9</v>
      </c>
      <c r="AE40" s="20" t="n">
        <f aca="false">SUM(I40:AD40)</f>
        <v>428</v>
      </c>
    </row>
    <row r="41" customFormat="false" ht="16.5" hidden="false" customHeight="false" outlineLevel="0" collapsed="false">
      <c r="A41" s="11" t="n">
        <v>39</v>
      </c>
      <c r="B41" s="12" t="n">
        <v>1</v>
      </c>
      <c r="C41" s="13" t="n">
        <v>2</v>
      </c>
      <c r="D41" s="14" t="s">
        <v>32</v>
      </c>
      <c r="E41" s="15" t="s">
        <v>38</v>
      </c>
      <c r="F41" s="16" t="n">
        <v>23</v>
      </c>
      <c r="G41" s="17" t="s">
        <v>33</v>
      </c>
      <c r="H41" s="12" t="n">
        <v>639</v>
      </c>
      <c r="I41" s="18" t="n">
        <v>293</v>
      </c>
      <c r="J41" s="18" t="n">
        <v>140</v>
      </c>
      <c r="K41" s="18" t="n">
        <v>3</v>
      </c>
      <c r="L41" s="18" t="n">
        <v>1</v>
      </c>
      <c r="M41" s="18" t="n">
        <v>3</v>
      </c>
      <c r="N41" s="18" t="n">
        <v>1</v>
      </c>
      <c r="O41" s="18" t="n">
        <v>0</v>
      </c>
      <c r="P41" s="18" t="n">
        <v>2</v>
      </c>
      <c r="Q41" s="18" t="n">
        <v>3</v>
      </c>
      <c r="R41" s="18" t="n">
        <v>3</v>
      </c>
      <c r="S41" s="18" t="n">
        <v>0</v>
      </c>
      <c r="T41" s="18" t="n">
        <v>0</v>
      </c>
      <c r="U41" s="19" t="n">
        <v>0</v>
      </c>
      <c r="V41" s="19" t="n">
        <v>5</v>
      </c>
      <c r="W41" s="19" t="n">
        <v>0</v>
      </c>
      <c r="X41" s="18" t="n">
        <v>0</v>
      </c>
      <c r="Y41" s="18" t="n">
        <v>0</v>
      </c>
      <c r="Z41" s="18" t="n">
        <v>0</v>
      </c>
      <c r="AA41" s="18" t="n">
        <v>0</v>
      </c>
      <c r="AB41" s="18" t="n">
        <v>0</v>
      </c>
      <c r="AC41" s="18" t="n">
        <v>0</v>
      </c>
      <c r="AD41" s="18" t="n">
        <v>11</v>
      </c>
      <c r="AE41" s="20" t="n">
        <f aca="false">SUM(I41:AD41)</f>
        <v>465</v>
      </c>
    </row>
    <row r="42" customFormat="false" ht="16.5" hidden="false" customHeight="false" outlineLevel="0" collapsed="false">
      <c r="A42" s="11" t="n">
        <v>40</v>
      </c>
      <c r="B42" s="12" t="n">
        <v>1</v>
      </c>
      <c r="C42" s="13" t="n">
        <v>2</v>
      </c>
      <c r="D42" s="14" t="s">
        <v>32</v>
      </c>
      <c r="E42" s="15" t="s">
        <v>51</v>
      </c>
      <c r="F42" s="16" t="n">
        <v>24</v>
      </c>
      <c r="G42" s="17" t="s">
        <v>33</v>
      </c>
      <c r="H42" s="12" t="n">
        <v>553</v>
      </c>
      <c r="I42" s="18" t="n">
        <v>194</v>
      </c>
      <c r="J42" s="18" t="n">
        <v>121</v>
      </c>
      <c r="K42" s="18" t="n">
        <v>3</v>
      </c>
      <c r="L42" s="18" t="n">
        <v>42</v>
      </c>
      <c r="M42" s="18" t="n">
        <v>3</v>
      </c>
      <c r="N42" s="18" t="n">
        <v>2</v>
      </c>
      <c r="O42" s="18" t="n">
        <v>0</v>
      </c>
      <c r="P42" s="18" t="n">
        <v>1</v>
      </c>
      <c r="Q42" s="18" t="n">
        <v>3</v>
      </c>
      <c r="R42" s="18" t="n">
        <v>4</v>
      </c>
      <c r="S42" s="18" t="n">
        <v>0</v>
      </c>
      <c r="T42" s="18" t="n">
        <v>0</v>
      </c>
      <c r="U42" s="19" t="n">
        <v>10</v>
      </c>
      <c r="V42" s="19" t="n">
        <v>4</v>
      </c>
      <c r="W42" s="19" t="n">
        <v>0</v>
      </c>
      <c r="X42" s="18" t="n">
        <v>0</v>
      </c>
      <c r="Y42" s="18" t="n">
        <v>0</v>
      </c>
      <c r="Z42" s="18" t="n">
        <v>0</v>
      </c>
      <c r="AA42" s="18" t="n">
        <v>0</v>
      </c>
      <c r="AB42" s="18" t="n">
        <v>0</v>
      </c>
      <c r="AC42" s="18" t="n">
        <v>0</v>
      </c>
      <c r="AD42" s="18" t="n">
        <v>12</v>
      </c>
      <c r="AE42" s="20" t="n">
        <f aca="false">SUM(I42:AD42)</f>
        <v>399</v>
      </c>
    </row>
    <row r="43" customFormat="false" ht="16.5" hidden="false" customHeight="false" outlineLevel="0" collapsed="false">
      <c r="A43" s="11" t="n">
        <v>41</v>
      </c>
      <c r="B43" s="12" t="n">
        <v>1</v>
      </c>
      <c r="C43" s="13" t="n">
        <v>2</v>
      </c>
      <c r="D43" s="14" t="s">
        <v>32</v>
      </c>
      <c r="E43" s="15" t="s">
        <v>51</v>
      </c>
      <c r="F43" s="16" t="n">
        <v>24</v>
      </c>
      <c r="G43" s="17" t="s">
        <v>34</v>
      </c>
      <c r="H43" s="12" t="n">
        <v>552</v>
      </c>
      <c r="I43" s="18" t="n">
        <v>201</v>
      </c>
      <c r="J43" s="18" t="n">
        <v>116</v>
      </c>
      <c r="K43" s="18" t="n">
        <v>4</v>
      </c>
      <c r="L43" s="18" t="n">
        <v>37</v>
      </c>
      <c r="M43" s="18" t="n">
        <v>4</v>
      </c>
      <c r="N43" s="18" t="n">
        <v>2</v>
      </c>
      <c r="O43" s="18" t="n">
        <v>0</v>
      </c>
      <c r="P43" s="18" t="n">
        <v>0</v>
      </c>
      <c r="Q43" s="18" t="n">
        <v>4</v>
      </c>
      <c r="R43" s="18" t="n">
        <v>4</v>
      </c>
      <c r="S43" s="18" t="n">
        <v>0</v>
      </c>
      <c r="T43" s="18" t="n">
        <v>0</v>
      </c>
      <c r="U43" s="19" t="n">
        <v>0</v>
      </c>
      <c r="V43" s="19" t="n">
        <v>3</v>
      </c>
      <c r="W43" s="19" t="n">
        <v>0</v>
      </c>
      <c r="X43" s="18" t="n">
        <v>0</v>
      </c>
      <c r="Y43" s="18" t="n">
        <v>0</v>
      </c>
      <c r="Z43" s="18" t="n">
        <v>0</v>
      </c>
      <c r="AA43" s="18" t="n">
        <v>0</v>
      </c>
      <c r="AB43" s="18" t="n">
        <v>0</v>
      </c>
      <c r="AC43" s="18" t="n">
        <v>0</v>
      </c>
      <c r="AD43" s="18" t="n">
        <v>10</v>
      </c>
      <c r="AE43" s="20" t="n">
        <f aca="false">SUM(I43:AD43)</f>
        <v>385</v>
      </c>
    </row>
    <row r="44" customFormat="false" ht="16.5" hidden="false" customHeight="false" outlineLevel="0" collapsed="false">
      <c r="A44" s="11" t="n">
        <v>42</v>
      </c>
      <c r="B44" s="12" t="n">
        <v>1</v>
      </c>
      <c r="C44" s="13" t="n">
        <v>2</v>
      </c>
      <c r="D44" s="14" t="s">
        <v>32</v>
      </c>
      <c r="E44" s="15" t="s">
        <v>52</v>
      </c>
      <c r="F44" s="16" t="n">
        <v>25</v>
      </c>
      <c r="G44" s="17" t="s">
        <v>33</v>
      </c>
      <c r="H44" s="12" t="n">
        <v>402</v>
      </c>
      <c r="I44" s="18" t="n">
        <v>202</v>
      </c>
      <c r="J44" s="18" t="n">
        <v>50</v>
      </c>
      <c r="K44" s="18" t="n">
        <v>0</v>
      </c>
      <c r="L44" s="18" t="n">
        <v>19</v>
      </c>
      <c r="M44" s="18" t="n">
        <v>2</v>
      </c>
      <c r="N44" s="18" t="n">
        <v>0</v>
      </c>
      <c r="O44" s="18" t="n">
        <v>0</v>
      </c>
      <c r="P44" s="18" t="n">
        <v>3</v>
      </c>
      <c r="Q44" s="18" t="n">
        <v>1</v>
      </c>
      <c r="R44" s="18" t="n">
        <v>1</v>
      </c>
      <c r="S44" s="18" t="n">
        <v>0</v>
      </c>
      <c r="T44" s="18" t="n">
        <v>0</v>
      </c>
      <c r="U44" s="19" t="n">
        <v>4</v>
      </c>
      <c r="V44" s="19" t="n">
        <v>3</v>
      </c>
      <c r="W44" s="19" t="n">
        <v>0</v>
      </c>
      <c r="X44" s="18" t="n">
        <v>0</v>
      </c>
      <c r="Y44" s="18" t="n">
        <v>0</v>
      </c>
      <c r="Z44" s="18" t="n">
        <v>0</v>
      </c>
      <c r="AA44" s="18" t="n">
        <v>0</v>
      </c>
      <c r="AB44" s="18" t="n">
        <v>0</v>
      </c>
      <c r="AC44" s="18" t="n">
        <v>0</v>
      </c>
      <c r="AD44" s="18" t="n">
        <v>6</v>
      </c>
      <c r="AE44" s="20" t="n">
        <f aca="false">SUM(I44:AD44)</f>
        <v>291</v>
      </c>
    </row>
    <row r="45" customFormat="false" ht="16.5" hidden="false" customHeight="false" outlineLevel="0" collapsed="false">
      <c r="A45" s="11" t="n">
        <v>43</v>
      </c>
      <c r="B45" s="12" t="n">
        <v>1</v>
      </c>
      <c r="C45" s="13" t="n">
        <v>2</v>
      </c>
      <c r="D45" s="14" t="s">
        <v>32</v>
      </c>
      <c r="E45" s="15" t="s">
        <v>52</v>
      </c>
      <c r="F45" s="16" t="n">
        <v>25</v>
      </c>
      <c r="G45" s="17" t="s">
        <v>34</v>
      </c>
      <c r="H45" s="12" t="n">
        <v>401</v>
      </c>
      <c r="I45" s="18" t="n">
        <v>187</v>
      </c>
      <c r="J45" s="18" t="n">
        <v>49</v>
      </c>
      <c r="K45" s="18" t="n">
        <v>4</v>
      </c>
      <c r="L45" s="18" t="n">
        <v>10</v>
      </c>
      <c r="M45" s="18" t="n">
        <v>3</v>
      </c>
      <c r="N45" s="18" t="n">
        <v>0</v>
      </c>
      <c r="O45" s="18" t="n">
        <v>0</v>
      </c>
      <c r="P45" s="18" t="n">
        <v>0</v>
      </c>
      <c r="Q45" s="18" t="n">
        <v>2</v>
      </c>
      <c r="R45" s="18" t="n">
        <v>14</v>
      </c>
      <c r="S45" s="18" t="n">
        <v>0</v>
      </c>
      <c r="T45" s="18" t="n">
        <v>0</v>
      </c>
      <c r="U45" s="19" t="n">
        <v>3</v>
      </c>
      <c r="V45" s="19" t="n">
        <v>2</v>
      </c>
      <c r="W45" s="19" t="n">
        <v>0</v>
      </c>
      <c r="X45" s="18" t="n">
        <v>0</v>
      </c>
      <c r="Y45" s="18" t="n">
        <v>0</v>
      </c>
      <c r="Z45" s="18" t="n">
        <v>0</v>
      </c>
      <c r="AA45" s="18" t="n">
        <v>0</v>
      </c>
      <c r="AB45" s="18" t="n">
        <v>0</v>
      </c>
      <c r="AC45" s="18" t="n">
        <v>0</v>
      </c>
      <c r="AD45" s="18" t="n">
        <v>6</v>
      </c>
      <c r="AE45" s="20" t="n">
        <f aca="false">SUM(I45:AD45)</f>
        <v>280</v>
      </c>
    </row>
    <row r="46" customFormat="false" ht="16.5" hidden="false" customHeight="false" outlineLevel="0" collapsed="false">
      <c r="A46" s="11" t="n">
        <v>44</v>
      </c>
      <c r="B46" s="12" t="n">
        <v>1</v>
      </c>
      <c r="C46" s="13" t="n">
        <v>2</v>
      </c>
      <c r="D46" s="14" t="s">
        <v>32</v>
      </c>
      <c r="E46" s="15" t="s">
        <v>53</v>
      </c>
      <c r="F46" s="16" t="n">
        <v>26</v>
      </c>
      <c r="G46" s="17" t="s">
        <v>33</v>
      </c>
      <c r="H46" s="12" t="n">
        <v>436</v>
      </c>
      <c r="I46" s="18" t="n">
        <v>217</v>
      </c>
      <c r="J46" s="18" t="n">
        <v>92</v>
      </c>
      <c r="K46" s="18" t="n">
        <v>1</v>
      </c>
      <c r="L46" s="18" t="n">
        <v>1</v>
      </c>
      <c r="M46" s="18" t="n">
        <v>1</v>
      </c>
      <c r="N46" s="18" t="n">
        <v>1</v>
      </c>
      <c r="O46" s="18" t="n">
        <v>0</v>
      </c>
      <c r="P46" s="18" t="n">
        <v>1</v>
      </c>
      <c r="Q46" s="18" t="n">
        <v>0</v>
      </c>
      <c r="R46" s="18" t="n">
        <v>1</v>
      </c>
      <c r="S46" s="18" t="n">
        <v>0</v>
      </c>
      <c r="T46" s="18" t="n">
        <v>0</v>
      </c>
      <c r="U46" s="19" t="n">
        <v>3</v>
      </c>
      <c r="V46" s="19" t="n">
        <v>1</v>
      </c>
      <c r="W46" s="19" t="n">
        <v>0</v>
      </c>
      <c r="X46" s="18" t="n">
        <v>0</v>
      </c>
      <c r="Y46" s="18" t="n">
        <v>0</v>
      </c>
      <c r="Z46" s="18" t="n">
        <v>0</v>
      </c>
      <c r="AA46" s="18" t="n">
        <v>0</v>
      </c>
      <c r="AB46" s="18" t="n">
        <v>0</v>
      </c>
      <c r="AC46" s="18" t="n">
        <v>0</v>
      </c>
      <c r="AD46" s="18" t="n">
        <v>4</v>
      </c>
      <c r="AE46" s="20" t="n">
        <f aca="false">SUM(I46:AD46)</f>
        <v>323</v>
      </c>
    </row>
    <row r="47" customFormat="false" ht="16.5" hidden="false" customHeight="false" outlineLevel="0" collapsed="false">
      <c r="A47" s="11" t="n">
        <v>45</v>
      </c>
      <c r="B47" s="12" t="n">
        <v>1</v>
      </c>
      <c r="C47" s="13" t="n">
        <v>2</v>
      </c>
      <c r="D47" s="14" t="s">
        <v>32</v>
      </c>
      <c r="E47" s="15" t="s">
        <v>53</v>
      </c>
      <c r="F47" s="16" t="n">
        <v>26</v>
      </c>
      <c r="G47" s="17" t="s">
        <v>34</v>
      </c>
      <c r="H47" s="12" t="n">
        <v>435</v>
      </c>
      <c r="I47" s="18" t="n">
        <v>198</v>
      </c>
      <c r="J47" s="18" t="n">
        <v>92</v>
      </c>
      <c r="K47" s="18" t="n">
        <v>2</v>
      </c>
      <c r="L47" s="18" t="n">
        <v>0</v>
      </c>
      <c r="M47" s="18" t="n">
        <v>2</v>
      </c>
      <c r="N47" s="18" t="n">
        <v>0</v>
      </c>
      <c r="O47" s="18" t="n">
        <v>0</v>
      </c>
      <c r="P47" s="18" t="n">
        <v>0</v>
      </c>
      <c r="Q47" s="18" t="n">
        <v>0</v>
      </c>
      <c r="R47" s="18" t="n">
        <v>5</v>
      </c>
      <c r="S47" s="18" t="n">
        <v>0</v>
      </c>
      <c r="T47" s="18" t="n">
        <v>0</v>
      </c>
      <c r="U47" s="19" t="n">
        <v>3</v>
      </c>
      <c r="V47" s="19" t="n">
        <v>1</v>
      </c>
      <c r="W47" s="19" t="n">
        <v>0</v>
      </c>
      <c r="X47" s="18" t="n">
        <v>0</v>
      </c>
      <c r="Y47" s="18" t="n">
        <v>0</v>
      </c>
      <c r="Z47" s="18" t="n">
        <v>0</v>
      </c>
      <c r="AA47" s="18" t="n">
        <v>0</v>
      </c>
      <c r="AB47" s="18" t="n">
        <v>0</v>
      </c>
      <c r="AC47" s="18" t="n">
        <v>0</v>
      </c>
      <c r="AD47" s="18" t="n">
        <v>4</v>
      </c>
      <c r="AE47" s="20" t="n">
        <f aca="false">SUM(I47:AD47)</f>
        <v>307</v>
      </c>
    </row>
    <row r="48" customFormat="false" ht="16.5" hidden="false" customHeight="false" outlineLevel="0" collapsed="false">
      <c r="A48" s="11" t="n">
        <v>46</v>
      </c>
      <c r="B48" s="12" t="n">
        <v>1</v>
      </c>
      <c r="C48" s="13" t="n">
        <v>2</v>
      </c>
      <c r="D48" s="14" t="s">
        <v>32</v>
      </c>
      <c r="E48" s="15" t="s">
        <v>54</v>
      </c>
      <c r="F48" s="16" t="n">
        <v>27</v>
      </c>
      <c r="G48" s="17" t="s">
        <v>33</v>
      </c>
      <c r="H48" s="12" t="n">
        <v>699</v>
      </c>
      <c r="I48" s="18" t="n">
        <v>234</v>
      </c>
      <c r="J48" s="18" t="n">
        <v>225</v>
      </c>
      <c r="K48" s="18" t="n">
        <v>8</v>
      </c>
      <c r="L48" s="18" t="n">
        <v>2</v>
      </c>
      <c r="M48" s="18" t="n">
        <v>17</v>
      </c>
      <c r="N48" s="18" t="n">
        <v>5</v>
      </c>
      <c r="O48" s="18" t="n">
        <v>0</v>
      </c>
      <c r="P48" s="18" t="n">
        <v>4</v>
      </c>
      <c r="Q48" s="18" t="n">
        <v>2</v>
      </c>
      <c r="R48" s="18" t="n">
        <v>27</v>
      </c>
      <c r="S48" s="18" t="n">
        <v>0</v>
      </c>
      <c r="T48" s="18" t="n">
        <v>0</v>
      </c>
      <c r="U48" s="19" t="n">
        <v>11</v>
      </c>
      <c r="V48" s="19" t="n">
        <v>1</v>
      </c>
      <c r="W48" s="19" t="n">
        <v>0</v>
      </c>
      <c r="X48" s="18" t="n">
        <v>0</v>
      </c>
      <c r="Y48" s="18" t="n">
        <v>0</v>
      </c>
      <c r="Z48" s="18" t="n">
        <v>0</v>
      </c>
      <c r="AA48" s="18" t="n">
        <v>0</v>
      </c>
      <c r="AB48" s="18" t="n">
        <v>0</v>
      </c>
      <c r="AC48" s="18" t="n">
        <v>0</v>
      </c>
      <c r="AD48" s="18" t="n">
        <v>2</v>
      </c>
      <c r="AE48" s="20" t="n">
        <f aca="false">SUM(I48:AD48)</f>
        <v>538</v>
      </c>
    </row>
    <row r="49" customFormat="false" ht="16.5" hidden="false" customHeight="false" outlineLevel="0" collapsed="false">
      <c r="A49" s="11" t="n">
        <v>47</v>
      </c>
      <c r="B49" s="12" t="n">
        <v>1</v>
      </c>
      <c r="C49" s="13" t="n">
        <v>2</v>
      </c>
      <c r="D49" s="14" t="s">
        <v>32</v>
      </c>
      <c r="E49" s="15" t="s">
        <v>55</v>
      </c>
      <c r="F49" s="16" t="n">
        <v>28</v>
      </c>
      <c r="G49" s="17" t="s">
        <v>33</v>
      </c>
      <c r="H49" s="12" t="n">
        <v>377</v>
      </c>
      <c r="I49" s="18" t="n">
        <v>162</v>
      </c>
      <c r="J49" s="18" t="n">
        <v>87</v>
      </c>
      <c r="K49" s="18" t="n">
        <v>2</v>
      </c>
      <c r="L49" s="18" t="n">
        <v>3</v>
      </c>
      <c r="M49" s="18" t="n">
        <v>6</v>
      </c>
      <c r="N49" s="18" t="n">
        <v>1</v>
      </c>
      <c r="O49" s="18" t="n">
        <v>0</v>
      </c>
      <c r="P49" s="18" t="n">
        <v>3</v>
      </c>
      <c r="Q49" s="18" t="n">
        <v>1</v>
      </c>
      <c r="R49" s="18" t="n">
        <v>12</v>
      </c>
      <c r="S49" s="18" t="n">
        <v>0</v>
      </c>
      <c r="T49" s="18" t="n">
        <v>0</v>
      </c>
      <c r="U49" s="19" t="n">
        <v>3</v>
      </c>
      <c r="V49" s="19" t="n">
        <v>0</v>
      </c>
      <c r="W49" s="19" t="n">
        <v>0</v>
      </c>
      <c r="X49" s="18" t="n">
        <v>0</v>
      </c>
      <c r="Y49" s="18" t="n">
        <v>0</v>
      </c>
      <c r="Z49" s="18" t="n">
        <v>0</v>
      </c>
      <c r="AA49" s="18" t="n">
        <v>0</v>
      </c>
      <c r="AB49" s="18" t="n">
        <v>0</v>
      </c>
      <c r="AC49" s="18" t="n">
        <v>0</v>
      </c>
      <c r="AD49" s="18" t="n">
        <v>8</v>
      </c>
      <c r="AE49" s="20" t="n">
        <f aca="false">SUM(I49:AD49)</f>
        <v>288</v>
      </c>
    </row>
    <row r="50" customFormat="false" ht="16.5" hidden="false" customHeight="false" outlineLevel="0" collapsed="false">
      <c r="A50" s="11" t="n">
        <v>48</v>
      </c>
      <c r="B50" s="12" t="n">
        <v>1</v>
      </c>
      <c r="C50" s="13" t="n">
        <v>2</v>
      </c>
      <c r="D50" s="14" t="s">
        <v>32</v>
      </c>
      <c r="E50" s="15" t="s">
        <v>55</v>
      </c>
      <c r="F50" s="16" t="n">
        <v>28</v>
      </c>
      <c r="G50" s="17" t="s">
        <v>34</v>
      </c>
      <c r="H50" s="12" t="n">
        <v>376</v>
      </c>
      <c r="I50" s="18" t="n">
        <v>159</v>
      </c>
      <c r="J50" s="18" t="n">
        <v>100</v>
      </c>
      <c r="K50" s="18" t="n">
        <v>4</v>
      </c>
      <c r="L50" s="18" t="n">
        <v>2</v>
      </c>
      <c r="M50" s="18" t="n">
        <v>6</v>
      </c>
      <c r="N50" s="18" t="n">
        <v>1</v>
      </c>
      <c r="O50" s="18" t="n">
        <v>0</v>
      </c>
      <c r="P50" s="18" t="n">
        <v>1</v>
      </c>
      <c r="Q50" s="18" t="n">
        <v>0</v>
      </c>
      <c r="R50" s="18" t="n">
        <v>22</v>
      </c>
      <c r="S50" s="18" t="n">
        <v>0</v>
      </c>
      <c r="T50" s="18" t="n">
        <v>0</v>
      </c>
      <c r="U50" s="19" t="n">
        <v>8</v>
      </c>
      <c r="V50" s="19" t="n">
        <v>2</v>
      </c>
      <c r="W50" s="19" t="n">
        <v>0</v>
      </c>
      <c r="X50" s="18" t="n">
        <v>0</v>
      </c>
      <c r="Y50" s="18" t="n">
        <v>0</v>
      </c>
      <c r="Z50" s="18" t="n">
        <v>0</v>
      </c>
      <c r="AA50" s="18" t="n">
        <v>0</v>
      </c>
      <c r="AB50" s="18" t="n">
        <v>0</v>
      </c>
      <c r="AC50" s="18" t="n">
        <v>0</v>
      </c>
      <c r="AD50" s="18" t="n">
        <v>4</v>
      </c>
      <c r="AE50" s="20" t="n">
        <f aca="false">SUM(I50:AD50)</f>
        <v>309</v>
      </c>
    </row>
    <row r="51" customFormat="false" ht="16.5" hidden="false" customHeight="false" outlineLevel="0" collapsed="false">
      <c r="A51" s="11" t="n">
        <v>49</v>
      </c>
      <c r="B51" s="12" t="n">
        <v>1</v>
      </c>
      <c r="C51" s="13" t="n">
        <v>2</v>
      </c>
      <c r="D51" s="14" t="s">
        <v>32</v>
      </c>
      <c r="E51" s="15" t="s">
        <v>56</v>
      </c>
      <c r="F51" s="16" t="n">
        <v>29</v>
      </c>
      <c r="G51" s="17" t="s">
        <v>33</v>
      </c>
      <c r="H51" s="12" t="n">
        <v>546</v>
      </c>
      <c r="I51" s="18" t="n">
        <v>214</v>
      </c>
      <c r="J51" s="18" t="n">
        <v>152</v>
      </c>
      <c r="K51" s="18" t="n">
        <v>16</v>
      </c>
      <c r="L51" s="18" t="n">
        <v>1</v>
      </c>
      <c r="M51" s="18" t="n">
        <v>2</v>
      </c>
      <c r="N51" s="18" t="n">
        <v>0</v>
      </c>
      <c r="O51" s="18" t="n">
        <v>0</v>
      </c>
      <c r="P51" s="18" t="n">
        <v>1</v>
      </c>
      <c r="Q51" s="18" t="n">
        <v>0</v>
      </c>
      <c r="R51" s="18" t="n">
        <v>8</v>
      </c>
      <c r="S51" s="18" t="n">
        <v>0</v>
      </c>
      <c r="T51" s="18" t="n">
        <v>0</v>
      </c>
      <c r="U51" s="19" t="n">
        <v>13</v>
      </c>
      <c r="V51" s="19" t="n">
        <v>0</v>
      </c>
      <c r="W51" s="19" t="n">
        <v>0</v>
      </c>
      <c r="X51" s="18" t="n">
        <v>0</v>
      </c>
      <c r="Y51" s="18" t="n">
        <v>0</v>
      </c>
      <c r="Z51" s="18" t="n">
        <v>0</v>
      </c>
      <c r="AA51" s="18" t="n">
        <v>0</v>
      </c>
      <c r="AB51" s="18" t="n">
        <v>0</v>
      </c>
      <c r="AC51" s="18" t="n">
        <v>0</v>
      </c>
      <c r="AD51" s="18" t="n">
        <v>6</v>
      </c>
      <c r="AE51" s="20" t="n">
        <f aca="false">SUM(I51:AD51)</f>
        <v>413</v>
      </c>
    </row>
    <row r="52" customFormat="false" ht="16.5" hidden="false" customHeight="false" outlineLevel="0" collapsed="false">
      <c r="A52" s="11" t="n">
        <v>50</v>
      </c>
      <c r="B52" s="12" t="n">
        <v>1</v>
      </c>
      <c r="C52" s="13" t="n">
        <v>2</v>
      </c>
      <c r="D52" s="14" t="s">
        <v>32</v>
      </c>
      <c r="E52" s="15" t="s">
        <v>56</v>
      </c>
      <c r="F52" s="16" t="n">
        <v>29</v>
      </c>
      <c r="G52" s="17" t="s">
        <v>34</v>
      </c>
      <c r="H52" s="12" t="n">
        <v>546</v>
      </c>
      <c r="I52" s="18" t="n">
        <v>247</v>
      </c>
      <c r="J52" s="18" t="n">
        <v>162</v>
      </c>
      <c r="K52" s="18" t="n">
        <v>3</v>
      </c>
      <c r="L52" s="18" t="n">
        <v>1</v>
      </c>
      <c r="M52" s="18" t="n">
        <v>0</v>
      </c>
      <c r="N52" s="18" t="n">
        <v>2</v>
      </c>
      <c r="O52" s="18" t="n">
        <v>0</v>
      </c>
      <c r="P52" s="18" t="n">
        <v>1</v>
      </c>
      <c r="Q52" s="18" t="n">
        <v>0</v>
      </c>
      <c r="R52" s="18" t="n">
        <v>3</v>
      </c>
      <c r="S52" s="18" t="n">
        <v>0</v>
      </c>
      <c r="T52" s="18" t="n">
        <v>0</v>
      </c>
      <c r="U52" s="19" t="n">
        <v>8</v>
      </c>
      <c r="V52" s="19" t="n">
        <v>4</v>
      </c>
      <c r="W52" s="19" t="n">
        <v>0</v>
      </c>
      <c r="X52" s="18" t="n">
        <v>0</v>
      </c>
      <c r="Y52" s="18" t="n">
        <v>0</v>
      </c>
      <c r="Z52" s="18" t="n">
        <v>0</v>
      </c>
      <c r="AA52" s="18" t="n">
        <v>0</v>
      </c>
      <c r="AB52" s="18" t="n">
        <v>0</v>
      </c>
      <c r="AC52" s="18" t="n">
        <v>0</v>
      </c>
      <c r="AD52" s="18" t="n">
        <v>6</v>
      </c>
      <c r="AE52" s="20" t="n">
        <f aca="false">SUM(I52:AD52)</f>
        <v>437</v>
      </c>
    </row>
    <row r="53" customFormat="false" ht="16.5" hidden="false" customHeight="false" outlineLevel="0" collapsed="false">
      <c r="A53" s="11" t="n">
        <v>51</v>
      </c>
      <c r="B53" s="12" t="n">
        <v>1</v>
      </c>
      <c r="C53" s="13" t="n">
        <v>2</v>
      </c>
      <c r="D53" s="14" t="s">
        <v>32</v>
      </c>
      <c r="E53" s="15" t="s">
        <v>57</v>
      </c>
      <c r="F53" s="16" t="n">
        <v>30</v>
      </c>
      <c r="G53" s="17" t="s">
        <v>33</v>
      </c>
      <c r="H53" s="12" t="n">
        <v>393</v>
      </c>
      <c r="I53" s="18" t="n">
        <v>160</v>
      </c>
      <c r="J53" s="18" t="n">
        <v>109</v>
      </c>
      <c r="K53" s="18" t="n">
        <v>14</v>
      </c>
      <c r="L53" s="18" t="n">
        <v>2</v>
      </c>
      <c r="M53" s="18" t="n">
        <v>2</v>
      </c>
      <c r="N53" s="18" t="n">
        <v>0</v>
      </c>
      <c r="O53" s="18" t="n">
        <v>0</v>
      </c>
      <c r="P53" s="18" t="n">
        <v>0</v>
      </c>
      <c r="Q53" s="18" t="n">
        <v>0</v>
      </c>
      <c r="R53" s="18" t="n">
        <v>5</v>
      </c>
      <c r="S53" s="18" t="n">
        <v>0</v>
      </c>
      <c r="T53" s="18" t="n">
        <v>0</v>
      </c>
      <c r="U53" s="19" t="n">
        <v>8</v>
      </c>
      <c r="V53" s="19" t="n">
        <v>4</v>
      </c>
      <c r="W53" s="19" t="n">
        <v>0</v>
      </c>
      <c r="X53" s="18" t="n">
        <v>0</v>
      </c>
      <c r="Y53" s="18" t="n">
        <v>0</v>
      </c>
      <c r="Z53" s="18" t="n">
        <v>0</v>
      </c>
      <c r="AA53" s="18" t="n">
        <v>0</v>
      </c>
      <c r="AB53" s="18" t="n">
        <v>0</v>
      </c>
      <c r="AC53" s="18" t="n">
        <v>0</v>
      </c>
      <c r="AD53" s="18" t="n">
        <v>4</v>
      </c>
      <c r="AE53" s="20" t="n">
        <f aca="false">SUM(I53:AD53)</f>
        <v>308</v>
      </c>
    </row>
    <row r="54" customFormat="false" ht="16.5" hidden="false" customHeight="false" outlineLevel="0" collapsed="false">
      <c r="A54" s="11" t="n">
        <v>52</v>
      </c>
      <c r="B54" s="12" t="n">
        <v>1</v>
      </c>
      <c r="C54" s="13" t="n">
        <v>2</v>
      </c>
      <c r="D54" s="14" t="s">
        <v>32</v>
      </c>
      <c r="E54" s="15" t="s">
        <v>57</v>
      </c>
      <c r="F54" s="16" t="n">
        <v>30</v>
      </c>
      <c r="G54" s="17" t="s">
        <v>34</v>
      </c>
      <c r="H54" s="12" t="n">
        <v>393</v>
      </c>
      <c r="I54" s="18" t="n">
        <v>140</v>
      </c>
      <c r="J54" s="18" t="n">
        <v>104</v>
      </c>
      <c r="K54" s="18" t="n">
        <v>15</v>
      </c>
      <c r="L54" s="18" t="n">
        <v>5</v>
      </c>
      <c r="M54" s="18" t="n">
        <v>3</v>
      </c>
      <c r="N54" s="18" t="n">
        <v>1</v>
      </c>
      <c r="O54" s="18" t="n">
        <v>0</v>
      </c>
      <c r="P54" s="20" t="n">
        <v>2</v>
      </c>
      <c r="Q54" s="20" t="n">
        <v>0</v>
      </c>
      <c r="R54" s="20" t="n">
        <v>9</v>
      </c>
      <c r="S54" s="18" t="n">
        <v>0</v>
      </c>
      <c r="T54" s="18" t="n">
        <v>0</v>
      </c>
      <c r="U54" s="19" t="n">
        <v>13</v>
      </c>
      <c r="V54" s="19" t="n">
        <v>3</v>
      </c>
      <c r="W54" s="19" t="n">
        <v>0</v>
      </c>
      <c r="X54" s="18" t="n">
        <v>0</v>
      </c>
      <c r="Y54" s="18" t="n">
        <v>0</v>
      </c>
      <c r="Z54" s="18" t="n">
        <v>0</v>
      </c>
      <c r="AA54" s="18" t="n">
        <v>0</v>
      </c>
      <c r="AB54" s="18" t="n">
        <v>0</v>
      </c>
      <c r="AC54" s="20" t="n">
        <v>0</v>
      </c>
      <c r="AD54" s="20" t="n">
        <v>7</v>
      </c>
      <c r="AE54" s="20" t="n">
        <f aca="false">SUM(I54:AD54)</f>
        <v>302</v>
      </c>
    </row>
    <row r="55" customFormat="false" ht="16.5" hidden="false" customHeight="false" outlineLevel="0" collapsed="false">
      <c r="A55" s="11" t="n">
        <v>53</v>
      </c>
      <c r="B55" s="12" t="n">
        <v>1</v>
      </c>
      <c r="C55" s="13" t="n">
        <v>2</v>
      </c>
      <c r="D55" s="14" t="s">
        <v>32</v>
      </c>
      <c r="E55" s="15" t="s">
        <v>58</v>
      </c>
      <c r="F55" s="16" t="n">
        <v>31</v>
      </c>
      <c r="G55" s="17" t="s">
        <v>33</v>
      </c>
      <c r="H55" s="12" t="n">
        <v>592</v>
      </c>
      <c r="I55" s="18" t="n">
        <v>237</v>
      </c>
      <c r="J55" s="18" t="n">
        <v>198</v>
      </c>
      <c r="K55" s="18" t="n">
        <v>9</v>
      </c>
      <c r="L55" s="18" t="n">
        <v>3</v>
      </c>
      <c r="M55" s="18" t="n">
        <v>1</v>
      </c>
      <c r="N55" s="18" t="n">
        <v>4</v>
      </c>
      <c r="O55" s="18" t="n">
        <v>0</v>
      </c>
      <c r="P55" s="20" t="n">
        <v>0</v>
      </c>
      <c r="Q55" s="20" t="n">
        <v>3</v>
      </c>
      <c r="R55" s="20" t="n">
        <v>8</v>
      </c>
      <c r="S55" s="18" t="n">
        <v>0</v>
      </c>
      <c r="T55" s="18" t="n">
        <v>0</v>
      </c>
      <c r="U55" s="19" t="n">
        <v>0</v>
      </c>
      <c r="V55" s="19" t="n">
        <v>1</v>
      </c>
      <c r="W55" s="19" t="n">
        <v>0</v>
      </c>
      <c r="X55" s="18" t="n">
        <v>0</v>
      </c>
      <c r="Y55" s="18" t="n">
        <v>0</v>
      </c>
      <c r="Z55" s="18" t="n">
        <v>0</v>
      </c>
      <c r="AA55" s="18" t="n">
        <v>0</v>
      </c>
      <c r="AB55" s="18" t="n">
        <v>0</v>
      </c>
      <c r="AC55" s="20" t="n">
        <v>0</v>
      </c>
      <c r="AD55" s="20" t="n">
        <v>6</v>
      </c>
      <c r="AE55" s="20" t="n">
        <f aca="false">SUM(I55:AD55)</f>
        <v>470</v>
      </c>
    </row>
    <row r="56" s="28" customFormat="true" ht="16.5" hidden="false" customHeight="false" outlineLevel="0" collapsed="false">
      <c r="A56" s="21" t="n">
        <v>54</v>
      </c>
      <c r="B56" s="22" t="n">
        <v>1</v>
      </c>
      <c r="C56" s="23" t="n">
        <v>2</v>
      </c>
      <c r="D56" s="24" t="s">
        <v>32</v>
      </c>
      <c r="E56" s="25" t="s">
        <v>58</v>
      </c>
      <c r="F56" s="26" t="n">
        <v>31</v>
      </c>
      <c r="G56" s="25" t="s">
        <v>34</v>
      </c>
      <c r="H56" s="22" t="n">
        <v>591</v>
      </c>
      <c r="I56" s="24" t="n">
        <v>238</v>
      </c>
      <c r="J56" s="24" t="n">
        <v>167</v>
      </c>
      <c r="K56" s="24" t="n">
        <v>5</v>
      </c>
      <c r="L56" s="24" t="n">
        <v>3</v>
      </c>
      <c r="M56" s="24" t="n">
        <v>3</v>
      </c>
      <c r="N56" s="24" t="n">
        <v>0</v>
      </c>
      <c r="O56" s="24" t="n">
        <v>0</v>
      </c>
      <c r="P56" s="27" t="n">
        <v>1</v>
      </c>
      <c r="Q56" s="27" t="n">
        <v>1</v>
      </c>
      <c r="R56" s="27" t="n">
        <v>11</v>
      </c>
      <c r="S56" s="24" t="n">
        <v>0</v>
      </c>
      <c r="T56" s="24" t="n">
        <v>0</v>
      </c>
      <c r="U56" s="24" t="n">
        <v>12</v>
      </c>
      <c r="V56" s="24" t="n">
        <v>3</v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7" t="n">
        <v>0</v>
      </c>
      <c r="AD56" s="27" t="n">
        <v>7</v>
      </c>
      <c r="AE56" s="27" t="n">
        <f aca="false">SUM(I56:AD56)</f>
        <v>451</v>
      </c>
    </row>
    <row r="57" customFormat="false" ht="16.5" hidden="false" customHeight="false" outlineLevel="0" collapsed="false">
      <c r="A57" s="11" t="n">
        <v>55</v>
      </c>
      <c r="B57" s="12" t="n">
        <v>1</v>
      </c>
      <c r="C57" s="13" t="n">
        <v>2</v>
      </c>
      <c r="D57" s="14" t="s">
        <v>32</v>
      </c>
      <c r="E57" s="15" t="s">
        <v>58</v>
      </c>
      <c r="F57" s="16" t="n">
        <v>31</v>
      </c>
      <c r="G57" s="17" t="s">
        <v>35</v>
      </c>
      <c r="H57" s="12" t="n">
        <v>591</v>
      </c>
      <c r="I57" s="18" t="n">
        <v>248</v>
      </c>
      <c r="J57" s="18" t="n">
        <v>154</v>
      </c>
      <c r="K57" s="18" t="n">
        <v>5</v>
      </c>
      <c r="L57" s="18" t="n">
        <v>3</v>
      </c>
      <c r="M57" s="18" t="n">
        <v>1</v>
      </c>
      <c r="N57" s="18" t="n">
        <v>0</v>
      </c>
      <c r="O57" s="18" t="n">
        <v>0</v>
      </c>
      <c r="P57" s="20" t="n">
        <v>2</v>
      </c>
      <c r="Q57" s="20" t="n">
        <v>0</v>
      </c>
      <c r="R57" s="20" t="n">
        <v>8</v>
      </c>
      <c r="S57" s="18" t="n">
        <v>0</v>
      </c>
      <c r="T57" s="18" t="n">
        <v>0</v>
      </c>
      <c r="U57" s="19" t="n">
        <v>13</v>
      </c>
      <c r="V57" s="19" t="n">
        <v>1</v>
      </c>
      <c r="W57" s="19" t="n">
        <v>0</v>
      </c>
      <c r="X57" s="18" t="n">
        <v>0</v>
      </c>
      <c r="Y57" s="18" t="n">
        <v>0</v>
      </c>
      <c r="Z57" s="18" t="n">
        <v>0</v>
      </c>
      <c r="AA57" s="18" t="n">
        <v>0</v>
      </c>
      <c r="AB57" s="18" t="n">
        <v>0</v>
      </c>
      <c r="AC57" s="20" t="n">
        <v>0</v>
      </c>
      <c r="AD57" s="20" t="n">
        <v>9</v>
      </c>
      <c r="AE57" s="20" t="n">
        <f aca="false">SUM(I57:AD57)</f>
        <v>444</v>
      </c>
    </row>
    <row r="58" customFormat="false" ht="16.5" hidden="false" customHeight="false" outlineLevel="0" collapsed="false">
      <c r="A58" s="11" t="n">
        <v>56</v>
      </c>
      <c r="B58" s="12" t="n">
        <v>1</v>
      </c>
      <c r="C58" s="13" t="n">
        <v>2</v>
      </c>
      <c r="D58" s="14" t="s">
        <v>32</v>
      </c>
      <c r="E58" s="15" t="s">
        <v>59</v>
      </c>
      <c r="F58" s="16" t="n">
        <v>32</v>
      </c>
      <c r="G58" s="17" t="s">
        <v>33</v>
      </c>
      <c r="H58" s="12" t="n">
        <v>385</v>
      </c>
      <c r="I58" s="18" t="n">
        <v>168</v>
      </c>
      <c r="J58" s="18" t="n">
        <v>131</v>
      </c>
      <c r="K58" s="18" t="n">
        <v>4</v>
      </c>
      <c r="L58" s="18" t="n">
        <v>2</v>
      </c>
      <c r="M58" s="18" t="n">
        <v>3</v>
      </c>
      <c r="N58" s="18" t="n">
        <v>1</v>
      </c>
      <c r="O58" s="18" t="n">
        <v>0</v>
      </c>
      <c r="P58" s="20" t="n">
        <v>2</v>
      </c>
      <c r="Q58" s="20" t="n">
        <v>2</v>
      </c>
      <c r="R58" s="20" t="n">
        <v>4</v>
      </c>
      <c r="S58" s="18" t="n">
        <v>0</v>
      </c>
      <c r="T58" s="18" t="n">
        <v>0</v>
      </c>
      <c r="U58" s="19" t="n">
        <v>2</v>
      </c>
      <c r="V58" s="19" t="n">
        <v>0</v>
      </c>
      <c r="W58" s="19" t="n">
        <v>0</v>
      </c>
      <c r="X58" s="18" t="n">
        <v>0</v>
      </c>
      <c r="Y58" s="18" t="n">
        <v>0</v>
      </c>
      <c r="Z58" s="18" t="n">
        <v>0</v>
      </c>
      <c r="AA58" s="18" t="n">
        <v>0</v>
      </c>
      <c r="AB58" s="18" t="n">
        <v>0</v>
      </c>
      <c r="AC58" s="20" t="n">
        <v>0</v>
      </c>
      <c r="AD58" s="20" t="n">
        <v>5</v>
      </c>
      <c r="AE58" s="20" t="n">
        <f aca="false">SUM(I58:AD58)</f>
        <v>324</v>
      </c>
    </row>
    <row r="59" customFormat="false" ht="16.5" hidden="false" customHeight="false" outlineLevel="0" collapsed="false">
      <c r="A59" s="11" t="n">
        <v>57</v>
      </c>
      <c r="B59" s="12" t="n">
        <v>1</v>
      </c>
      <c r="C59" s="13" t="n">
        <v>2</v>
      </c>
      <c r="D59" s="14" t="s">
        <v>32</v>
      </c>
      <c r="E59" s="15" t="s">
        <v>60</v>
      </c>
      <c r="F59" s="16" t="n">
        <v>33</v>
      </c>
      <c r="G59" s="17" t="s">
        <v>33</v>
      </c>
      <c r="H59" s="12" t="n">
        <v>407</v>
      </c>
      <c r="I59" s="18" t="n">
        <v>118</v>
      </c>
      <c r="J59" s="18" t="n">
        <v>171</v>
      </c>
      <c r="K59" s="18" t="n">
        <v>3</v>
      </c>
      <c r="L59" s="18" t="n">
        <v>11</v>
      </c>
      <c r="M59" s="18" t="n">
        <v>7</v>
      </c>
      <c r="N59" s="18" t="n">
        <v>0</v>
      </c>
      <c r="O59" s="18" t="n">
        <v>0</v>
      </c>
      <c r="P59" s="20" t="n">
        <v>1</v>
      </c>
      <c r="Q59" s="20" t="n">
        <v>1</v>
      </c>
      <c r="R59" s="20" t="n">
        <v>8</v>
      </c>
      <c r="S59" s="18" t="n">
        <v>0</v>
      </c>
      <c r="T59" s="18" t="n">
        <v>0</v>
      </c>
      <c r="U59" s="19" t="n">
        <v>5</v>
      </c>
      <c r="V59" s="19" t="n">
        <v>1</v>
      </c>
      <c r="W59" s="19" t="n">
        <v>0</v>
      </c>
      <c r="X59" s="18" t="n">
        <v>0</v>
      </c>
      <c r="Y59" s="18" t="n">
        <v>0</v>
      </c>
      <c r="Z59" s="18" t="n">
        <v>0</v>
      </c>
      <c r="AA59" s="18" t="n">
        <v>0</v>
      </c>
      <c r="AB59" s="18" t="n">
        <v>0</v>
      </c>
      <c r="AC59" s="20" t="n">
        <v>0</v>
      </c>
      <c r="AD59" s="20" t="n">
        <v>6</v>
      </c>
      <c r="AE59" s="20" t="n">
        <f aca="false">SUM(I59:AD59)</f>
        <v>332</v>
      </c>
    </row>
    <row r="60" customFormat="false" ht="16.5" hidden="false" customHeight="false" outlineLevel="0" collapsed="false">
      <c r="A60" s="11" t="n">
        <v>58</v>
      </c>
      <c r="B60" s="12" t="n">
        <v>1</v>
      </c>
      <c r="C60" s="13" t="n">
        <v>2</v>
      </c>
      <c r="D60" s="14" t="s">
        <v>32</v>
      </c>
      <c r="E60" s="15" t="s">
        <v>60</v>
      </c>
      <c r="F60" s="16" t="n">
        <v>33</v>
      </c>
      <c r="G60" s="17" t="s">
        <v>34</v>
      </c>
      <c r="H60" s="12" t="n">
        <v>406</v>
      </c>
      <c r="I60" s="18" t="n">
        <v>100</v>
      </c>
      <c r="J60" s="18" t="n">
        <v>198</v>
      </c>
      <c r="K60" s="18" t="n">
        <v>7</v>
      </c>
      <c r="L60" s="18" t="n">
        <v>5</v>
      </c>
      <c r="M60" s="18" t="n">
        <v>3</v>
      </c>
      <c r="N60" s="18" t="n">
        <v>0</v>
      </c>
      <c r="O60" s="18" t="n">
        <v>0</v>
      </c>
      <c r="P60" s="20" t="n">
        <v>0</v>
      </c>
      <c r="Q60" s="20" t="n">
        <v>0</v>
      </c>
      <c r="R60" s="20" t="n">
        <v>8</v>
      </c>
      <c r="S60" s="18" t="n">
        <v>0</v>
      </c>
      <c r="T60" s="18" t="n">
        <v>0</v>
      </c>
      <c r="U60" s="19" t="n">
        <v>2</v>
      </c>
      <c r="V60" s="19" t="n">
        <v>4</v>
      </c>
      <c r="W60" s="19" t="n">
        <v>0</v>
      </c>
      <c r="X60" s="18" t="n">
        <v>0</v>
      </c>
      <c r="Y60" s="18" t="n">
        <v>0</v>
      </c>
      <c r="Z60" s="18" t="n">
        <v>0</v>
      </c>
      <c r="AA60" s="18" t="n">
        <v>0</v>
      </c>
      <c r="AB60" s="18" t="n">
        <v>0</v>
      </c>
      <c r="AC60" s="20" t="n">
        <v>0</v>
      </c>
      <c r="AD60" s="20" t="n">
        <v>7</v>
      </c>
      <c r="AE60" s="20" t="n">
        <f aca="false">SUM(I60:AD60)</f>
        <v>334</v>
      </c>
    </row>
    <row r="61" customFormat="false" ht="16.5" hidden="false" customHeight="false" outlineLevel="0" collapsed="false">
      <c r="A61" s="11" t="n">
        <v>59</v>
      </c>
      <c r="B61" s="12" t="n">
        <v>1</v>
      </c>
      <c r="C61" s="13" t="n">
        <v>2</v>
      </c>
      <c r="D61" s="14" t="s">
        <v>32</v>
      </c>
      <c r="E61" s="15" t="s">
        <v>61</v>
      </c>
      <c r="F61" s="16" t="n">
        <v>33</v>
      </c>
      <c r="G61" s="17" t="s">
        <v>62</v>
      </c>
      <c r="H61" s="12" t="n">
        <v>456</v>
      </c>
      <c r="I61" s="18" t="n">
        <v>146</v>
      </c>
      <c r="J61" s="18" t="n">
        <v>208</v>
      </c>
      <c r="K61" s="18" t="n">
        <v>4</v>
      </c>
      <c r="L61" s="18" t="n">
        <v>0</v>
      </c>
      <c r="M61" s="18" t="n">
        <v>1</v>
      </c>
      <c r="N61" s="18" t="n">
        <v>0</v>
      </c>
      <c r="O61" s="18" t="n">
        <v>0</v>
      </c>
      <c r="P61" s="20" t="n">
        <v>0</v>
      </c>
      <c r="Q61" s="20" t="n">
        <v>1</v>
      </c>
      <c r="R61" s="20" t="n">
        <v>2</v>
      </c>
      <c r="S61" s="18" t="n">
        <v>0</v>
      </c>
      <c r="T61" s="18" t="n">
        <v>0</v>
      </c>
      <c r="U61" s="19" t="n">
        <v>11</v>
      </c>
      <c r="V61" s="19" t="n">
        <v>4</v>
      </c>
      <c r="W61" s="19" t="n">
        <v>0</v>
      </c>
      <c r="X61" s="18" t="n">
        <v>0</v>
      </c>
      <c r="Y61" s="18" t="n">
        <v>0</v>
      </c>
      <c r="Z61" s="18" t="n">
        <v>0</v>
      </c>
      <c r="AA61" s="18" t="n">
        <v>0</v>
      </c>
      <c r="AB61" s="18" t="n">
        <v>0</v>
      </c>
      <c r="AC61" s="20" t="n">
        <v>0</v>
      </c>
      <c r="AD61" s="20" t="n">
        <v>4</v>
      </c>
      <c r="AE61" s="20" t="n">
        <f aca="false">SUM(I61:AD61)</f>
        <v>381</v>
      </c>
    </row>
    <row r="62" customFormat="false" ht="16.5" hidden="false" customHeight="false" outlineLevel="0" collapsed="false">
      <c r="A62" s="11" t="n">
        <v>60</v>
      </c>
      <c r="B62" s="12" t="n">
        <v>1</v>
      </c>
      <c r="C62" s="13" t="n">
        <v>2</v>
      </c>
      <c r="D62" s="14" t="s">
        <v>32</v>
      </c>
      <c r="E62" s="15" t="s">
        <v>63</v>
      </c>
      <c r="F62" s="16" t="n">
        <v>34</v>
      </c>
      <c r="G62" s="17" t="s">
        <v>33</v>
      </c>
      <c r="H62" s="12" t="n">
        <v>494</v>
      </c>
      <c r="I62" s="18" t="n">
        <v>148</v>
      </c>
      <c r="J62" s="18" t="n">
        <v>178</v>
      </c>
      <c r="K62" s="18" t="n">
        <v>19</v>
      </c>
      <c r="L62" s="18" t="n">
        <v>6</v>
      </c>
      <c r="M62" s="18" t="n">
        <v>15</v>
      </c>
      <c r="N62" s="18" t="n">
        <v>1</v>
      </c>
      <c r="O62" s="18" t="n">
        <v>0</v>
      </c>
      <c r="P62" s="20" t="n">
        <v>3</v>
      </c>
      <c r="Q62" s="20" t="n">
        <v>1</v>
      </c>
      <c r="R62" s="20" t="n">
        <v>27</v>
      </c>
      <c r="S62" s="18" t="n">
        <v>0</v>
      </c>
      <c r="T62" s="18" t="n">
        <v>0</v>
      </c>
      <c r="U62" s="19" t="n">
        <v>0</v>
      </c>
      <c r="V62" s="19" t="n">
        <v>2</v>
      </c>
      <c r="W62" s="19" t="n">
        <v>0</v>
      </c>
      <c r="X62" s="18" t="n">
        <v>0</v>
      </c>
      <c r="Y62" s="18" t="n">
        <v>0</v>
      </c>
      <c r="Z62" s="18" t="n">
        <v>0</v>
      </c>
      <c r="AA62" s="18" t="n">
        <v>0</v>
      </c>
      <c r="AB62" s="18" t="n">
        <v>0</v>
      </c>
      <c r="AC62" s="20" t="n">
        <v>0</v>
      </c>
      <c r="AD62" s="20" t="n">
        <v>16</v>
      </c>
      <c r="AE62" s="20" t="n">
        <f aca="false">SUM(I62:AD62)</f>
        <v>416</v>
      </c>
    </row>
    <row r="63" customFormat="false" ht="16.5" hidden="false" customHeight="false" outlineLevel="0" collapsed="false">
      <c r="A63" s="11" t="n">
        <v>61</v>
      </c>
      <c r="B63" s="12" t="n">
        <v>1</v>
      </c>
      <c r="C63" s="13" t="n">
        <v>2</v>
      </c>
      <c r="D63" s="14" t="s">
        <v>32</v>
      </c>
      <c r="E63" s="15" t="s">
        <v>64</v>
      </c>
      <c r="F63" s="16" t="n">
        <v>34</v>
      </c>
      <c r="G63" s="17" t="s">
        <v>62</v>
      </c>
      <c r="H63" s="12" t="n">
        <v>701</v>
      </c>
      <c r="I63" s="20" t="n">
        <v>254</v>
      </c>
      <c r="J63" s="20" t="n">
        <v>173</v>
      </c>
      <c r="K63" s="20" t="n">
        <v>20</v>
      </c>
      <c r="L63" s="20" t="n">
        <v>1</v>
      </c>
      <c r="M63" s="20" t="n">
        <v>7</v>
      </c>
      <c r="N63" s="20" t="n">
        <v>4</v>
      </c>
      <c r="O63" s="18" t="n">
        <v>0</v>
      </c>
      <c r="P63" s="20" t="n">
        <v>5</v>
      </c>
      <c r="Q63" s="20" t="n">
        <v>0</v>
      </c>
      <c r="R63" s="20" t="n">
        <v>53</v>
      </c>
      <c r="S63" s="18" t="n">
        <v>0</v>
      </c>
      <c r="T63" s="18" t="n">
        <v>0</v>
      </c>
      <c r="U63" s="19" t="n">
        <v>31</v>
      </c>
      <c r="V63" s="19" t="n">
        <v>0</v>
      </c>
      <c r="W63" s="19" t="n">
        <v>0</v>
      </c>
      <c r="X63" s="18" t="n">
        <v>0</v>
      </c>
      <c r="Y63" s="18" t="n">
        <v>0</v>
      </c>
      <c r="Z63" s="18" t="n">
        <v>0</v>
      </c>
      <c r="AA63" s="18" t="n">
        <v>0</v>
      </c>
      <c r="AB63" s="18" t="n">
        <v>0</v>
      </c>
      <c r="AC63" s="20" t="n">
        <v>0</v>
      </c>
      <c r="AD63" s="20" t="n">
        <v>9</v>
      </c>
      <c r="AE63" s="20" t="n">
        <f aca="false">SUM(I63:AD63)</f>
        <v>557</v>
      </c>
    </row>
    <row r="64" customFormat="false" ht="16.5" hidden="false" customHeight="false" outlineLevel="0" collapsed="false">
      <c r="A64" s="11"/>
      <c r="C64" s="29" t="s">
        <v>65</v>
      </c>
      <c r="D64" s="30" t="s">
        <v>66</v>
      </c>
      <c r="E64" s="30"/>
      <c r="F64" s="30"/>
      <c r="G64" s="30"/>
      <c r="H64" s="31" t="n">
        <f aca="false">SUM(H3:H63)</f>
        <v>31260</v>
      </c>
      <c r="I64" s="31" t="n">
        <f aca="false">SUM(I3:I63)</f>
        <v>13174</v>
      </c>
      <c r="J64" s="31" t="n">
        <f aca="false">SUM(J3:J63)</f>
        <v>7479</v>
      </c>
      <c r="K64" s="31" t="n">
        <f aca="false">SUM(K3:K63)</f>
        <v>454</v>
      </c>
      <c r="L64" s="31" t="n">
        <f aca="false">SUM(L3:L63)</f>
        <v>302</v>
      </c>
      <c r="M64" s="31" t="n">
        <f aca="false">SUM(M3:M63)</f>
        <v>298</v>
      </c>
      <c r="N64" s="31" t="n">
        <f aca="false">SUM(N3:N63)</f>
        <v>112</v>
      </c>
      <c r="O64" s="30" t="n">
        <f aca="false">SUM(O3:O63)</f>
        <v>0</v>
      </c>
      <c r="P64" s="31" t="n">
        <f aca="false">SUM(P3:P63)</f>
        <v>82</v>
      </c>
      <c r="Q64" s="31" t="n">
        <f aca="false">SUM(Q3:Q63)</f>
        <v>43</v>
      </c>
      <c r="R64" s="31" t="n">
        <f aca="false">SUM(R3:R63)</f>
        <v>732</v>
      </c>
      <c r="S64" s="31" t="n">
        <f aca="false">SUM(S3:S63)</f>
        <v>0</v>
      </c>
      <c r="T64" s="31" t="n">
        <f aca="false">SUM(T3:T63)</f>
        <v>0</v>
      </c>
      <c r="U64" s="31" t="n">
        <f aca="false">SUM(U3:U63)</f>
        <v>477</v>
      </c>
      <c r="V64" s="30" t="n">
        <f aca="false">SUM(V3:V63)</f>
        <v>110</v>
      </c>
      <c r="W64" s="30" t="n">
        <f aca="false">SUM(W3:W63)</f>
        <v>0</v>
      </c>
      <c r="X64" s="30" t="n">
        <f aca="false">SUM(X3:X63)</f>
        <v>0</v>
      </c>
      <c r="Y64" s="30" t="n">
        <f aca="false">SUM(Y3:Y63)</f>
        <v>0</v>
      </c>
      <c r="Z64" s="30" t="n">
        <f aca="false">SUM(Z3:Z63)</f>
        <v>0</v>
      </c>
      <c r="AA64" s="30" t="n">
        <f aca="false">SUM(AA3:AA63)</f>
        <v>0</v>
      </c>
      <c r="AB64" s="30" t="n">
        <f aca="false">SUM(AB3:AB63)</f>
        <v>0</v>
      </c>
      <c r="AC64" s="31" t="n">
        <f aca="false">SUM(AC3:AC63)</f>
        <v>4</v>
      </c>
      <c r="AD64" s="31" t="n">
        <f aca="false">SUM(AD3:AD63)</f>
        <v>452</v>
      </c>
      <c r="AE64" s="31" t="n">
        <f aca="false">SUM(I64:AD64)</f>
        <v>23719</v>
      </c>
    </row>
    <row r="65" customFormat="false" ht="16.5" hidden="false" customHeight="false" outlineLevel="0" collapsed="false">
      <c r="F65" s="3"/>
      <c r="G65" s="3"/>
      <c r="U65" s="3" t="n">
        <f aca="false">U64/2</f>
        <v>238.5</v>
      </c>
      <c r="V65" s="3" t="n">
        <f aca="false">V64/2</f>
        <v>55</v>
      </c>
    </row>
    <row r="66" customFormat="false" ht="16.5" hidden="false" customHeight="true" outlineLevel="0" collapsed="false">
      <c r="C66" s="29" t="s">
        <v>67</v>
      </c>
      <c r="D66" s="32" t="s">
        <v>68</v>
      </c>
      <c r="E66" s="32"/>
      <c r="F66" s="32"/>
      <c r="G66" s="32"/>
      <c r="H66" s="33" t="s">
        <v>8</v>
      </c>
      <c r="I66" s="9" t="s">
        <v>9</v>
      </c>
      <c r="J66" s="9" t="s">
        <v>10</v>
      </c>
      <c r="K66" s="9" t="s">
        <v>11</v>
      </c>
      <c r="L66" s="9" t="s">
        <v>12</v>
      </c>
      <c r="M66" s="9" t="s">
        <v>13</v>
      </c>
      <c r="N66" s="9" t="s">
        <v>14</v>
      </c>
      <c r="O66" s="9" t="s">
        <v>15</v>
      </c>
      <c r="P66" s="9" t="s">
        <v>16</v>
      </c>
      <c r="Q66" s="9" t="s">
        <v>17</v>
      </c>
      <c r="R66" s="9" t="s">
        <v>18</v>
      </c>
      <c r="S66" s="9" t="s">
        <v>19</v>
      </c>
      <c r="T66" s="9" t="s">
        <v>20</v>
      </c>
      <c r="U66" s="9" t="s">
        <v>24</v>
      </c>
      <c r="V66" s="9" t="s">
        <v>25</v>
      </c>
      <c r="W66" s="9" t="s">
        <v>26</v>
      </c>
      <c r="X66" s="9" t="s">
        <v>27</v>
      </c>
      <c r="Y66" s="9" t="s">
        <v>28</v>
      </c>
      <c r="Z66" s="9" t="s">
        <v>29</v>
      </c>
      <c r="AA66" s="9" t="s">
        <v>30</v>
      </c>
      <c r="AB66" s="9" t="s">
        <v>31</v>
      </c>
    </row>
    <row r="67" customFormat="false" ht="16.5" hidden="false" customHeight="false" outlineLevel="0" collapsed="false">
      <c r="D67" s="32"/>
      <c r="E67" s="32"/>
      <c r="F67" s="32"/>
      <c r="G67" s="32"/>
      <c r="H67" s="20" t="n">
        <f aca="false">H64</f>
        <v>31260</v>
      </c>
      <c r="I67" s="20" t="n">
        <f aca="false">I64+239</f>
        <v>13413</v>
      </c>
      <c r="J67" s="20" t="n">
        <f aca="false">J64+55</f>
        <v>7534</v>
      </c>
      <c r="K67" s="20" t="n">
        <f aca="false">K64+238</f>
        <v>692</v>
      </c>
      <c r="L67" s="20" t="n">
        <f aca="false">L64+55</f>
        <v>357</v>
      </c>
      <c r="M67" s="20" t="n">
        <f aca="false">M64</f>
        <v>298</v>
      </c>
      <c r="N67" s="20" t="n">
        <f aca="false">N64</f>
        <v>112</v>
      </c>
      <c r="O67" s="18" t="n">
        <f aca="false">O64</f>
        <v>0</v>
      </c>
      <c r="P67" s="20" t="n">
        <f aca="false">P64</f>
        <v>82</v>
      </c>
      <c r="Q67" s="20" t="n">
        <f aca="false">Q64</f>
        <v>43</v>
      </c>
      <c r="R67" s="20" t="n">
        <f aca="false">R64</f>
        <v>732</v>
      </c>
      <c r="S67" s="20" t="n">
        <f aca="false">S64</f>
        <v>0</v>
      </c>
      <c r="T67" s="20" t="n">
        <f aca="false">T64</f>
        <v>0</v>
      </c>
      <c r="U67" s="18" t="n">
        <f aca="false">X3</f>
        <v>0</v>
      </c>
      <c r="V67" s="18" t="n">
        <f aca="false">Y3</f>
        <v>0</v>
      </c>
      <c r="W67" s="18" t="n">
        <f aca="false">Z3</f>
        <v>0</v>
      </c>
      <c r="X67" s="18" t="n">
        <f aca="false">AA3</f>
        <v>0</v>
      </c>
      <c r="Y67" s="18" t="n">
        <f aca="false">AB3</f>
        <v>0</v>
      </c>
      <c r="Z67" s="18" t="n">
        <f aca="false">AC64</f>
        <v>4</v>
      </c>
      <c r="AA67" s="18" t="n">
        <f aca="false">AD64</f>
        <v>452</v>
      </c>
      <c r="AB67" s="18" t="n">
        <f aca="false">SUM(I67:AA67)</f>
        <v>23719</v>
      </c>
    </row>
    <row r="68" customFormat="false" ht="16.5" hidden="false" customHeight="false" outlineLevel="0" collapsed="false">
      <c r="F68" s="3"/>
      <c r="G68" s="3"/>
    </row>
    <row r="69" customFormat="false" ht="30.75" hidden="false" customHeight="true" outlineLevel="0" collapsed="false">
      <c r="C69" s="29" t="s">
        <v>69</v>
      </c>
      <c r="D69" s="32" t="s">
        <v>70</v>
      </c>
      <c r="E69" s="32"/>
      <c r="F69" s="32"/>
      <c r="G69" s="32"/>
      <c r="H69" s="33" t="s">
        <v>8</v>
      </c>
      <c r="I69" s="34" t="s">
        <v>71</v>
      </c>
      <c r="J69" s="34"/>
      <c r="K69" s="34" t="s">
        <v>72</v>
      </c>
      <c r="L69" s="34"/>
      <c r="M69" s="9" t="s">
        <v>13</v>
      </c>
      <c r="N69" s="9" t="s">
        <v>14</v>
      </c>
      <c r="O69" s="9" t="s">
        <v>15</v>
      </c>
      <c r="P69" s="9" t="s">
        <v>16</v>
      </c>
      <c r="Q69" s="9" t="s">
        <v>17</v>
      </c>
      <c r="R69" s="9" t="s">
        <v>18</v>
      </c>
      <c r="S69" s="9" t="s">
        <v>19</v>
      </c>
      <c r="T69" s="9" t="s">
        <v>20</v>
      </c>
      <c r="U69" s="9" t="s">
        <v>24</v>
      </c>
      <c r="V69" s="9" t="s">
        <v>25</v>
      </c>
      <c r="W69" s="9" t="s">
        <v>26</v>
      </c>
      <c r="X69" s="9" t="s">
        <v>27</v>
      </c>
      <c r="Y69" s="9" t="s">
        <v>28</v>
      </c>
      <c r="Z69" s="9" t="s">
        <v>29</v>
      </c>
      <c r="AA69" s="9" t="s">
        <v>30</v>
      </c>
      <c r="AB69" s="9" t="s">
        <v>31</v>
      </c>
    </row>
    <row r="70" customFormat="false" ht="16.5" hidden="false" customHeight="false" outlineLevel="0" collapsed="false">
      <c r="D70" s="32"/>
      <c r="E70" s="32"/>
      <c r="F70" s="32"/>
      <c r="G70" s="32"/>
      <c r="H70" s="20" t="n">
        <f aca="false">H64</f>
        <v>31260</v>
      </c>
      <c r="I70" s="35" t="n">
        <f aca="false">I67+K67</f>
        <v>14105</v>
      </c>
      <c r="J70" s="35"/>
      <c r="K70" s="35" t="n">
        <f aca="false">J67+L67</f>
        <v>7891</v>
      </c>
      <c r="L70" s="35"/>
      <c r="M70" s="20" t="n">
        <f aca="false">M67</f>
        <v>298</v>
      </c>
      <c r="N70" s="20" t="n">
        <f aca="false">N67</f>
        <v>112</v>
      </c>
      <c r="O70" s="18" t="n">
        <f aca="false">O67</f>
        <v>0</v>
      </c>
      <c r="P70" s="20" t="n">
        <f aca="false">P67</f>
        <v>82</v>
      </c>
      <c r="Q70" s="20" t="n">
        <f aca="false">Q67</f>
        <v>43</v>
      </c>
      <c r="R70" s="20" t="n">
        <f aca="false">R67</f>
        <v>732</v>
      </c>
      <c r="S70" s="20" t="n">
        <f aca="false">S67</f>
        <v>0</v>
      </c>
      <c r="T70" s="20" t="n">
        <f aca="false">T67</f>
        <v>0</v>
      </c>
      <c r="U70" s="18" t="n">
        <f aca="false">U67</f>
        <v>0</v>
      </c>
      <c r="V70" s="18" t="n">
        <f aca="false">V67</f>
        <v>0</v>
      </c>
      <c r="W70" s="18" t="n">
        <f aca="false">W67</f>
        <v>0</v>
      </c>
      <c r="X70" s="18" t="n">
        <f aca="false">X67</f>
        <v>0</v>
      </c>
      <c r="Y70" s="18" t="n">
        <f aca="false">Y67</f>
        <v>0</v>
      </c>
      <c r="Z70" s="18" t="n">
        <f aca="false">Z67</f>
        <v>4</v>
      </c>
      <c r="AA70" s="18" t="n">
        <f aca="false">AA67</f>
        <v>452</v>
      </c>
      <c r="AB70" s="18" t="n">
        <f aca="false">SUM(I70:AA70)</f>
        <v>23719</v>
      </c>
    </row>
    <row r="73" customFormat="false" ht="16.5" hidden="false" customHeight="false" outlineLevel="0" collapsed="false">
      <c r="A73" s="5" t="s">
        <v>1</v>
      </c>
      <c r="B73" s="6" t="s">
        <v>2</v>
      </c>
      <c r="C73" s="7" t="s">
        <v>3</v>
      </c>
      <c r="D73" s="5" t="s">
        <v>4</v>
      </c>
      <c r="E73" s="36" t="s">
        <v>5</v>
      </c>
      <c r="F73" s="8" t="s">
        <v>6</v>
      </c>
      <c r="G73" s="8" t="s">
        <v>7</v>
      </c>
      <c r="H73" s="8" t="s">
        <v>8</v>
      </c>
      <c r="I73" s="9" t="s">
        <v>9</v>
      </c>
      <c r="J73" s="9" t="s">
        <v>10</v>
      </c>
      <c r="K73" s="9" t="s">
        <v>11</v>
      </c>
      <c r="L73" s="9" t="s">
        <v>12</v>
      </c>
      <c r="M73" s="9" t="s">
        <v>13</v>
      </c>
      <c r="N73" s="9" t="s">
        <v>14</v>
      </c>
      <c r="O73" s="9" t="s">
        <v>15</v>
      </c>
      <c r="P73" s="9" t="s">
        <v>16</v>
      </c>
      <c r="Q73" s="9" t="s">
        <v>17</v>
      </c>
      <c r="R73" s="9" t="s">
        <v>18</v>
      </c>
      <c r="S73" s="9" t="s">
        <v>19</v>
      </c>
      <c r="T73" s="9" t="s">
        <v>20</v>
      </c>
      <c r="U73" s="10" t="s">
        <v>21</v>
      </c>
      <c r="V73" s="10" t="s">
        <v>22</v>
      </c>
      <c r="W73" s="10" t="s">
        <v>23</v>
      </c>
      <c r="X73" s="9" t="s">
        <v>24</v>
      </c>
      <c r="Y73" s="9" t="s">
        <v>25</v>
      </c>
      <c r="Z73" s="9" t="s">
        <v>26</v>
      </c>
      <c r="AA73" s="9" t="s">
        <v>27</v>
      </c>
      <c r="AB73" s="9" t="s">
        <v>28</v>
      </c>
      <c r="AC73" s="9" t="s">
        <v>29</v>
      </c>
      <c r="AD73" s="9" t="s">
        <v>30</v>
      </c>
      <c r="AE73" s="9" t="s">
        <v>31</v>
      </c>
    </row>
    <row r="74" customFormat="false" ht="16.5" hidden="false" customHeight="false" outlineLevel="0" collapsed="false">
      <c r="A74" s="11" t="n">
        <v>1</v>
      </c>
      <c r="B74" s="12" t="n">
        <v>1</v>
      </c>
      <c r="C74" s="13" t="n">
        <v>24</v>
      </c>
      <c r="D74" s="17" t="s">
        <v>73</v>
      </c>
      <c r="E74" s="15"/>
      <c r="F74" s="16" t="n">
        <v>134</v>
      </c>
      <c r="G74" s="17" t="s">
        <v>33</v>
      </c>
      <c r="H74" s="37" t="n">
        <v>405</v>
      </c>
      <c r="I74" s="20" t="n">
        <v>40</v>
      </c>
      <c r="J74" s="20" t="n">
        <v>122</v>
      </c>
      <c r="K74" s="20" t="n">
        <v>1</v>
      </c>
      <c r="L74" s="20" t="n">
        <v>5</v>
      </c>
      <c r="M74" s="20" t="n">
        <v>0</v>
      </c>
      <c r="N74" s="20" t="n">
        <v>109</v>
      </c>
      <c r="O74" s="20"/>
      <c r="P74" s="20" t="n">
        <v>1</v>
      </c>
      <c r="Q74" s="20" t="n">
        <v>0</v>
      </c>
      <c r="R74" s="20" t="n">
        <v>2</v>
      </c>
      <c r="S74" s="20"/>
      <c r="T74" s="20" t="n">
        <v>2</v>
      </c>
      <c r="U74" s="38" t="n">
        <v>0</v>
      </c>
      <c r="V74" s="38" t="n">
        <v>5</v>
      </c>
      <c r="W74" s="38"/>
      <c r="X74" s="20"/>
      <c r="Y74" s="20"/>
      <c r="Z74" s="20"/>
      <c r="AA74" s="20"/>
      <c r="AB74" s="20"/>
      <c r="AC74" s="20"/>
      <c r="AD74" s="20" t="n">
        <v>12</v>
      </c>
      <c r="AE74" s="20" t="n">
        <v>299</v>
      </c>
    </row>
    <row r="75" customFormat="false" ht="16.5" hidden="false" customHeight="false" outlineLevel="0" collapsed="false">
      <c r="A75" s="11" t="n">
        <v>2</v>
      </c>
      <c r="B75" s="12" t="n">
        <v>1</v>
      </c>
      <c r="C75" s="13" t="n">
        <v>24</v>
      </c>
      <c r="D75" s="17" t="s">
        <v>73</v>
      </c>
      <c r="E75" s="15"/>
      <c r="F75" s="16" t="n">
        <v>134</v>
      </c>
      <c r="G75" s="17" t="s">
        <v>34</v>
      </c>
      <c r="H75" s="37" t="n">
        <v>405</v>
      </c>
      <c r="I75" s="20" t="n">
        <v>39</v>
      </c>
      <c r="J75" s="20" t="n">
        <v>133</v>
      </c>
      <c r="K75" s="20" t="n">
        <v>4</v>
      </c>
      <c r="L75" s="20" t="n">
        <v>7</v>
      </c>
      <c r="M75" s="20" t="n">
        <v>1</v>
      </c>
      <c r="N75" s="20" t="n">
        <v>90</v>
      </c>
      <c r="O75" s="20"/>
      <c r="P75" s="20" t="n">
        <v>0</v>
      </c>
      <c r="Q75" s="20" t="n">
        <v>0</v>
      </c>
      <c r="R75" s="20" t="n">
        <v>3</v>
      </c>
      <c r="S75" s="20"/>
      <c r="T75" s="20" t="n">
        <v>1</v>
      </c>
      <c r="U75" s="38" t="n">
        <v>1</v>
      </c>
      <c r="V75" s="38" t="n">
        <v>8</v>
      </c>
      <c r="W75" s="38"/>
      <c r="X75" s="20"/>
      <c r="Y75" s="20"/>
      <c r="Z75" s="20"/>
      <c r="AA75" s="20"/>
      <c r="AB75" s="20"/>
      <c r="AC75" s="20"/>
      <c r="AD75" s="20" t="n">
        <v>15</v>
      </c>
      <c r="AE75" s="20" t="n">
        <v>302</v>
      </c>
    </row>
    <row r="76" customFormat="false" ht="16.5" hidden="false" customHeight="false" outlineLevel="0" collapsed="false">
      <c r="A76" s="11" t="n">
        <v>3</v>
      </c>
      <c r="B76" s="12" t="n">
        <v>1</v>
      </c>
      <c r="C76" s="13" t="n">
        <v>24</v>
      </c>
      <c r="D76" s="17" t="s">
        <v>73</v>
      </c>
      <c r="E76" s="15"/>
      <c r="F76" s="16" t="n">
        <v>135</v>
      </c>
      <c r="G76" s="17" t="s">
        <v>33</v>
      </c>
      <c r="H76" s="37" t="n">
        <v>579</v>
      </c>
      <c r="I76" s="20" t="n">
        <v>68</v>
      </c>
      <c r="J76" s="20" t="n">
        <v>179</v>
      </c>
      <c r="K76" s="20" t="n">
        <v>3</v>
      </c>
      <c r="L76" s="20" t="n">
        <v>6</v>
      </c>
      <c r="M76" s="20" t="n">
        <v>1</v>
      </c>
      <c r="N76" s="20" t="n">
        <v>142</v>
      </c>
      <c r="O76" s="20"/>
      <c r="P76" s="20" t="n">
        <v>1</v>
      </c>
      <c r="Q76" s="20" t="n">
        <v>2</v>
      </c>
      <c r="R76" s="20" t="n">
        <v>1</v>
      </c>
      <c r="S76" s="20"/>
      <c r="T76" s="20" t="n">
        <v>0</v>
      </c>
      <c r="U76" s="38" t="n">
        <v>1</v>
      </c>
      <c r="V76" s="38" t="n">
        <v>11</v>
      </c>
      <c r="W76" s="38"/>
      <c r="X76" s="20"/>
      <c r="Y76" s="20"/>
      <c r="Z76" s="20"/>
      <c r="AA76" s="20"/>
      <c r="AB76" s="20"/>
      <c r="AC76" s="20"/>
      <c r="AD76" s="20" t="n">
        <v>16</v>
      </c>
      <c r="AE76" s="20" t="n">
        <f aca="false">SUM(I76:AD76)</f>
        <v>431</v>
      </c>
    </row>
    <row r="77" customFormat="false" ht="16.5" hidden="false" customHeight="false" outlineLevel="0" collapsed="false">
      <c r="A77" s="11" t="n">
        <v>4</v>
      </c>
      <c r="B77" s="12" t="n">
        <v>1</v>
      </c>
      <c r="C77" s="13" t="n">
        <v>24</v>
      </c>
      <c r="D77" s="17" t="s">
        <v>73</v>
      </c>
      <c r="E77" s="15"/>
      <c r="F77" s="16" t="n">
        <v>135</v>
      </c>
      <c r="G77" s="17" t="s">
        <v>34</v>
      </c>
      <c r="H77" s="37" t="n">
        <v>579</v>
      </c>
      <c r="I77" s="20" t="n">
        <v>72</v>
      </c>
      <c r="J77" s="20" t="n">
        <v>166</v>
      </c>
      <c r="K77" s="20" t="n">
        <v>5</v>
      </c>
      <c r="L77" s="20" t="n">
        <v>8</v>
      </c>
      <c r="M77" s="20" t="n">
        <v>1</v>
      </c>
      <c r="N77" s="20" t="n">
        <v>139</v>
      </c>
      <c r="O77" s="20"/>
      <c r="P77" s="20" t="n">
        <v>1</v>
      </c>
      <c r="Q77" s="20" t="n">
        <v>1</v>
      </c>
      <c r="R77" s="20" t="n">
        <v>6</v>
      </c>
      <c r="S77" s="20"/>
      <c r="T77" s="20" t="n">
        <v>1</v>
      </c>
      <c r="U77" s="38" t="n">
        <v>1</v>
      </c>
      <c r="V77" s="38" t="n">
        <v>9</v>
      </c>
      <c r="W77" s="38"/>
      <c r="X77" s="20"/>
      <c r="Y77" s="20"/>
      <c r="Z77" s="20"/>
      <c r="AA77" s="20"/>
      <c r="AB77" s="20"/>
      <c r="AC77" s="20"/>
      <c r="AD77" s="20" t="n">
        <v>19</v>
      </c>
      <c r="AE77" s="20" t="n">
        <f aca="false">SUM(I77:AD77)</f>
        <v>429</v>
      </c>
    </row>
    <row r="78" customFormat="false" ht="16.5" hidden="false" customHeight="false" outlineLevel="0" collapsed="false">
      <c r="A78" s="11" t="n">
        <v>5</v>
      </c>
      <c r="B78" s="12" t="n">
        <v>1</v>
      </c>
      <c r="C78" s="13" t="n">
        <v>24</v>
      </c>
      <c r="D78" s="17" t="s">
        <v>73</v>
      </c>
      <c r="E78" s="15"/>
      <c r="F78" s="16" t="n">
        <v>135</v>
      </c>
      <c r="G78" s="17" t="s">
        <v>35</v>
      </c>
      <c r="H78" s="37" t="n">
        <v>578</v>
      </c>
      <c r="I78" s="20" t="n">
        <v>73</v>
      </c>
      <c r="J78" s="20" t="n">
        <v>182</v>
      </c>
      <c r="K78" s="20" t="n">
        <v>5</v>
      </c>
      <c r="L78" s="20" t="n">
        <v>8</v>
      </c>
      <c r="M78" s="20" t="n">
        <v>0</v>
      </c>
      <c r="N78" s="20" t="n">
        <v>125</v>
      </c>
      <c r="O78" s="20"/>
      <c r="P78" s="20" t="n">
        <v>1</v>
      </c>
      <c r="Q78" s="20" t="n">
        <v>1</v>
      </c>
      <c r="R78" s="20" t="n">
        <v>1</v>
      </c>
      <c r="S78" s="20"/>
      <c r="T78" s="20" t="n">
        <v>2</v>
      </c>
      <c r="U78" s="38" t="n">
        <v>5</v>
      </c>
      <c r="V78" s="38" t="n">
        <v>13</v>
      </c>
      <c r="W78" s="38"/>
      <c r="X78" s="20"/>
      <c r="Y78" s="20"/>
      <c r="Z78" s="20"/>
      <c r="AA78" s="20"/>
      <c r="AB78" s="20"/>
      <c r="AC78" s="20"/>
      <c r="AD78" s="20" t="n">
        <v>15</v>
      </c>
      <c r="AE78" s="20" t="n">
        <f aca="false">SUM(I78:AD78)</f>
        <v>431</v>
      </c>
    </row>
    <row r="79" customFormat="false" ht="16.5" hidden="false" customHeight="false" outlineLevel="0" collapsed="false">
      <c r="A79" s="11" t="n">
        <v>6</v>
      </c>
      <c r="B79" s="12" t="n">
        <v>1</v>
      </c>
      <c r="C79" s="13" t="n">
        <v>24</v>
      </c>
      <c r="D79" s="17" t="s">
        <v>73</v>
      </c>
      <c r="E79" s="15"/>
      <c r="F79" s="16" t="n">
        <v>136</v>
      </c>
      <c r="G79" s="17" t="s">
        <v>33</v>
      </c>
      <c r="H79" s="37" t="n">
        <v>575</v>
      </c>
      <c r="I79" s="20" t="n">
        <v>50</v>
      </c>
      <c r="J79" s="20" t="n">
        <v>147</v>
      </c>
      <c r="K79" s="20" t="n">
        <v>5</v>
      </c>
      <c r="L79" s="20" t="n">
        <v>7</v>
      </c>
      <c r="M79" s="20" t="n">
        <v>6</v>
      </c>
      <c r="N79" s="20" t="n">
        <v>183</v>
      </c>
      <c r="O79" s="20"/>
      <c r="P79" s="20" t="n">
        <v>1</v>
      </c>
      <c r="Q79" s="20" t="n">
        <v>1</v>
      </c>
      <c r="R79" s="20" t="n">
        <v>4</v>
      </c>
      <c r="S79" s="20"/>
      <c r="T79" s="20" t="n">
        <v>2</v>
      </c>
      <c r="U79" s="38" t="n">
        <v>0</v>
      </c>
      <c r="V79" s="38" t="n">
        <v>3</v>
      </c>
      <c r="W79" s="38"/>
      <c r="X79" s="20"/>
      <c r="Y79" s="20"/>
      <c r="Z79" s="20"/>
      <c r="AA79" s="20"/>
      <c r="AB79" s="20"/>
      <c r="AC79" s="20"/>
      <c r="AD79" s="20" t="n">
        <v>9</v>
      </c>
      <c r="AE79" s="20" t="n">
        <f aca="false">SUM(I79:AD79)</f>
        <v>418</v>
      </c>
    </row>
    <row r="80" customFormat="false" ht="16.5" hidden="false" customHeight="false" outlineLevel="0" collapsed="false">
      <c r="A80" s="11" t="n">
        <v>7</v>
      </c>
      <c r="B80" s="12" t="n">
        <v>1</v>
      </c>
      <c r="C80" s="13" t="n">
        <v>24</v>
      </c>
      <c r="D80" s="17" t="s">
        <v>73</v>
      </c>
      <c r="E80" s="15"/>
      <c r="F80" s="16" t="n">
        <v>136</v>
      </c>
      <c r="G80" s="17" t="s">
        <v>34</v>
      </c>
      <c r="H80" s="37" t="n">
        <v>574</v>
      </c>
      <c r="I80" s="20" t="n">
        <v>65</v>
      </c>
      <c r="J80" s="20" t="n">
        <v>126</v>
      </c>
      <c r="K80" s="20" t="n">
        <v>3</v>
      </c>
      <c r="L80" s="20" t="n">
        <v>5</v>
      </c>
      <c r="M80" s="20" t="n">
        <v>3</v>
      </c>
      <c r="N80" s="20" t="n">
        <v>167</v>
      </c>
      <c r="O80" s="20"/>
      <c r="P80" s="20" t="n">
        <v>2</v>
      </c>
      <c r="Q80" s="20" t="n">
        <v>2</v>
      </c>
      <c r="R80" s="20" t="n">
        <v>6</v>
      </c>
      <c r="S80" s="20"/>
      <c r="T80" s="20" t="n">
        <v>3</v>
      </c>
      <c r="U80" s="38" t="n">
        <v>7</v>
      </c>
      <c r="V80" s="38" t="n">
        <v>2</v>
      </c>
      <c r="W80" s="38"/>
      <c r="X80" s="20"/>
      <c r="Y80" s="20"/>
      <c r="Z80" s="20"/>
      <c r="AA80" s="20"/>
      <c r="AB80" s="20"/>
      <c r="AC80" s="20"/>
      <c r="AD80" s="20" t="n">
        <v>12</v>
      </c>
      <c r="AE80" s="20" t="n">
        <f aca="false">SUM(I80:AD80)</f>
        <v>403</v>
      </c>
    </row>
    <row r="81" customFormat="false" ht="16.5" hidden="false" customHeight="false" outlineLevel="0" collapsed="false">
      <c r="A81" s="11" t="n">
        <v>8</v>
      </c>
      <c r="B81" s="12" t="n">
        <v>1</v>
      </c>
      <c r="C81" s="13" t="n">
        <v>24</v>
      </c>
      <c r="D81" s="17" t="s">
        <v>73</v>
      </c>
      <c r="E81" s="15"/>
      <c r="F81" s="16" t="n">
        <v>136</v>
      </c>
      <c r="G81" s="17" t="s">
        <v>35</v>
      </c>
      <c r="H81" s="37" t="n">
        <v>574</v>
      </c>
      <c r="I81" s="20" t="n">
        <v>43</v>
      </c>
      <c r="J81" s="20" t="n">
        <v>138</v>
      </c>
      <c r="K81" s="20" t="n">
        <v>5</v>
      </c>
      <c r="L81" s="20" t="n">
        <v>8</v>
      </c>
      <c r="M81" s="20" t="n">
        <v>4</v>
      </c>
      <c r="N81" s="20" t="n">
        <v>152</v>
      </c>
      <c r="O81" s="20"/>
      <c r="P81" s="20" t="n">
        <v>3</v>
      </c>
      <c r="Q81" s="20" t="n">
        <v>0</v>
      </c>
      <c r="R81" s="20" t="n">
        <v>6</v>
      </c>
      <c r="S81" s="20"/>
      <c r="T81" s="20" t="n">
        <v>2</v>
      </c>
      <c r="U81" s="38" t="n">
        <v>0</v>
      </c>
      <c r="V81" s="38" t="n">
        <v>13</v>
      </c>
      <c r="W81" s="38"/>
      <c r="X81" s="20"/>
      <c r="Y81" s="20"/>
      <c r="Z81" s="20"/>
      <c r="AA81" s="20"/>
      <c r="AB81" s="20"/>
      <c r="AC81" s="20"/>
      <c r="AD81" s="20" t="n">
        <v>19</v>
      </c>
      <c r="AE81" s="20" t="n">
        <f aca="false">SUM(I81:AD81)</f>
        <v>393</v>
      </c>
    </row>
    <row r="82" customFormat="false" ht="16.5" hidden="false" customHeight="false" outlineLevel="0" collapsed="false">
      <c r="A82" s="11" t="n">
        <v>9</v>
      </c>
      <c r="B82" s="12" t="n">
        <v>1</v>
      </c>
      <c r="C82" s="13" t="n">
        <v>24</v>
      </c>
      <c r="D82" s="17" t="s">
        <v>73</v>
      </c>
      <c r="E82" s="15"/>
      <c r="F82" s="16" t="n">
        <v>137</v>
      </c>
      <c r="G82" s="17" t="s">
        <v>33</v>
      </c>
      <c r="H82" s="37" t="n">
        <v>612</v>
      </c>
      <c r="I82" s="20" t="n">
        <v>29</v>
      </c>
      <c r="J82" s="20" t="n">
        <v>300</v>
      </c>
      <c r="K82" s="20" t="n">
        <v>4</v>
      </c>
      <c r="L82" s="20" t="n">
        <v>14</v>
      </c>
      <c r="M82" s="20" t="n">
        <v>1</v>
      </c>
      <c r="N82" s="20" t="n">
        <v>72</v>
      </c>
      <c r="O82" s="20"/>
      <c r="P82" s="20" t="n">
        <v>0</v>
      </c>
      <c r="Q82" s="20" t="n">
        <v>0</v>
      </c>
      <c r="R82" s="20" t="n">
        <v>9</v>
      </c>
      <c r="S82" s="20"/>
      <c r="T82" s="20" t="n">
        <v>2</v>
      </c>
      <c r="U82" s="38" t="n">
        <v>1</v>
      </c>
      <c r="V82" s="38" t="n">
        <v>27</v>
      </c>
      <c r="W82" s="38"/>
      <c r="X82" s="20"/>
      <c r="Y82" s="20"/>
      <c r="Z82" s="20"/>
      <c r="AA82" s="20"/>
      <c r="AB82" s="20"/>
      <c r="AC82" s="20"/>
      <c r="AD82" s="20" t="n">
        <v>13</v>
      </c>
      <c r="AE82" s="20" t="n">
        <f aca="false">SUM(I82:AD82)</f>
        <v>472</v>
      </c>
    </row>
    <row r="83" customFormat="false" ht="16.5" hidden="false" customHeight="false" outlineLevel="0" collapsed="false">
      <c r="A83" s="11" t="n">
        <v>10</v>
      </c>
      <c r="B83" s="12" t="n">
        <v>1</v>
      </c>
      <c r="C83" s="13" t="n">
        <v>24</v>
      </c>
      <c r="D83" s="17" t="s">
        <v>73</v>
      </c>
      <c r="E83" s="15"/>
      <c r="F83" s="16" t="n">
        <v>138</v>
      </c>
      <c r="G83" s="17" t="s">
        <v>33</v>
      </c>
      <c r="H83" s="37" t="n">
        <v>658</v>
      </c>
      <c r="I83" s="20" t="n">
        <v>50</v>
      </c>
      <c r="J83" s="20" t="n">
        <v>326</v>
      </c>
      <c r="K83" s="20" t="n">
        <v>6</v>
      </c>
      <c r="L83" s="20" t="n">
        <v>10</v>
      </c>
      <c r="M83" s="20" t="n">
        <v>2</v>
      </c>
      <c r="N83" s="20" t="n">
        <v>56</v>
      </c>
      <c r="O83" s="20"/>
      <c r="P83" s="20" t="n">
        <v>1</v>
      </c>
      <c r="Q83" s="20" t="n">
        <v>3</v>
      </c>
      <c r="R83" s="20" t="n">
        <v>11</v>
      </c>
      <c r="S83" s="20"/>
      <c r="T83" s="20" t="n">
        <v>3</v>
      </c>
      <c r="U83" s="38" t="n">
        <v>2</v>
      </c>
      <c r="V83" s="38" t="n">
        <v>21</v>
      </c>
      <c r="W83" s="38"/>
      <c r="X83" s="20"/>
      <c r="Y83" s="20"/>
      <c r="Z83" s="20"/>
      <c r="AA83" s="20"/>
      <c r="AB83" s="20"/>
      <c r="AC83" s="20"/>
      <c r="AD83" s="20" t="n">
        <v>16</v>
      </c>
      <c r="AE83" s="20" t="n">
        <f aca="false">SUM(I83:AD83)</f>
        <v>507</v>
      </c>
    </row>
    <row r="84" customFormat="false" ht="16.5" hidden="false" customHeight="false" outlineLevel="0" collapsed="false">
      <c r="A84" s="11" t="n">
        <v>11</v>
      </c>
      <c r="B84" s="12" t="n">
        <v>1</v>
      </c>
      <c r="C84" s="13" t="n">
        <v>24</v>
      </c>
      <c r="D84" s="17" t="s">
        <v>73</v>
      </c>
      <c r="E84" s="15"/>
      <c r="F84" s="16" t="n">
        <v>139</v>
      </c>
      <c r="G84" s="17" t="s">
        <v>33</v>
      </c>
      <c r="H84" s="37" t="n">
        <v>633</v>
      </c>
      <c r="I84" s="20" t="n">
        <v>16</v>
      </c>
      <c r="J84" s="20" t="n">
        <v>257</v>
      </c>
      <c r="K84" s="20" t="n">
        <v>4</v>
      </c>
      <c r="L84" s="20" t="n">
        <v>13</v>
      </c>
      <c r="M84" s="20" t="n">
        <v>4</v>
      </c>
      <c r="N84" s="20" t="n">
        <v>117</v>
      </c>
      <c r="O84" s="20"/>
      <c r="P84" s="20" t="n">
        <v>0</v>
      </c>
      <c r="Q84" s="20" t="n">
        <v>2</v>
      </c>
      <c r="R84" s="20" t="n">
        <v>5</v>
      </c>
      <c r="S84" s="20"/>
      <c r="T84" s="20" t="n">
        <v>4</v>
      </c>
      <c r="U84" s="38" t="n">
        <v>0</v>
      </c>
      <c r="V84" s="38" t="n">
        <v>19</v>
      </c>
      <c r="W84" s="38"/>
      <c r="X84" s="20"/>
      <c r="Y84" s="20"/>
      <c r="Z84" s="20"/>
      <c r="AA84" s="20"/>
      <c r="AB84" s="20"/>
      <c r="AC84" s="20"/>
      <c r="AD84" s="20" t="n">
        <v>11</v>
      </c>
      <c r="AE84" s="20" t="n">
        <f aca="false">SUM(I84:AD84)</f>
        <v>452</v>
      </c>
    </row>
    <row r="85" customFormat="false" ht="16.5" hidden="false" customHeight="false" outlineLevel="0" collapsed="false">
      <c r="A85" s="11" t="n">
        <v>12</v>
      </c>
      <c r="B85" s="12" t="n">
        <v>1</v>
      </c>
      <c r="C85" s="13" t="n">
        <v>24</v>
      </c>
      <c r="D85" s="17" t="s">
        <v>73</v>
      </c>
      <c r="E85" s="15"/>
      <c r="F85" s="16" t="n">
        <v>139</v>
      </c>
      <c r="G85" s="17" t="s">
        <v>34</v>
      </c>
      <c r="H85" s="37" t="n">
        <v>632</v>
      </c>
      <c r="I85" s="20" t="n">
        <v>24</v>
      </c>
      <c r="J85" s="20" t="n">
        <v>272</v>
      </c>
      <c r="K85" s="20" t="n">
        <v>2</v>
      </c>
      <c r="L85" s="20" t="n">
        <v>13</v>
      </c>
      <c r="M85" s="20" t="n">
        <v>3</v>
      </c>
      <c r="N85" s="20" t="n">
        <v>116</v>
      </c>
      <c r="O85" s="20"/>
      <c r="P85" s="20" t="n">
        <v>2</v>
      </c>
      <c r="Q85" s="20" t="n">
        <v>2</v>
      </c>
      <c r="R85" s="20" t="n">
        <v>5</v>
      </c>
      <c r="S85" s="20"/>
      <c r="T85" s="20" t="n">
        <v>2</v>
      </c>
      <c r="U85" s="38" t="n">
        <v>0</v>
      </c>
      <c r="V85" s="38" t="n">
        <v>14</v>
      </c>
      <c r="W85" s="38"/>
      <c r="X85" s="20"/>
      <c r="Y85" s="20"/>
      <c r="Z85" s="20"/>
      <c r="AA85" s="20"/>
      <c r="AB85" s="20"/>
      <c r="AC85" s="20"/>
      <c r="AD85" s="20" t="n">
        <v>14</v>
      </c>
      <c r="AE85" s="20" t="n">
        <f aca="false">SUM(I85:AD85)</f>
        <v>469</v>
      </c>
    </row>
    <row r="86" customFormat="false" ht="16.5" hidden="false" customHeight="false" outlineLevel="0" collapsed="false">
      <c r="A86" s="11" t="n">
        <v>13</v>
      </c>
      <c r="B86" s="12" t="n">
        <v>1</v>
      </c>
      <c r="C86" s="13" t="n">
        <v>24</v>
      </c>
      <c r="D86" s="17" t="s">
        <v>73</v>
      </c>
      <c r="E86" s="15"/>
      <c r="F86" s="16" t="n">
        <v>140</v>
      </c>
      <c r="G86" s="17" t="s">
        <v>33</v>
      </c>
      <c r="H86" s="37" t="n">
        <v>474</v>
      </c>
      <c r="I86" s="20" t="n">
        <v>13</v>
      </c>
      <c r="J86" s="20" t="n">
        <v>217</v>
      </c>
      <c r="K86" s="20" t="n">
        <v>3</v>
      </c>
      <c r="L86" s="20" t="n">
        <v>27</v>
      </c>
      <c r="M86" s="20" t="n">
        <v>1</v>
      </c>
      <c r="N86" s="20" t="n">
        <v>74</v>
      </c>
      <c r="O86" s="20"/>
      <c r="P86" s="20" t="n">
        <v>4</v>
      </c>
      <c r="Q86" s="20" t="n">
        <v>5</v>
      </c>
      <c r="R86" s="20" t="n">
        <v>4</v>
      </c>
      <c r="S86" s="20"/>
      <c r="T86" s="20" t="n">
        <v>2</v>
      </c>
      <c r="U86" s="38" t="n">
        <v>0</v>
      </c>
      <c r="V86" s="38" t="n">
        <v>11</v>
      </c>
      <c r="W86" s="38"/>
      <c r="X86" s="20"/>
      <c r="Y86" s="20"/>
      <c r="Z86" s="20"/>
      <c r="AA86" s="20"/>
      <c r="AB86" s="20"/>
      <c r="AC86" s="20"/>
      <c r="AD86" s="20" t="n">
        <v>8</v>
      </c>
      <c r="AE86" s="20" t="n">
        <f aca="false">SUM(I86:AD86)</f>
        <v>369</v>
      </c>
    </row>
    <row r="87" customFormat="false" ht="16.5" hidden="false" customHeight="false" outlineLevel="0" collapsed="false">
      <c r="A87" s="11" t="n">
        <v>14</v>
      </c>
      <c r="B87" s="12" t="n">
        <v>1</v>
      </c>
      <c r="C87" s="13" t="n">
        <v>24</v>
      </c>
      <c r="D87" s="17" t="s">
        <v>73</v>
      </c>
      <c r="E87" s="15"/>
      <c r="F87" s="16" t="n">
        <v>141</v>
      </c>
      <c r="G87" s="17" t="s">
        <v>33</v>
      </c>
      <c r="H87" s="37" t="n">
        <v>732</v>
      </c>
      <c r="I87" s="20" t="n">
        <v>43</v>
      </c>
      <c r="J87" s="20" t="n">
        <v>299</v>
      </c>
      <c r="K87" s="20" t="n">
        <v>2</v>
      </c>
      <c r="L87" s="20" t="n">
        <v>12</v>
      </c>
      <c r="M87" s="20" t="n">
        <v>3</v>
      </c>
      <c r="N87" s="20" t="n">
        <v>140</v>
      </c>
      <c r="O87" s="20"/>
      <c r="P87" s="20" t="n">
        <v>4</v>
      </c>
      <c r="Q87" s="20" t="n">
        <v>3</v>
      </c>
      <c r="R87" s="20" t="n">
        <v>7</v>
      </c>
      <c r="S87" s="20"/>
      <c r="T87" s="20" t="n">
        <v>5</v>
      </c>
      <c r="U87" s="38" t="n">
        <v>1</v>
      </c>
      <c r="V87" s="38" t="n">
        <v>18</v>
      </c>
      <c r="W87" s="38"/>
      <c r="X87" s="20"/>
      <c r="Y87" s="20"/>
      <c r="Z87" s="20"/>
      <c r="AA87" s="20"/>
      <c r="AB87" s="20"/>
      <c r="AC87" s="20"/>
      <c r="AD87" s="20" t="n">
        <v>13</v>
      </c>
      <c r="AE87" s="20" t="n">
        <f aca="false">SUM(I87:AD87)</f>
        <v>550</v>
      </c>
    </row>
    <row r="88" customFormat="false" ht="16.5" hidden="false" customHeight="false" outlineLevel="0" collapsed="false">
      <c r="A88" s="11" t="n">
        <v>15</v>
      </c>
      <c r="B88" s="12" t="n">
        <v>1</v>
      </c>
      <c r="C88" s="13" t="n">
        <v>24</v>
      </c>
      <c r="D88" s="17" t="s">
        <v>73</v>
      </c>
      <c r="E88" s="15"/>
      <c r="F88" s="16" t="n">
        <v>142</v>
      </c>
      <c r="G88" s="17" t="s">
        <v>33</v>
      </c>
      <c r="H88" s="37" t="n">
        <v>468</v>
      </c>
      <c r="I88" s="20" t="n">
        <v>15</v>
      </c>
      <c r="J88" s="20" t="n">
        <v>84</v>
      </c>
      <c r="K88" s="20" t="n">
        <v>1</v>
      </c>
      <c r="L88" s="20" t="n">
        <v>29</v>
      </c>
      <c r="M88" s="20" t="n">
        <v>4</v>
      </c>
      <c r="N88" s="20" t="n">
        <v>107</v>
      </c>
      <c r="O88" s="20"/>
      <c r="P88" s="20" t="n">
        <v>0</v>
      </c>
      <c r="Q88" s="20" t="n">
        <v>11</v>
      </c>
      <c r="R88" s="20" t="n">
        <v>0</v>
      </c>
      <c r="S88" s="20"/>
      <c r="T88" s="20" t="n">
        <v>0</v>
      </c>
      <c r="U88" s="38" t="n">
        <v>2</v>
      </c>
      <c r="V88" s="38" t="n">
        <v>12</v>
      </c>
      <c r="W88" s="38"/>
      <c r="X88" s="20"/>
      <c r="Y88" s="20"/>
      <c r="Z88" s="20"/>
      <c r="AA88" s="20"/>
      <c r="AB88" s="20"/>
      <c r="AC88" s="20"/>
      <c r="AD88" s="20" t="n">
        <v>37</v>
      </c>
      <c r="AE88" s="20" t="n">
        <f aca="false">SUM(I88:AD88)</f>
        <v>302</v>
      </c>
    </row>
    <row r="89" customFormat="false" ht="16.5" hidden="false" customHeight="false" outlineLevel="0" collapsed="false">
      <c r="A89" s="11" t="n">
        <v>16</v>
      </c>
      <c r="B89" s="12" t="n">
        <v>1</v>
      </c>
      <c r="C89" s="13" t="n">
        <v>24</v>
      </c>
      <c r="D89" s="17" t="s">
        <v>73</v>
      </c>
      <c r="E89" s="15"/>
      <c r="F89" s="16" t="n">
        <v>143</v>
      </c>
      <c r="G89" s="17" t="s">
        <v>33</v>
      </c>
      <c r="H89" s="37" t="n">
        <v>536</v>
      </c>
      <c r="I89" s="20" t="n">
        <v>54</v>
      </c>
      <c r="J89" s="20" t="n">
        <v>153</v>
      </c>
      <c r="K89" s="20" t="n">
        <v>4</v>
      </c>
      <c r="L89" s="20" t="n">
        <v>5</v>
      </c>
      <c r="M89" s="20" t="n">
        <v>1</v>
      </c>
      <c r="N89" s="20" t="n">
        <v>111</v>
      </c>
      <c r="O89" s="20"/>
      <c r="P89" s="20" t="n">
        <v>1</v>
      </c>
      <c r="Q89" s="20" t="n">
        <v>2</v>
      </c>
      <c r="R89" s="20" t="n">
        <v>2</v>
      </c>
      <c r="S89" s="20"/>
      <c r="T89" s="20" t="n">
        <v>5</v>
      </c>
      <c r="U89" s="38" t="n">
        <v>1</v>
      </c>
      <c r="V89" s="38" t="n">
        <v>6</v>
      </c>
      <c r="W89" s="38"/>
      <c r="X89" s="20"/>
      <c r="Y89" s="20"/>
      <c r="Z89" s="20"/>
      <c r="AA89" s="20"/>
      <c r="AB89" s="20"/>
      <c r="AC89" s="20"/>
      <c r="AD89" s="20" t="n">
        <v>16</v>
      </c>
      <c r="AE89" s="20" t="n">
        <f aca="false">SUM(I89:AD89)</f>
        <v>361</v>
      </c>
    </row>
    <row r="90" customFormat="false" ht="16.5" hidden="false" customHeight="false" outlineLevel="0" collapsed="false">
      <c r="A90" s="11" t="n">
        <v>17</v>
      </c>
      <c r="B90" s="12" t="n">
        <v>1</v>
      </c>
      <c r="C90" s="13" t="n">
        <v>24</v>
      </c>
      <c r="D90" s="17" t="s">
        <v>73</v>
      </c>
      <c r="E90" s="15"/>
      <c r="F90" s="16" t="n">
        <v>143</v>
      </c>
      <c r="G90" s="17" t="s">
        <v>34</v>
      </c>
      <c r="H90" s="37" t="n">
        <v>536</v>
      </c>
      <c r="I90" s="20" t="n">
        <v>55</v>
      </c>
      <c r="J90" s="20" t="n">
        <v>158</v>
      </c>
      <c r="K90" s="20" t="n">
        <v>3</v>
      </c>
      <c r="L90" s="20" t="n">
        <v>6</v>
      </c>
      <c r="M90" s="20" t="n">
        <v>5</v>
      </c>
      <c r="N90" s="20" t="n">
        <v>127</v>
      </c>
      <c r="O90" s="20"/>
      <c r="P90" s="20" t="n">
        <v>1</v>
      </c>
      <c r="Q90" s="20" t="n">
        <v>1</v>
      </c>
      <c r="R90" s="20" t="n">
        <v>8</v>
      </c>
      <c r="S90" s="20"/>
      <c r="T90" s="20" t="n">
        <v>2</v>
      </c>
      <c r="U90" s="38" t="n">
        <v>2</v>
      </c>
      <c r="V90" s="38" t="n">
        <v>8</v>
      </c>
      <c r="W90" s="38"/>
      <c r="X90" s="20"/>
      <c r="Y90" s="20"/>
      <c r="Z90" s="20"/>
      <c r="AA90" s="20"/>
      <c r="AB90" s="20"/>
      <c r="AC90" s="20"/>
      <c r="AD90" s="20" t="n">
        <v>10</v>
      </c>
      <c r="AE90" s="20" t="n">
        <f aca="false">SUM(I90:AD90)</f>
        <v>386</v>
      </c>
    </row>
    <row r="91" customFormat="false" ht="16.5" hidden="false" customHeight="false" outlineLevel="0" collapsed="false">
      <c r="C91" s="29" t="s">
        <v>65</v>
      </c>
      <c r="D91" s="30" t="s">
        <v>66</v>
      </c>
      <c r="E91" s="30"/>
      <c r="F91" s="30"/>
      <c r="G91" s="30"/>
      <c r="H91" s="31" t="n">
        <f aca="false">SUM(H74:H90)</f>
        <v>9550</v>
      </c>
      <c r="I91" s="31" t="n">
        <f aca="false">SUM(I74:I90)</f>
        <v>749</v>
      </c>
      <c r="J91" s="31" t="n">
        <f aca="false">SUM(J74:J90)</f>
        <v>3259</v>
      </c>
      <c r="K91" s="31" t="n">
        <f aca="false">SUM(K74:K90)</f>
        <v>60</v>
      </c>
      <c r="L91" s="31" t="n">
        <f aca="false">SUM(L74:L90)</f>
        <v>183</v>
      </c>
      <c r="M91" s="31" t="n">
        <f aca="false">SUM(M74:M90)</f>
        <v>40</v>
      </c>
      <c r="N91" s="31" t="n">
        <f aca="false">SUM(N74:N90)</f>
        <v>2027</v>
      </c>
      <c r="O91" s="31" t="n">
        <f aca="false">SUM(O74:O90)</f>
        <v>0</v>
      </c>
      <c r="P91" s="31" t="n">
        <f aca="false">SUM(P74:P90)</f>
        <v>23</v>
      </c>
      <c r="Q91" s="31" t="n">
        <f aca="false">SUM(Q74:Q90)</f>
        <v>36</v>
      </c>
      <c r="R91" s="31" t="n">
        <f aca="false">SUM(R74:R90)</f>
        <v>80</v>
      </c>
      <c r="S91" s="31" t="n">
        <f aca="false">SUM(S74:S90)</f>
        <v>0</v>
      </c>
      <c r="T91" s="31" t="n">
        <f aca="false">SUM(T74:T90)</f>
        <v>38</v>
      </c>
      <c r="U91" s="31" t="n">
        <f aca="false">SUM(U74:U90)</f>
        <v>24</v>
      </c>
      <c r="V91" s="31" t="n">
        <f aca="false">SUM(V74:V90)</f>
        <v>200</v>
      </c>
      <c r="W91" s="31" t="n">
        <f aca="false">SUM(W74:W90)</f>
        <v>0</v>
      </c>
      <c r="X91" s="31" t="n">
        <f aca="false">SUM(X74:X90)</f>
        <v>0</v>
      </c>
      <c r="Y91" s="31" t="n">
        <f aca="false">SUM(Y74:Y90)</f>
        <v>0</v>
      </c>
      <c r="Z91" s="31" t="n">
        <f aca="false">SUM(Z74:Z90)</f>
        <v>0</v>
      </c>
      <c r="AA91" s="31" t="n">
        <f aca="false">SUM(AA74:AA90)</f>
        <v>0</v>
      </c>
      <c r="AB91" s="31" t="n">
        <f aca="false">SUM(AB74:AB90)</f>
        <v>0</v>
      </c>
      <c r="AC91" s="31" t="n">
        <f aca="false">SUM(AC74:AC90)</f>
        <v>0</v>
      </c>
      <c r="AD91" s="31" t="n">
        <f aca="false">SUM(AD74:AD90)</f>
        <v>255</v>
      </c>
      <c r="AE91" s="31" t="n">
        <f aca="false">SUM(AE74:AE90)</f>
        <v>6974</v>
      </c>
    </row>
    <row r="92" s="1" customFormat="true" ht="16.5" hidden="false" customHeight="false" outlineLevel="0" collapsed="false">
      <c r="E92" s="2"/>
      <c r="F92" s="3"/>
      <c r="G92" s="3"/>
      <c r="U92" s="1" t="n">
        <f aca="false">U91/2</f>
        <v>12</v>
      </c>
      <c r="V92" s="1" t="n">
        <f aca="false">V91/2</f>
        <v>100</v>
      </c>
    </row>
    <row r="93" customFormat="false" ht="16.5" hidden="false" customHeight="true" outlineLevel="0" collapsed="false">
      <c r="C93" s="29" t="s">
        <v>67</v>
      </c>
      <c r="D93" s="32" t="s">
        <v>68</v>
      </c>
      <c r="E93" s="32"/>
      <c r="F93" s="32"/>
      <c r="G93" s="32"/>
      <c r="H93" s="33" t="s">
        <v>8</v>
      </c>
      <c r="I93" s="9" t="s">
        <v>9</v>
      </c>
      <c r="J93" s="9" t="s">
        <v>10</v>
      </c>
      <c r="K93" s="9" t="s">
        <v>11</v>
      </c>
      <c r="L93" s="9" t="s">
        <v>12</v>
      </c>
      <c r="M93" s="9" t="s">
        <v>13</v>
      </c>
      <c r="N93" s="9" t="s">
        <v>14</v>
      </c>
      <c r="O93" s="9" t="s">
        <v>15</v>
      </c>
      <c r="P93" s="9" t="s">
        <v>16</v>
      </c>
      <c r="Q93" s="9" t="s">
        <v>17</v>
      </c>
      <c r="R93" s="9" t="s">
        <v>18</v>
      </c>
      <c r="S93" s="9" t="s">
        <v>19</v>
      </c>
      <c r="T93" s="9" t="s">
        <v>20</v>
      </c>
      <c r="U93" s="9" t="s">
        <v>24</v>
      </c>
      <c r="V93" s="9" t="s">
        <v>25</v>
      </c>
      <c r="W93" s="9" t="s">
        <v>26</v>
      </c>
      <c r="X93" s="9" t="s">
        <v>27</v>
      </c>
      <c r="Y93" s="9" t="s">
        <v>28</v>
      </c>
      <c r="Z93" s="9" t="s">
        <v>29</v>
      </c>
      <c r="AA93" s="9" t="s">
        <v>30</v>
      </c>
      <c r="AB93" s="9" t="s">
        <v>31</v>
      </c>
    </row>
    <row r="94" customFormat="false" ht="16.5" hidden="false" customHeight="false" outlineLevel="0" collapsed="false">
      <c r="D94" s="32"/>
      <c r="E94" s="32"/>
      <c r="F94" s="32"/>
      <c r="G94" s="32"/>
      <c r="H94" s="20" t="n">
        <f aca="false">H91</f>
        <v>9550</v>
      </c>
      <c r="I94" s="20" t="n">
        <f aca="false">I91+12</f>
        <v>761</v>
      </c>
      <c r="J94" s="20" t="n">
        <f aca="false">J91+100</f>
        <v>3359</v>
      </c>
      <c r="K94" s="20" t="n">
        <f aca="false">K91+12</f>
        <v>72</v>
      </c>
      <c r="L94" s="20" t="n">
        <f aca="false">L91+100</f>
        <v>283</v>
      </c>
      <c r="M94" s="20" t="n">
        <f aca="false">M91</f>
        <v>40</v>
      </c>
      <c r="N94" s="20" t="n">
        <f aca="false">N91</f>
        <v>2027</v>
      </c>
      <c r="O94" s="20" t="n">
        <f aca="false">O91</f>
        <v>0</v>
      </c>
      <c r="P94" s="20" t="n">
        <f aca="false">P91</f>
        <v>23</v>
      </c>
      <c r="Q94" s="20" t="n">
        <f aca="false">Q91</f>
        <v>36</v>
      </c>
      <c r="R94" s="20" t="n">
        <f aca="false">R91</f>
        <v>80</v>
      </c>
      <c r="S94" s="20" t="n">
        <f aca="false">S91</f>
        <v>0</v>
      </c>
      <c r="T94" s="20" t="n">
        <f aca="false">T91</f>
        <v>38</v>
      </c>
      <c r="U94" s="20" t="n">
        <f aca="false">X74</f>
        <v>0</v>
      </c>
      <c r="V94" s="20" t="n">
        <f aca="false">Y74</f>
        <v>0</v>
      </c>
      <c r="W94" s="20" t="n">
        <f aca="false">Z74</f>
        <v>0</v>
      </c>
      <c r="X94" s="20" t="n">
        <f aca="false">AA74</f>
        <v>0</v>
      </c>
      <c r="Y94" s="20" t="n">
        <f aca="false">AB74</f>
        <v>0</v>
      </c>
      <c r="Z94" s="20" t="n">
        <f aca="false">AC91</f>
        <v>0</v>
      </c>
      <c r="AA94" s="20" t="n">
        <f aca="false">AD91</f>
        <v>255</v>
      </c>
      <c r="AB94" s="20" t="n">
        <f aca="false">SUM(I94:AA94)</f>
        <v>6974</v>
      </c>
    </row>
    <row r="95" s="1" customFormat="true" ht="16.5" hidden="false" customHeight="false" outlineLevel="0" collapsed="false">
      <c r="E95" s="2"/>
      <c r="F95" s="3"/>
      <c r="G95" s="3"/>
    </row>
    <row r="96" customFormat="false" ht="33" hidden="false" customHeight="true" outlineLevel="0" collapsed="false">
      <c r="C96" s="29" t="s">
        <v>69</v>
      </c>
      <c r="D96" s="32" t="s">
        <v>70</v>
      </c>
      <c r="E96" s="32"/>
      <c r="F96" s="32"/>
      <c r="G96" s="32"/>
      <c r="H96" s="33" t="s">
        <v>8</v>
      </c>
      <c r="I96" s="34" t="s">
        <v>71</v>
      </c>
      <c r="J96" s="34"/>
      <c r="K96" s="34" t="s">
        <v>72</v>
      </c>
      <c r="L96" s="34"/>
      <c r="M96" s="9" t="s">
        <v>13</v>
      </c>
      <c r="N96" s="9" t="s">
        <v>14</v>
      </c>
      <c r="O96" s="9" t="s">
        <v>15</v>
      </c>
      <c r="P96" s="9" t="s">
        <v>16</v>
      </c>
      <c r="Q96" s="9" t="s">
        <v>17</v>
      </c>
      <c r="R96" s="9" t="s">
        <v>18</v>
      </c>
      <c r="S96" s="9" t="s">
        <v>19</v>
      </c>
      <c r="T96" s="9" t="s">
        <v>20</v>
      </c>
      <c r="U96" s="9" t="s">
        <v>24</v>
      </c>
      <c r="V96" s="9" t="s">
        <v>25</v>
      </c>
      <c r="W96" s="9" t="s">
        <v>26</v>
      </c>
      <c r="X96" s="9" t="s">
        <v>27</v>
      </c>
      <c r="Y96" s="9" t="s">
        <v>28</v>
      </c>
      <c r="Z96" s="9" t="s">
        <v>29</v>
      </c>
      <c r="AA96" s="9" t="s">
        <v>30</v>
      </c>
      <c r="AB96" s="9" t="s">
        <v>31</v>
      </c>
    </row>
    <row r="97" customFormat="false" ht="16.5" hidden="false" customHeight="false" outlineLevel="0" collapsed="false">
      <c r="D97" s="32"/>
      <c r="E97" s="32"/>
      <c r="F97" s="32"/>
      <c r="G97" s="32"/>
      <c r="H97" s="20" t="n">
        <f aca="false">H91</f>
        <v>9550</v>
      </c>
      <c r="I97" s="35" t="n">
        <f aca="false">I94+K94</f>
        <v>833</v>
      </c>
      <c r="J97" s="35"/>
      <c r="K97" s="35" t="n">
        <f aca="false">J94+L94</f>
        <v>3642</v>
      </c>
      <c r="L97" s="35"/>
      <c r="M97" s="20" t="n">
        <f aca="false">M94</f>
        <v>40</v>
      </c>
      <c r="N97" s="20" t="n">
        <f aca="false">N94</f>
        <v>2027</v>
      </c>
      <c r="O97" s="20" t="n">
        <f aca="false">O94</f>
        <v>0</v>
      </c>
      <c r="P97" s="20" t="n">
        <f aca="false">P94</f>
        <v>23</v>
      </c>
      <c r="Q97" s="20" t="n">
        <f aca="false">Q94</f>
        <v>36</v>
      </c>
      <c r="R97" s="20" t="n">
        <f aca="false">R94</f>
        <v>80</v>
      </c>
      <c r="S97" s="20" t="n">
        <f aca="false">S94</f>
        <v>0</v>
      </c>
      <c r="T97" s="20" t="n">
        <f aca="false">T94</f>
        <v>38</v>
      </c>
      <c r="U97" s="20" t="n">
        <f aca="false">U94</f>
        <v>0</v>
      </c>
      <c r="V97" s="20" t="n">
        <f aca="false">V94</f>
        <v>0</v>
      </c>
      <c r="W97" s="20" t="n">
        <f aca="false">W94</f>
        <v>0</v>
      </c>
      <c r="X97" s="20" t="n">
        <f aca="false">X94</f>
        <v>0</v>
      </c>
      <c r="Y97" s="20" t="n">
        <f aca="false">Y94</f>
        <v>0</v>
      </c>
      <c r="Z97" s="20" t="n">
        <f aca="false">Z94</f>
        <v>0</v>
      </c>
      <c r="AA97" s="20" t="n">
        <f aca="false">AA94</f>
        <v>255</v>
      </c>
      <c r="AB97" s="20" t="n">
        <f aca="false">SUM(I97:AA97)</f>
        <v>6974</v>
      </c>
    </row>
    <row r="98" s="1" customFormat="true" ht="16.5" hidden="false" customHeight="false" outlineLevel="0" collapsed="false">
      <c r="E98" s="2"/>
    </row>
    <row r="100" customFormat="false" ht="16.5" hidden="false" customHeight="false" outlineLevel="0" collapsed="false">
      <c r="A100" s="5" t="s">
        <v>1</v>
      </c>
      <c r="B100" s="6" t="s">
        <v>2</v>
      </c>
      <c r="C100" s="7" t="s">
        <v>3</v>
      </c>
      <c r="D100" s="5" t="s">
        <v>4</v>
      </c>
      <c r="E100" s="36" t="s">
        <v>5</v>
      </c>
      <c r="F100" s="8" t="s">
        <v>6</v>
      </c>
      <c r="G100" s="8" t="s">
        <v>7</v>
      </c>
      <c r="H100" s="8" t="s">
        <v>8</v>
      </c>
      <c r="I100" s="9" t="s">
        <v>9</v>
      </c>
      <c r="J100" s="9" t="s">
        <v>10</v>
      </c>
      <c r="K100" s="9" t="s">
        <v>11</v>
      </c>
      <c r="L100" s="9" t="s">
        <v>12</v>
      </c>
      <c r="M100" s="9" t="s">
        <v>13</v>
      </c>
      <c r="N100" s="9" t="s">
        <v>14</v>
      </c>
      <c r="O100" s="9" t="s">
        <v>15</v>
      </c>
      <c r="P100" s="9" t="s">
        <v>16</v>
      </c>
      <c r="Q100" s="9" t="s">
        <v>17</v>
      </c>
      <c r="R100" s="9" t="s">
        <v>18</v>
      </c>
      <c r="S100" s="9" t="s">
        <v>19</v>
      </c>
      <c r="T100" s="9" t="s">
        <v>20</v>
      </c>
      <c r="U100" s="10" t="s">
        <v>21</v>
      </c>
      <c r="V100" s="10" t="s">
        <v>22</v>
      </c>
      <c r="W100" s="10" t="s">
        <v>23</v>
      </c>
      <c r="X100" s="9" t="s">
        <v>24</v>
      </c>
      <c r="Y100" s="9" t="s">
        <v>25</v>
      </c>
      <c r="Z100" s="9" t="s">
        <v>26</v>
      </c>
      <c r="AA100" s="9" t="s">
        <v>27</v>
      </c>
      <c r="AB100" s="9" t="s">
        <v>28</v>
      </c>
      <c r="AC100" s="9" t="s">
        <v>29</v>
      </c>
      <c r="AD100" s="9" t="s">
        <v>30</v>
      </c>
      <c r="AE100" s="9" t="s">
        <v>31</v>
      </c>
    </row>
    <row r="101" customFormat="false" ht="16.5" hidden="false" customHeight="false" outlineLevel="0" collapsed="false">
      <c r="A101" s="20" t="n">
        <v>1</v>
      </c>
      <c r="B101" s="20" t="n">
        <v>1</v>
      </c>
      <c r="C101" s="20"/>
      <c r="D101" s="20" t="s">
        <v>74</v>
      </c>
      <c r="E101" s="39"/>
      <c r="F101" s="20" t="n">
        <v>952</v>
      </c>
      <c r="G101" s="20" t="s">
        <v>33</v>
      </c>
      <c r="H101" s="20" t="n">
        <v>651</v>
      </c>
      <c r="I101" s="20" t="n">
        <v>11</v>
      </c>
      <c r="J101" s="20" t="n">
        <v>253</v>
      </c>
      <c r="K101" s="20" t="n">
        <v>229</v>
      </c>
      <c r="L101" s="20" t="n">
        <v>1</v>
      </c>
      <c r="M101" s="20" t="n">
        <v>0</v>
      </c>
      <c r="N101" s="20"/>
      <c r="O101" s="18"/>
      <c r="P101" s="20"/>
      <c r="Q101" s="20"/>
      <c r="R101" s="20" t="n">
        <v>0</v>
      </c>
      <c r="S101" s="20"/>
      <c r="T101" s="20"/>
      <c r="U101" s="18" t="n">
        <v>6</v>
      </c>
      <c r="V101" s="18" t="n">
        <v>2</v>
      </c>
      <c r="W101" s="18"/>
      <c r="X101" s="18"/>
      <c r="Y101" s="18"/>
      <c r="Z101" s="18"/>
      <c r="AA101" s="18"/>
      <c r="AB101" s="18"/>
      <c r="AC101" s="20" t="n">
        <v>0</v>
      </c>
      <c r="AD101" s="20" t="n">
        <v>4</v>
      </c>
      <c r="AE101" s="20" t="n">
        <f aca="false">SUM(I101:AD101)</f>
        <v>506</v>
      </c>
    </row>
    <row r="102" customFormat="false" ht="16.5" hidden="false" customHeight="false" outlineLevel="0" collapsed="false">
      <c r="A102" s="20" t="n">
        <v>2</v>
      </c>
      <c r="B102" s="20" t="n">
        <v>1</v>
      </c>
      <c r="C102" s="20"/>
      <c r="D102" s="20" t="s">
        <v>74</v>
      </c>
      <c r="E102" s="39"/>
      <c r="F102" s="20" t="n">
        <v>952</v>
      </c>
      <c r="G102" s="20" t="s">
        <v>34</v>
      </c>
      <c r="H102" s="20" t="n">
        <v>650</v>
      </c>
      <c r="I102" s="20" t="n">
        <v>4</v>
      </c>
      <c r="J102" s="20" t="n">
        <v>270</v>
      </c>
      <c r="K102" s="20" t="n">
        <v>190</v>
      </c>
      <c r="L102" s="20" t="n">
        <v>2</v>
      </c>
      <c r="M102" s="20" t="n">
        <v>0</v>
      </c>
      <c r="N102" s="20"/>
      <c r="O102" s="18"/>
      <c r="P102" s="20"/>
      <c r="Q102" s="20"/>
      <c r="R102" s="20" t="n">
        <v>3</v>
      </c>
      <c r="S102" s="20"/>
      <c r="T102" s="20"/>
      <c r="U102" s="18" t="n">
        <v>6</v>
      </c>
      <c r="V102" s="18" t="n">
        <v>4</v>
      </c>
      <c r="W102" s="18"/>
      <c r="X102" s="18"/>
      <c r="Y102" s="18"/>
      <c r="Z102" s="18"/>
      <c r="AA102" s="18"/>
      <c r="AB102" s="18"/>
      <c r="AC102" s="20" t="n">
        <v>0</v>
      </c>
      <c r="AD102" s="20" t="n">
        <v>5</v>
      </c>
      <c r="AE102" s="20" t="n">
        <f aca="false">SUM(I102:AD102)</f>
        <v>484</v>
      </c>
    </row>
    <row r="103" customFormat="false" ht="16.5" hidden="false" customHeight="false" outlineLevel="0" collapsed="false">
      <c r="A103" s="20" t="n">
        <v>3</v>
      </c>
      <c r="B103" s="20" t="n">
        <v>1</v>
      </c>
      <c r="C103" s="20"/>
      <c r="D103" s="20" t="s">
        <v>74</v>
      </c>
      <c r="E103" s="39"/>
      <c r="F103" s="20" t="n">
        <v>952</v>
      </c>
      <c r="G103" s="20" t="s">
        <v>62</v>
      </c>
      <c r="H103" s="20" t="n">
        <v>391</v>
      </c>
      <c r="I103" s="20" t="n">
        <v>0</v>
      </c>
      <c r="J103" s="20" t="n">
        <v>176</v>
      </c>
      <c r="K103" s="20" t="n">
        <v>134</v>
      </c>
      <c r="L103" s="20" t="n">
        <v>0</v>
      </c>
      <c r="M103" s="20" t="n">
        <v>0</v>
      </c>
      <c r="N103" s="20"/>
      <c r="O103" s="18"/>
      <c r="P103" s="20"/>
      <c r="Q103" s="20"/>
      <c r="R103" s="20" t="n">
        <v>0</v>
      </c>
      <c r="S103" s="20"/>
      <c r="T103" s="20"/>
      <c r="U103" s="18" t="n">
        <v>2</v>
      </c>
      <c r="V103" s="18" t="n">
        <v>5</v>
      </c>
      <c r="W103" s="18"/>
      <c r="X103" s="18"/>
      <c r="Y103" s="18"/>
      <c r="Z103" s="18"/>
      <c r="AA103" s="18"/>
      <c r="AB103" s="18"/>
      <c r="AC103" s="20" t="n">
        <v>0</v>
      </c>
      <c r="AD103" s="20" t="n">
        <v>2</v>
      </c>
      <c r="AE103" s="20" t="n">
        <f aca="false">SUM(I103:AD103)</f>
        <v>319</v>
      </c>
    </row>
    <row r="104" customFormat="false" ht="16.5" hidden="false" customHeight="false" outlineLevel="0" collapsed="false">
      <c r="A104" s="20" t="n">
        <v>4</v>
      </c>
      <c r="B104" s="20" t="n">
        <v>1</v>
      </c>
      <c r="C104" s="20"/>
      <c r="D104" s="20" t="s">
        <v>74</v>
      </c>
      <c r="E104" s="39"/>
      <c r="F104" s="20" t="n">
        <v>952</v>
      </c>
      <c r="G104" s="20" t="s">
        <v>75</v>
      </c>
      <c r="H104" s="20" t="n">
        <v>390</v>
      </c>
      <c r="I104" s="20" t="n">
        <v>5</v>
      </c>
      <c r="J104" s="20" t="n">
        <v>183</v>
      </c>
      <c r="K104" s="20" t="n">
        <v>124</v>
      </c>
      <c r="L104" s="20" t="n">
        <v>0</v>
      </c>
      <c r="M104" s="20" t="n">
        <v>1</v>
      </c>
      <c r="N104" s="20"/>
      <c r="O104" s="18"/>
      <c r="P104" s="20"/>
      <c r="Q104" s="20"/>
      <c r="R104" s="20" t="n">
        <v>0</v>
      </c>
      <c r="S104" s="20"/>
      <c r="T104" s="20"/>
      <c r="U104" s="18" t="n">
        <v>2</v>
      </c>
      <c r="V104" s="18" t="n">
        <v>1</v>
      </c>
      <c r="W104" s="18"/>
      <c r="X104" s="18"/>
      <c r="Y104" s="18"/>
      <c r="Z104" s="18"/>
      <c r="AA104" s="18"/>
      <c r="AB104" s="18"/>
      <c r="AC104" s="20" t="n">
        <v>0</v>
      </c>
      <c r="AD104" s="20" t="n">
        <v>1</v>
      </c>
      <c r="AE104" s="20" t="n">
        <f aca="false">SUM(I104:AD104)</f>
        <v>317</v>
      </c>
    </row>
    <row r="105" customFormat="false" ht="16.5" hidden="false" customHeight="false" outlineLevel="0" collapsed="false">
      <c r="A105" s="20" t="n">
        <v>5</v>
      </c>
      <c r="B105" s="20" t="n">
        <v>1</v>
      </c>
      <c r="C105" s="20"/>
      <c r="D105" s="20" t="s">
        <v>74</v>
      </c>
      <c r="E105" s="39"/>
      <c r="F105" s="20" t="n">
        <v>953</v>
      </c>
      <c r="G105" s="20" t="s">
        <v>33</v>
      </c>
      <c r="H105" s="20" t="n">
        <v>576</v>
      </c>
      <c r="I105" s="20" t="n">
        <v>28</v>
      </c>
      <c r="J105" s="20" t="n">
        <v>190</v>
      </c>
      <c r="K105" s="20" t="n">
        <v>228</v>
      </c>
      <c r="L105" s="20" t="n">
        <v>1</v>
      </c>
      <c r="M105" s="20" t="n">
        <v>1</v>
      </c>
      <c r="N105" s="20"/>
      <c r="O105" s="18"/>
      <c r="P105" s="20"/>
      <c r="Q105" s="20"/>
      <c r="R105" s="20" t="n">
        <v>1</v>
      </c>
      <c r="S105" s="20"/>
      <c r="T105" s="20"/>
      <c r="U105" s="18" t="n">
        <v>1</v>
      </c>
      <c r="V105" s="18" t="n">
        <v>1</v>
      </c>
      <c r="W105" s="18"/>
      <c r="X105" s="18"/>
      <c r="Y105" s="18"/>
      <c r="Z105" s="18"/>
      <c r="AA105" s="18"/>
      <c r="AB105" s="18"/>
      <c r="AC105" s="20" t="n">
        <v>0</v>
      </c>
      <c r="AD105" s="20" t="n">
        <v>0</v>
      </c>
      <c r="AE105" s="20" t="n">
        <f aca="false">SUM(I105:AD105)</f>
        <v>451</v>
      </c>
    </row>
    <row r="106" customFormat="false" ht="16.5" hidden="false" customHeight="false" outlineLevel="0" collapsed="false">
      <c r="A106" s="20" t="n">
        <v>6</v>
      </c>
      <c r="B106" s="20" t="n">
        <v>1</v>
      </c>
      <c r="C106" s="20"/>
      <c r="D106" s="20" t="s">
        <v>74</v>
      </c>
      <c r="E106" s="39"/>
      <c r="F106" s="20" t="n">
        <v>954</v>
      </c>
      <c r="G106" s="20" t="s">
        <v>33</v>
      </c>
      <c r="H106" s="20" t="n">
        <v>730</v>
      </c>
      <c r="I106" s="20" t="n">
        <v>33</v>
      </c>
      <c r="J106" s="20" t="n">
        <v>292</v>
      </c>
      <c r="K106" s="20" t="n">
        <v>232</v>
      </c>
      <c r="L106" s="20" t="n">
        <v>0</v>
      </c>
      <c r="M106" s="20" t="n">
        <v>0</v>
      </c>
      <c r="N106" s="20"/>
      <c r="O106" s="18"/>
      <c r="P106" s="20"/>
      <c r="Q106" s="20"/>
      <c r="R106" s="20" t="n">
        <v>0</v>
      </c>
      <c r="S106" s="20"/>
      <c r="T106" s="20"/>
      <c r="U106" s="18" t="n">
        <v>4</v>
      </c>
      <c r="V106" s="18" t="n">
        <v>0</v>
      </c>
      <c r="W106" s="18"/>
      <c r="X106" s="18"/>
      <c r="Y106" s="18"/>
      <c r="Z106" s="18"/>
      <c r="AA106" s="18"/>
      <c r="AB106" s="18"/>
      <c r="AC106" s="20" t="n">
        <v>0</v>
      </c>
      <c r="AD106" s="20" t="n">
        <v>7</v>
      </c>
      <c r="AE106" s="20" t="n">
        <f aca="false">SUM(I106:AD106)</f>
        <v>568</v>
      </c>
    </row>
    <row r="107" customFormat="false" ht="16.5" hidden="false" customHeight="false" outlineLevel="0" collapsed="false">
      <c r="A107" s="20"/>
      <c r="B107" s="20"/>
      <c r="C107" s="20"/>
      <c r="D107" s="20"/>
      <c r="E107" s="39"/>
      <c r="F107" s="20"/>
      <c r="G107" s="20"/>
      <c r="H107" s="31" t="n">
        <f aca="false">SUM(H101:H106)</f>
        <v>3388</v>
      </c>
      <c r="I107" s="31" t="n">
        <f aca="false">SUM(I101:I106)</f>
        <v>81</v>
      </c>
      <c r="J107" s="31" t="n">
        <f aca="false">SUM(J101:J106)</f>
        <v>1364</v>
      </c>
      <c r="K107" s="31" t="n">
        <f aca="false">SUM(K101:K106)</f>
        <v>1137</v>
      </c>
      <c r="L107" s="31" t="n">
        <f aca="false">SUM(L101:L106)</f>
        <v>4</v>
      </c>
      <c r="M107" s="31" t="n">
        <f aca="false">SUM(M101:M106)</f>
        <v>2</v>
      </c>
      <c r="N107" s="31" t="n">
        <f aca="false">SUM(N101:N106)</f>
        <v>0</v>
      </c>
      <c r="O107" s="31" t="n">
        <f aca="false">SUM(O101:O106)</f>
        <v>0</v>
      </c>
      <c r="P107" s="31" t="n">
        <f aca="false">SUM(P101:P106)</f>
        <v>0</v>
      </c>
      <c r="Q107" s="31" t="n">
        <f aca="false">SUM(Q101:Q106)</f>
        <v>0</v>
      </c>
      <c r="R107" s="31" t="n">
        <f aca="false">SUM(R101:R106)</f>
        <v>4</v>
      </c>
      <c r="S107" s="31" t="n">
        <f aca="false">SUM(S101:S106)</f>
        <v>0</v>
      </c>
      <c r="T107" s="31" t="n">
        <f aca="false">SUM(T101:T106)</f>
        <v>0</v>
      </c>
      <c r="U107" s="31" t="n">
        <f aca="false">SUM(U101:U106)</f>
        <v>21</v>
      </c>
      <c r="V107" s="31" t="n">
        <f aca="false">SUM(V101:V106)</f>
        <v>13</v>
      </c>
      <c r="W107" s="31" t="n">
        <f aca="false">SUM(W101:W106)</f>
        <v>0</v>
      </c>
      <c r="X107" s="31" t="n">
        <f aca="false">SUM(X101:X106)</f>
        <v>0</v>
      </c>
      <c r="Y107" s="31" t="n">
        <f aca="false">SUM(Y101:Y106)</f>
        <v>0</v>
      </c>
      <c r="Z107" s="31" t="n">
        <f aca="false">SUM(Z101:Z106)</f>
        <v>0</v>
      </c>
      <c r="AA107" s="31" t="n">
        <f aca="false">SUM(AA101:AA106)</f>
        <v>0</v>
      </c>
      <c r="AB107" s="31" t="n">
        <f aca="false">SUM(AB101:AB106)</f>
        <v>0</v>
      </c>
      <c r="AC107" s="31" t="n">
        <f aca="false">SUM(AC101:AC106)</f>
        <v>0</v>
      </c>
      <c r="AD107" s="31" t="n">
        <f aca="false">SUM(AD101:AD106)</f>
        <v>19</v>
      </c>
      <c r="AE107" s="31" t="n">
        <f aca="false">SUM(AE101:AE106)</f>
        <v>2645</v>
      </c>
    </row>
    <row r="108" customFormat="false" ht="16.5" hidden="false" customHeight="false" outlineLevel="0" collapsed="false">
      <c r="U108" s="3" t="n">
        <f aca="false">U107/2</f>
        <v>10.5</v>
      </c>
      <c r="V108" s="3" t="n">
        <f aca="false">V107/2</f>
        <v>6.5</v>
      </c>
    </row>
    <row r="109" customFormat="false" ht="16.5" hidden="false" customHeight="true" outlineLevel="0" collapsed="false">
      <c r="C109" s="29" t="s">
        <v>67</v>
      </c>
      <c r="D109" s="32" t="s">
        <v>68</v>
      </c>
      <c r="E109" s="32"/>
      <c r="F109" s="32"/>
      <c r="G109" s="32"/>
      <c r="H109" s="33" t="s">
        <v>8</v>
      </c>
      <c r="I109" s="9" t="s">
        <v>9</v>
      </c>
      <c r="J109" s="9" t="s">
        <v>10</v>
      </c>
      <c r="K109" s="9" t="s">
        <v>11</v>
      </c>
      <c r="L109" s="9" t="s">
        <v>12</v>
      </c>
      <c r="M109" s="9" t="s">
        <v>13</v>
      </c>
      <c r="N109" s="9" t="s">
        <v>14</v>
      </c>
      <c r="O109" s="9" t="s">
        <v>15</v>
      </c>
      <c r="P109" s="9" t="s">
        <v>16</v>
      </c>
      <c r="Q109" s="9" t="s">
        <v>17</v>
      </c>
      <c r="R109" s="9" t="s">
        <v>18</v>
      </c>
      <c r="S109" s="9" t="s">
        <v>19</v>
      </c>
      <c r="T109" s="9" t="s">
        <v>20</v>
      </c>
      <c r="U109" s="9" t="s">
        <v>24</v>
      </c>
      <c r="V109" s="9" t="s">
        <v>25</v>
      </c>
      <c r="W109" s="9" t="s">
        <v>26</v>
      </c>
      <c r="X109" s="9" t="s">
        <v>27</v>
      </c>
      <c r="Y109" s="9" t="s">
        <v>28</v>
      </c>
      <c r="Z109" s="9" t="s">
        <v>29</v>
      </c>
      <c r="AA109" s="9" t="s">
        <v>30</v>
      </c>
      <c r="AB109" s="9" t="s">
        <v>31</v>
      </c>
    </row>
    <row r="110" customFormat="false" ht="16.5" hidden="false" customHeight="false" outlineLevel="0" collapsed="false">
      <c r="D110" s="32"/>
      <c r="E110" s="32"/>
      <c r="F110" s="32"/>
      <c r="G110" s="32"/>
      <c r="H110" s="20" t="n">
        <f aca="false">H107</f>
        <v>3388</v>
      </c>
      <c r="I110" s="20" t="n">
        <f aca="false">I107+10</f>
        <v>91</v>
      </c>
      <c r="J110" s="20" t="n">
        <f aca="false">J107+7</f>
        <v>1371</v>
      </c>
      <c r="K110" s="20" t="n">
        <f aca="false">K107+11</f>
        <v>1148</v>
      </c>
      <c r="L110" s="20" t="n">
        <f aca="false">L107+6</f>
        <v>10</v>
      </c>
      <c r="M110" s="20" t="n">
        <f aca="false">M107</f>
        <v>2</v>
      </c>
      <c r="N110" s="20" t="n">
        <f aca="false">N107</f>
        <v>0</v>
      </c>
      <c r="O110" s="20" t="n">
        <f aca="false">O107</f>
        <v>0</v>
      </c>
      <c r="P110" s="20" t="n">
        <f aca="false">P107</f>
        <v>0</v>
      </c>
      <c r="Q110" s="20" t="n">
        <f aca="false">Q107</f>
        <v>0</v>
      </c>
      <c r="R110" s="20" t="n">
        <f aca="false">R107</f>
        <v>4</v>
      </c>
      <c r="S110" s="20" t="n">
        <f aca="false">S107</f>
        <v>0</v>
      </c>
      <c r="T110" s="20" t="n">
        <f aca="false">T107</f>
        <v>0</v>
      </c>
      <c r="U110" s="20" t="n">
        <f aca="false">X90</f>
        <v>0</v>
      </c>
      <c r="V110" s="20" t="n">
        <f aca="false">Y90</f>
        <v>0</v>
      </c>
      <c r="W110" s="20" t="n">
        <f aca="false">Z90</f>
        <v>0</v>
      </c>
      <c r="X110" s="20" t="n">
        <f aca="false">AA90</f>
        <v>0</v>
      </c>
      <c r="Y110" s="20" t="n">
        <f aca="false">AB90</f>
        <v>0</v>
      </c>
      <c r="Z110" s="20" t="n">
        <f aca="false">AC107</f>
        <v>0</v>
      </c>
      <c r="AA110" s="20" t="n">
        <f aca="false">AD107</f>
        <v>19</v>
      </c>
      <c r="AB110" s="20" t="n">
        <f aca="false">SUM(I110:AA110)</f>
        <v>2645</v>
      </c>
    </row>
    <row r="111" s="1" customFormat="true" ht="16.5" hidden="false" customHeight="false" outlineLevel="0" collapsed="false">
      <c r="E111" s="2"/>
      <c r="F111" s="3"/>
      <c r="G111" s="3"/>
    </row>
    <row r="112" customFormat="false" ht="33" hidden="false" customHeight="true" outlineLevel="0" collapsed="false">
      <c r="C112" s="29" t="s">
        <v>69</v>
      </c>
      <c r="D112" s="32" t="s">
        <v>70</v>
      </c>
      <c r="E112" s="32"/>
      <c r="F112" s="32"/>
      <c r="G112" s="32"/>
      <c r="H112" s="33" t="s">
        <v>8</v>
      </c>
      <c r="I112" s="34" t="s">
        <v>71</v>
      </c>
      <c r="J112" s="34"/>
      <c r="K112" s="34" t="s">
        <v>72</v>
      </c>
      <c r="L112" s="34"/>
      <c r="M112" s="9" t="s">
        <v>13</v>
      </c>
      <c r="N112" s="9" t="s">
        <v>14</v>
      </c>
      <c r="O112" s="9" t="s">
        <v>15</v>
      </c>
      <c r="P112" s="9" t="s">
        <v>16</v>
      </c>
      <c r="Q112" s="9" t="s">
        <v>17</v>
      </c>
      <c r="R112" s="9" t="s">
        <v>18</v>
      </c>
      <c r="S112" s="9" t="s">
        <v>19</v>
      </c>
      <c r="T112" s="9" t="s">
        <v>20</v>
      </c>
      <c r="U112" s="9" t="s">
        <v>24</v>
      </c>
      <c r="V112" s="9" t="s">
        <v>25</v>
      </c>
      <c r="W112" s="9" t="s">
        <v>26</v>
      </c>
      <c r="X112" s="9" t="s">
        <v>27</v>
      </c>
      <c r="Y112" s="9" t="s">
        <v>28</v>
      </c>
      <c r="Z112" s="9" t="s">
        <v>29</v>
      </c>
      <c r="AA112" s="9" t="s">
        <v>30</v>
      </c>
      <c r="AB112" s="9" t="s">
        <v>31</v>
      </c>
    </row>
    <row r="113" customFormat="false" ht="16.5" hidden="false" customHeight="false" outlineLevel="0" collapsed="false">
      <c r="D113" s="32"/>
      <c r="E113" s="32"/>
      <c r="F113" s="32"/>
      <c r="G113" s="32"/>
      <c r="H113" s="20" t="n">
        <f aca="false">H107</f>
        <v>3388</v>
      </c>
      <c r="I113" s="35" t="n">
        <f aca="false">I110+K110</f>
        <v>1239</v>
      </c>
      <c r="J113" s="35"/>
      <c r="K113" s="35" t="n">
        <f aca="false">J110+L110</f>
        <v>1381</v>
      </c>
      <c r="L113" s="35"/>
      <c r="M113" s="20" t="n">
        <f aca="false">M110</f>
        <v>2</v>
      </c>
      <c r="N113" s="20" t="n">
        <f aca="false">N110</f>
        <v>0</v>
      </c>
      <c r="O113" s="20" t="n">
        <f aca="false">O110</f>
        <v>0</v>
      </c>
      <c r="P113" s="20" t="n">
        <f aca="false">P110</f>
        <v>0</v>
      </c>
      <c r="Q113" s="20" t="n">
        <f aca="false">Q110</f>
        <v>0</v>
      </c>
      <c r="R113" s="20" t="n">
        <f aca="false">R110</f>
        <v>4</v>
      </c>
      <c r="S113" s="20" t="n">
        <f aca="false">S110</f>
        <v>0</v>
      </c>
      <c r="T113" s="20" t="n">
        <f aca="false">T110</f>
        <v>0</v>
      </c>
      <c r="U113" s="20" t="n">
        <f aca="false">U110</f>
        <v>0</v>
      </c>
      <c r="V113" s="20" t="n">
        <f aca="false">V110</f>
        <v>0</v>
      </c>
      <c r="W113" s="20" t="n">
        <f aca="false">W110</f>
        <v>0</v>
      </c>
      <c r="X113" s="20" t="n">
        <f aca="false">X110</f>
        <v>0</v>
      </c>
      <c r="Y113" s="20" t="n">
        <f aca="false">Y110</f>
        <v>0</v>
      </c>
      <c r="Z113" s="20" t="n">
        <f aca="false">Z110</f>
        <v>0</v>
      </c>
      <c r="AA113" s="20" t="n">
        <f aca="false">AA110</f>
        <v>19</v>
      </c>
      <c r="AB113" s="20" t="n">
        <f aca="false">SUM(I113:AA113)</f>
        <v>2645</v>
      </c>
    </row>
    <row r="116" customFormat="false" ht="16.5" hidden="false" customHeight="false" outlineLevel="0" collapsed="false">
      <c r="A116" s="5" t="s">
        <v>1</v>
      </c>
      <c r="B116" s="6" t="s">
        <v>2</v>
      </c>
      <c r="C116" s="7" t="s">
        <v>3</v>
      </c>
      <c r="D116" s="5" t="s">
        <v>4</v>
      </c>
      <c r="E116" s="36" t="s">
        <v>5</v>
      </c>
      <c r="F116" s="8" t="s">
        <v>6</v>
      </c>
      <c r="G116" s="8" t="s">
        <v>7</v>
      </c>
      <c r="H116" s="8" t="s">
        <v>8</v>
      </c>
      <c r="I116" s="9" t="s">
        <v>9</v>
      </c>
      <c r="J116" s="9" t="s">
        <v>10</v>
      </c>
      <c r="K116" s="9" t="s">
        <v>11</v>
      </c>
      <c r="L116" s="9" t="s">
        <v>12</v>
      </c>
      <c r="M116" s="9" t="s">
        <v>13</v>
      </c>
      <c r="N116" s="9" t="s">
        <v>14</v>
      </c>
      <c r="O116" s="9" t="s">
        <v>15</v>
      </c>
      <c r="P116" s="9" t="s">
        <v>16</v>
      </c>
      <c r="Q116" s="9" t="s">
        <v>17</v>
      </c>
      <c r="R116" s="9" t="s">
        <v>18</v>
      </c>
      <c r="S116" s="9" t="s">
        <v>19</v>
      </c>
      <c r="T116" s="9" t="s">
        <v>20</v>
      </c>
      <c r="U116" s="10" t="s">
        <v>21</v>
      </c>
      <c r="V116" s="10" t="s">
        <v>22</v>
      </c>
      <c r="W116" s="10" t="s">
        <v>23</v>
      </c>
      <c r="X116" s="9" t="s">
        <v>24</v>
      </c>
      <c r="Y116" s="9" t="s">
        <v>25</v>
      </c>
      <c r="Z116" s="9" t="s">
        <v>26</v>
      </c>
      <c r="AA116" s="9" t="s">
        <v>27</v>
      </c>
      <c r="AB116" s="9" t="s">
        <v>28</v>
      </c>
      <c r="AC116" s="9" t="s">
        <v>29</v>
      </c>
      <c r="AD116" s="9" t="s">
        <v>30</v>
      </c>
      <c r="AE116" s="9" t="s">
        <v>31</v>
      </c>
    </row>
    <row r="117" customFormat="false" ht="16.5" hidden="false" customHeight="false" outlineLevel="0" collapsed="false">
      <c r="A117" s="11" t="n">
        <v>1</v>
      </c>
      <c r="B117" s="12" t="n">
        <v>1</v>
      </c>
      <c r="C117" s="13" t="n">
        <v>170</v>
      </c>
      <c r="D117" s="17" t="s">
        <v>76</v>
      </c>
      <c r="E117" s="15" t="s">
        <v>76</v>
      </c>
      <c r="F117" s="16" t="n">
        <v>962</v>
      </c>
      <c r="G117" s="17" t="s">
        <v>33</v>
      </c>
      <c r="H117" s="37" t="n">
        <v>687</v>
      </c>
      <c r="I117" s="20" t="n">
        <v>3</v>
      </c>
      <c r="J117" s="20" t="n">
        <v>46</v>
      </c>
      <c r="K117" s="20" t="n">
        <v>4</v>
      </c>
      <c r="L117" s="20" t="n">
        <v>2</v>
      </c>
      <c r="M117" s="20" t="n">
        <v>195</v>
      </c>
      <c r="N117" s="20" t="n">
        <v>169</v>
      </c>
      <c r="O117" s="20"/>
      <c r="P117" s="20"/>
      <c r="Q117" s="20" t="n">
        <v>2</v>
      </c>
      <c r="R117" s="20" t="n">
        <v>3</v>
      </c>
      <c r="S117" s="20"/>
      <c r="T117" s="20" t="n">
        <v>75</v>
      </c>
      <c r="U117" s="38" t="n">
        <v>0</v>
      </c>
      <c r="V117" s="38" t="n">
        <v>0</v>
      </c>
      <c r="W117" s="38"/>
      <c r="X117" s="20" t="n">
        <v>30</v>
      </c>
      <c r="Y117" s="20"/>
      <c r="Z117" s="20"/>
      <c r="AA117" s="20"/>
      <c r="AB117" s="20"/>
      <c r="AC117" s="20"/>
      <c r="AD117" s="20" t="n">
        <v>23</v>
      </c>
      <c r="AE117" s="20" t="n">
        <f aca="false">SUM(I117:AD117)</f>
        <v>552</v>
      </c>
    </row>
    <row r="118" customFormat="false" ht="16.5" hidden="false" customHeight="false" outlineLevel="0" collapsed="false">
      <c r="A118" s="11" t="n">
        <f aca="false">A117+1</f>
        <v>2</v>
      </c>
      <c r="B118" s="12" t="n">
        <v>1</v>
      </c>
      <c r="C118" s="13" t="n">
        <v>170</v>
      </c>
      <c r="D118" s="17" t="s">
        <v>76</v>
      </c>
      <c r="E118" s="15" t="s">
        <v>76</v>
      </c>
      <c r="F118" s="16" t="n">
        <v>962</v>
      </c>
      <c r="G118" s="17" t="s">
        <v>34</v>
      </c>
      <c r="H118" s="37" t="n">
        <v>687</v>
      </c>
      <c r="I118" s="20" t="n">
        <v>0</v>
      </c>
      <c r="J118" s="20" t="n">
        <v>40</v>
      </c>
      <c r="K118" s="20" t="n">
        <v>4</v>
      </c>
      <c r="L118" s="20" t="n">
        <v>1</v>
      </c>
      <c r="M118" s="20" t="n">
        <v>200</v>
      </c>
      <c r="N118" s="20" t="n">
        <v>182</v>
      </c>
      <c r="O118" s="20"/>
      <c r="P118" s="20"/>
      <c r="Q118" s="20" t="n">
        <v>6</v>
      </c>
      <c r="R118" s="20" t="n">
        <v>5</v>
      </c>
      <c r="S118" s="20"/>
      <c r="T118" s="20" t="n">
        <v>66</v>
      </c>
      <c r="U118" s="38" t="n">
        <v>0</v>
      </c>
      <c r="V118" s="38" t="n">
        <v>0</v>
      </c>
      <c r="W118" s="38"/>
      <c r="X118" s="20" t="n">
        <v>24</v>
      </c>
      <c r="Y118" s="20"/>
      <c r="Z118" s="20"/>
      <c r="AA118" s="20"/>
      <c r="AB118" s="20"/>
      <c r="AC118" s="20"/>
      <c r="AD118" s="20" t="n">
        <v>21</v>
      </c>
      <c r="AE118" s="20" t="n">
        <f aca="false">SUM(I118:AD118)</f>
        <v>549</v>
      </c>
    </row>
    <row r="119" customFormat="false" ht="16.5" hidden="false" customHeight="false" outlineLevel="0" collapsed="false">
      <c r="A119" s="11" t="n">
        <f aca="false">A118+1</f>
        <v>3</v>
      </c>
      <c r="B119" s="12" t="n">
        <v>1</v>
      </c>
      <c r="C119" s="13" t="n">
        <v>170</v>
      </c>
      <c r="D119" s="17" t="s">
        <v>76</v>
      </c>
      <c r="E119" s="15" t="s">
        <v>76</v>
      </c>
      <c r="F119" s="16" t="n">
        <v>962</v>
      </c>
      <c r="G119" s="17" t="s">
        <v>35</v>
      </c>
      <c r="H119" s="37" t="n">
        <v>686</v>
      </c>
      <c r="I119" s="20" t="n">
        <v>0</v>
      </c>
      <c r="J119" s="20" t="n">
        <v>62</v>
      </c>
      <c r="K119" s="20" t="n">
        <v>6</v>
      </c>
      <c r="L119" s="20" t="n">
        <v>3</v>
      </c>
      <c r="M119" s="20" t="n">
        <v>180</v>
      </c>
      <c r="N119" s="20" t="n">
        <v>162</v>
      </c>
      <c r="O119" s="20"/>
      <c r="P119" s="20"/>
      <c r="Q119" s="20" t="n">
        <v>2</v>
      </c>
      <c r="R119" s="20" t="n">
        <v>6</v>
      </c>
      <c r="S119" s="20"/>
      <c r="T119" s="20" t="n">
        <v>66</v>
      </c>
      <c r="U119" s="38" t="n">
        <v>0</v>
      </c>
      <c r="V119" s="38" t="n">
        <v>2</v>
      </c>
      <c r="W119" s="38"/>
      <c r="X119" s="20" t="n">
        <v>25</v>
      </c>
      <c r="Y119" s="20"/>
      <c r="Z119" s="20"/>
      <c r="AA119" s="20"/>
      <c r="AB119" s="20"/>
      <c r="AC119" s="20"/>
      <c r="AD119" s="20" t="n">
        <v>21</v>
      </c>
      <c r="AE119" s="20" t="n">
        <f aca="false">SUM(I119:AD119)</f>
        <v>535</v>
      </c>
    </row>
    <row r="120" customFormat="false" ht="16.5" hidden="false" customHeight="false" outlineLevel="0" collapsed="false">
      <c r="A120" s="11" t="n">
        <f aca="false">A119+1</f>
        <v>4</v>
      </c>
      <c r="B120" s="12" t="n">
        <v>1</v>
      </c>
      <c r="C120" s="13" t="n">
        <v>170</v>
      </c>
      <c r="D120" s="17" t="s">
        <v>76</v>
      </c>
      <c r="E120" s="15" t="s">
        <v>77</v>
      </c>
      <c r="F120" s="16" t="n">
        <v>963</v>
      </c>
      <c r="G120" s="17" t="s">
        <v>33</v>
      </c>
      <c r="H120" s="37" t="n">
        <v>478</v>
      </c>
      <c r="I120" s="20" t="n">
        <v>1</v>
      </c>
      <c r="J120" s="20" t="n">
        <v>124</v>
      </c>
      <c r="K120" s="20" t="n">
        <v>5</v>
      </c>
      <c r="L120" s="20" t="n">
        <v>1</v>
      </c>
      <c r="M120" s="20" t="n">
        <v>41</v>
      </c>
      <c r="N120" s="20" t="n">
        <v>39</v>
      </c>
      <c r="O120" s="20"/>
      <c r="P120" s="20"/>
      <c r="Q120" s="20" t="n">
        <v>6</v>
      </c>
      <c r="R120" s="20" t="n">
        <v>5</v>
      </c>
      <c r="S120" s="20"/>
      <c r="T120" s="20" t="n">
        <v>117</v>
      </c>
      <c r="U120" s="38" t="n">
        <v>0</v>
      </c>
      <c r="V120" s="38" t="n">
        <v>0</v>
      </c>
      <c r="W120" s="38"/>
      <c r="X120" s="20" t="n">
        <v>9</v>
      </c>
      <c r="Y120" s="20"/>
      <c r="Z120" s="20"/>
      <c r="AA120" s="20"/>
      <c r="AB120" s="20"/>
      <c r="AC120" s="20"/>
      <c r="AD120" s="20" t="n">
        <v>10</v>
      </c>
      <c r="AE120" s="20" t="n">
        <f aca="false">SUM(I120:AD120)</f>
        <v>358</v>
      </c>
    </row>
    <row r="121" customFormat="false" ht="16.5" hidden="false" customHeight="false" outlineLevel="0" collapsed="false">
      <c r="A121" s="11" t="n">
        <f aca="false">A120+1</f>
        <v>5</v>
      </c>
      <c r="B121" s="12" t="n">
        <v>1</v>
      </c>
      <c r="C121" s="13" t="n">
        <v>170</v>
      </c>
      <c r="D121" s="17" t="s">
        <v>76</v>
      </c>
      <c r="E121" s="15" t="s">
        <v>78</v>
      </c>
      <c r="F121" s="16" t="n">
        <v>964</v>
      </c>
      <c r="G121" s="17" t="s">
        <v>33</v>
      </c>
      <c r="H121" s="37" t="n">
        <v>325</v>
      </c>
      <c r="I121" s="20" t="n">
        <v>1</v>
      </c>
      <c r="J121" s="20" t="n">
        <v>38</v>
      </c>
      <c r="K121" s="20" t="n">
        <v>5</v>
      </c>
      <c r="L121" s="20" t="n">
        <v>1</v>
      </c>
      <c r="M121" s="20" t="n">
        <v>10</v>
      </c>
      <c r="N121" s="20" t="n">
        <v>136</v>
      </c>
      <c r="O121" s="20"/>
      <c r="P121" s="20"/>
      <c r="Q121" s="20" t="n">
        <v>2</v>
      </c>
      <c r="R121" s="20" t="n">
        <v>0</v>
      </c>
      <c r="S121" s="20"/>
      <c r="T121" s="20" t="n">
        <v>52</v>
      </c>
      <c r="U121" s="38" t="n">
        <v>0</v>
      </c>
      <c r="V121" s="38" t="n">
        <v>0</v>
      </c>
      <c r="W121" s="38"/>
      <c r="X121" s="20" t="n">
        <v>1</v>
      </c>
      <c r="Y121" s="20"/>
      <c r="Z121" s="20"/>
      <c r="AA121" s="20"/>
      <c r="AB121" s="20"/>
      <c r="AC121" s="20"/>
      <c r="AD121" s="20" t="n">
        <v>9</v>
      </c>
      <c r="AE121" s="20" t="n">
        <f aca="false">SUM(I121:AD121)</f>
        <v>255</v>
      </c>
    </row>
    <row r="122" customFormat="false" ht="16.5" hidden="false" customHeight="false" outlineLevel="0" collapsed="false">
      <c r="A122" s="11" t="n">
        <f aca="false">A121+1</f>
        <v>6</v>
      </c>
      <c r="B122" s="12" t="n">
        <v>1</v>
      </c>
      <c r="C122" s="13" t="n">
        <v>170</v>
      </c>
      <c r="D122" s="17" t="s">
        <v>76</v>
      </c>
      <c r="E122" s="15" t="s">
        <v>79</v>
      </c>
      <c r="F122" s="16" t="n">
        <v>965</v>
      </c>
      <c r="G122" s="17" t="s">
        <v>33</v>
      </c>
      <c r="H122" s="37" t="n">
        <v>493</v>
      </c>
      <c r="I122" s="20" t="n">
        <v>0</v>
      </c>
      <c r="J122" s="20" t="n">
        <v>59</v>
      </c>
      <c r="K122" s="20" t="n">
        <v>3</v>
      </c>
      <c r="L122" s="20" t="n">
        <v>0</v>
      </c>
      <c r="M122" s="20" t="n">
        <v>110</v>
      </c>
      <c r="N122" s="20" t="n">
        <v>71</v>
      </c>
      <c r="O122" s="20"/>
      <c r="P122" s="20"/>
      <c r="Q122" s="20" t="n">
        <v>4</v>
      </c>
      <c r="R122" s="20" t="n">
        <v>0</v>
      </c>
      <c r="S122" s="20"/>
      <c r="T122" s="20" t="n">
        <v>95</v>
      </c>
      <c r="U122" s="38" t="n">
        <v>0</v>
      </c>
      <c r="V122" s="38" t="n">
        <v>0</v>
      </c>
      <c r="W122" s="38"/>
      <c r="X122" s="20" t="n">
        <v>1</v>
      </c>
      <c r="Y122" s="20"/>
      <c r="Z122" s="20"/>
      <c r="AA122" s="20"/>
      <c r="AB122" s="20"/>
      <c r="AC122" s="20"/>
      <c r="AD122" s="20" t="n">
        <v>4</v>
      </c>
      <c r="AE122" s="20" t="n">
        <f aca="false">SUM(I122:AD122)</f>
        <v>347</v>
      </c>
    </row>
    <row r="123" customFormat="false" ht="16.5" hidden="false" customHeight="false" outlineLevel="0" collapsed="false">
      <c r="A123" s="11" t="n">
        <f aca="false">A122+1</f>
        <v>7</v>
      </c>
      <c r="B123" s="12" t="n">
        <v>1</v>
      </c>
      <c r="C123" s="13" t="n">
        <v>170</v>
      </c>
      <c r="D123" s="17" t="s">
        <v>76</v>
      </c>
      <c r="E123" s="15" t="s">
        <v>80</v>
      </c>
      <c r="F123" s="16" t="n">
        <v>966</v>
      </c>
      <c r="G123" s="17" t="s">
        <v>33</v>
      </c>
      <c r="H123" s="37" t="n">
        <v>494</v>
      </c>
      <c r="I123" s="20" t="n">
        <v>1</v>
      </c>
      <c r="J123" s="20" t="n">
        <v>45</v>
      </c>
      <c r="K123" s="20" t="n">
        <v>3</v>
      </c>
      <c r="L123" s="20" t="n">
        <v>2</v>
      </c>
      <c r="M123" s="20" t="n">
        <v>145</v>
      </c>
      <c r="N123" s="20" t="n">
        <v>122</v>
      </c>
      <c r="O123" s="20"/>
      <c r="P123" s="20"/>
      <c r="Q123" s="20" t="n">
        <v>2</v>
      </c>
      <c r="R123" s="20" t="n">
        <v>1</v>
      </c>
      <c r="S123" s="20"/>
      <c r="T123" s="20" t="n">
        <v>36</v>
      </c>
      <c r="U123" s="38" t="n">
        <v>0</v>
      </c>
      <c r="V123" s="38" t="n">
        <v>0</v>
      </c>
      <c r="W123" s="38"/>
      <c r="X123" s="20" t="n">
        <v>8</v>
      </c>
      <c r="Y123" s="20"/>
      <c r="Z123" s="20"/>
      <c r="AA123" s="20"/>
      <c r="AB123" s="20"/>
      <c r="AC123" s="20"/>
      <c r="AD123" s="20" t="n">
        <v>7</v>
      </c>
      <c r="AE123" s="20" t="n">
        <f aca="false">SUM(I123:AD123)</f>
        <v>372</v>
      </c>
    </row>
    <row r="124" customFormat="false" ht="16.5" hidden="false" customHeight="false" outlineLevel="0" collapsed="false">
      <c r="A124" s="11" t="n">
        <f aca="false">A123+1</f>
        <v>8</v>
      </c>
      <c r="B124" s="12" t="n">
        <v>1</v>
      </c>
      <c r="C124" s="13" t="n">
        <v>170</v>
      </c>
      <c r="D124" s="17" t="s">
        <v>76</v>
      </c>
      <c r="E124" s="15" t="s">
        <v>81</v>
      </c>
      <c r="F124" s="16" t="n">
        <v>966</v>
      </c>
      <c r="G124" s="17" t="s">
        <v>62</v>
      </c>
      <c r="H124" s="37" t="n">
        <v>353</v>
      </c>
      <c r="I124" s="20" t="n">
        <v>1</v>
      </c>
      <c r="J124" s="20" t="n">
        <v>92</v>
      </c>
      <c r="K124" s="20" t="n">
        <v>5</v>
      </c>
      <c r="L124" s="20" t="n">
        <v>1</v>
      </c>
      <c r="M124" s="20" t="n">
        <v>84</v>
      </c>
      <c r="N124" s="20" t="n">
        <v>46</v>
      </c>
      <c r="O124" s="20"/>
      <c r="P124" s="20"/>
      <c r="Q124" s="20" t="n">
        <v>0</v>
      </c>
      <c r="R124" s="20" t="n">
        <v>2</v>
      </c>
      <c r="S124" s="20"/>
      <c r="T124" s="20" t="n">
        <v>34</v>
      </c>
      <c r="U124" s="38" t="n">
        <v>0</v>
      </c>
      <c r="V124" s="38" t="n">
        <v>2</v>
      </c>
      <c r="W124" s="38"/>
      <c r="X124" s="20" t="n">
        <v>11</v>
      </c>
      <c r="Y124" s="20"/>
      <c r="Z124" s="20"/>
      <c r="AA124" s="20"/>
      <c r="AB124" s="20"/>
      <c r="AC124" s="20"/>
      <c r="AD124" s="20" t="n">
        <v>3</v>
      </c>
      <c r="AE124" s="20" t="n">
        <f aca="false">SUM(I124:AD124)</f>
        <v>281</v>
      </c>
    </row>
    <row r="125" customFormat="false" ht="16.5" hidden="false" customHeight="false" outlineLevel="0" collapsed="false">
      <c r="A125" s="11" t="n">
        <f aca="false">A124+1</f>
        <v>9</v>
      </c>
      <c r="B125" s="12" t="n">
        <v>1</v>
      </c>
      <c r="C125" s="13" t="n">
        <v>170</v>
      </c>
      <c r="D125" s="17" t="s">
        <v>76</v>
      </c>
      <c r="E125" s="15" t="s">
        <v>82</v>
      </c>
      <c r="F125" s="16" t="n">
        <v>967</v>
      </c>
      <c r="G125" s="17" t="s">
        <v>33</v>
      </c>
      <c r="H125" s="37" t="n">
        <v>602</v>
      </c>
      <c r="I125" s="20" t="n">
        <v>0</v>
      </c>
      <c r="J125" s="20" t="n">
        <v>36</v>
      </c>
      <c r="K125" s="20" t="n">
        <v>2</v>
      </c>
      <c r="L125" s="20" t="n">
        <v>1</v>
      </c>
      <c r="M125" s="20" t="n">
        <v>170</v>
      </c>
      <c r="N125" s="20" t="n">
        <v>100</v>
      </c>
      <c r="O125" s="20"/>
      <c r="P125" s="20"/>
      <c r="Q125" s="20" t="n">
        <v>2</v>
      </c>
      <c r="R125" s="20" t="n">
        <v>3</v>
      </c>
      <c r="S125" s="20"/>
      <c r="T125" s="20" t="n">
        <v>123</v>
      </c>
      <c r="U125" s="38" t="n">
        <v>0</v>
      </c>
      <c r="V125" s="38" t="n">
        <v>1</v>
      </c>
      <c r="W125" s="38"/>
      <c r="X125" s="20" t="n">
        <v>4</v>
      </c>
      <c r="Y125" s="20"/>
      <c r="Z125" s="20"/>
      <c r="AA125" s="20"/>
      <c r="AB125" s="20"/>
      <c r="AC125" s="20"/>
      <c r="AD125" s="20" t="n">
        <v>17</v>
      </c>
      <c r="AE125" s="20" t="n">
        <f aca="false">SUM(I125:AD125)</f>
        <v>459</v>
      </c>
    </row>
    <row r="126" customFormat="false" ht="16.5" hidden="false" customHeight="false" outlineLevel="0" collapsed="false">
      <c r="A126" s="11" t="n">
        <f aca="false">A125+1</f>
        <v>10</v>
      </c>
      <c r="B126" s="12" t="n">
        <v>1</v>
      </c>
      <c r="C126" s="13" t="n">
        <v>170</v>
      </c>
      <c r="D126" s="17" t="s">
        <v>76</v>
      </c>
      <c r="E126" s="15" t="s">
        <v>83</v>
      </c>
      <c r="F126" s="16" t="n">
        <v>968</v>
      </c>
      <c r="G126" s="17" t="s">
        <v>33</v>
      </c>
      <c r="H126" s="37" t="n">
        <v>274</v>
      </c>
      <c r="I126" s="20" t="n">
        <v>0</v>
      </c>
      <c r="J126" s="20" t="n">
        <v>27</v>
      </c>
      <c r="K126" s="20" t="n">
        <v>1</v>
      </c>
      <c r="L126" s="20" t="n">
        <v>0</v>
      </c>
      <c r="M126" s="20" t="n">
        <v>57</v>
      </c>
      <c r="N126" s="20" t="n">
        <v>63</v>
      </c>
      <c r="O126" s="20"/>
      <c r="P126" s="20"/>
      <c r="Q126" s="20" t="n">
        <v>0</v>
      </c>
      <c r="R126" s="20" t="n">
        <v>0</v>
      </c>
      <c r="S126" s="20"/>
      <c r="T126" s="20" t="n">
        <v>51</v>
      </c>
      <c r="U126" s="38" t="n">
        <v>0</v>
      </c>
      <c r="V126" s="38" t="n">
        <v>0</v>
      </c>
      <c r="W126" s="38"/>
      <c r="X126" s="20" t="n">
        <v>1</v>
      </c>
      <c r="Y126" s="20"/>
      <c r="Z126" s="20"/>
      <c r="AA126" s="20"/>
      <c r="AB126" s="20"/>
      <c r="AC126" s="20"/>
      <c r="AD126" s="20" t="n">
        <v>0</v>
      </c>
      <c r="AE126" s="20" t="n">
        <f aca="false">SUM(I126:AD126)</f>
        <v>200</v>
      </c>
    </row>
    <row r="127" customFormat="false" ht="16.5" hidden="false" customHeight="false" outlineLevel="0" collapsed="false">
      <c r="A127" s="11" t="n">
        <f aca="false">A126+1</f>
        <v>11</v>
      </c>
      <c r="B127" s="12" t="n">
        <v>1</v>
      </c>
      <c r="C127" s="13" t="n">
        <v>170</v>
      </c>
      <c r="D127" s="17" t="s">
        <v>76</v>
      </c>
      <c r="E127" s="15" t="s">
        <v>84</v>
      </c>
      <c r="F127" s="16" t="n">
        <v>969</v>
      </c>
      <c r="G127" s="17" t="s">
        <v>33</v>
      </c>
      <c r="H127" s="37" t="n">
        <v>639</v>
      </c>
      <c r="I127" s="20" t="n">
        <v>0</v>
      </c>
      <c r="J127" s="20" t="n">
        <v>58</v>
      </c>
      <c r="K127" s="20" t="n">
        <v>0</v>
      </c>
      <c r="L127" s="20" t="n">
        <v>2</v>
      </c>
      <c r="M127" s="20" t="n">
        <v>201</v>
      </c>
      <c r="N127" s="20" t="n">
        <v>98</v>
      </c>
      <c r="O127" s="20"/>
      <c r="P127" s="20"/>
      <c r="Q127" s="20" t="n">
        <v>2</v>
      </c>
      <c r="R127" s="20" t="n">
        <v>4</v>
      </c>
      <c r="S127" s="20"/>
      <c r="T127" s="20" t="n">
        <v>116</v>
      </c>
      <c r="U127" s="38" t="n">
        <v>0</v>
      </c>
      <c r="V127" s="38" t="n">
        <v>0</v>
      </c>
      <c r="W127" s="38"/>
      <c r="X127" s="20" t="n">
        <v>19</v>
      </c>
      <c r="Y127" s="20"/>
      <c r="Z127" s="20"/>
      <c r="AA127" s="20"/>
      <c r="AB127" s="20"/>
      <c r="AC127" s="20"/>
      <c r="AD127" s="20" t="n">
        <v>25</v>
      </c>
      <c r="AE127" s="20" t="n">
        <f aca="false">SUM(I127:AD127)</f>
        <v>525</v>
      </c>
    </row>
    <row r="128" customFormat="false" ht="16.5" hidden="false" customHeight="false" outlineLevel="0" collapsed="false">
      <c r="A128" s="11" t="n">
        <f aca="false">A127+1</f>
        <v>12</v>
      </c>
      <c r="B128" s="12" t="n">
        <v>1</v>
      </c>
      <c r="C128" s="13" t="n">
        <v>170</v>
      </c>
      <c r="D128" s="17" t="s">
        <v>76</v>
      </c>
      <c r="E128" s="15" t="s">
        <v>85</v>
      </c>
      <c r="F128" s="16" t="n">
        <v>970</v>
      </c>
      <c r="G128" s="17" t="s">
        <v>33</v>
      </c>
      <c r="H128" s="37" t="n">
        <v>563</v>
      </c>
      <c r="I128" s="20" t="n">
        <v>0</v>
      </c>
      <c r="J128" s="20" t="n">
        <v>90</v>
      </c>
      <c r="K128" s="20" t="n">
        <v>2</v>
      </c>
      <c r="L128" s="20" t="n">
        <v>3</v>
      </c>
      <c r="M128" s="20" t="n">
        <v>70</v>
      </c>
      <c r="N128" s="20" t="n">
        <v>104</v>
      </c>
      <c r="O128" s="20"/>
      <c r="P128" s="20"/>
      <c r="Q128" s="20" t="n">
        <v>4</v>
      </c>
      <c r="R128" s="20" t="n">
        <v>0</v>
      </c>
      <c r="S128" s="20"/>
      <c r="T128" s="20" t="n">
        <v>114</v>
      </c>
      <c r="U128" s="38" t="n">
        <v>1</v>
      </c>
      <c r="V128" s="38" t="n">
        <v>1</v>
      </c>
      <c r="W128" s="38"/>
      <c r="X128" s="20" t="n">
        <v>11</v>
      </c>
      <c r="Y128" s="20"/>
      <c r="Z128" s="20"/>
      <c r="AA128" s="20"/>
      <c r="AB128" s="20"/>
      <c r="AC128" s="20"/>
      <c r="AD128" s="20" t="n">
        <v>20</v>
      </c>
      <c r="AE128" s="20" t="n">
        <f aca="false">SUM(I128:AD128)</f>
        <v>420</v>
      </c>
    </row>
    <row r="129" customFormat="false" ht="16.5" hidden="false" customHeight="false" outlineLevel="0" collapsed="false">
      <c r="A129" s="11" t="n">
        <f aca="false">A128+1</f>
        <v>13</v>
      </c>
      <c r="B129" s="12" t="n">
        <v>1</v>
      </c>
      <c r="C129" s="13" t="n">
        <v>170</v>
      </c>
      <c r="D129" s="17" t="s">
        <v>76</v>
      </c>
      <c r="E129" s="15" t="s">
        <v>85</v>
      </c>
      <c r="F129" s="16" t="n">
        <v>970</v>
      </c>
      <c r="G129" s="17" t="s">
        <v>34</v>
      </c>
      <c r="H129" s="37" t="n">
        <v>563</v>
      </c>
      <c r="I129" s="20" t="n">
        <v>1</v>
      </c>
      <c r="J129" s="20" t="n">
        <v>80</v>
      </c>
      <c r="K129" s="20" t="n">
        <v>2</v>
      </c>
      <c r="L129" s="20" t="n">
        <v>0</v>
      </c>
      <c r="M129" s="20" t="n">
        <v>81</v>
      </c>
      <c r="N129" s="20" t="n">
        <v>132</v>
      </c>
      <c r="O129" s="20"/>
      <c r="P129" s="20"/>
      <c r="Q129" s="20" t="n">
        <v>1</v>
      </c>
      <c r="R129" s="20" t="n">
        <v>0</v>
      </c>
      <c r="S129" s="20"/>
      <c r="T129" s="20" t="n">
        <v>125</v>
      </c>
      <c r="U129" s="38" t="n">
        <v>0</v>
      </c>
      <c r="V129" s="38" t="n">
        <v>1</v>
      </c>
      <c r="W129" s="38"/>
      <c r="X129" s="20" t="n">
        <v>10</v>
      </c>
      <c r="Y129" s="20"/>
      <c r="Z129" s="20"/>
      <c r="AA129" s="20"/>
      <c r="AB129" s="20"/>
      <c r="AC129" s="20"/>
      <c r="AD129" s="20" t="n">
        <v>10</v>
      </c>
      <c r="AE129" s="20" t="n">
        <f aca="false">SUM(I129:AD129)</f>
        <v>443</v>
      </c>
    </row>
    <row r="130" customFormat="false" ht="16.5" hidden="false" customHeight="false" outlineLevel="0" collapsed="false">
      <c r="A130" s="11" t="n">
        <f aca="false">A129+1</f>
        <v>14</v>
      </c>
      <c r="B130" s="12" t="n">
        <v>1</v>
      </c>
      <c r="C130" s="13" t="n">
        <v>170</v>
      </c>
      <c r="D130" s="17" t="s">
        <v>76</v>
      </c>
      <c r="E130" s="15" t="s">
        <v>86</v>
      </c>
      <c r="F130" s="16" t="n">
        <v>971</v>
      </c>
      <c r="G130" s="17" t="s">
        <v>33</v>
      </c>
      <c r="H130" s="37" t="n">
        <v>214</v>
      </c>
      <c r="I130" s="20" t="n">
        <v>0</v>
      </c>
      <c r="J130" s="20" t="n">
        <v>24</v>
      </c>
      <c r="K130" s="20" t="n">
        <v>4</v>
      </c>
      <c r="L130" s="20" t="n">
        <v>2</v>
      </c>
      <c r="M130" s="20" t="n">
        <v>56</v>
      </c>
      <c r="N130" s="20" t="n">
        <v>49</v>
      </c>
      <c r="O130" s="20"/>
      <c r="P130" s="20"/>
      <c r="Q130" s="20" t="n">
        <v>1</v>
      </c>
      <c r="R130" s="20" t="n">
        <v>1</v>
      </c>
      <c r="S130" s="20"/>
      <c r="T130" s="20" t="n">
        <v>33</v>
      </c>
      <c r="U130" s="38" t="n">
        <v>0</v>
      </c>
      <c r="V130" s="38" t="n">
        <v>0</v>
      </c>
      <c r="W130" s="38"/>
      <c r="X130" s="20" t="n">
        <v>3</v>
      </c>
      <c r="Y130" s="20"/>
      <c r="Z130" s="20"/>
      <c r="AA130" s="20"/>
      <c r="AB130" s="20"/>
      <c r="AC130" s="20"/>
      <c r="AD130" s="20" t="n">
        <v>5</v>
      </c>
      <c r="AE130" s="20" t="n">
        <f aca="false">SUM(I130:AD130)</f>
        <v>178</v>
      </c>
    </row>
    <row r="131" customFormat="false" ht="16.5" hidden="false" customHeight="false" outlineLevel="0" collapsed="false">
      <c r="A131" s="11" t="n">
        <f aca="false">A130+1</f>
        <v>15</v>
      </c>
      <c r="B131" s="12" t="n">
        <v>1</v>
      </c>
      <c r="C131" s="13" t="n">
        <v>170</v>
      </c>
      <c r="D131" s="17" t="s">
        <v>76</v>
      </c>
      <c r="E131" s="15" t="s">
        <v>87</v>
      </c>
      <c r="F131" s="16" t="n">
        <v>972</v>
      </c>
      <c r="G131" s="17" t="s">
        <v>33</v>
      </c>
      <c r="H131" s="37" t="n">
        <v>586</v>
      </c>
      <c r="I131" s="20" t="n">
        <v>1</v>
      </c>
      <c r="J131" s="20" t="n">
        <v>39</v>
      </c>
      <c r="K131" s="20" t="n">
        <v>6</v>
      </c>
      <c r="L131" s="20" t="n">
        <v>1</v>
      </c>
      <c r="M131" s="20" t="n">
        <v>99</v>
      </c>
      <c r="N131" s="20" t="n">
        <v>130</v>
      </c>
      <c r="O131" s="20"/>
      <c r="P131" s="20"/>
      <c r="Q131" s="20" t="n">
        <v>1</v>
      </c>
      <c r="R131" s="20" t="n">
        <v>0</v>
      </c>
      <c r="S131" s="20"/>
      <c r="T131" s="20" t="n">
        <v>120</v>
      </c>
      <c r="U131" s="38" t="n">
        <v>0</v>
      </c>
      <c r="V131" s="38" t="n">
        <v>1</v>
      </c>
      <c r="W131" s="38"/>
      <c r="X131" s="20" t="n">
        <v>9</v>
      </c>
      <c r="Y131" s="20"/>
      <c r="Z131" s="20"/>
      <c r="AA131" s="20"/>
      <c r="AB131" s="20"/>
      <c r="AC131" s="20"/>
      <c r="AD131" s="20" t="n">
        <v>14</v>
      </c>
      <c r="AE131" s="20" t="n">
        <f aca="false">SUM(I131:AD131)</f>
        <v>421</v>
      </c>
    </row>
    <row r="132" customFormat="false" ht="16.5" hidden="false" customHeight="false" outlineLevel="0" collapsed="false">
      <c r="A132" s="11" t="n">
        <f aca="false">A131+1</f>
        <v>16</v>
      </c>
      <c r="B132" s="12" t="n">
        <v>1</v>
      </c>
      <c r="C132" s="13" t="n">
        <v>170</v>
      </c>
      <c r="D132" s="17" t="s">
        <v>76</v>
      </c>
      <c r="E132" s="15" t="s">
        <v>87</v>
      </c>
      <c r="F132" s="16" t="n">
        <v>972</v>
      </c>
      <c r="G132" s="17" t="s">
        <v>34</v>
      </c>
      <c r="H132" s="37" t="n">
        <v>586</v>
      </c>
      <c r="I132" s="20" t="n">
        <v>2</v>
      </c>
      <c r="J132" s="20" t="n">
        <v>41</v>
      </c>
      <c r="K132" s="20" t="n">
        <v>4</v>
      </c>
      <c r="L132" s="20" t="n">
        <v>1</v>
      </c>
      <c r="M132" s="20" t="n">
        <v>103</v>
      </c>
      <c r="N132" s="20" t="n">
        <v>173</v>
      </c>
      <c r="O132" s="20"/>
      <c r="P132" s="20"/>
      <c r="Q132" s="20" t="n">
        <v>3</v>
      </c>
      <c r="R132" s="20" t="n">
        <v>0</v>
      </c>
      <c r="S132" s="20"/>
      <c r="T132" s="20" t="n">
        <v>139</v>
      </c>
      <c r="U132" s="38" t="n">
        <v>0</v>
      </c>
      <c r="V132" s="38" t="n">
        <v>0</v>
      </c>
      <c r="W132" s="38"/>
      <c r="X132" s="20" t="n">
        <v>7</v>
      </c>
      <c r="Y132" s="20"/>
      <c r="Z132" s="20"/>
      <c r="AA132" s="20"/>
      <c r="AB132" s="20"/>
      <c r="AC132" s="20"/>
      <c r="AD132" s="20" t="n">
        <v>11</v>
      </c>
      <c r="AE132" s="20" t="n">
        <f aca="false">SUM(I132:AD132)</f>
        <v>484</v>
      </c>
    </row>
    <row r="133" customFormat="false" ht="16.5" hidden="false" customHeight="false" outlineLevel="0" collapsed="false">
      <c r="A133" s="11" t="n">
        <f aca="false">A132+1</f>
        <v>17</v>
      </c>
      <c r="B133" s="12" t="n">
        <v>1</v>
      </c>
      <c r="C133" s="13" t="n">
        <v>170</v>
      </c>
      <c r="D133" s="17" t="s">
        <v>76</v>
      </c>
      <c r="E133" s="15" t="s">
        <v>88</v>
      </c>
      <c r="F133" s="16" t="n">
        <v>972</v>
      </c>
      <c r="G133" s="17" t="s">
        <v>62</v>
      </c>
      <c r="H133" s="37" t="n">
        <v>460</v>
      </c>
      <c r="I133" s="20" t="n">
        <v>0</v>
      </c>
      <c r="J133" s="20" t="n">
        <v>25</v>
      </c>
      <c r="K133" s="20" t="n">
        <v>3</v>
      </c>
      <c r="L133" s="20" t="n">
        <v>0</v>
      </c>
      <c r="M133" s="20" t="n">
        <v>64</v>
      </c>
      <c r="N133" s="20" t="n">
        <v>93</v>
      </c>
      <c r="O133" s="20"/>
      <c r="P133" s="20"/>
      <c r="Q133" s="20" t="n">
        <v>1</v>
      </c>
      <c r="R133" s="20" t="n">
        <v>3</v>
      </c>
      <c r="S133" s="20"/>
      <c r="T133" s="20" t="n">
        <v>160</v>
      </c>
      <c r="U133" s="38" t="n">
        <v>0</v>
      </c>
      <c r="V133" s="38" t="n">
        <v>0</v>
      </c>
      <c r="W133" s="38"/>
      <c r="X133" s="20" t="n">
        <v>13</v>
      </c>
      <c r="Y133" s="20"/>
      <c r="Z133" s="20"/>
      <c r="AA133" s="20"/>
      <c r="AB133" s="20"/>
      <c r="AC133" s="20"/>
      <c r="AD133" s="20" t="n">
        <v>8</v>
      </c>
      <c r="AE133" s="20" t="n">
        <f aca="false">SUM(I133:AD133)</f>
        <v>370</v>
      </c>
    </row>
    <row r="134" customFormat="false" ht="16.5" hidden="false" customHeight="false" outlineLevel="0" collapsed="false">
      <c r="A134" s="11" t="n">
        <f aca="false">A133+1</f>
        <v>18</v>
      </c>
      <c r="B134" s="12" t="n">
        <v>1</v>
      </c>
      <c r="C134" s="13" t="n">
        <v>170</v>
      </c>
      <c r="D134" s="17" t="s">
        <v>76</v>
      </c>
      <c r="E134" s="15" t="s">
        <v>89</v>
      </c>
      <c r="F134" s="16" t="n">
        <v>973</v>
      </c>
      <c r="G134" s="17" t="s">
        <v>33</v>
      </c>
      <c r="H134" s="37" t="n">
        <v>279</v>
      </c>
      <c r="I134" s="20" t="n">
        <v>0</v>
      </c>
      <c r="J134" s="20" t="n">
        <v>13</v>
      </c>
      <c r="K134" s="20" t="n">
        <v>1</v>
      </c>
      <c r="L134" s="20" t="n">
        <v>1</v>
      </c>
      <c r="M134" s="20" t="n">
        <v>72</v>
      </c>
      <c r="N134" s="20" t="n">
        <v>38</v>
      </c>
      <c r="O134" s="20"/>
      <c r="P134" s="20"/>
      <c r="Q134" s="20" t="n">
        <v>7</v>
      </c>
      <c r="R134" s="20" t="n">
        <v>0</v>
      </c>
      <c r="S134" s="20"/>
      <c r="T134" s="20" t="n">
        <v>80</v>
      </c>
      <c r="U134" s="38" t="n">
        <v>0</v>
      </c>
      <c r="V134" s="38" t="n">
        <v>0</v>
      </c>
      <c r="W134" s="38"/>
      <c r="X134" s="20" t="n">
        <v>0</v>
      </c>
      <c r="Y134" s="20"/>
      <c r="Z134" s="20"/>
      <c r="AA134" s="20"/>
      <c r="AB134" s="20"/>
      <c r="AC134" s="20"/>
      <c r="AD134" s="20" t="n">
        <v>5</v>
      </c>
      <c r="AE134" s="20" t="n">
        <f aca="false">SUM(I134:AD134)</f>
        <v>217</v>
      </c>
    </row>
    <row r="135" customFormat="false" ht="16.5" hidden="false" customHeight="false" outlineLevel="0" collapsed="false">
      <c r="A135" s="11" t="n">
        <f aca="false">A134+1</f>
        <v>19</v>
      </c>
      <c r="B135" s="12" t="n">
        <v>1</v>
      </c>
      <c r="C135" s="13" t="n">
        <v>170</v>
      </c>
      <c r="D135" s="17" t="s">
        <v>76</v>
      </c>
      <c r="E135" s="15" t="s">
        <v>90</v>
      </c>
      <c r="F135" s="16" t="n">
        <v>974</v>
      </c>
      <c r="G135" s="17" t="s">
        <v>33</v>
      </c>
      <c r="H135" s="37" t="n">
        <v>208</v>
      </c>
      <c r="I135" s="20" t="n">
        <v>0</v>
      </c>
      <c r="J135" s="20" t="n">
        <v>7</v>
      </c>
      <c r="K135" s="20" t="n">
        <v>2</v>
      </c>
      <c r="L135" s="20" t="n">
        <v>1</v>
      </c>
      <c r="M135" s="20" t="n">
        <v>25</v>
      </c>
      <c r="N135" s="20" t="n">
        <v>67</v>
      </c>
      <c r="O135" s="20"/>
      <c r="P135" s="20"/>
      <c r="Q135" s="40" t="n">
        <v>0</v>
      </c>
      <c r="R135" s="40" t="n">
        <v>0</v>
      </c>
      <c r="S135" s="40"/>
      <c r="T135" s="40" t="n">
        <v>37</v>
      </c>
      <c r="U135" s="38" t="n">
        <v>0</v>
      </c>
      <c r="V135" s="38" t="n">
        <v>0</v>
      </c>
      <c r="W135" s="38"/>
      <c r="X135" s="20" t="n">
        <v>22</v>
      </c>
      <c r="Y135" s="20"/>
      <c r="Z135" s="20"/>
      <c r="AA135" s="20"/>
      <c r="AB135" s="20"/>
      <c r="AC135" s="20"/>
      <c r="AD135" s="20" t="n">
        <v>2</v>
      </c>
      <c r="AE135" s="20" t="n">
        <f aca="false">SUM(I135:AD135)</f>
        <v>163</v>
      </c>
    </row>
    <row r="136" customFormat="false" ht="16.5" hidden="false" customHeight="false" outlineLevel="0" collapsed="false">
      <c r="A136" s="11" t="n">
        <f aca="false">A135+1</f>
        <v>20</v>
      </c>
      <c r="B136" s="12" t="n">
        <v>1</v>
      </c>
      <c r="C136" s="13" t="n">
        <v>170</v>
      </c>
      <c r="D136" s="17" t="s">
        <v>76</v>
      </c>
      <c r="E136" s="15" t="s">
        <v>91</v>
      </c>
      <c r="F136" s="16" t="n">
        <v>974</v>
      </c>
      <c r="G136" s="17" t="s">
        <v>62</v>
      </c>
      <c r="H136" s="37" t="n">
        <v>319</v>
      </c>
      <c r="I136" s="20" t="n">
        <v>0</v>
      </c>
      <c r="J136" s="20" t="n">
        <v>5</v>
      </c>
      <c r="K136" s="20" t="n">
        <v>1</v>
      </c>
      <c r="L136" s="20" t="n">
        <v>1</v>
      </c>
      <c r="M136" s="20" t="n">
        <v>90</v>
      </c>
      <c r="N136" s="20" t="n">
        <v>107</v>
      </c>
      <c r="O136" s="20"/>
      <c r="P136" s="20"/>
      <c r="Q136" s="20" t="n">
        <v>4</v>
      </c>
      <c r="R136" s="20" t="n">
        <v>0</v>
      </c>
      <c r="S136" s="20"/>
      <c r="T136" s="20" t="n">
        <v>25</v>
      </c>
      <c r="U136" s="38" t="n">
        <v>1</v>
      </c>
      <c r="V136" s="38" t="n">
        <v>0</v>
      </c>
      <c r="W136" s="38"/>
      <c r="X136" s="20" t="n">
        <v>18</v>
      </c>
      <c r="Y136" s="20"/>
      <c r="Z136" s="20"/>
      <c r="AA136" s="20"/>
      <c r="AB136" s="20"/>
      <c r="AC136" s="20"/>
      <c r="AD136" s="20" t="n">
        <v>17</v>
      </c>
      <c r="AE136" s="20" t="n">
        <f aca="false">SUM(I136:AD136)</f>
        <v>269</v>
      </c>
    </row>
    <row r="137" customFormat="false" ht="16.5" hidden="false" customHeight="false" outlineLevel="0" collapsed="false">
      <c r="A137" s="11" t="n">
        <f aca="false">A136+1</f>
        <v>21</v>
      </c>
      <c r="B137" s="12" t="n">
        <v>1</v>
      </c>
      <c r="C137" s="13" t="n">
        <v>170</v>
      </c>
      <c r="D137" s="17" t="s">
        <v>76</v>
      </c>
      <c r="E137" s="15" t="s">
        <v>92</v>
      </c>
      <c r="F137" s="16" t="n">
        <v>975</v>
      </c>
      <c r="G137" s="17" t="s">
        <v>33</v>
      </c>
      <c r="H137" s="37" t="n">
        <v>480</v>
      </c>
      <c r="I137" s="20" t="n">
        <v>1</v>
      </c>
      <c r="J137" s="20" t="n">
        <v>76</v>
      </c>
      <c r="K137" s="20" t="n">
        <v>5</v>
      </c>
      <c r="L137" s="20" t="n">
        <v>0</v>
      </c>
      <c r="M137" s="20" t="n">
        <v>171</v>
      </c>
      <c r="N137" s="20" t="n">
        <v>106</v>
      </c>
      <c r="O137" s="20"/>
      <c r="P137" s="20"/>
      <c r="Q137" s="20" t="n">
        <v>1</v>
      </c>
      <c r="R137" s="20" t="n">
        <v>1</v>
      </c>
      <c r="S137" s="20"/>
      <c r="T137" s="20" t="n">
        <v>54</v>
      </c>
      <c r="U137" s="38" t="n">
        <v>0</v>
      </c>
      <c r="V137" s="38" t="n">
        <v>1</v>
      </c>
      <c r="W137" s="38"/>
      <c r="X137" s="20" t="n">
        <v>3</v>
      </c>
      <c r="Y137" s="20"/>
      <c r="Z137" s="20"/>
      <c r="AA137" s="20"/>
      <c r="AB137" s="20"/>
      <c r="AC137" s="20"/>
      <c r="AD137" s="20" t="n">
        <v>9</v>
      </c>
      <c r="AE137" s="20" t="n">
        <f aca="false">SUM(I137:AD137)</f>
        <v>428</v>
      </c>
    </row>
    <row r="138" customFormat="false" ht="16.5" hidden="false" customHeight="false" outlineLevel="0" collapsed="false">
      <c r="A138" s="11" t="n">
        <f aca="false">A137+1</f>
        <v>22</v>
      </c>
      <c r="B138" s="12" t="n">
        <v>1</v>
      </c>
      <c r="C138" s="13" t="n">
        <v>170</v>
      </c>
      <c r="D138" s="17" t="s">
        <v>76</v>
      </c>
      <c r="E138" s="15" t="s">
        <v>93</v>
      </c>
      <c r="F138" s="16" t="n">
        <v>975</v>
      </c>
      <c r="G138" s="17" t="s">
        <v>62</v>
      </c>
      <c r="H138" s="37" t="n">
        <v>98</v>
      </c>
      <c r="I138" s="20" t="n">
        <v>0</v>
      </c>
      <c r="J138" s="20" t="n">
        <v>24</v>
      </c>
      <c r="K138" s="20" t="n">
        <v>0</v>
      </c>
      <c r="L138" s="20" t="n">
        <v>0</v>
      </c>
      <c r="M138" s="20" t="n">
        <v>31</v>
      </c>
      <c r="N138" s="20" t="n">
        <v>2</v>
      </c>
      <c r="O138" s="20"/>
      <c r="P138" s="20"/>
      <c r="Q138" s="20" t="n">
        <v>0</v>
      </c>
      <c r="R138" s="20" t="n">
        <v>0</v>
      </c>
      <c r="S138" s="20"/>
      <c r="T138" s="20" t="n">
        <v>13</v>
      </c>
      <c r="U138" s="38" t="n">
        <v>0</v>
      </c>
      <c r="V138" s="38" t="n">
        <v>0</v>
      </c>
      <c r="W138" s="38"/>
      <c r="X138" s="20" t="n">
        <v>7</v>
      </c>
      <c r="Y138" s="20"/>
      <c r="Z138" s="20"/>
      <c r="AA138" s="20"/>
      <c r="AB138" s="20"/>
      <c r="AC138" s="20"/>
      <c r="AD138" s="20" t="n">
        <v>3</v>
      </c>
      <c r="AE138" s="20" t="n">
        <f aca="false">SUM(I138:AD138)</f>
        <v>80</v>
      </c>
    </row>
    <row r="139" customFormat="false" ht="16.5" hidden="false" customHeight="false" outlineLevel="0" collapsed="false">
      <c r="A139" s="11" t="n">
        <f aca="false">A138+1</f>
        <v>23</v>
      </c>
      <c r="B139" s="12" t="n">
        <v>1</v>
      </c>
      <c r="C139" s="13" t="n">
        <v>170</v>
      </c>
      <c r="D139" s="17" t="s">
        <v>76</v>
      </c>
      <c r="E139" s="15" t="s">
        <v>94</v>
      </c>
      <c r="F139" s="16" t="n">
        <v>976</v>
      </c>
      <c r="G139" s="17" t="s">
        <v>33</v>
      </c>
      <c r="H139" s="37" t="n">
        <v>391</v>
      </c>
      <c r="I139" s="20" t="n">
        <v>1</v>
      </c>
      <c r="J139" s="20" t="n">
        <v>103</v>
      </c>
      <c r="K139" s="20" t="n">
        <v>3</v>
      </c>
      <c r="L139" s="20" t="n">
        <v>0</v>
      </c>
      <c r="M139" s="20" t="n">
        <v>30</v>
      </c>
      <c r="N139" s="20" t="n">
        <v>18</v>
      </c>
      <c r="O139" s="20"/>
      <c r="P139" s="20"/>
      <c r="Q139" s="20" t="n">
        <v>5</v>
      </c>
      <c r="R139" s="20" t="n">
        <v>4</v>
      </c>
      <c r="S139" s="20"/>
      <c r="T139" s="20" t="n">
        <v>127</v>
      </c>
      <c r="U139" s="38" t="n">
        <v>0</v>
      </c>
      <c r="V139" s="38" t="n">
        <v>2</v>
      </c>
      <c r="W139" s="38"/>
      <c r="X139" s="20" t="n">
        <v>0</v>
      </c>
      <c r="Y139" s="20"/>
      <c r="Z139" s="20"/>
      <c r="AA139" s="20"/>
      <c r="AB139" s="20"/>
      <c r="AC139" s="20"/>
      <c r="AD139" s="20" t="n">
        <v>9</v>
      </c>
      <c r="AE139" s="20" t="n">
        <f aca="false">SUM(I139:AD139)</f>
        <v>302</v>
      </c>
    </row>
    <row r="140" customFormat="false" ht="16.5" hidden="false" customHeight="false" outlineLevel="0" collapsed="false">
      <c r="A140" s="11" t="n">
        <f aca="false">A139+1</f>
        <v>24</v>
      </c>
      <c r="B140" s="12" t="n">
        <v>1</v>
      </c>
      <c r="C140" s="13" t="n">
        <v>170</v>
      </c>
      <c r="D140" s="17" t="s">
        <v>76</v>
      </c>
      <c r="E140" s="15" t="s">
        <v>94</v>
      </c>
      <c r="F140" s="16" t="n">
        <v>976</v>
      </c>
      <c r="G140" s="17" t="s">
        <v>34</v>
      </c>
      <c r="H140" s="37" t="n">
        <v>390</v>
      </c>
      <c r="I140" s="20" t="n">
        <v>1</v>
      </c>
      <c r="J140" s="20" t="n">
        <v>80</v>
      </c>
      <c r="K140" s="20" t="n">
        <v>5</v>
      </c>
      <c r="L140" s="20" t="n">
        <v>1</v>
      </c>
      <c r="M140" s="20" t="n">
        <v>54</v>
      </c>
      <c r="N140" s="20" t="n">
        <v>30</v>
      </c>
      <c r="O140" s="20"/>
      <c r="P140" s="20"/>
      <c r="Q140" s="20" t="n">
        <v>1</v>
      </c>
      <c r="R140" s="20" t="n">
        <v>1</v>
      </c>
      <c r="S140" s="20"/>
      <c r="T140" s="20" t="n">
        <v>114</v>
      </c>
      <c r="U140" s="38" t="n">
        <v>0</v>
      </c>
      <c r="V140" s="38" t="n">
        <v>0</v>
      </c>
      <c r="W140" s="38"/>
      <c r="X140" s="20" t="n">
        <v>5</v>
      </c>
      <c r="Y140" s="20"/>
      <c r="Z140" s="20"/>
      <c r="AA140" s="20"/>
      <c r="AB140" s="20"/>
      <c r="AC140" s="20"/>
      <c r="AD140" s="20" t="n">
        <v>7</v>
      </c>
      <c r="AE140" s="20" t="n">
        <f aca="false">SUM(I140:AD140)</f>
        <v>299</v>
      </c>
    </row>
    <row r="141" customFormat="false" ht="16.5" hidden="false" customHeight="false" outlineLevel="0" collapsed="false">
      <c r="A141" s="11" t="n">
        <f aca="false">A140+1</f>
        <v>25</v>
      </c>
      <c r="B141" s="12" t="n">
        <v>1</v>
      </c>
      <c r="C141" s="13" t="n">
        <v>170</v>
      </c>
      <c r="D141" s="17" t="s">
        <v>76</v>
      </c>
      <c r="E141" s="15" t="s">
        <v>95</v>
      </c>
      <c r="F141" s="16" t="n">
        <v>977</v>
      </c>
      <c r="G141" s="17" t="s">
        <v>33</v>
      </c>
      <c r="H141" s="37" t="n">
        <v>584</v>
      </c>
      <c r="I141" s="20" t="n">
        <v>1</v>
      </c>
      <c r="J141" s="20" t="n">
        <v>90</v>
      </c>
      <c r="K141" s="20" t="n">
        <v>3</v>
      </c>
      <c r="L141" s="20" t="n">
        <v>0</v>
      </c>
      <c r="M141" s="20" t="n">
        <v>156</v>
      </c>
      <c r="N141" s="20" t="n">
        <v>75</v>
      </c>
      <c r="O141" s="20"/>
      <c r="P141" s="20"/>
      <c r="Q141" s="20" t="n">
        <v>9</v>
      </c>
      <c r="R141" s="20" t="n">
        <v>2</v>
      </c>
      <c r="S141" s="20"/>
      <c r="T141" s="20" t="n">
        <v>76</v>
      </c>
      <c r="U141" s="38" t="n">
        <v>0</v>
      </c>
      <c r="V141" s="38" t="n">
        <v>0</v>
      </c>
      <c r="W141" s="38"/>
      <c r="X141" s="20" t="n">
        <v>3</v>
      </c>
      <c r="Y141" s="20"/>
      <c r="Z141" s="20"/>
      <c r="AA141" s="20"/>
      <c r="AB141" s="20"/>
      <c r="AC141" s="20"/>
      <c r="AD141" s="20" t="n">
        <v>11</v>
      </c>
      <c r="AE141" s="20" t="n">
        <f aca="false">SUM(I141:AD141)</f>
        <v>426</v>
      </c>
    </row>
    <row r="142" customFormat="false" ht="16.5" hidden="false" customHeight="false" outlineLevel="0" collapsed="false">
      <c r="C142" s="29" t="s">
        <v>65</v>
      </c>
      <c r="D142" s="30" t="s">
        <v>66</v>
      </c>
      <c r="E142" s="30"/>
      <c r="F142" s="30"/>
      <c r="G142" s="30"/>
      <c r="H142" s="31" t="n">
        <f aca="false">SUM(H117:H141)</f>
        <v>11439</v>
      </c>
      <c r="I142" s="31" t="n">
        <f aca="false">SUM(I117:I141)</f>
        <v>15</v>
      </c>
      <c r="J142" s="31" t="n">
        <f aca="false">SUM(J117:J141)</f>
        <v>1324</v>
      </c>
      <c r="K142" s="31" t="n">
        <f aca="false">SUM(K117:K141)</f>
        <v>79</v>
      </c>
      <c r="L142" s="31" t="n">
        <f aca="false">SUM(L117:L141)</f>
        <v>25</v>
      </c>
      <c r="M142" s="31" t="n">
        <f aca="false">SUM(M117:M141)</f>
        <v>2495</v>
      </c>
      <c r="N142" s="31" t="n">
        <f aca="false">SUM(N117:N141)</f>
        <v>2312</v>
      </c>
      <c r="O142" s="31" t="n">
        <f aca="false">SUM(O117:O141)</f>
        <v>0</v>
      </c>
      <c r="P142" s="31" t="n">
        <f aca="false">SUM(P117:P141)</f>
        <v>0</v>
      </c>
      <c r="Q142" s="31" t="n">
        <f aca="false">SUM(Q117:Q141)</f>
        <v>66</v>
      </c>
      <c r="R142" s="31" t="n">
        <f aca="false">SUM(R117:R141)</f>
        <v>41</v>
      </c>
      <c r="S142" s="31" t="n">
        <f aca="false">SUM(S117:S141)</f>
        <v>0</v>
      </c>
      <c r="T142" s="31" t="n">
        <f aca="false">SUM(T117:T141)</f>
        <v>2048</v>
      </c>
      <c r="U142" s="31" t="n">
        <f aca="false">SUM(U117:U141)</f>
        <v>2</v>
      </c>
      <c r="V142" s="31" t="n">
        <f aca="false">SUM(V117:V141)</f>
        <v>11</v>
      </c>
      <c r="W142" s="31" t="n">
        <f aca="false">SUM(W117:W141)</f>
        <v>0</v>
      </c>
      <c r="X142" s="31" t="n">
        <f aca="false">SUM(X117:X141)</f>
        <v>244</v>
      </c>
      <c r="Y142" s="31" t="n">
        <f aca="false">SUM(Y117:Y141)</f>
        <v>0</v>
      </c>
      <c r="Z142" s="31" t="n">
        <f aca="false">SUM(Z117:Z141)</f>
        <v>0</v>
      </c>
      <c r="AA142" s="31" t="n">
        <f aca="false">SUM(AA117:AA141)</f>
        <v>0</v>
      </c>
      <c r="AB142" s="31" t="n">
        <f aca="false">SUM(AB117:AB141)</f>
        <v>0</v>
      </c>
      <c r="AC142" s="31" t="n">
        <f aca="false">SUM(AC117:AC141)</f>
        <v>0</v>
      </c>
      <c r="AD142" s="31" t="n">
        <f aca="false">SUM(AD117:AD141)</f>
        <v>271</v>
      </c>
      <c r="AE142" s="31" t="n">
        <f aca="false">SUM(AE117:AE141)</f>
        <v>8933</v>
      </c>
    </row>
    <row r="143" s="1" customFormat="true" ht="16.5" hidden="false" customHeight="false" outlineLevel="0" collapsed="false">
      <c r="E143" s="2"/>
      <c r="F143" s="3"/>
      <c r="G143" s="3"/>
    </row>
    <row r="144" customFormat="false" ht="16.5" hidden="false" customHeight="true" outlineLevel="0" collapsed="false">
      <c r="C144" s="29" t="s">
        <v>67</v>
      </c>
      <c r="D144" s="32" t="s">
        <v>68</v>
      </c>
      <c r="E144" s="32"/>
      <c r="F144" s="32"/>
      <c r="G144" s="32"/>
      <c r="H144" s="33" t="s">
        <v>8</v>
      </c>
      <c r="I144" s="9" t="s">
        <v>9</v>
      </c>
      <c r="J144" s="9" t="s">
        <v>10</v>
      </c>
      <c r="K144" s="9" t="s">
        <v>11</v>
      </c>
      <c r="L144" s="9" t="s">
        <v>12</v>
      </c>
      <c r="M144" s="9" t="s">
        <v>13</v>
      </c>
      <c r="N144" s="9" t="s">
        <v>14</v>
      </c>
      <c r="O144" s="9" t="s">
        <v>15</v>
      </c>
      <c r="P144" s="9" t="s">
        <v>16</v>
      </c>
      <c r="Q144" s="9" t="s">
        <v>17</v>
      </c>
      <c r="R144" s="9" t="s">
        <v>18</v>
      </c>
      <c r="S144" s="9" t="s">
        <v>19</v>
      </c>
      <c r="T144" s="9" t="s">
        <v>20</v>
      </c>
      <c r="U144" s="9" t="s">
        <v>24</v>
      </c>
      <c r="V144" s="9" t="s">
        <v>25</v>
      </c>
      <c r="W144" s="9" t="s">
        <v>26</v>
      </c>
      <c r="X144" s="9" t="s">
        <v>27</v>
      </c>
      <c r="Y144" s="9" t="s">
        <v>28</v>
      </c>
      <c r="Z144" s="9" t="s">
        <v>29</v>
      </c>
      <c r="AA144" s="9" t="s">
        <v>30</v>
      </c>
      <c r="AB144" s="9" t="s">
        <v>31</v>
      </c>
    </row>
    <row r="145" customFormat="false" ht="16.5" hidden="false" customHeight="false" outlineLevel="0" collapsed="false">
      <c r="D145" s="32"/>
      <c r="E145" s="32"/>
      <c r="F145" s="32"/>
      <c r="G145" s="32"/>
      <c r="H145" s="20" t="n">
        <f aca="false">H142</f>
        <v>11439</v>
      </c>
      <c r="I145" s="20" t="n">
        <f aca="false">I142+1</f>
        <v>16</v>
      </c>
      <c r="J145" s="20" t="n">
        <f aca="false">J142+6</f>
        <v>1330</v>
      </c>
      <c r="K145" s="20" t="n">
        <f aca="false">K142+1</f>
        <v>80</v>
      </c>
      <c r="L145" s="20" t="n">
        <f aca="false">L142+5</f>
        <v>30</v>
      </c>
      <c r="M145" s="20" t="n">
        <f aca="false">M142</f>
        <v>2495</v>
      </c>
      <c r="N145" s="20" t="n">
        <f aca="false">N142</f>
        <v>2312</v>
      </c>
      <c r="O145" s="20" t="n">
        <f aca="false">O142</f>
        <v>0</v>
      </c>
      <c r="P145" s="20" t="n">
        <f aca="false">P142</f>
        <v>0</v>
      </c>
      <c r="Q145" s="20" t="n">
        <f aca="false">Q142</f>
        <v>66</v>
      </c>
      <c r="R145" s="20" t="n">
        <f aca="false">R142</f>
        <v>41</v>
      </c>
      <c r="S145" s="20" t="n">
        <f aca="false">S142</f>
        <v>0</v>
      </c>
      <c r="T145" s="20" t="n">
        <f aca="false">T142</f>
        <v>2048</v>
      </c>
      <c r="U145" s="20" t="n">
        <f aca="false">X142</f>
        <v>244</v>
      </c>
      <c r="V145" s="20" t="n">
        <f aca="false">Y117</f>
        <v>0</v>
      </c>
      <c r="W145" s="20" t="n">
        <f aca="false">Z117</f>
        <v>0</v>
      </c>
      <c r="X145" s="20" t="n">
        <f aca="false">AA117</f>
        <v>0</v>
      </c>
      <c r="Y145" s="20" t="n">
        <f aca="false">AB117</f>
        <v>0</v>
      </c>
      <c r="Z145" s="20" t="n">
        <f aca="false">AC142</f>
        <v>0</v>
      </c>
      <c r="AA145" s="20" t="n">
        <f aca="false">AD142</f>
        <v>271</v>
      </c>
      <c r="AB145" s="20" t="n">
        <f aca="false">SUM(I145:AA145)</f>
        <v>8933</v>
      </c>
    </row>
    <row r="146" s="1" customFormat="true" ht="16.5" hidden="false" customHeight="false" outlineLevel="0" collapsed="false">
      <c r="E146" s="2"/>
      <c r="F146" s="3"/>
      <c r="G146" s="3"/>
    </row>
    <row r="147" customFormat="false" ht="30.75" hidden="false" customHeight="true" outlineLevel="0" collapsed="false">
      <c r="C147" s="29" t="s">
        <v>69</v>
      </c>
      <c r="D147" s="32" t="s">
        <v>70</v>
      </c>
      <c r="E147" s="32"/>
      <c r="F147" s="32"/>
      <c r="G147" s="32"/>
      <c r="H147" s="33" t="s">
        <v>8</v>
      </c>
      <c r="I147" s="34" t="s">
        <v>71</v>
      </c>
      <c r="J147" s="34"/>
      <c r="K147" s="34" t="s">
        <v>72</v>
      </c>
      <c r="L147" s="34"/>
      <c r="M147" s="9" t="s">
        <v>13</v>
      </c>
      <c r="N147" s="9" t="s">
        <v>14</v>
      </c>
      <c r="O147" s="9" t="s">
        <v>15</v>
      </c>
      <c r="P147" s="9" t="s">
        <v>16</v>
      </c>
      <c r="Q147" s="9" t="s">
        <v>17</v>
      </c>
      <c r="R147" s="9" t="s">
        <v>18</v>
      </c>
      <c r="S147" s="9" t="s">
        <v>19</v>
      </c>
      <c r="T147" s="9" t="s">
        <v>20</v>
      </c>
      <c r="U147" s="9" t="s">
        <v>24</v>
      </c>
      <c r="V147" s="9" t="s">
        <v>25</v>
      </c>
      <c r="W147" s="9" t="s">
        <v>26</v>
      </c>
      <c r="X147" s="9" t="s">
        <v>27</v>
      </c>
      <c r="Y147" s="9" t="s">
        <v>28</v>
      </c>
      <c r="Z147" s="9" t="s">
        <v>29</v>
      </c>
      <c r="AA147" s="9" t="s">
        <v>30</v>
      </c>
      <c r="AB147" s="9" t="s">
        <v>31</v>
      </c>
    </row>
    <row r="148" customFormat="false" ht="16.5" hidden="false" customHeight="false" outlineLevel="0" collapsed="false">
      <c r="D148" s="32"/>
      <c r="E148" s="32"/>
      <c r="F148" s="32"/>
      <c r="G148" s="32"/>
      <c r="H148" s="20" t="n">
        <f aca="false">H142</f>
        <v>11439</v>
      </c>
      <c r="I148" s="35" t="n">
        <f aca="false">I145+K145</f>
        <v>96</v>
      </c>
      <c r="J148" s="35"/>
      <c r="K148" s="35" t="n">
        <f aca="false">J145+L145</f>
        <v>1360</v>
      </c>
      <c r="L148" s="35"/>
      <c r="M148" s="20" t="n">
        <f aca="false">M145</f>
        <v>2495</v>
      </c>
      <c r="N148" s="20" t="n">
        <f aca="false">N145</f>
        <v>2312</v>
      </c>
      <c r="O148" s="20" t="n">
        <f aca="false">O145</f>
        <v>0</v>
      </c>
      <c r="P148" s="20" t="n">
        <f aca="false">P145</f>
        <v>0</v>
      </c>
      <c r="Q148" s="20" t="n">
        <f aca="false">Q145</f>
        <v>66</v>
      </c>
      <c r="R148" s="20" t="n">
        <f aca="false">R145</f>
        <v>41</v>
      </c>
      <c r="S148" s="20" t="n">
        <f aca="false">S145</f>
        <v>0</v>
      </c>
      <c r="T148" s="20" t="n">
        <f aca="false">T145</f>
        <v>2048</v>
      </c>
      <c r="U148" s="20" t="n">
        <f aca="false">U145</f>
        <v>244</v>
      </c>
      <c r="V148" s="20" t="n">
        <f aca="false">V145</f>
        <v>0</v>
      </c>
      <c r="W148" s="20" t="n">
        <f aca="false">W145</f>
        <v>0</v>
      </c>
      <c r="X148" s="20" t="n">
        <f aca="false">X145</f>
        <v>0</v>
      </c>
      <c r="Y148" s="20" t="n">
        <f aca="false">Y145</f>
        <v>0</v>
      </c>
      <c r="Z148" s="20" t="n">
        <f aca="false">Z145</f>
        <v>0</v>
      </c>
      <c r="AA148" s="20" t="n">
        <f aca="false">AA145</f>
        <v>271</v>
      </c>
      <c r="AB148" s="20" t="n">
        <f aca="false">SUM(I148:AA148)</f>
        <v>8933</v>
      </c>
    </row>
    <row r="151" customFormat="false" ht="16.5" hidden="false" customHeight="false" outlineLevel="0" collapsed="false">
      <c r="A151" s="5" t="s">
        <v>1</v>
      </c>
      <c r="B151" s="6" t="s">
        <v>2</v>
      </c>
      <c r="C151" s="7" t="s">
        <v>3</v>
      </c>
      <c r="D151" s="5" t="s">
        <v>4</v>
      </c>
      <c r="E151" s="36" t="s">
        <v>5</v>
      </c>
      <c r="F151" s="8" t="s">
        <v>6</v>
      </c>
      <c r="G151" s="8" t="s">
        <v>7</v>
      </c>
      <c r="H151" s="8" t="s">
        <v>8</v>
      </c>
      <c r="I151" s="9" t="s">
        <v>9</v>
      </c>
      <c r="J151" s="9" t="s">
        <v>10</v>
      </c>
      <c r="K151" s="9" t="s">
        <v>11</v>
      </c>
      <c r="L151" s="9" t="s">
        <v>12</v>
      </c>
      <c r="M151" s="9" t="s">
        <v>13</v>
      </c>
      <c r="N151" s="9" t="s">
        <v>14</v>
      </c>
      <c r="O151" s="9" t="s">
        <v>15</v>
      </c>
      <c r="P151" s="9" t="s">
        <v>16</v>
      </c>
      <c r="Q151" s="9" t="s">
        <v>17</v>
      </c>
      <c r="R151" s="9" t="s">
        <v>18</v>
      </c>
      <c r="S151" s="9" t="s">
        <v>19</v>
      </c>
      <c r="T151" s="9" t="s">
        <v>20</v>
      </c>
      <c r="U151" s="10" t="s">
        <v>21</v>
      </c>
      <c r="V151" s="10" t="s">
        <v>22</v>
      </c>
      <c r="W151" s="10" t="s">
        <v>23</v>
      </c>
      <c r="X151" s="9" t="s">
        <v>24</v>
      </c>
      <c r="Y151" s="9" t="s">
        <v>25</v>
      </c>
      <c r="Z151" s="9" t="s">
        <v>26</v>
      </c>
      <c r="AA151" s="9" t="s">
        <v>27</v>
      </c>
      <c r="AB151" s="9" t="s">
        <v>28</v>
      </c>
      <c r="AC151" s="9" t="s">
        <v>29</v>
      </c>
      <c r="AD151" s="9" t="s">
        <v>30</v>
      </c>
      <c r="AE151" s="9" t="s">
        <v>31</v>
      </c>
    </row>
    <row r="152" customFormat="false" ht="16.5" hidden="false" customHeight="false" outlineLevel="0" collapsed="false">
      <c r="A152" s="11" t="n">
        <v>1</v>
      </c>
      <c r="B152" s="12" t="n">
        <v>1</v>
      </c>
      <c r="C152" s="13" t="n">
        <v>276</v>
      </c>
      <c r="D152" s="17" t="s">
        <v>96</v>
      </c>
      <c r="E152" s="15" t="s">
        <v>97</v>
      </c>
      <c r="F152" s="16" t="n">
        <v>1372</v>
      </c>
      <c r="G152" s="17" t="s">
        <v>33</v>
      </c>
      <c r="H152" s="37" t="n">
        <v>545</v>
      </c>
      <c r="I152" s="20" t="n">
        <v>95</v>
      </c>
      <c r="J152" s="20" t="n">
        <v>236</v>
      </c>
      <c r="K152" s="20" t="n">
        <v>26</v>
      </c>
      <c r="L152" s="20" t="n">
        <v>0</v>
      </c>
      <c r="M152" s="20" t="n">
        <v>13</v>
      </c>
      <c r="N152" s="20" t="n">
        <v>1</v>
      </c>
      <c r="O152" s="20" t="n">
        <v>9</v>
      </c>
      <c r="P152" s="20" t="n">
        <v>0</v>
      </c>
      <c r="Q152" s="20" t="n">
        <v>0</v>
      </c>
      <c r="R152" s="20" t="n">
        <v>10</v>
      </c>
      <c r="S152" s="20" t="n">
        <v>0</v>
      </c>
      <c r="T152" s="20" t="n">
        <v>0</v>
      </c>
      <c r="U152" s="38" t="n">
        <v>10</v>
      </c>
      <c r="V152" s="38" t="n">
        <v>5</v>
      </c>
      <c r="W152" s="38"/>
      <c r="X152" s="20"/>
      <c r="Y152" s="20"/>
      <c r="Z152" s="20"/>
      <c r="AA152" s="20"/>
      <c r="AB152" s="20"/>
      <c r="AC152" s="20"/>
      <c r="AD152" s="20" t="n">
        <v>11</v>
      </c>
      <c r="AE152" s="20" t="n">
        <f aca="false">SUM(I152:AD152)</f>
        <v>416</v>
      </c>
    </row>
    <row r="153" customFormat="false" ht="16.5" hidden="false" customHeight="false" outlineLevel="0" collapsed="false">
      <c r="A153" s="11" t="n">
        <v>2</v>
      </c>
      <c r="B153" s="12" t="n">
        <v>1</v>
      </c>
      <c r="C153" s="13" t="n">
        <v>276</v>
      </c>
      <c r="D153" s="17" t="s">
        <v>96</v>
      </c>
      <c r="E153" s="15" t="s">
        <v>97</v>
      </c>
      <c r="F153" s="16" t="n">
        <v>1372</v>
      </c>
      <c r="G153" s="17" t="s">
        <v>34</v>
      </c>
      <c r="H153" s="37" t="n">
        <v>545</v>
      </c>
      <c r="I153" s="20" t="n">
        <v>79</v>
      </c>
      <c r="J153" s="20" t="n">
        <v>237</v>
      </c>
      <c r="K153" s="20" t="n">
        <v>33</v>
      </c>
      <c r="L153" s="20" t="n">
        <v>1</v>
      </c>
      <c r="M153" s="20" t="n">
        <v>13</v>
      </c>
      <c r="N153" s="20" t="n">
        <v>1</v>
      </c>
      <c r="O153" s="20" t="n">
        <v>0</v>
      </c>
      <c r="P153" s="20" t="n">
        <v>1</v>
      </c>
      <c r="Q153" s="20" t="n">
        <v>0</v>
      </c>
      <c r="R153" s="20" t="n">
        <v>13</v>
      </c>
      <c r="S153" s="20" t="n">
        <v>0</v>
      </c>
      <c r="T153" s="20" t="n">
        <v>0</v>
      </c>
      <c r="U153" s="38" t="n">
        <v>18</v>
      </c>
      <c r="V153" s="38" t="n">
        <v>5</v>
      </c>
      <c r="W153" s="38"/>
      <c r="X153" s="20"/>
      <c r="Y153" s="20"/>
      <c r="Z153" s="20"/>
      <c r="AA153" s="20"/>
      <c r="AB153" s="20"/>
      <c r="AC153" s="20"/>
      <c r="AD153" s="20" t="n">
        <v>15</v>
      </c>
      <c r="AE153" s="20" t="n">
        <f aca="false">SUM(I153:AD153)</f>
        <v>416</v>
      </c>
    </row>
    <row r="154" customFormat="false" ht="16.5" hidden="false" customHeight="false" outlineLevel="0" collapsed="false">
      <c r="A154" s="11" t="n">
        <v>3</v>
      </c>
      <c r="B154" s="12" t="n">
        <v>1</v>
      </c>
      <c r="C154" s="13" t="n">
        <v>276</v>
      </c>
      <c r="D154" s="17" t="s">
        <v>96</v>
      </c>
      <c r="E154" s="15" t="s">
        <v>97</v>
      </c>
      <c r="F154" s="16" t="n">
        <v>1372</v>
      </c>
      <c r="G154" s="17" t="s">
        <v>35</v>
      </c>
      <c r="H154" s="37" t="n">
        <v>544</v>
      </c>
      <c r="I154" s="20" t="n">
        <v>102</v>
      </c>
      <c r="J154" s="20" t="n">
        <v>226</v>
      </c>
      <c r="K154" s="20" t="n">
        <v>33</v>
      </c>
      <c r="L154" s="20" t="n">
        <v>1</v>
      </c>
      <c r="M154" s="20" t="n">
        <v>12</v>
      </c>
      <c r="N154" s="20" t="n">
        <v>2</v>
      </c>
      <c r="O154" s="20" t="n">
        <v>1</v>
      </c>
      <c r="P154" s="20" t="n">
        <v>6</v>
      </c>
      <c r="Q154" s="20" t="n">
        <v>0</v>
      </c>
      <c r="R154" s="20" t="n">
        <v>18</v>
      </c>
      <c r="S154" s="20" t="n">
        <v>0</v>
      </c>
      <c r="T154" s="20" t="n">
        <v>0</v>
      </c>
      <c r="U154" s="38" t="n">
        <v>6</v>
      </c>
      <c r="V154" s="38" t="n">
        <v>9</v>
      </c>
      <c r="W154" s="38"/>
      <c r="X154" s="20"/>
      <c r="Y154" s="20"/>
      <c r="Z154" s="20"/>
      <c r="AA154" s="20"/>
      <c r="AB154" s="20"/>
      <c r="AC154" s="20"/>
      <c r="AD154" s="20" t="n">
        <v>6</v>
      </c>
      <c r="AE154" s="20" t="n">
        <f aca="false">SUM(I154:AD154)</f>
        <v>422</v>
      </c>
    </row>
    <row r="155" customFormat="false" ht="16.5" hidden="false" customHeight="false" outlineLevel="0" collapsed="false">
      <c r="A155" s="11" t="n">
        <v>4</v>
      </c>
      <c r="B155" s="12" t="n">
        <v>1</v>
      </c>
      <c r="C155" s="13" t="n">
        <v>276</v>
      </c>
      <c r="D155" s="17" t="s">
        <v>96</v>
      </c>
      <c r="E155" s="15" t="s">
        <v>97</v>
      </c>
      <c r="F155" s="16" t="n">
        <v>1373</v>
      </c>
      <c r="G155" s="17" t="s">
        <v>33</v>
      </c>
      <c r="H155" s="37" t="n">
        <v>472</v>
      </c>
      <c r="I155" s="20" t="n">
        <v>83</v>
      </c>
      <c r="J155" s="20" t="n">
        <v>177</v>
      </c>
      <c r="K155" s="20" t="n">
        <v>74</v>
      </c>
      <c r="L155" s="20" t="n">
        <v>1</v>
      </c>
      <c r="M155" s="20" t="n">
        <v>6</v>
      </c>
      <c r="N155" s="20" t="n">
        <v>0</v>
      </c>
      <c r="O155" s="20" t="n">
        <v>0</v>
      </c>
      <c r="P155" s="20" t="n">
        <v>1</v>
      </c>
      <c r="Q155" s="20" t="n">
        <v>0</v>
      </c>
      <c r="R155" s="20" t="n">
        <v>18</v>
      </c>
      <c r="S155" s="20" t="n">
        <v>0</v>
      </c>
      <c r="T155" s="20" t="n">
        <v>0</v>
      </c>
      <c r="U155" s="38" t="n">
        <v>17</v>
      </c>
      <c r="V155" s="38" t="n">
        <v>0</v>
      </c>
      <c r="W155" s="38"/>
      <c r="X155" s="20"/>
      <c r="Y155" s="20"/>
      <c r="Z155" s="20"/>
      <c r="AA155" s="20"/>
      <c r="AB155" s="20"/>
      <c r="AC155" s="20"/>
      <c r="AD155" s="20" t="n">
        <v>3</v>
      </c>
      <c r="AE155" s="20" t="n">
        <f aca="false">SUM(I155:AD155)</f>
        <v>380</v>
      </c>
    </row>
    <row r="156" customFormat="false" ht="16.5" hidden="false" customHeight="false" outlineLevel="0" collapsed="false">
      <c r="A156" s="11" t="n">
        <v>5</v>
      </c>
      <c r="B156" s="12" t="n">
        <v>1</v>
      </c>
      <c r="C156" s="13" t="n">
        <v>276</v>
      </c>
      <c r="D156" s="17" t="s">
        <v>96</v>
      </c>
      <c r="E156" s="15" t="s">
        <v>97</v>
      </c>
      <c r="F156" s="16" t="n">
        <v>1373</v>
      </c>
      <c r="G156" s="17" t="s">
        <v>34</v>
      </c>
      <c r="H156" s="37" t="n">
        <v>471</v>
      </c>
      <c r="I156" s="20" t="n">
        <v>90</v>
      </c>
      <c r="J156" s="20" t="n">
        <v>187</v>
      </c>
      <c r="K156" s="20" t="n">
        <v>52</v>
      </c>
      <c r="L156" s="20" t="n">
        <v>0</v>
      </c>
      <c r="M156" s="20" t="n">
        <v>2</v>
      </c>
      <c r="N156" s="20" t="n">
        <v>1</v>
      </c>
      <c r="O156" s="20" t="n">
        <v>2</v>
      </c>
      <c r="P156" s="20" t="n">
        <v>0</v>
      </c>
      <c r="Q156" s="20" t="n">
        <v>0</v>
      </c>
      <c r="R156" s="20" t="n">
        <v>14</v>
      </c>
      <c r="S156" s="20" t="n">
        <v>0</v>
      </c>
      <c r="T156" s="20" t="n">
        <v>0</v>
      </c>
      <c r="U156" s="38" t="n">
        <v>12</v>
      </c>
      <c r="V156" s="38" t="n">
        <v>2</v>
      </c>
      <c r="W156" s="38"/>
      <c r="X156" s="20"/>
      <c r="Y156" s="20"/>
      <c r="Z156" s="20"/>
      <c r="AA156" s="20"/>
      <c r="AB156" s="20"/>
      <c r="AC156" s="20"/>
      <c r="AD156" s="20" t="n">
        <v>13</v>
      </c>
      <c r="AE156" s="20" t="n">
        <f aca="false">SUM(I156:AD156)</f>
        <v>375</v>
      </c>
    </row>
    <row r="157" customFormat="false" ht="16.5" hidden="false" customHeight="false" outlineLevel="0" collapsed="false">
      <c r="A157" s="11" t="n">
        <v>6</v>
      </c>
      <c r="B157" s="12" t="n">
        <v>1</v>
      </c>
      <c r="C157" s="13" t="n">
        <v>276</v>
      </c>
      <c r="D157" s="17" t="s">
        <v>96</v>
      </c>
      <c r="E157" s="15" t="s">
        <v>97</v>
      </c>
      <c r="F157" s="16" t="n">
        <v>1374</v>
      </c>
      <c r="G157" s="17" t="s">
        <v>33</v>
      </c>
      <c r="H157" s="37" t="n">
        <v>633</v>
      </c>
      <c r="I157" s="20" t="n">
        <v>138</v>
      </c>
      <c r="J157" s="20" t="n">
        <v>239</v>
      </c>
      <c r="K157" s="20" t="n">
        <v>42</v>
      </c>
      <c r="L157" s="20" t="n">
        <v>1</v>
      </c>
      <c r="M157" s="20" t="n">
        <v>21</v>
      </c>
      <c r="N157" s="20" t="n">
        <v>0</v>
      </c>
      <c r="O157" s="20" t="n">
        <v>3</v>
      </c>
      <c r="P157" s="20" t="n">
        <v>1</v>
      </c>
      <c r="Q157" s="20" t="n">
        <v>0</v>
      </c>
      <c r="R157" s="20" t="n">
        <v>22</v>
      </c>
      <c r="S157" s="20" t="n">
        <v>0</v>
      </c>
      <c r="T157" s="20" t="n">
        <v>0</v>
      </c>
      <c r="U157" s="38" t="n">
        <v>8</v>
      </c>
      <c r="V157" s="38" t="n">
        <v>6</v>
      </c>
      <c r="W157" s="38"/>
      <c r="X157" s="20"/>
      <c r="Y157" s="20"/>
      <c r="Z157" s="20"/>
      <c r="AA157" s="20"/>
      <c r="AB157" s="20"/>
      <c r="AC157" s="20"/>
      <c r="AD157" s="20" t="n">
        <v>12</v>
      </c>
      <c r="AE157" s="20" t="n">
        <f aca="false">SUM(I157:AD157)</f>
        <v>493</v>
      </c>
    </row>
    <row r="158" customFormat="false" ht="16.5" hidden="false" customHeight="false" outlineLevel="0" collapsed="false">
      <c r="A158" s="11" t="n">
        <v>7</v>
      </c>
      <c r="B158" s="12" t="n">
        <v>1</v>
      </c>
      <c r="C158" s="13" t="n">
        <v>276</v>
      </c>
      <c r="D158" s="17" t="s">
        <v>96</v>
      </c>
      <c r="E158" s="15" t="s">
        <v>97</v>
      </c>
      <c r="F158" s="16" t="n">
        <v>1374</v>
      </c>
      <c r="G158" s="17" t="s">
        <v>34</v>
      </c>
      <c r="H158" s="37" t="n">
        <v>633</v>
      </c>
      <c r="I158" s="20" t="n">
        <v>135</v>
      </c>
      <c r="J158" s="20" t="n">
        <v>252</v>
      </c>
      <c r="K158" s="20" t="n">
        <v>63</v>
      </c>
      <c r="L158" s="20" t="n">
        <v>1</v>
      </c>
      <c r="M158" s="20" t="n">
        <v>11</v>
      </c>
      <c r="N158" s="20" t="n">
        <v>2</v>
      </c>
      <c r="O158" s="20" t="n">
        <v>3</v>
      </c>
      <c r="P158" s="20" t="n">
        <v>0</v>
      </c>
      <c r="Q158" s="20" t="n">
        <v>0</v>
      </c>
      <c r="R158" s="20" t="n">
        <v>24</v>
      </c>
      <c r="S158" s="20" t="n">
        <v>0</v>
      </c>
      <c r="T158" s="20" t="n">
        <v>0</v>
      </c>
      <c r="U158" s="38" t="n">
        <v>11</v>
      </c>
      <c r="V158" s="38" t="n">
        <v>6</v>
      </c>
      <c r="W158" s="38"/>
      <c r="X158" s="20"/>
      <c r="Y158" s="20"/>
      <c r="Z158" s="20"/>
      <c r="AA158" s="20"/>
      <c r="AB158" s="20"/>
      <c r="AC158" s="20"/>
      <c r="AD158" s="20" t="n">
        <v>5</v>
      </c>
      <c r="AE158" s="20" t="n">
        <f aca="false">SUM(I158:AD158)</f>
        <v>513</v>
      </c>
    </row>
    <row r="159" customFormat="false" ht="16.5" hidden="false" customHeight="false" outlineLevel="0" collapsed="false">
      <c r="A159" s="11" t="n">
        <v>8</v>
      </c>
      <c r="B159" s="12" t="n">
        <v>1</v>
      </c>
      <c r="C159" s="13" t="n">
        <v>276</v>
      </c>
      <c r="D159" s="17" t="s">
        <v>96</v>
      </c>
      <c r="E159" s="15" t="s">
        <v>97</v>
      </c>
      <c r="F159" s="16" t="n">
        <v>1375</v>
      </c>
      <c r="G159" s="17" t="s">
        <v>33</v>
      </c>
      <c r="H159" s="37" t="n">
        <v>465</v>
      </c>
      <c r="I159" s="20" t="n">
        <v>81</v>
      </c>
      <c r="J159" s="20" t="n">
        <v>201</v>
      </c>
      <c r="K159" s="20" t="n">
        <v>50</v>
      </c>
      <c r="L159" s="20" t="n">
        <v>0</v>
      </c>
      <c r="M159" s="20" t="n">
        <v>7</v>
      </c>
      <c r="N159" s="20" t="n">
        <v>1</v>
      </c>
      <c r="O159" s="20" t="n">
        <v>1</v>
      </c>
      <c r="P159" s="20" t="n">
        <v>1</v>
      </c>
      <c r="Q159" s="20" t="n">
        <v>0</v>
      </c>
      <c r="R159" s="20" t="n">
        <v>15</v>
      </c>
      <c r="S159" s="20" t="n">
        <v>0</v>
      </c>
      <c r="T159" s="20" t="n">
        <v>0</v>
      </c>
      <c r="U159" s="38" t="n">
        <v>11</v>
      </c>
      <c r="V159" s="38" t="n">
        <v>1</v>
      </c>
      <c r="W159" s="38"/>
      <c r="X159" s="20"/>
      <c r="Y159" s="20"/>
      <c r="Z159" s="20"/>
      <c r="AA159" s="20"/>
      <c r="AB159" s="20"/>
      <c r="AC159" s="20"/>
      <c r="AD159" s="20" t="n">
        <v>7</v>
      </c>
      <c r="AE159" s="20" t="n">
        <f aca="false">SUM(I159:AD159)</f>
        <v>376</v>
      </c>
    </row>
    <row r="160" customFormat="false" ht="16.5" hidden="false" customHeight="false" outlineLevel="0" collapsed="false">
      <c r="A160" s="11" t="n">
        <v>9</v>
      </c>
      <c r="B160" s="12" t="n">
        <v>1</v>
      </c>
      <c r="C160" s="13" t="n">
        <v>276</v>
      </c>
      <c r="D160" s="17" t="s">
        <v>96</v>
      </c>
      <c r="E160" s="15" t="s">
        <v>97</v>
      </c>
      <c r="F160" s="16" t="n">
        <v>1375</v>
      </c>
      <c r="G160" s="17" t="s">
        <v>34</v>
      </c>
      <c r="H160" s="37" t="n">
        <v>465</v>
      </c>
      <c r="I160" s="20" t="n">
        <v>97</v>
      </c>
      <c r="J160" s="20" t="n">
        <v>204</v>
      </c>
      <c r="K160" s="20" t="n">
        <v>35</v>
      </c>
      <c r="L160" s="20" t="n">
        <v>2</v>
      </c>
      <c r="M160" s="20" t="n">
        <v>3</v>
      </c>
      <c r="N160" s="20" t="n">
        <v>4</v>
      </c>
      <c r="O160" s="20" t="n">
        <v>1</v>
      </c>
      <c r="P160" s="20" t="n">
        <v>2</v>
      </c>
      <c r="Q160" s="20" t="n">
        <v>0</v>
      </c>
      <c r="R160" s="20" t="n">
        <v>10</v>
      </c>
      <c r="S160" s="20" t="n">
        <v>0</v>
      </c>
      <c r="T160" s="20" t="n">
        <v>0</v>
      </c>
      <c r="U160" s="38" t="n">
        <v>16</v>
      </c>
      <c r="V160" s="38" t="n">
        <v>0</v>
      </c>
      <c r="W160" s="38"/>
      <c r="X160" s="20"/>
      <c r="Y160" s="20"/>
      <c r="Z160" s="20"/>
      <c r="AA160" s="20"/>
      <c r="AB160" s="20"/>
      <c r="AC160" s="20"/>
      <c r="AD160" s="20" t="n">
        <v>1</v>
      </c>
      <c r="AE160" s="20" t="n">
        <f aca="false">SUM(I160:AD160)</f>
        <v>375</v>
      </c>
    </row>
    <row r="161" s="28" customFormat="true" ht="16.5" hidden="false" customHeight="false" outlineLevel="0" collapsed="false">
      <c r="A161" s="21" t="n">
        <v>10</v>
      </c>
      <c r="B161" s="22" t="n">
        <v>1</v>
      </c>
      <c r="C161" s="23" t="n">
        <v>276</v>
      </c>
      <c r="D161" s="27" t="s">
        <v>96</v>
      </c>
      <c r="E161" s="25" t="s">
        <v>97</v>
      </c>
      <c r="F161" s="26" t="n">
        <v>1375</v>
      </c>
      <c r="G161" s="25" t="s">
        <v>36</v>
      </c>
      <c r="H161" s="25"/>
      <c r="I161" s="27" t="n">
        <v>5</v>
      </c>
      <c r="J161" s="27" t="n">
        <v>11</v>
      </c>
      <c r="K161" s="27" t="n">
        <v>2</v>
      </c>
      <c r="L161" s="27" t="n">
        <v>0</v>
      </c>
      <c r="M161" s="27" t="n">
        <v>2</v>
      </c>
      <c r="N161" s="27" t="n">
        <v>0</v>
      </c>
      <c r="O161" s="27" t="n">
        <v>0</v>
      </c>
      <c r="P161" s="27" t="n">
        <v>0</v>
      </c>
      <c r="Q161" s="27" t="n">
        <v>0</v>
      </c>
      <c r="R161" s="27" t="n">
        <v>0</v>
      </c>
      <c r="S161" s="27" t="n">
        <v>0</v>
      </c>
      <c r="T161" s="27" t="n">
        <v>0</v>
      </c>
      <c r="U161" s="27" t="n">
        <v>0</v>
      </c>
      <c r="V161" s="27" t="n">
        <v>0</v>
      </c>
      <c r="W161" s="27"/>
      <c r="X161" s="27"/>
      <c r="Y161" s="27"/>
      <c r="Z161" s="27"/>
      <c r="AA161" s="27"/>
      <c r="AB161" s="27"/>
      <c r="AC161" s="27"/>
      <c r="AD161" s="27" t="n">
        <v>0</v>
      </c>
      <c r="AE161" s="27" t="n">
        <f aca="false">SUM(I161:AD161)</f>
        <v>20</v>
      </c>
    </row>
    <row r="162" customFormat="false" ht="16.5" hidden="false" customHeight="false" outlineLevel="0" collapsed="false">
      <c r="A162" s="11" t="n">
        <v>11</v>
      </c>
      <c r="B162" s="12" t="n">
        <v>1</v>
      </c>
      <c r="C162" s="13" t="n">
        <v>276</v>
      </c>
      <c r="D162" s="17" t="s">
        <v>96</v>
      </c>
      <c r="E162" s="15" t="s">
        <v>97</v>
      </c>
      <c r="F162" s="16" t="n">
        <v>1376</v>
      </c>
      <c r="G162" s="17" t="s">
        <v>33</v>
      </c>
      <c r="H162" s="37" t="n">
        <v>467</v>
      </c>
      <c r="I162" s="20" t="n">
        <v>104</v>
      </c>
      <c r="J162" s="20" t="n">
        <v>177</v>
      </c>
      <c r="K162" s="20" t="n">
        <v>49</v>
      </c>
      <c r="L162" s="20" t="n">
        <v>0</v>
      </c>
      <c r="M162" s="20" t="n">
        <v>4</v>
      </c>
      <c r="N162" s="20" t="n">
        <v>0</v>
      </c>
      <c r="O162" s="20" t="n">
        <v>1</v>
      </c>
      <c r="P162" s="20" t="n">
        <v>1</v>
      </c>
      <c r="Q162" s="20" t="n">
        <v>0</v>
      </c>
      <c r="R162" s="20" t="n">
        <v>13</v>
      </c>
      <c r="S162" s="20" t="n">
        <v>0</v>
      </c>
      <c r="T162" s="20" t="n">
        <v>0</v>
      </c>
      <c r="U162" s="38" t="n">
        <v>10</v>
      </c>
      <c r="V162" s="38" t="n">
        <v>1</v>
      </c>
      <c r="W162" s="38"/>
      <c r="X162" s="20"/>
      <c r="Y162" s="20"/>
      <c r="Z162" s="20"/>
      <c r="AA162" s="20"/>
      <c r="AB162" s="20"/>
      <c r="AC162" s="20"/>
      <c r="AD162" s="20" t="n">
        <v>5</v>
      </c>
      <c r="AE162" s="20" t="n">
        <f aca="false">SUM(I162:AD162)</f>
        <v>365</v>
      </c>
    </row>
    <row r="163" customFormat="false" ht="16.5" hidden="false" customHeight="false" outlineLevel="0" collapsed="false">
      <c r="A163" s="11" t="n">
        <v>12</v>
      </c>
      <c r="B163" s="12" t="n">
        <v>1</v>
      </c>
      <c r="C163" s="13" t="n">
        <v>276</v>
      </c>
      <c r="D163" s="17" t="s">
        <v>96</v>
      </c>
      <c r="E163" s="15" t="s">
        <v>97</v>
      </c>
      <c r="F163" s="16" t="n">
        <v>1376</v>
      </c>
      <c r="G163" s="17" t="s">
        <v>34</v>
      </c>
      <c r="H163" s="37" t="n">
        <v>467</v>
      </c>
      <c r="I163" s="20" t="n">
        <v>114</v>
      </c>
      <c r="J163" s="20" t="n">
        <v>178</v>
      </c>
      <c r="K163" s="20" t="n">
        <v>34</v>
      </c>
      <c r="L163" s="20" t="n">
        <v>0</v>
      </c>
      <c r="M163" s="20" t="n">
        <v>2</v>
      </c>
      <c r="N163" s="20" t="n">
        <v>1</v>
      </c>
      <c r="O163" s="20" t="n">
        <v>2</v>
      </c>
      <c r="P163" s="20" t="n">
        <v>3</v>
      </c>
      <c r="Q163" s="20" t="n">
        <v>0</v>
      </c>
      <c r="R163" s="20" t="n">
        <v>15</v>
      </c>
      <c r="S163" s="20" t="n">
        <v>0</v>
      </c>
      <c r="T163" s="20" t="n">
        <v>0</v>
      </c>
      <c r="U163" s="38" t="n">
        <v>14</v>
      </c>
      <c r="V163" s="38" t="n">
        <v>2</v>
      </c>
      <c r="W163" s="38"/>
      <c r="X163" s="20"/>
      <c r="Y163" s="20"/>
      <c r="Z163" s="20"/>
      <c r="AA163" s="20"/>
      <c r="AB163" s="20"/>
      <c r="AC163" s="20"/>
      <c r="AD163" s="20" t="n">
        <v>5</v>
      </c>
      <c r="AE163" s="20" t="n">
        <f aca="false">SUM(I163:AD163)</f>
        <v>370</v>
      </c>
    </row>
    <row r="164" customFormat="false" ht="16.5" hidden="false" customHeight="false" outlineLevel="0" collapsed="false">
      <c r="A164" s="11" t="n">
        <v>13</v>
      </c>
      <c r="B164" s="12" t="n">
        <v>1</v>
      </c>
      <c r="C164" s="13" t="n">
        <v>276</v>
      </c>
      <c r="D164" s="17" t="s">
        <v>96</v>
      </c>
      <c r="E164" s="15" t="s">
        <v>98</v>
      </c>
      <c r="F164" s="16" t="n">
        <v>1377</v>
      </c>
      <c r="G164" s="17" t="s">
        <v>33</v>
      </c>
      <c r="H164" s="37" t="n">
        <v>558</v>
      </c>
      <c r="I164" s="20" t="n">
        <v>192</v>
      </c>
      <c r="J164" s="20" t="n">
        <v>246</v>
      </c>
      <c r="K164" s="20" t="n">
        <v>32</v>
      </c>
      <c r="L164" s="20" t="n">
        <v>1</v>
      </c>
      <c r="M164" s="20" t="n">
        <v>1</v>
      </c>
      <c r="N164" s="20" t="n">
        <v>0</v>
      </c>
      <c r="O164" s="20" t="n">
        <v>0</v>
      </c>
      <c r="P164" s="20" t="n">
        <v>0</v>
      </c>
      <c r="Q164" s="20" t="n">
        <v>0</v>
      </c>
      <c r="R164" s="20" t="n">
        <v>3</v>
      </c>
      <c r="S164" s="20" t="n">
        <v>0</v>
      </c>
      <c r="T164" s="20" t="n">
        <v>0</v>
      </c>
      <c r="U164" s="38" t="n">
        <v>1</v>
      </c>
      <c r="V164" s="38" t="n">
        <v>0</v>
      </c>
      <c r="W164" s="38"/>
      <c r="X164" s="20"/>
      <c r="Y164" s="20"/>
      <c r="Z164" s="20"/>
      <c r="AA164" s="20"/>
      <c r="AB164" s="20"/>
      <c r="AC164" s="20"/>
      <c r="AD164" s="20" t="n">
        <v>1</v>
      </c>
      <c r="AE164" s="20" t="n">
        <f aca="false">SUM(I164:AD164)</f>
        <v>477</v>
      </c>
    </row>
    <row r="165" customFormat="false" ht="16.5" hidden="false" customHeight="false" outlineLevel="0" collapsed="false">
      <c r="A165" s="11" t="n">
        <v>14</v>
      </c>
      <c r="B165" s="12" t="n">
        <v>1</v>
      </c>
      <c r="C165" s="13" t="n">
        <v>276</v>
      </c>
      <c r="D165" s="17" t="s">
        <v>96</v>
      </c>
      <c r="E165" s="15" t="s">
        <v>98</v>
      </c>
      <c r="F165" s="16" t="n">
        <v>1377</v>
      </c>
      <c r="G165" s="17" t="s">
        <v>34</v>
      </c>
      <c r="H165" s="37" t="n">
        <v>557</v>
      </c>
      <c r="I165" s="20" t="n">
        <v>177</v>
      </c>
      <c r="J165" s="20" t="n">
        <v>228</v>
      </c>
      <c r="K165" s="20" t="n">
        <v>48</v>
      </c>
      <c r="L165" s="20" t="n">
        <v>0</v>
      </c>
      <c r="M165" s="20" t="n">
        <v>0</v>
      </c>
      <c r="N165" s="20" t="n">
        <v>0</v>
      </c>
      <c r="O165" s="20" t="n">
        <v>0</v>
      </c>
      <c r="P165" s="20" t="n">
        <v>1</v>
      </c>
      <c r="Q165" s="20" t="n">
        <v>0</v>
      </c>
      <c r="R165" s="20" t="n">
        <v>2</v>
      </c>
      <c r="S165" s="20" t="n">
        <v>0</v>
      </c>
      <c r="T165" s="20" t="n">
        <v>0</v>
      </c>
      <c r="U165" s="38" t="n">
        <v>0</v>
      </c>
      <c r="V165" s="38" t="n">
        <v>2</v>
      </c>
      <c r="W165" s="38"/>
      <c r="X165" s="20"/>
      <c r="Y165" s="20"/>
      <c r="Z165" s="20"/>
      <c r="AA165" s="20"/>
      <c r="AB165" s="20"/>
      <c r="AC165" s="20"/>
      <c r="AD165" s="20" t="n">
        <v>10</v>
      </c>
      <c r="AE165" s="20" t="n">
        <f aca="false">SUM(I165:AD165)</f>
        <v>468</v>
      </c>
    </row>
    <row r="166" customFormat="false" ht="16.5" hidden="false" customHeight="false" outlineLevel="0" collapsed="false">
      <c r="A166" s="11" t="n">
        <v>15</v>
      </c>
      <c r="B166" s="12" t="n">
        <v>1</v>
      </c>
      <c r="C166" s="13" t="n">
        <v>276</v>
      </c>
      <c r="D166" s="17" t="s">
        <v>96</v>
      </c>
      <c r="E166" s="15" t="s">
        <v>99</v>
      </c>
      <c r="F166" s="16" t="n">
        <v>1377</v>
      </c>
      <c r="G166" s="17" t="s">
        <v>62</v>
      </c>
      <c r="H166" s="37" t="n">
        <v>266</v>
      </c>
      <c r="I166" s="20" t="n">
        <v>28</v>
      </c>
      <c r="J166" s="20" t="n">
        <v>167</v>
      </c>
      <c r="K166" s="20" t="n">
        <v>33</v>
      </c>
      <c r="L166" s="20" t="n">
        <v>0</v>
      </c>
      <c r="M166" s="20" t="n">
        <v>0</v>
      </c>
      <c r="N166" s="20" t="n">
        <v>0</v>
      </c>
      <c r="O166" s="20" t="n">
        <v>0</v>
      </c>
      <c r="P166" s="20" t="n">
        <v>1</v>
      </c>
      <c r="Q166" s="20" t="n">
        <v>0</v>
      </c>
      <c r="R166" s="20" t="n">
        <v>1</v>
      </c>
      <c r="S166" s="20" t="n">
        <v>0</v>
      </c>
      <c r="T166" s="20" t="n">
        <v>0</v>
      </c>
      <c r="U166" s="38" t="n">
        <v>0</v>
      </c>
      <c r="V166" s="38" t="n">
        <v>0</v>
      </c>
      <c r="W166" s="38"/>
      <c r="X166" s="20"/>
      <c r="Y166" s="20"/>
      <c r="Z166" s="20"/>
      <c r="AA166" s="20"/>
      <c r="AB166" s="20"/>
      <c r="AC166" s="20"/>
      <c r="AD166" s="20" t="n">
        <v>2</v>
      </c>
      <c r="AE166" s="20" t="n">
        <f aca="false">SUM(I166:AD166)</f>
        <v>232</v>
      </c>
    </row>
    <row r="167" customFormat="false" ht="16.5" hidden="false" customHeight="false" outlineLevel="0" collapsed="false">
      <c r="A167" s="11" t="n">
        <v>16</v>
      </c>
      <c r="B167" s="12" t="n">
        <v>1</v>
      </c>
      <c r="C167" s="13" t="n">
        <v>276</v>
      </c>
      <c r="D167" s="17" t="s">
        <v>96</v>
      </c>
      <c r="E167" s="15" t="s">
        <v>100</v>
      </c>
      <c r="F167" s="16" t="n">
        <v>1378</v>
      </c>
      <c r="G167" s="17" t="s">
        <v>33</v>
      </c>
      <c r="H167" s="37" t="n">
        <v>167</v>
      </c>
      <c r="I167" s="20" t="n">
        <v>15</v>
      </c>
      <c r="J167" s="20" t="n">
        <v>117</v>
      </c>
      <c r="K167" s="20" t="n">
        <v>3</v>
      </c>
      <c r="L167" s="20" t="n">
        <v>0</v>
      </c>
      <c r="M167" s="20" t="n">
        <v>0</v>
      </c>
      <c r="N167" s="20" t="n">
        <v>0</v>
      </c>
      <c r="O167" s="20" t="n">
        <v>0</v>
      </c>
      <c r="P167" s="20" t="n">
        <v>1</v>
      </c>
      <c r="Q167" s="20" t="n">
        <v>0</v>
      </c>
      <c r="R167" s="20" t="n">
        <v>2</v>
      </c>
      <c r="S167" s="20" t="n">
        <v>0</v>
      </c>
      <c r="T167" s="20" t="n">
        <v>0</v>
      </c>
      <c r="U167" s="38" t="n">
        <v>1</v>
      </c>
      <c r="V167" s="38" t="n">
        <v>0</v>
      </c>
      <c r="W167" s="38"/>
      <c r="X167" s="20"/>
      <c r="Y167" s="20"/>
      <c r="Z167" s="20"/>
      <c r="AA167" s="20"/>
      <c r="AB167" s="20"/>
      <c r="AC167" s="20"/>
      <c r="AD167" s="20" t="n">
        <v>2</v>
      </c>
      <c r="AE167" s="20" t="n">
        <f aca="false">SUM(I167:AD167)</f>
        <v>141</v>
      </c>
    </row>
    <row r="168" customFormat="false" ht="16.5" hidden="false" customHeight="false" outlineLevel="0" collapsed="false">
      <c r="A168" s="11" t="n">
        <v>17</v>
      </c>
      <c r="B168" s="12" t="n">
        <v>1</v>
      </c>
      <c r="C168" s="13" t="n">
        <v>276</v>
      </c>
      <c r="D168" s="17" t="s">
        <v>96</v>
      </c>
      <c r="E168" s="15" t="s">
        <v>101</v>
      </c>
      <c r="F168" s="16" t="n">
        <v>1378</v>
      </c>
      <c r="G168" s="17" t="s">
        <v>62</v>
      </c>
      <c r="H168" s="37" t="n">
        <v>267</v>
      </c>
      <c r="I168" s="20" t="n">
        <v>16</v>
      </c>
      <c r="J168" s="20" t="n">
        <v>172</v>
      </c>
      <c r="K168" s="20" t="n">
        <v>13</v>
      </c>
      <c r="L168" s="20" t="n">
        <v>0</v>
      </c>
      <c r="M168" s="20" t="n">
        <v>3</v>
      </c>
      <c r="N168" s="20" t="n">
        <v>3</v>
      </c>
      <c r="O168" s="20" t="n">
        <v>0</v>
      </c>
      <c r="P168" s="20" t="n">
        <v>0</v>
      </c>
      <c r="Q168" s="20" t="n">
        <v>0</v>
      </c>
      <c r="R168" s="20" t="n">
        <v>11</v>
      </c>
      <c r="S168" s="20" t="n">
        <v>0</v>
      </c>
      <c r="T168" s="20" t="n">
        <v>0</v>
      </c>
      <c r="U168" s="38" t="n">
        <v>0</v>
      </c>
      <c r="V168" s="38" t="n">
        <v>0</v>
      </c>
      <c r="W168" s="38"/>
      <c r="X168" s="20"/>
      <c r="Y168" s="20"/>
      <c r="Z168" s="20"/>
      <c r="AA168" s="20"/>
      <c r="AB168" s="20"/>
      <c r="AC168" s="20"/>
      <c r="AD168" s="20" t="n">
        <v>4</v>
      </c>
      <c r="AE168" s="20" t="n">
        <f aca="false">SUM(I168:AD168)</f>
        <v>222</v>
      </c>
    </row>
    <row r="169" customFormat="false" ht="16.5" hidden="false" customHeight="false" outlineLevel="0" collapsed="false">
      <c r="A169" s="11" t="n">
        <v>18</v>
      </c>
      <c r="B169" s="12" t="n">
        <v>1</v>
      </c>
      <c r="C169" s="13" t="n">
        <v>276</v>
      </c>
      <c r="D169" s="17" t="s">
        <v>96</v>
      </c>
      <c r="E169" s="15" t="s">
        <v>102</v>
      </c>
      <c r="F169" s="16" t="n">
        <v>1379</v>
      </c>
      <c r="G169" s="17" t="s">
        <v>33</v>
      </c>
      <c r="H169" s="37" t="n">
        <v>690</v>
      </c>
      <c r="I169" s="20" t="n">
        <v>161</v>
      </c>
      <c r="J169" s="20" t="n">
        <v>339</v>
      </c>
      <c r="K169" s="20" t="n">
        <v>42</v>
      </c>
      <c r="L169" s="20" t="n">
        <v>1</v>
      </c>
      <c r="M169" s="20" t="n">
        <v>15</v>
      </c>
      <c r="N169" s="20" t="n">
        <v>1</v>
      </c>
      <c r="O169" s="20" t="n">
        <v>18</v>
      </c>
      <c r="P169" s="20" t="n">
        <v>1</v>
      </c>
      <c r="Q169" s="20" t="n">
        <v>0</v>
      </c>
      <c r="R169" s="20" t="n">
        <v>5</v>
      </c>
      <c r="S169" s="20" t="n">
        <v>0</v>
      </c>
      <c r="T169" s="20" t="n">
        <v>0</v>
      </c>
      <c r="U169" s="38" t="n">
        <v>5</v>
      </c>
      <c r="V169" s="38" t="n">
        <v>1</v>
      </c>
      <c r="W169" s="38"/>
      <c r="X169" s="20"/>
      <c r="Y169" s="20"/>
      <c r="Z169" s="20"/>
      <c r="AA169" s="20"/>
      <c r="AB169" s="20"/>
      <c r="AC169" s="20"/>
      <c r="AD169" s="20" t="n">
        <v>7</v>
      </c>
      <c r="AE169" s="20" t="n">
        <f aca="false">SUM(I169:AD169)</f>
        <v>596</v>
      </c>
    </row>
    <row r="170" customFormat="false" ht="16.5" hidden="false" customHeight="false" outlineLevel="0" collapsed="false">
      <c r="A170" s="11" t="n">
        <v>19</v>
      </c>
      <c r="B170" s="12" t="n">
        <v>1</v>
      </c>
      <c r="C170" s="13" t="n">
        <v>276</v>
      </c>
      <c r="D170" s="17" t="s">
        <v>96</v>
      </c>
      <c r="E170" s="15" t="s">
        <v>102</v>
      </c>
      <c r="F170" s="16" t="n">
        <v>1379</v>
      </c>
      <c r="G170" s="17" t="s">
        <v>34</v>
      </c>
      <c r="H170" s="37" t="n">
        <v>690</v>
      </c>
      <c r="I170" s="20" t="n">
        <v>162</v>
      </c>
      <c r="J170" s="20" t="n">
        <v>320</v>
      </c>
      <c r="K170" s="20" t="n">
        <v>45</v>
      </c>
      <c r="L170" s="20" t="n">
        <v>2</v>
      </c>
      <c r="M170" s="20" t="n">
        <v>22</v>
      </c>
      <c r="N170" s="20" t="n">
        <v>0</v>
      </c>
      <c r="O170" s="20" t="n">
        <v>11</v>
      </c>
      <c r="P170" s="20" t="n">
        <v>1</v>
      </c>
      <c r="Q170" s="20" t="n">
        <v>0</v>
      </c>
      <c r="R170" s="20" t="n">
        <v>6</v>
      </c>
      <c r="S170" s="20" t="n">
        <v>0</v>
      </c>
      <c r="T170" s="20" t="n">
        <v>0</v>
      </c>
      <c r="U170" s="38" t="n">
        <v>9</v>
      </c>
      <c r="V170" s="38" t="n">
        <v>3</v>
      </c>
      <c r="W170" s="38"/>
      <c r="X170" s="20"/>
      <c r="Y170" s="20"/>
      <c r="Z170" s="20"/>
      <c r="AA170" s="20"/>
      <c r="AB170" s="20"/>
      <c r="AC170" s="20"/>
      <c r="AD170" s="20" t="n">
        <v>10</v>
      </c>
      <c r="AE170" s="20" t="n">
        <f aca="false">SUM(I170:AD170)</f>
        <v>591</v>
      </c>
    </row>
    <row r="171" customFormat="false" ht="16.5" hidden="false" customHeight="false" outlineLevel="0" collapsed="false">
      <c r="A171" s="11" t="n">
        <v>20</v>
      </c>
      <c r="B171" s="12" t="n">
        <v>1</v>
      </c>
      <c r="C171" s="13" t="n">
        <v>276</v>
      </c>
      <c r="D171" s="17" t="s">
        <v>96</v>
      </c>
      <c r="E171" s="15" t="s">
        <v>103</v>
      </c>
      <c r="F171" s="16" t="n">
        <v>1380</v>
      </c>
      <c r="G171" s="17" t="s">
        <v>33</v>
      </c>
      <c r="H171" s="37" t="n">
        <v>727</v>
      </c>
      <c r="I171" s="20" t="n">
        <v>119</v>
      </c>
      <c r="J171" s="20" t="n">
        <v>325</v>
      </c>
      <c r="K171" s="20" t="n">
        <v>57</v>
      </c>
      <c r="L171" s="20" t="n">
        <v>1</v>
      </c>
      <c r="M171" s="20" t="n">
        <v>4</v>
      </c>
      <c r="N171" s="20" t="n">
        <v>4</v>
      </c>
      <c r="O171" s="20" t="n">
        <v>8</v>
      </c>
      <c r="P171" s="20" t="n">
        <v>1</v>
      </c>
      <c r="Q171" s="20" t="n">
        <v>0</v>
      </c>
      <c r="R171" s="20" t="n">
        <v>14</v>
      </c>
      <c r="S171" s="20" t="n">
        <v>0</v>
      </c>
      <c r="T171" s="20" t="n">
        <v>0</v>
      </c>
      <c r="U171" s="38" t="n">
        <v>17</v>
      </c>
      <c r="V171" s="38" t="n">
        <v>1</v>
      </c>
      <c r="W171" s="38"/>
      <c r="X171" s="20"/>
      <c r="Y171" s="20"/>
      <c r="Z171" s="20"/>
      <c r="AA171" s="20"/>
      <c r="AB171" s="20"/>
      <c r="AC171" s="20"/>
      <c r="AD171" s="20" t="n">
        <v>4</v>
      </c>
      <c r="AE171" s="20" t="n">
        <f aca="false">SUM(I171:AD171)</f>
        <v>555</v>
      </c>
    </row>
    <row r="172" customFormat="false" ht="16.5" hidden="false" customHeight="false" outlineLevel="0" collapsed="false">
      <c r="A172" s="11" t="n">
        <v>21</v>
      </c>
      <c r="B172" s="12" t="n">
        <v>1</v>
      </c>
      <c r="C172" s="13" t="n">
        <v>276</v>
      </c>
      <c r="D172" s="17" t="s">
        <v>96</v>
      </c>
      <c r="E172" s="15" t="s">
        <v>104</v>
      </c>
      <c r="F172" s="16" t="n">
        <v>1381</v>
      </c>
      <c r="G172" s="17" t="s">
        <v>33</v>
      </c>
      <c r="H172" s="37" t="n">
        <v>351</v>
      </c>
      <c r="I172" s="20" t="n">
        <v>22</v>
      </c>
      <c r="J172" s="20" t="n">
        <v>227</v>
      </c>
      <c r="K172" s="20" t="n">
        <v>1</v>
      </c>
      <c r="L172" s="20" t="n">
        <v>0</v>
      </c>
      <c r="M172" s="20" t="n">
        <v>13</v>
      </c>
      <c r="N172" s="20" t="n">
        <v>0</v>
      </c>
      <c r="O172" s="20" t="n">
        <v>1</v>
      </c>
      <c r="P172" s="20" t="n">
        <v>0</v>
      </c>
      <c r="Q172" s="20" t="n">
        <v>0</v>
      </c>
      <c r="R172" s="20" t="n">
        <v>10</v>
      </c>
      <c r="S172" s="20" t="n">
        <v>0</v>
      </c>
      <c r="T172" s="20" t="n">
        <v>0</v>
      </c>
      <c r="U172" s="38" t="n">
        <v>1</v>
      </c>
      <c r="V172" s="38" t="n">
        <v>0</v>
      </c>
      <c r="W172" s="38"/>
      <c r="X172" s="20"/>
      <c r="Y172" s="20"/>
      <c r="Z172" s="20"/>
      <c r="AA172" s="20"/>
      <c r="AB172" s="20"/>
      <c r="AC172" s="20"/>
      <c r="AD172" s="20" t="n">
        <v>2</v>
      </c>
      <c r="AE172" s="20" t="n">
        <f aca="false">SUM(I172:AD172)</f>
        <v>277</v>
      </c>
    </row>
    <row r="173" customFormat="false" ht="16.5" hidden="false" customHeight="false" outlineLevel="0" collapsed="false">
      <c r="A173" s="11" t="n">
        <v>22</v>
      </c>
      <c r="B173" s="12" t="n">
        <v>1</v>
      </c>
      <c r="C173" s="13" t="n">
        <v>276</v>
      </c>
      <c r="D173" s="17" t="s">
        <v>96</v>
      </c>
      <c r="E173" s="15" t="s">
        <v>105</v>
      </c>
      <c r="F173" s="16" t="n">
        <v>1381</v>
      </c>
      <c r="G173" s="17" t="s">
        <v>62</v>
      </c>
      <c r="H173" s="37" t="n">
        <v>521</v>
      </c>
      <c r="I173" s="20" t="n">
        <v>53</v>
      </c>
      <c r="J173" s="20" t="n">
        <v>273</v>
      </c>
      <c r="K173" s="20" t="n">
        <v>12</v>
      </c>
      <c r="L173" s="20" t="n">
        <v>2</v>
      </c>
      <c r="M173" s="20" t="n">
        <v>61</v>
      </c>
      <c r="N173" s="20" t="n">
        <v>1</v>
      </c>
      <c r="O173" s="20" t="n">
        <v>3</v>
      </c>
      <c r="P173" s="20" t="n">
        <v>1</v>
      </c>
      <c r="Q173" s="20" t="n">
        <v>0</v>
      </c>
      <c r="R173" s="20" t="n">
        <v>10</v>
      </c>
      <c r="S173" s="20" t="n">
        <v>0</v>
      </c>
      <c r="T173" s="20" t="n">
        <v>0</v>
      </c>
      <c r="U173" s="38" t="n">
        <v>2</v>
      </c>
      <c r="V173" s="38" t="n">
        <v>2</v>
      </c>
      <c r="W173" s="38"/>
      <c r="X173" s="20"/>
      <c r="Y173" s="20"/>
      <c r="Z173" s="20"/>
      <c r="AA173" s="20"/>
      <c r="AB173" s="20"/>
      <c r="AC173" s="20"/>
      <c r="AD173" s="20" t="n">
        <v>13</v>
      </c>
      <c r="AE173" s="20" t="n">
        <f aca="false">SUM(I173:AD173)</f>
        <v>433</v>
      </c>
    </row>
    <row r="174" customFormat="false" ht="16.5" hidden="false" customHeight="false" outlineLevel="0" collapsed="false">
      <c r="A174" s="11" t="n">
        <v>23</v>
      </c>
      <c r="B174" s="12" t="n">
        <v>1</v>
      </c>
      <c r="C174" s="13" t="n">
        <v>276</v>
      </c>
      <c r="D174" s="17" t="s">
        <v>96</v>
      </c>
      <c r="E174" s="15" t="s">
        <v>106</v>
      </c>
      <c r="F174" s="16" t="n">
        <v>1382</v>
      </c>
      <c r="G174" s="17" t="s">
        <v>33</v>
      </c>
      <c r="H174" s="37" t="n">
        <v>487</v>
      </c>
      <c r="I174" s="20" t="n">
        <v>118</v>
      </c>
      <c r="J174" s="20" t="n">
        <v>173</v>
      </c>
      <c r="K174" s="20" t="n">
        <v>26</v>
      </c>
      <c r="L174" s="20" t="n">
        <v>1</v>
      </c>
      <c r="M174" s="20" t="n">
        <v>18</v>
      </c>
      <c r="N174" s="20" t="n">
        <v>3</v>
      </c>
      <c r="O174" s="20" t="n">
        <v>3</v>
      </c>
      <c r="P174" s="20" t="n">
        <v>1</v>
      </c>
      <c r="Q174" s="20" t="n">
        <v>0</v>
      </c>
      <c r="R174" s="20" t="n">
        <v>17</v>
      </c>
      <c r="S174" s="20" t="n">
        <v>0</v>
      </c>
      <c r="T174" s="20" t="n">
        <v>0</v>
      </c>
      <c r="U174" s="38" t="n">
        <v>4</v>
      </c>
      <c r="V174" s="38" t="n">
        <v>1</v>
      </c>
      <c r="W174" s="38"/>
      <c r="X174" s="20"/>
      <c r="Y174" s="20"/>
      <c r="Z174" s="20"/>
      <c r="AA174" s="20"/>
      <c r="AB174" s="20"/>
      <c r="AC174" s="20"/>
      <c r="AD174" s="20" t="n">
        <v>5</v>
      </c>
      <c r="AE174" s="20" t="n">
        <f aca="false">SUM(I174:AD174)</f>
        <v>370</v>
      </c>
    </row>
    <row r="175" customFormat="false" ht="16.5" hidden="false" customHeight="false" outlineLevel="0" collapsed="false">
      <c r="A175" s="11" t="n">
        <v>24</v>
      </c>
      <c r="B175" s="12" t="n">
        <v>1</v>
      </c>
      <c r="C175" s="13" t="n">
        <v>276</v>
      </c>
      <c r="D175" s="17" t="s">
        <v>96</v>
      </c>
      <c r="E175" s="15" t="s">
        <v>106</v>
      </c>
      <c r="F175" s="16" t="n">
        <v>1382</v>
      </c>
      <c r="G175" s="17" t="s">
        <v>34</v>
      </c>
      <c r="H175" s="37" t="n">
        <v>487</v>
      </c>
      <c r="I175" s="20" t="n">
        <v>102</v>
      </c>
      <c r="J175" s="20" t="n">
        <v>184</v>
      </c>
      <c r="K175" s="20" t="n">
        <v>19</v>
      </c>
      <c r="L175" s="20" t="n">
        <v>2</v>
      </c>
      <c r="M175" s="20" t="n">
        <v>17</v>
      </c>
      <c r="N175" s="20" t="n">
        <v>2</v>
      </c>
      <c r="O175" s="20" t="n">
        <v>3</v>
      </c>
      <c r="P175" s="20" t="n">
        <v>1</v>
      </c>
      <c r="Q175" s="20" t="n">
        <v>0</v>
      </c>
      <c r="R175" s="20" t="n">
        <v>17</v>
      </c>
      <c r="S175" s="20" t="n">
        <v>0</v>
      </c>
      <c r="T175" s="20" t="n">
        <v>0</v>
      </c>
      <c r="U175" s="38" t="n">
        <v>9</v>
      </c>
      <c r="V175" s="38" t="n">
        <v>1</v>
      </c>
      <c r="W175" s="38"/>
      <c r="X175" s="20"/>
      <c r="Y175" s="20"/>
      <c r="Z175" s="20"/>
      <c r="AA175" s="20"/>
      <c r="AB175" s="20"/>
      <c r="AC175" s="20"/>
      <c r="AD175" s="20" t="n">
        <v>4</v>
      </c>
      <c r="AE175" s="20" t="n">
        <f aca="false">SUM(I175:AD175)</f>
        <v>361</v>
      </c>
    </row>
    <row r="176" customFormat="false" ht="16.5" hidden="false" customHeight="false" outlineLevel="0" collapsed="false">
      <c r="A176" s="11" t="n">
        <v>25</v>
      </c>
      <c r="B176" s="12" t="n">
        <v>1</v>
      </c>
      <c r="C176" s="13" t="n">
        <v>276</v>
      </c>
      <c r="D176" s="17" t="s">
        <v>96</v>
      </c>
      <c r="E176" s="15" t="s">
        <v>107</v>
      </c>
      <c r="F176" s="16" t="n">
        <v>1383</v>
      </c>
      <c r="G176" s="17" t="s">
        <v>33</v>
      </c>
      <c r="H176" s="37" t="n">
        <v>748</v>
      </c>
      <c r="I176" s="20" t="n">
        <v>164</v>
      </c>
      <c r="J176" s="20" t="n">
        <v>308</v>
      </c>
      <c r="K176" s="20" t="n">
        <v>69</v>
      </c>
      <c r="L176" s="20" t="n">
        <v>0</v>
      </c>
      <c r="M176" s="20" t="n">
        <v>37</v>
      </c>
      <c r="N176" s="20" t="n">
        <v>1</v>
      </c>
      <c r="O176" s="20" t="n">
        <v>3</v>
      </c>
      <c r="P176" s="20" t="n">
        <v>0</v>
      </c>
      <c r="Q176" s="20" t="n">
        <v>0</v>
      </c>
      <c r="R176" s="20" t="n">
        <v>9</v>
      </c>
      <c r="S176" s="20" t="n">
        <v>0</v>
      </c>
      <c r="T176" s="20" t="n">
        <v>0</v>
      </c>
      <c r="U176" s="38" t="n">
        <v>4</v>
      </c>
      <c r="V176" s="38" t="n">
        <v>2</v>
      </c>
      <c r="W176" s="38"/>
      <c r="X176" s="20"/>
      <c r="Y176" s="20"/>
      <c r="Z176" s="20"/>
      <c r="AA176" s="20"/>
      <c r="AB176" s="20"/>
      <c r="AC176" s="20"/>
      <c r="AD176" s="20" t="n">
        <v>7</v>
      </c>
      <c r="AE176" s="20" t="n">
        <f aca="false">SUM(I176:AD176)</f>
        <v>604</v>
      </c>
    </row>
    <row r="177" customFormat="false" ht="16.5" hidden="false" customHeight="false" outlineLevel="0" collapsed="false">
      <c r="A177" s="11" t="n">
        <v>26</v>
      </c>
      <c r="B177" s="12" t="n">
        <v>1</v>
      </c>
      <c r="C177" s="13" t="n">
        <v>276</v>
      </c>
      <c r="D177" s="17" t="s">
        <v>96</v>
      </c>
      <c r="E177" s="15" t="s">
        <v>107</v>
      </c>
      <c r="F177" s="16" t="n">
        <v>1383</v>
      </c>
      <c r="G177" s="17" t="s">
        <v>34</v>
      </c>
      <c r="H177" s="37" t="n">
        <v>748</v>
      </c>
      <c r="I177" s="20" t="n">
        <v>103</v>
      </c>
      <c r="J177" s="20" t="n">
        <v>337</v>
      </c>
      <c r="K177" s="20" t="n">
        <v>77</v>
      </c>
      <c r="L177" s="20" t="n">
        <v>1</v>
      </c>
      <c r="M177" s="20" t="n">
        <v>35</v>
      </c>
      <c r="N177" s="20" t="n">
        <v>0</v>
      </c>
      <c r="O177" s="20" t="n">
        <v>2</v>
      </c>
      <c r="P177" s="20" t="n">
        <v>1</v>
      </c>
      <c r="Q177" s="20" t="n">
        <v>0</v>
      </c>
      <c r="R177" s="20" t="n">
        <v>10</v>
      </c>
      <c r="S177" s="20" t="n">
        <v>0</v>
      </c>
      <c r="T177" s="20" t="n">
        <v>0</v>
      </c>
      <c r="U177" s="38" t="n">
        <v>3</v>
      </c>
      <c r="V177" s="38" t="n">
        <v>0</v>
      </c>
      <c r="W177" s="38"/>
      <c r="X177" s="20"/>
      <c r="Y177" s="20"/>
      <c r="Z177" s="20"/>
      <c r="AA177" s="20"/>
      <c r="AB177" s="20"/>
      <c r="AC177" s="20"/>
      <c r="AD177" s="20" t="n">
        <v>12</v>
      </c>
      <c r="AE177" s="20" t="n">
        <f aca="false">SUM(I177:AD177)</f>
        <v>581</v>
      </c>
    </row>
    <row r="178" customFormat="false" ht="16.5" hidden="false" customHeight="false" outlineLevel="0" collapsed="false">
      <c r="A178" s="11" t="n">
        <v>27</v>
      </c>
      <c r="B178" s="12" t="n">
        <v>1</v>
      </c>
      <c r="C178" s="13" t="n">
        <v>276</v>
      </c>
      <c r="D178" s="17" t="s">
        <v>96</v>
      </c>
      <c r="E178" s="15" t="s">
        <v>108</v>
      </c>
      <c r="F178" s="16" t="n">
        <v>1384</v>
      </c>
      <c r="G178" s="17" t="s">
        <v>33</v>
      </c>
      <c r="H178" s="37" t="n">
        <v>487</v>
      </c>
      <c r="I178" s="20" t="n">
        <v>72</v>
      </c>
      <c r="J178" s="20" t="n">
        <v>235</v>
      </c>
      <c r="K178" s="20" t="n">
        <v>24</v>
      </c>
      <c r="L178" s="20" t="n">
        <v>2</v>
      </c>
      <c r="M178" s="20" t="n">
        <v>12</v>
      </c>
      <c r="N178" s="20" t="n">
        <v>2</v>
      </c>
      <c r="O178" s="20" t="n">
        <v>1</v>
      </c>
      <c r="P178" s="20" t="n">
        <v>0</v>
      </c>
      <c r="Q178" s="20" t="n">
        <v>0</v>
      </c>
      <c r="R178" s="20" t="n">
        <v>14</v>
      </c>
      <c r="S178" s="20" t="n">
        <v>0</v>
      </c>
      <c r="T178" s="20" t="n">
        <v>0</v>
      </c>
      <c r="U178" s="38" t="n">
        <v>7</v>
      </c>
      <c r="V178" s="38" t="n">
        <v>1</v>
      </c>
      <c r="W178" s="38"/>
      <c r="X178" s="20"/>
      <c r="Y178" s="20"/>
      <c r="Z178" s="20"/>
      <c r="AA178" s="20"/>
      <c r="AB178" s="20"/>
      <c r="AC178" s="20"/>
      <c r="AD178" s="20" t="n">
        <v>22</v>
      </c>
      <c r="AE178" s="20" t="n">
        <f aca="false">SUM(I178:AD178)</f>
        <v>392</v>
      </c>
    </row>
    <row r="179" customFormat="false" ht="16.5" hidden="false" customHeight="false" outlineLevel="0" collapsed="false">
      <c r="A179" s="11" t="n">
        <v>28</v>
      </c>
      <c r="B179" s="12" t="n">
        <v>1</v>
      </c>
      <c r="C179" s="13" t="n">
        <v>276</v>
      </c>
      <c r="D179" s="17" t="s">
        <v>96</v>
      </c>
      <c r="E179" s="15" t="s">
        <v>108</v>
      </c>
      <c r="F179" s="16" t="n">
        <v>1384</v>
      </c>
      <c r="G179" s="17" t="s">
        <v>34</v>
      </c>
      <c r="H179" s="37" t="n">
        <v>487</v>
      </c>
      <c r="I179" s="20" t="n">
        <v>96</v>
      </c>
      <c r="J179" s="20" t="n">
        <v>229</v>
      </c>
      <c r="K179" s="20" t="n">
        <v>18</v>
      </c>
      <c r="L179" s="20" t="n">
        <v>2</v>
      </c>
      <c r="M179" s="20" t="n">
        <v>8</v>
      </c>
      <c r="N179" s="20" t="n">
        <v>2</v>
      </c>
      <c r="O179" s="20" t="n">
        <v>0</v>
      </c>
      <c r="P179" s="20" t="n">
        <v>1</v>
      </c>
      <c r="Q179" s="20" t="n">
        <v>0</v>
      </c>
      <c r="R179" s="20" t="n">
        <v>15</v>
      </c>
      <c r="S179" s="20" t="n">
        <v>0</v>
      </c>
      <c r="T179" s="20" t="n">
        <v>0</v>
      </c>
      <c r="U179" s="38" t="n">
        <v>23</v>
      </c>
      <c r="V179" s="38" t="n">
        <v>1</v>
      </c>
      <c r="W179" s="38"/>
      <c r="X179" s="20"/>
      <c r="Y179" s="20"/>
      <c r="Z179" s="20"/>
      <c r="AA179" s="20"/>
      <c r="AB179" s="20"/>
      <c r="AC179" s="20"/>
      <c r="AD179" s="20" t="n">
        <v>3</v>
      </c>
      <c r="AE179" s="20" t="n">
        <f aca="false">SUM(I179:AD179)</f>
        <v>398</v>
      </c>
    </row>
    <row r="180" customFormat="false" ht="16.5" hidden="false" customHeight="false" outlineLevel="0" collapsed="false">
      <c r="A180" s="11" t="n">
        <v>29</v>
      </c>
      <c r="B180" s="12" t="n">
        <v>1</v>
      </c>
      <c r="C180" s="13" t="n">
        <v>276</v>
      </c>
      <c r="D180" s="17" t="s">
        <v>96</v>
      </c>
      <c r="E180" s="15" t="s">
        <v>109</v>
      </c>
      <c r="F180" s="16" t="n">
        <v>1385</v>
      </c>
      <c r="G180" s="17" t="s">
        <v>33</v>
      </c>
      <c r="H180" s="37" t="n">
        <v>619</v>
      </c>
      <c r="I180" s="20" t="n">
        <v>156</v>
      </c>
      <c r="J180" s="20" t="n">
        <v>249</v>
      </c>
      <c r="K180" s="20" t="n">
        <v>50</v>
      </c>
      <c r="L180" s="20" t="n">
        <v>1</v>
      </c>
      <c r="M180" s="20" t="n">
        <v>4</v>
      </c>
      <c r="N180" s="20" t="n">
        <v>2</v>
      </c>
      <c r="O180" s="20" t="n">
        <v>4</v>
      </c>
      <c r="P180" s="20" t="n">
        <v>0</v>
      </c>
      <c r="Q180" s="20" t="n">
        <v>0</v>
      </c>
      <c r="R180" s="20" t="n">
        <v>20</v>
      </c>
      <c r="S180" s="20" t="n">
        <v>0</v>
      </c>
      <c r="T180" s="20" t="n">
        <v>0</v>
      </c>
      <c r="U180" s="38" t="n">
        <v>4</v>
      </c>
      <c r="V180" s="38" t="n">
        <v>6</v>
      </c>
      <c r="W180" s="38"/>
      <c r="X180" s="20"/>
      <c r="Y180" s="20"/>
      <c r="Z180" s="20"/>
      <c r="AA180" s="20"/>
      <c r="AB180" s="20"/>
      <c r="AC180" s="20"/>
      <c r="AD180" s="20" t="n">
        <v>9</v>
      </c>
      <c r="AE180" s="20" t="n">
        <f aca="false">SUM(I180:AD180)</f>
        <v>505</v>
      </c>
    </row>
    <row r="181" customFormat="false" ht="16.5" hidden="false" customHeight="false" outlineLevel="0" collapsed="false">
      <c r="A181" s="11" t="n">
        <v>30</v>
      </c>
      <c r="B181" s="12" t="n">
        <v>1</v>
      </c>
      <c r="C181" s="13" t="n">
        <v>276</v>
      </c>
      <c r="D181" s="17" t="s">
        <v>96</v>
      </c>
      <c r="E181" s="15" t="s">
        <v>109</v>
      </c>
      <c r="F181" s="16" t="n">
        <v>1385</v>
      </c>
      <c r="G181" s="17" t="s">
        <v>34</v>
      </c>
      <c r="H181" s="37" t="n">
        <v>619</v>
      </c>
      <c r="I181" s="20" t="n">
        <v>195</v>
      </c>
      <c r="J181" s="20" t="n">
        <v>250</v>
      </c>
      <c r="K181" s="20" t="n">
        <v>29</v>
      </c>
      <c r="L181" s="20" t="n">
        <v>2</v>
      </c>
      <c r="M181" s="20" t="n">
        <v>2</v>
      </c>
      <c r="N181" s="20" t="n">
        <v>0</v>
      </c>
      <c r="O181" s="20" t="n">
        <v>3</v>
      </c>
      <c r="P181" s="20" t="n">
        <v>0</v>
      </c>
      <c r="Q181" s="20" t="n">
        <v>0</v>
      </c>
      <c r="R181" s="20" t="n">
        <v>16</v>
      </c>
      <c r="S181" s="20" t="n">
        <v>0</v>
      </c>
      <c r="T181" s="20" t="n">
        <v>0</v>
      </c>
      <c r="U181" s="38" t="n">
        <v>3</v>
      </c>
      <c r="V181" s="38" t="n">
        <v>0</v>
      </c>
      <c r="W181" s="38"/>
      <c r="X181" s="20"/>
      <c r="Y181" s="20"/>
      <c r="Z181" s="20"/>
      <c r="AA181" s="20"/>
      <c r="AB181" s="20"/>
      <c r="AC181" s="20"/>
      <c r="AD181" s="20" t="n">
        <v>4</v>
      </c>
      <c r="AE181" s="20" t="n">
        <f aca="false">SUM(I181:AD181)</f>
        <v>504</v>
      </c>
    </row>
    <row r="182" customFormat="false" ht="16.5" hidden="false" customHeight="false" outlineLevel="0" collapsed="false">
      <c r="A182" s="11" t="n">
        <v>31</v>
      </c>
      <c r="B182" s="12" t="n">
        <v>1</v>
      </c>
      <c r="C182" s="13" t="n">
        <v>276</v>
      </c>
      <c r="D182" s="17" t="s">
        <v>96</v>
      </c>
      <c r="E182" s="15" t="s">
        <v>110</v>
      </c>
      <c r="F182" s="16" t="n">
        <v>1386</v>
      </c>
      <c r="G182" s="17" t="s">
        <v>33</v>
      </c>
      <c r="H182" s="37" t="n">
        <v>735</v>
      </c>
      <c r="I182" s="20" t="n">
        <v>73</v>
      </c>
      <c r="J182" s="20" t="n">
        <v>315</v>
      </c>
      <c r="K182" s="20" t="n">
        <v>56</v>
      </c>
      <c r="L182" s="20" t="n">
        <v>3</v>
      </c>
      <c r="M182" s="20" t="n">
        <v>4</v>
      </c>
      <c r="N182" s="20" t="n">
        <v>2</v>
      </c>
      <c r="O182" s="20" t="n">
        <v>25</v>
      </c>
      <c r="P182" s="20" t="n">
        <v>1</v>
      </c>
      <c r="Q182" s="20" t="n">
        <v>0</v>
      </c>
      <c r="R182" s="20" t="n">
        <v>47</v>
      </c>
      <c r="S182" s="20" t="n">
        <v>0</v>
      </c>
      <c r="T182" s="20" t="n">
        <v>0</v>
      </c>
      <c r="U182" s="38" t="n">
        <v>10</v>
      </c>
      <c r="V182" s="38" t="n">
        <v>3</v>
      </c>
      <c r="W182" s="38"/>
      <c r="X182" s="20"/>
      <c r="Y182" s="20"/>
      <c r="Z182" s="20"/>
      <c r="AA182" s="20"/>
      <c r="AB182" s="20"/>
      <c r="AC182" s="20"/>
      <c r="AD182" s="20" t="n">
        <v>13</v>
      </c>
      <c r="AE182" s="20" t="n">
        <f aca="false">SUM(I182:AD182)</f>
        <v>552</v>
      </c>
    </row>
    <row r="183" customFormat="false" ht="16.5" hidden="false" customHeight="false" outlineLevel="0" collapsed="false">
      <c r="A183" s="11" t="n">
        <v>32</v>
      </c>
      <c r="B183" s="12" t="n">
        <v>1</v>
      </c>
      <c r="C183" s="13" t="n">
        <v>276</v>
      </c>
      <c r="D183" s="17" t="s">
        <v>96</v>
      </c>
      <c r="E183" s="15" t="s">
        <v>111</v>
      </c>
      <c r="F183" s="16" t="n">
        <v>1386</v>
      </c>
      <c r="G183" s="17" t="s">
        <v>34</v>
      </c>
      <c r="H183" s="37" t="n">
        <v>734</v>
      </c>
      <c r="I183" s="20" t="n">
        <v>64</v>
      </c>
      <c r="J183" s="20" t="n">
        <v>318</v>
      </c>
      <c r="K183" s="20" t="n">
        <v>40</v>
      </c>
      <c r="L183" s="20" t="n">
        <v>4</v>
      </c>
      <c r="M183" s="20" t="n">
        <v>5</v>
      </c>
      <c r="N183" s="20" t="n">
        <v>1</v>
      </c>
      <c r="O183" s="20" t="n">
        <v>39</v>
      </c>
      <c r="P183" s="20" t="n">
        <v>0</v>
      </c>
      <c r="Q183" s="20" t="n">
        <v>0</v>
      </c>
      <c r="R183" s="20" t="n">
        <v>62</v>
      </c>
      <c r="S183" s="20" t="n">
        <v>0</v>
      </c>
      <c r="T183" s="20" t="n">
        <v>0</v>
      </c>
      <c r="U183" s="38" t="n">
        <v>4</v>
      </c>
      <c r="V183" s="38" t="n">
        <v>2</v>
      </c>
      <c r="W183" s="38"/>
      <c r="X183" s="20"/>
      <c r="Y183" s="20"/>
      <c r="Z183" s="20"/>
      <c r="AA183" s="20"/>
      <c r="AB183" s="20"/>
      <c r="AC183" s="20"/>
      <c r="AD183" s="20" t="n">
        <v>8</v>
      </c>
      <c r="AE183" s="20" t="n">
        <f aca="false">SUM(I183:AD183)</f>
        <v>547</v>
      </c>
    </row>
    <row r="184" customFormat="false" ht="16.5" hidden="false" customHeight="false" outlineLevel="0" collapsed="false">
      <c r="A184" s="11" t="n">
        <v>33</v>
      </c>
      <c r="B184" s="12" t="n">
        <v>1</v>
      </c>
      <c r="C184" s="13" t="n">
        <v>276</v>
      </c>
      <c r="D184" s="17" t="s">
        <v>96</v>
      </c>
      <c r="E184" s="15" t="s">
        <v>112</v>
      </c>
      <c r="F184" s="16" t="n">
        <v>1387</v>
      </c>
      <c r="G184" s="17" t="s">
        <v>33</v>
      </c>
      <c r="H184" s="37" t="n">
        <v>383</v>
      </c>
      <c r="I184" s="20" t="n">
        <v>43</v>
      </c>
      <c r="J184" s="20" t="n">
        <v>192</v>
      </c>
      <c r="K184" s="20" t="n">
        <v>32</v>
      </c>
      <c r="L184" s="20" t="n">
        <v>1</v>
      </c>
      <c r="M184" s="20" t="n">
        <v>3</v>
      </c>
      <c r="N184" s="20" t="n">
        <v>1</v>
      </c>
      <c r="O184" s="20" t="n">
        <v>24</v>
      </c>
      <c r="P184" s="20" t="n">
        <v>1</v>
      </c>
      <c r="Q184" s="20" t="n">
        <v>0</v>
      </c>
      <c r="R184" s="20" t="n">
        <v>12</v>
      </c>
      <c r="S184" s="20" t="n">
        <v>0</v>
      </c>
      <c r="T184" s="20" t="n">
        <v>0</v>
      </c>
      <c r="U184" s="38" t="n">
        <v>2</v>
      </c>
      <c r="V184" s="38" t="n">
        <v>0</v>
      </c>
      <c r="W184" s="38"/>
      <c r="X184" s="20"/>
      <c r="Y184" s="20"/>
      <c r="Z184" s="20"/>
      <c r="AA184" s="20"/>
      <c r="AB184" s="20"/>
      <c r="AC184" s="20"/>
      <c r="AD184" s="20" t="n">
        <v>0</v>
      </c>
      <c r="AE184" s="20" t="n">
        <f aca="false">SUM(I184:AD184)</f>
        <v>311</v>
      </c>
    </row>
    <row r="185" customFormat="false" ht="16.5" hidden="false" customHeight="false" outlineLevel="0" collapsed="false">
      <c r="A185" s="11" t="n">
        <v>34</v>
      </c>
      <c r="B185" s="12" t="n">
        <v>1</v>
      </c>
      <c r="C185" s="13" t="n">
        <v>276</v>
      </c>
      <c r="D185" s="17" t="s">
        <v>96</v>
      </c>
      <c r="E185" s="15" t="s">
        <v>112</v>
      </c>
      <c r="F185" s="16" t="n">
        <v>1387</v>
      </c>
      <c r="G185" s="17" t="s">
        <v>34</v>
      </c>
      <c r="H185" s="37" t="n">
        <v>382</v>
      </c>
      <c r="I185" s="20" t="n">
        <v>31</v>
      </c>
      <c r="J185" s="20" t="n">
        <v>191</v>
      </c>
      <c r="K185" s="20" t="n">
        <v>24</v>
      </c>
      <c r="L185" s="20" t="n">
        <v>3</v>
      </c>
      <c r="M185" s="20" t="n">
        <v>3</v>
      </c>
      <c r="N185" s="20" t="n">
        <v>1</v>
      </c>
      <c r="O185" s="20" t="n">
        <v>29</v>
      </c>
      <c r="P185" s="20" t="n">
        <v>1</v>
      </c>
      <c r="Q185" s="20" t="n">
        <v>0</v>
      </c>
      <c r="R185" s="20" t="n">
        <v>3</v>
      </c>
      <c r="S185" s="20" t="n">
        <v>0</v>
      </c>
      <c r="T185" s="20" t="n">
        <v>0</v>
      </c>
      <c r="U185" s="38" t="n">
        <v>7</v>
      </c>
      <c r="V185" s="38" t="n">
        <v>0</v>
      </c>
      <c r="W185" s="38"/>
      <c r="X185" s="20"/>
      <c r="Y185" s="20"/>
      <c r="Z185" s="20"/>
      <c r="AA185" s="20"/>
      <c r="AB185" s="20"/>
      <c r="AC185" s="20"/>
      <c r="AD185" s="20" t="n">
        <v>7</v>
      </c>
      <c r="AE185" s="20" t="n">
        <f aca="false">SUM(I185:AD185)</f>
        <v>300</v>
      </c>
    </row>
    <row r="186" customFormat="false" ht="16.5" hidden="false" customHeight="false" outlineLevel="0" collapsed="false">
      <c r="A186" s="11" t="n">
        <v>35</v>
      </c>
      <c r="B186" s="12" t="n">
        <v>1</v>
      </c>
      <c r="C186" s="13" t="n">
        <v>276</v>
      </c>
      <c r="D186" s="17" t="s">
        <v>96</v>
      </c>
      <c r="E186" s="15" t="s">
        <v>113</v>
      </c>
      <c r="F186" s="16" t="n">
        <v>1388</v>
      </c>
      <c r="G186" s="17" t="s">
        <v>33</v>
      </c>
      <c r="H186" s="37" t="n">
        <v>399</v>
      </c>
      <c r="I186" s="20" t="n">
        <v>18</v>
      </c>
      <c r="J186" s="20" t="n">
        <v>195</v>
      </c>
      <c r="K186" s="20" t="n">
        <v>88</v>
      </c>
      <c r="L186" s="20" t="n">
        <v>4</v>
      </c>
      <c r="M186" s="20" t="n">
        <v>3</v>
      </c>
      <c r="N186" s="20" t="n">
        <v>0</v>
      </c>
      <c r="O186" s="20" t="n">
        <v>2</v>
      </c>
      <c r="P186" s="20" t="n">
        <v>0</v>
      </c>
      <c r="Q186" s="20" t="n">
        <v>0</v>
      </c>
      <c r="R186" s="20" t="n">
        <v>2</v>
      </c>
      <c r="S186" s="20" t="n">
        <v>0</v>
      </c>
      <c r="T186" s="20" t="n">
        <v>0</v>
      </c>
      <c r="U186" s="38" t="n">
        <v>3</v>
      </c>
      <c r="V186" s="38" t="n">
        <v>3</v>
      </c>
      <c r="W186" s="38"/>
      <c r="X186" s="20"/>
      <c r="Y186" s="20"/>
      <c r="Z186" s="20"/>
      <c r="AA186" s="20"/>
      <c r="AB186" s="20"/>
      <c r="AC186" s="20"/>
      <c r="AD186" s="20" t="n">
        <v>3</v>
      </c>
      <c r="AE186" s="20" t="n">
        <f aca="false">SUM(I186:AD186)</f>
        <v>321</v>
      </c>
    </row>
    <row r="187" customFormat="false" ht="16.5" hidden="false" customHeight="false" outlineLevel="0" collapsed="false">
      <c r="A187" s="11" t="n">
        <v>36</v>
      </c>
      <c r="B187" s="12" t="n">
        <v>1</v>
      </c>
      <c r="C187" s="13" t="n">
        <v>276</v>
      </c>
      <c r="D187" s="17" t="s">
        <v>96</v>
      </c>
      <c r="E187" s="15" t="s">
        <v>113</v>
      </c>
      <c r="F187" s="16" t="n">
        <v>1388</v>
      </c>
      <c r="G187" s="17" t="s">
        <v>34</v>
      </c>
      <c r="H187" s="37" t="n">
        <v>399</v>
      </c>
      <c r="I187" s="20" t="n">
        <v>16</v>
      </c>
      <c r="J187" s="20" t="n">
        <v>214</v>
      </c>
      <c r="K187" s="20" t="n">
        <v>63</v>
      </c>
      <c r="L187" s="20" t="n">
        <v>0</v>
      </c>
      <c r="M187" s="20" t="n">
        <v>3</v>
      </c>
      <c r="N187" s="20" t="n">
        <v>0</v>
      </c>
      <c r="O187" s="20" t="n">
        <v>5</v>
      </c>
      <c r="P187" s="20" t="n">
        <v>1</v>
      </c>
      <c r="Q187" s="20" t="n">
        <v>0</v>
      </c>
      <c r="R187" s="20" t="n">
        <v>5</v>
      </c>
      <c r="S187" s="20" t="n">
        <v>0</v>
      </c>
      <c r="T187" s="20" t="n">
        <v>0</v>
      </c>
      <c r="U187" s="38" t="n">
        <v>0</v>
      </c>
      <c r="V187" s="38" t="n">
        <v>0</v>
      </c>
      <c r="W187" s="38"/>
      <c r="X187" s="20"/>
      <c r="Y187" s="20"/>
      <c r="Z187" s="20"/>
      <c r="AA187" s="20"/>
      <c r="AB187" s="20"/>
      <c r="AC187" s="20"/>
      <c r="AD187" s="20" t="n">
        <v>1</v>
      </c>
      <c r="AE187" s="20" t="n">
        <f aca="false">SUM(I187:AD187)</f>
        <v>308</v>
      </c>
    </row>
    <row r="188" customFormat="false" ht="16.5" hidden="false" customHeight="false" outlineLevel="0" collapsed="false">
      <c r="A188" s="11" t="n">
        <v>38</v>
      </c>
      <c r="B188" s="12" t="n">
        <v>1</v>
      </c>
      <c r="C188" s="13" t="n">
        <v>276</v>
      </c>
      <c r="D188" s="17" t="s">
        <v>96</v>
      </c>
      <c r="E188" s="15" t="s">
        <v>114</v>
      </c>
      <c r="F188" s="16" t="n">
        <v>1388</v>
      </c>
      <c r="G188" s="17" t="s">
        <v>62</v>
      </c>
      <c r="H188" s="37" t="n">
        <v>455</v>
      </c>
      <c r="I188" s="20" t="n">
        <v>75</v>
      </c>
      <c r="J188" s="20" t="n">
        <v>155</v>
      </c>
      <c r="K188" s="20" t="n">
        <v>56</v>
      </c>
      <c r="L188" s="20" t="n">
        <v>2</v>
      </c>
      <c r="M188" s="20" t="n">
        <v>7</v>
      </c>
      <c r="N188" s="20" t="n">
        <v>1</v>
      </c>
      <c r="O188" s="20" t="n">
        <v>21</v>
      </c>
      <c r="P188" s="20" t="n">
        <v>0</v>
      </c>
      <c r="Q188" s="20" t="n">
        <v>0</v>
      </c>
      <c r="R188" s="20" t="n">
        <v>8</v>
      </c>
      <c r="S188" s="20" t="n">
        <v>0</v>
      </c>
      <c r="T188" s="20" t="n">
        <v>0</v>
      </c>
      <c r="U188" s="38" t="n">
        <v>11</v>
      </c>
      <c r="V188" s="38" t="n">
        <v>5</v>
      </c>
      <c r="W188" s="38"/>
      <c r="X188" s="20"/>
      <c r="Y188" s="20"/>
      <c r="Z188" s="20"/>
      <c r="AA188" s="20"/>
      <c r="AB188" s="20"/>
      <c r="AC188" s="20"/>
      <c r="AD188" s="20" t="n">
        <v>5</v>
      </c>
      <c r="AE188" s="20" t="n">
        <f aca="false">SUM(I188:AD188)</f>
        <v>346</v>
      </c>
    </row>
    <row r="189" customFormat="false" ht="16.5" hidden="false" customHeight="false" outlineLevel="0" collapsed="false">
      <c r="A189" s="11" t="n">
        <v>39</v>
      </c>
      <c r="B189" s="12" t="n">
        <v>1</v>
      </c>
      <c r="C189" s="13" t="n">
        <v>276</v>
      </c>
      <c r="D189" s="17" t="s">
        <v>96</v>
      </c>
      <c r="E189" s="15" t="s">
        <v>115</v>
      </c>
      <c r="F189" s="16" t="n">
        <v>1389</v>
      </c>
      <c r="G189" s="17" t="s">
        <v>33</v>
      </c>
      <c r="H189" s="37" t="n">
        <v>453</v>
      </c>
      <c r="I189" s="20" t="n">
        <v>140</v>
      </c>
      <c r="J189" s="20" t="n">
        <v>213</v>
      </c>
      <c r="K189" s="20" t="n">
        <v>16</v>
      </c>
      <c r="L189" s="20" t="n">
        <v>0</v>
      </c>
      <c r="M189" s="20" t="n">
        <v>0</v>
      </c>
      <c r="N189" s="20" t="n">
        <v>2</v>
      </c>
      <c r="O189" s="20" t="n">
        <v>0</v>
      </c>
      <c r="P189" s="20" t="n">
        <v>2</v>
      </c>
      <c r="Q189" s="20" t="n">
        <v>0</v>
      </c>
      <c r="R189" s="20" t="n">
        <v>3</v>
      </c>
      <c r="S189" s="20" t="n">
        <v>0</v>
      </c>
      <c r="T189" s="20" t="n">
        <v>0</v>
      </c>
      <c r="U189" s="38" t="n">
        <v>0</v>
      </c>
      <c r="V189" s="38" t="n">
        <v>0</v>
      </c>
      <c r="W189" s="38"/>
      <c r="X189" s="20"/>
      <c r="Y189" s="20"/>
      <c r="Z189" s="20"/>
      <c r="AA189" s="20"/>
      <c r="AB189" s="20"/>
      <c r="AC189" s="20"/>
      <c r="AD189" s="20" t="n">
        <v>4</v>
      </c>
      <c r="AE189" s="20" t="n">
        <f aca="false">SUM(I189:AD189)</f>
        <v>380</v>
      </c>
    </row>
    <row r="190" customFormat="false" ht="16.5" hidden="false" customHeight="false" outlineLevel="0" collapsed="false">
      <c r="A190" s="11"/>
      <c r="B190" s="12"/>
      <c r="C190" s="13"/>
      <c r="D190" s="17"/>
      <c r="E190" s="15" t="s">
        <v>115</v>
      </c>
      <c r="F190" s="16" t="n">
        <v>1389</v>
      </c>
      <c r="G190" s="17" t="s">
        <v>34</v>
      </c>
      <c r="H190" s="37" t="n">
        <v>452</v>
      </c>
      <c r="I190" s="20" t="n">
        <v>141</v>
      </c>
      <c r="J190" s="20" t="n">
        <v>218</v>
      </c>
      <c r="K190" s="20" t="n">
        <v>14</v>
      </c>
      <c r="L190" s="20" t="n">
        <v>1</v>
      </c>
      <c r="M190" s="20" t="n">
        <v>1</v>
      </c>
      <c r="N190" s="20" t="n">
        <v>1</v>
      </c>
      <c r="O190" s="20" t="n">
        <v>0</v>
      </c>
      <c r="P190" s="20" t="n">
        <v>1</v>
      </c>
      <c r="Q190" s="20" t="n">
        <v>0</v>
      </c>
      <c r="R190" s="20" t="n">
        <v>1</v>
      </c>
      <c r="S190" s="20" t="n">
        <v>0</v>
      </c>
      <c r="T190" s="20" t="n">
        <v>0</v>
      </c>
      <c r="U190" s="38" t="n">
        <v>2</v>
      </c>
      <c r="V190" s="38" t="n">
        <v>1</v>
      </c>
      <c r="W190" s="38"/>
      <c r="X190" s="20"/>
      <c r="Y190" s="20"/>
      <c r="Z190" s="20"/>
      <c r="AA190" s="20"/>
      <c r="AB190" s="20"/>
      <c r="AC190" s="20"/>
      <c r="AD190" s="20" t="n">
        <v>5</v>
      </c>
      <c r="AE190" s="20" t="n">
        <f aca="false">SUM(I190:AD190)</f>
        <v>386</v>
      </c>
    </row>
    <row r="191" customFormat="false" ht="16.5" hidden="false" customHeight="false" outlineLevel="0" collapsed="false">
      <c r="A191" s="11" t="n">
        <v>40</v>
      </c>
      <c r="B191" s="12" t="n">
        <v>1</v>
      </c>
      <c r="C191" s="13" t="n">
        <v>276</v>
      </c>
      <c r="D191" s="17" t="s">
        <v>96</v>
      </c>
      <c r="E191" s="15" t="s">
        <v>116</v>
      </c>
      <c r="F191" s="16" t="n">
        <v>1390</v>
      </c>
      <c r="G191" s="17" t="s">
        <v>33</v>
      </c>
      <c r="H191" s="37" t="n">
        <v>303</v>
      </c>
      <c r="I191" s="20" t="n">
        <v>101</v>
      </c>
      <c r="J191" s="20" t="n">
        <v>138</v>
      </c>
      <c r="K191" s="20" t="n">
        <v>17</v>
      </c>
      <c r="L191" s="20" t="n">
        <v>0</v>
      </c>
      <c r="M191" s="20" t="n">
        <v>0</v>
      </c>
      <c r="N191" s="20" t="n">
        <v>0</v>
      </c>
      <c r="O191" s="20" t="n">
        <v>0</v>
      </c>
      <c r="P191" s="20" t="n">
        <v>0</v>
      </c>
      <c r="Q191" s="20" t="n">
        <v>0</v>
      </c>
      <c r="R191" s="20" t="n">
        <v>3</v>
      </c>
      <c r="S191" s="20" t="n">
        <v>0</v>
      </c>
      <c r="T191" s="20" t="n">
        <v>0</v>
      </c>
      <c r="U191" s="38" t="n">
        <v>6</v>
      </c>
      <c r="V191" s="38" t="n">
        <v>0</v>
      </c>
      <c r="W191" s="38"/>
      <c r="X191" s="20"/>
      <c r="Y191" s="20"/>
      <c r="Z191" s="20"/>
      <c r="AA191" s="20"/>
      <c r="AB191" s="20"/>
      <c r="AC191" s="20"/>
      <c r="AD191" s="20" t="n">
        <v>2</v>
      </c>
      <c r="AE191" s="20" t="n">
        <f aca="false">SUM(I191:AD191)</f>
        <v>267</v>
      </c>
    </row>
    <row r="192" customFormat="false" ht="16.5" hidden="false" customHeight="false" outlineLevel="0" collapsed="false">
      <c r="A192" s="11" t="n">
        <v>41</v>
      </c>
      <c r="B192" s="12" t="n">
        <v>1</v>
      </c>
      <c r="C192" s="13" t="n">
        <v>276</v>
      </c>
      <c r="D192" s="17" t="s">
        <v>96</v>
      </c>
      <c r="E192" s="15" t="s">
        <v>117</v>
      </c>
      <c r="F192" s="16" t="n">
        <v>1390</v>
      </c>
      <c r="G192" s="17" t="s">
        <v>62</v>
      </c>
      <c r="H192" s="37" t="n">
        <v>626</v>
      </c>
      <c r="I192" s="20" t="n">
        <v>123</v>
      </c>
      <c r="J192" s="20" t="n">
        <v>366</v>
      </c>
      <c r="K192" s="20" t="n">
        <v>10</v>
      </c>
      <c r="L192" s="20" t="n">
        <v>0</v>
      </c>
      <c r="M192" s="20" t="n">
        <v>1</v>
      </c>
      <c r="N192" s="20" t="n">
        <v>0</v>
      </c>
      <c r="O192" s="20" t="n">
        <v>0</v>
      </c>
      <c r="P192" s="20" t="n">
        <v>1</v>
      </c>
      <c r="Q192" s="20" t="n">
        <v>0</v>
      </c>
      <c r="R192" s="20" t="n">
        <v>6</v>
      </c>
      <c r="S192" s="20" t="n">
        <v>0</v>
      </c>
      <c r="T192" s="20" t="n">
        <v>0</v>
      </c>
      <c r="U192" s="38" t="n">
        <v>0</v>
      </c>
      <c r="V192" s="38" t="n">
        <v>0</v>
      </c>
      <c r="W192" s="38"/>
      <c r="X192" s="20"/>
      <c r="Y192" s="20"/>
      <c r="Z192" s="20"/>
      <c r="AA192" s="20"/>
      <c r="AB192" s="20"/>
      <c r="AC192" s="20"/>
      <c r="AD192" s="20" t="n">
        <v>1</v>
      </c>
      <c r="AE192" s="20" t="n">
        <f aca="false">SUM(I192:AD192)</f>
        <v>508</v>
      </c>
    </row>
    <row r="193" customFormat="false" ht="16.5" hidden="false" customHeight="false" outlineLevel="0" collapsed="false">
      <c r="A193" s="11" t="n">
        <v>42</v>
      </c>
      <c r="B193" s="12" t="n">
        <v>1</v>
      </c>
      <c r="C193" s="13" t="n">
        <v>276</v>
      </c>
      <c r="D193" s="17" t="s">
        <v>96</v>
      </c>
      <c r="E193" s="15" t="s">
        <v>118</v>
      </c>
      <c r="F193" s="16" t="n">
        <v>1391</v>
      </c>
      <c r="G193" s="17" t="s">
        <v>33</v>
      </c>
      <c r="H193" s="37" t="n">
        <v>400</v>
      </c>
      <c r="I193" s="20" t="n">
        <v>48</v>
      </c>
      <c r="J193" s="20" t="n">
        <v>207</v>
      </c>
      <c r="K193" s="20" t="n">
        <v>55</v>
      </c>
      <c r="L193" s="20" t="n">
        <v>1</v>
      </c>
      <c r="M193" s="20" t="n">
        <v>1</v>
      </c>
      <c r="N193" s="20" t="n">
        <v>0</v>
      </c>
      <c r="O193" s="20" t="n">
        <v>1</v>
      </c>
      <c r="P193" s="20" t="n">
        <v>1</v>
      </c>
      <c r="Q193" s="20" t="n">
        <v>0</v>
      </c>
      <c r="R193" s="20" t="n">
        <v>5</v>
      </c>
      <c r="S193" s="20" t="n">
        <v>0</v>
      </c>
      <c r="T193" s="20" t="n">
        <v>0</v>
      </c>
      <c r="U193" s="38" t="n">
        <v>3</v>
      </c>
      <c r="V193" s="38" t="n">
        <v>1</v>
      </c>
      <c r="W193" s="38"/>
      <c r="X193" s="20"/>
      <c r="Y193" s="20"/>
      <c r="Z193" s="20"/>
      <c r="AA193" s="20"/>
      <c r="AB193" s="20"/>
      <c r="AC193" s="20"/>
      <c r="AD193" s="20" t="n">
        <v>8</v>
      </c>
      <c r="AE193" s="20" t="n">
        <f aca="false">SUM(I193:AD193)</f>
        <v>331</v>
      </c>
    </row>
    <row r="194" customFormat="false" ht="16.5" hidden="false" customHeight="false" outlineLevel="0" collapsed="false">
      <c r="A194" s="11" t="n">
        <v>43</v>
      </c>
      <c r="B194" s="12" t="n">
        <v>1</v>
      </c>
      <c r="C194" s="13" t="n">
        <v>276</v>
      </c>
      <c r="D194" s="17" t="s">
        <v>96</v>
      </c>
      <c r="E194" s="15" t="s">
        <v>118</v>
      </c>
      <c r="F194" s="16" t="n">
        <v>1391</v>
      </c>
      <c r="G194" s="17" t="s">
        <v>34</v>
      </c>
      <c r="H194" s="37" t="n">
        <v>400</v>
      </c>
      <c r="I194" s="20" t="n">
        <v>42</v>
      </c>
      <c r="J194" s="20" t="n">
        <v>211</v>
      </c>
      <c r="K194" s="20" t="n">
        <v>41</v>
      </c>
      <c r="L194" s="20" t="n">
        <v>3</v>
      </c>
      <c r="M194" s="20" t="n">
        <v>8</v>
      </c>
      <c r="N194" s="20" t="n">
        <v>0</v>
      </c>
      <c r="O194" s="20" t="n">
        <v>1</v>
      </c>
      <c r="P194" s="20" t="n">
        <v>1</v>
      </c>
      <c r="Q194" s="20" t="n">
        <v>0</v>
      </c>
      <c r="R194" s="20" t="n">
        <v>5</v>
      </c>
      <c r="S194" s="20" t="n">
        <v>0</v>
      </c>
      <c r="T194" s="20" t="n">
        <v>0</v>
      </c>
      <c r="U194" s="38" t="n">
        <v>3</v>
      </c>
      <c r="V194" s="38" t="n">
        <v>1</v>
      </c>
      <c r="W194" s="38"/>
      <c r="X194" s="20"/>
      <c r="Y194" s="20"/>
      <c r="Z194" s="20"/>
      <c r="AA194" s="20"/>
      <c r="AB194" s="20"/>
      <c r="AC194" s="20"/>
      <c r="AD194" s="20" t="n">
        <v>3</v>
      </c>
      <c r="AE194" s="20" t="n">
        <f aca="false">SUM(I194:AD194)</f>
        <v>319</v>
      </c>
    </row>
    <row r="195" customFormat="false" ht="16.5" hidden="false" customHeight="false" outlineLevel="0" collapsed="false">
      <c r="A195" s="11" t="n">
        <v>44</v>
      </c>
      <c r="B195" s="12" t="n">
        <v>1</v>
      </c>
      <c r="C195" s="13" t="n">
        <v>276</v>
      </c>
      <c r="D195" s="17" t="s">
        <v>96</v>
      </c>
      <c r="E195" s="15" t="s">
        <v>119</v>
      </c>
      <c r="F195" s="16" t="n">
        <v>1391</v>
      </c>
      <c r="G195" s="17" t="s">
        <v>62</v>
      </c>
      <c r="H195" s="37" t="n">
        <v>136</v>
      </c>
      <c r="I195" s="20" t="n">
        <v>9</v>
      </c>
      <c r="J195" s="20" t="n">
        <v>114</v>
      </c>
      <c r="K195" s="20" t="n">
        <v>3</v>
      </c>
      <c r="L195" s="20" t="n">
        <v>0</v>
      </c>
      <c r="M195" s="20" t="n">
        <v>1</v>
      </c>
      <c r="N195" s="20" t="n">
        <v>0</v>
      </c>
      <c r="O195" s="20" t="n">
        <v>0</v>
      </c>
      <c r="P195" s="20" t="n">
        <v>0</v>
      </c>
      <c r="Q195" s="20" t="n">
        <v>0</v>
      </c>
      <c r="R195" s="20" t="n">
        <v>0</v>
      </c>
      <c r="S195" s="20" t="n">
        <v>0</v>
      </c>
      <c r="T195" s="20" t="n">
        <v>0</v>
      </c>
      <c r="U195" s="38" t="n">
        <v>0</v>
      </c>
      <c r="V195" s="38" t="n">
        <v>0</v>
      </c>
      <c r="W195" s="38"/>
      <c r="X195" s="20"/>
      <c r="Y195" s="20"/>
      <c r="Z195" s="20"/>
      <c r="AA195" s="20"/>
      <c r="AB195" s="20"/>
      <c r="AC195" s="20"/>
      <c r="AD195" s="20" t="n">
        <v>1</v>
      </c>
      <c r="AE195" s="20" t="n">
        <f aca="false">SUM(I195:AD195)</f>
        <v>128</v>
      </c>
    </row>
    <row r="196" customFormat="false" ht="16.5" hidden="false" customHeight="false" outlineLevel="0" collapsed="false">
      <c r="A196" s="11" t="n">
        <v>45</v>
      </c>
      <c r="B196" s="12" t="n">
        <v>1</v>
      </c>
      <c r="C196" s="13" t="n">
        <v>276</v>
      </c>
      <c r="D196" s="17" t="s">
        <v>96</v>
      </c>
      <c r="E196" s="15" t="s">
        <v>120</v>
      </c>
      <c r="F196" s="16" t="n">
        <v>1392</v>
      </c>
      <c r="G196" s="17" t="s">
        <v>33</v>
      </c>
      <c r="H196" s="37" t="n">
        <v>539</v>
      </c>
      <c r="I196" s="20" t="n">
        <v>57</v>
      </c>
      <c r="J196" s="20" t="n">
        <v>265</v>
      </c>
      <c r="K196" s="20" t="n">
        <v>53</v>
      </c>
      <c r="L196" s="20" t="n">
        <v>0</v>
      </c>
      <c r="M196" s="20" t="n">
        <v>3</v>
      </c>
      <c r="N196" s="20" t="n">
        <v>2</v>
      </c>
      <c r="O196" s="20" t="n">
        <v>2</v>
      </c>
      <c r="P196" s="20" t="n">
        <v>1</v>
      </c>
      <c r="Q196" s="20" t="n">
        <v>0</v>
      </c>
      <c r="R196" s="20" t="n">
        <v>5</v>
      </c>
      <c r="S196" s="20" t="n">
        <v>0</v>
      </c>
      <c r="T196" s="20" t="n">
        <v>0</v>
      </c>
      <c r="U196" s="38" t="n">
        <v>3</v>
      </c>
      <c r="V196" s="38" t="n">
        <v>1</v>
      </c>
      <c r="W196" s="38"/>
      <c r="X196" s="20"/>
      <c r="Y196" s="20"/>
      <c r="Z196" s="20"/>
      <c r="AA196" s="20"/>
      <c r="AB196" s="20"/>
      <c r="AC196" s="20"/>
      <c r="AD196" s="20" t="n">
        <v>19</v>
      </c>
      <c r="AE196" s="20" t="n">
        <f aca="false">SUM(I196:AD196)</f>
        <v>411</v>
      </c>
    </row>
    <row r="197" customFormat="false" ht="16.5" hidden="false" customHeight="false" outlineLevel="0" collapsed="false">
      <c r="A197" s="11" t="n">
        <v>46</v>
      </c>
      <c r="B197" s="12" t="n">
        <v>1</v>
      </c>
      <c r="C197" s="13" t="n">
        <v>276</v>
      </c>
      <c r="D197" s="17" t="s">
        <v>96</v>
      </c>
      <c r="E197" s="15" t="s">
        <v>120</v>
      </c>
      <c r="F197" s="16" t="n">
        <v>1392</v>
      </c>
      <c r="G197" s="17" t="s">
        <v>34</v>
      </c>
      <c r="H197" s="37" t="n">
        <v>538</v>
      </c>
      <c r="I197" s="20" t="n">
        <v>57</v>
      </c>
      <c r="J197" s="20" t="n">
        <v>247</v>
      </c>
      <c r="K197" s="20" t="n">
        <v>72</v>
      </c>
      <c r="L197" s="20" t="n">
        <v>1</v>
      </c>
      <c r="M197" s="20" t="n">
        <v>3</v>
      </c>
      <c r="N197" s="20" t="n">
        <v>1</v>
      </c>
      <c r="O197" s="20" t="n">
        <v>6</v>
      </c>
      <c r="P197" s="20" t="n">
        <v>2</v>
      </c>
      <c r="Q197" s="20" t="n">
        <v>0</v>
      </c>
      <c r="R197" s="20" t="n">
        <v>6</v>
      </c>
      <c r="S197" s="20" t="n">
        <v>0</v>
      </c>
      <c r="T197" s="20" t="n">
        <v>0</v>
      </c>
      <c r="U197" s="38" t="n">
        <v>0</v>
      </c>
      <c r="V197" s="38" t="n">
        <v>0</v>
      </c>
      <c r="W197" s="38"/>
      <c r="X197" s="20"/>
      <c r="Y197" s="20"/>
      <c r="Z197" s="20"/>
      <c r="AA197" s="20"/>
      <c r="AB197" s="20"/>
      <c r="AC197" s="20"/>
      <c r="AD197" s="20" t="n">
        <v>7</v>
      </c>
      <c r="AE197" s="20" t="n">
        <f aca="false">SUM(I197:AD197)</f>
        <v>402</v>
      </c>
    </row>
    <row r="198" customFormat="false" ht="16.5" hidden="false" customHeight="false" outlineLevel="0" collapsed="false">
      <c r="A198" s="11" t="n">
        <v>47</v>
      </c>
      <c r="B198" s="12" t="n">
        <v>1</v>
      </c>
      <c r="C198" s="13" t="n">
        <v>276</v>
      </c>
      <c r="D198" s="17" t="s">
        <v>96</v>
      </c>
      <c r="E198" s="15" t="s">
        <v>120</v>
      </c>
      <c r="F198" s="16" t="n">
        <v>1392</v>
      </c>
      <c r="G198" s="17" t="s">
        <v>35</v>
      </c>
      <c r="H198" s="37" t="n">
        <v>538</v>
      </c>
      <c r="I198" s="20" t="n">
        <v>39</v>
      </c>
      <c r="J198" s="20" t="n">
        <v>292</v>
      </c>
      <c r="K198" s="20" t="n">
        <v>56</v>
      </c>
      <c r="L198" s="20" t="n">
        <v>2</v>
      </c>
      <c r="M198" s="20" t="n">
        <v>1</v>
      </c>
      <c r="N198" s="20" t="n">
        <v>1</v>
      </c>
      <c r="O198" s="20" t="n">
        <v>2</v>
      </c>
      <c r="P198" s="20" t="n">
        <v>1</v>
      </c>
      <c r="Q198" s="20" t="n">
        <v>0</v>
      </c>
      <c r="R198" s="20" t="n">
        <v>9</v>
      </c>
      <c r="S198" s="20" t="n">
        <v>0</v>
      </c>
      <c r="T198" s="20" t="n">
        <v>0</v>
      </c>
      <c r="U198" s="38" t="n">
        <v>3</v>
      </c>
      <c r="V198" s="38" t="n">
        <v>0</v>
      </c>
      <c r="W198" s="38"/>
      <c r="X198" s="20"/>
      <c r="Y198" s="20"/>
      <c r="Z198" s="20"/>
      <c r="AA198" s="20"/>
      <c r="AB198" s="20"/>
      <c r="AC198" s="20"/>
      <c r="AD198" s="20" t="n">
        <v>6</v>
      </c>
      <c r="AE198" s="20" t="n">
        <f aca="false">SUM(I198:AD198)</f>
        <v>412</v>
      </c>
    </row>
    <row r="199" customFormat="false" ht="16.5" hidden="false" customHeight="false" outlineLevel="0" collapsed="false">
      <c r="A199" s="11" t="n">
        <v>48</v>
      </c>
      <c r="B199" s="12" t="n">
        <v>1</v>
      </c>
      <c r="C199" s="13" t="n">
        <v>276</v>
      </c>
      <c r="D199" s="17" t="s">
        <v>96</v>
      </c>
      <c r="E199" s="15" t="s">
        <v>121</v>
      </c>
      <c r="F199" s="16" t="n">
        <v>1393</v>
      </c>
      <c r="G199" s="17" t="s">
        <v>33</v>
      </c>
      <c r="H199" s="37" t="n">
        <v>593</v>
      </c>
      <c r="I199" s="20" t="n">
        <v>56</v>
      </c>
      <c r="J199" s="20" t="n">
        <v>216</v>
      </c>
      <c r="K199" s="20" t="n">
        <v>204</v>
      </c>
      <c r="L199" s="20" t="n">
        <v>0</v>
      </c>
      <c r="M199" s="20" t="n">
        <v>5</v>
      </c>
      <c r="N199" s="20" t="n">
        <v>0</v>
      </c>
      <c r="O199" s="20" t="n">
        <v>15</v>
      </c>
      <c r="P199" s="20" t="n">
        <v>0</v>
      </c>
      <c r="Q199" s="20" t="n">
        <v>0</v>
      </c>
      <c r="R199" s="20" t="n">
        <v>2</v>
      </c>
      <c r="S199" s="20" t="n">
        <v>0</v>
      </c>
      <c r="T199" s="20" t="n">
        <v>0</v>
      </c>
      <c r="U199" s="38" t="n">
        <v>4</v>
      </c>
      <c r="V199" s="38" t="n">
        <v>0</v>
      </c>
      <c r="W199" s="38"/>
      <c r="X199" s="20"/>
      <c r="Y199" s="20"/>
      <c r="Z199" s="20"/>
      <c r="AA199" s="20"/>
      <c r="AB199" s="20"/>
      <c r="AC199" s="20"/>
      <c r="AD199" s="20" t="n">
        <v>4</v>
      </c>
      <c r="AE199" s="20" t="n">
        <f aca="false">SUM(I199:AD199)</f>
        <v>506</v>
      </c>
    </row>
    <row r="200" customFormat="false" ht="16.5" hidden="false" customHeight="false" outlineLevel="0" collapsed="false">
      <c r="A200" s="11" t="n">
        <v>49</v>
      </c>
      <c r="B200" s="12" t="n">
        <v>1</v>
      </c>
      <c r="C200" s="13" t="n">
        <v>276</v>
      </c>
      <c r="D200" s="17" t="s">
        <v>96</v>
      </c>
      <c r="E200" s="15" t="s">
        <v>121</v>
      </c>
      <c r="F200" s="16" t="n">
        <v>1393</v>
      </c>
      <c r="G200" s="17" t="s">
        <v>34</v>
      </c>
      <c r="H200" s="37" t="n">
        <v>592</v>
      </c>
      <c r="I200" s="20" t="n">
        <v>82</v>
      </c>
      <c r="J200" s="20" t="n">
        <v>197</v>
      </c>
      <c r="K200" s="20" t="n">
        <v>197</v>
      </c>
      <c r="L200" s="20" t="n">
        <v>4</v>
      </c>
      <c r="M200" s="20" t="n">
        <v>5</v>
      </c>
      <c r="N200" s="20" t="n">
        <v>0</v>
      </c>
      <c r="O200" s="20" t="n">
        <v>2</v>
      </c>
      <c r="P200" s="20" t="n">
        <v>0</v>
      </c>
      <c r="Q200" s="20" t="n">
        <v>0</v>
      </c>
      <c r="R200" s="20" t="n">
        <v>1</v>
      </c>
      <c r="S200" s="20" t="n">
        <v>0</v>
      </c>
      <c r="T200" s="20" t="n">
        <v>0</v>
      </c>
      <c r="U200" s="38" t="n">
        <v>4</v>
      </c>
      <c r="V200" s="38" t="n">
        <v>1</v>
      </c>
      <c r="W200" s="38"/>
      <c r="X200" s="20"/>
      <c r="Y200" s="20"/>
      <c r="Z200" s="20"/>
      <c r="AA200" s="20"/>
      <c r="AB200" s="20"/>
      <c r="AC200" s="20"/>
      <c r="AD200" s="20" t="n">
        <v>0</v>
      </c>
      <c r="AE200" s="20" t="n">
        <f aca="false">SUM(I200:AD200)</f>
        <v>493</v>
      </c>
    </row>
    <row r="201" customFormat="false" ht="16.5" hidden="false" customHeight="false" outlineLevel="0" collapsed="false">
      <c r="A201" s="11" t="n">
        <v>50</v>
      </c>
      <c r="B201" s="12" t="n">
        <v>1</v>
      </c>
      <c r="C201" s="13" t="n">
        <v>276</v>
      </c>
      <c r="D201" s="17" t="s">
        <v>96</v>
      </c>
      <c r="E201" s="15" t="s">
        <v>122</v>
      </c>
      <c r="F201" s="16" t="n">
        <v>1394</v>
      </c>
      <c r="G201" s="17" t="s">
        <v>33</v>
      </c>
      <c r="H201" s="37" t="n">
        <v>680</v>
      </c>
      <c r="I201" s="20" t="n">
        <v>70</v>
      </c>
      <c r="J201" s="20" t="n">
        <v>321</v>
      </c>
      <c r="K201" s="20" t="n">
        <v>126</v>
      </c>
      <c r="L201" s="20" t="n">
        <v>0</v>
      </c>
      <c r="M201" s="20" t="n">
        <v>3</v>
      </c>
      <c r="N201" s="20" t="n">
        <v>1</v>
      </c>
      <c r="O201" s="20" t="n">
        <v>11</v>
      </c>
      <c r="P201" s="20" t="n">
        <v>2</v>
      </c>
      <c r="Q201" s="20" t="n">
        <v>0</v>
      </c>
      <c r="R201" s="20" t="n">
        <v>3</v>
      </c>
      <c r="S201" s="20" t="n">
        <v>0</v>
      </c>
      <c r="T201" s="20" t="n">
        <v>0</v>
      </c>
      <c r="U201" s="38" t="n">
        <v>7</v>
      </c>
      <c r="V201" s="38" t="n">
        <v>1</v>
      </c>
      <c r="W201" s="38"/>
      <c r="X201" s="20"/>
      <c r="Y201" s="20"/>
      <c r="Z201" s="20"/>
      <c r="AA201" s="20"/>
      <c r="AB201" s="20"/>
      <c r="AC201" s="20"/>
      <c r="AD201" s="20" t="n">
        <v>7</v>
      </c>
      <c r="AE201" s="20" t="n">
        <f aca="false">SUM(I201:AD201)</f>
        <v>552</v>
      </c>
    </row>
    <row r="202" customFormat="false" ht="16.5" hidden="false" customHeight="false" outlineLevel="0" collapsed="false">
      <c r="A202" s="11" t="n">
        <v>51</v>
      </c>
      <c r="B202" s="12" t="n">
        <v>1</v>
      </c>
      <c r="C202" s="13" t="n">
        <v>276</v>
      </c>
      <c r="D202" s="17" t="s">
        <v>96</v>
      </c>
      <c r="E202" s="15" t="s">
        <v>123</v>
      </c>
      <c r="F202" s="16" t="n">
        <v>1395</v>
      </c>
      <c r="G202" s="17" t="s">
        <v>33</v>
      </c>
      <c r="H202" s="37" t="n">
        <v>591</v>
      </c>
      <c r="I202" s="20" t="n">
        <v>97</v>
      </c>
      <c r="J202" s="20" t="n">
        <v>305</v>
      </c>
      <c r="K202" s="20" t="n">
        <v>70</v>
      </c>
      <c r="L202" s="20" t="n">
        <v>0</v>
      </c>
      <c r="M202" s="20" t="n">
        <v>3</v>
      </c>
      <c r="N202" s="20" t="n">
        <v>0</v>
      </c>
      <c r="O202" s="20" t="n">
        <v>9</v>
      </c>
      <c r="P202" s="20" t="n">
        <v>0</v>
      </c>
      <c r="Q202" s="20" t="n">
        <v>0</v>
      </c>
      <c r="R202" s="20" t="n">
        <v>2</v>
      </c>
      <c r="S202" s="20" t="n">
        <v>0</v>
      </c>
      <c r="T202" s="20" t="n">
        <v>0</v>
      </c>
      <c r="U202" s="38" t="n">
        <v>0</v>
      </c>
      <c r="V202" s="38" t="n">
        <v>0</v>
      </c>
      <c r="W202" s="38"/>
      <c r="X202" s="20"/>
      <c r="Y202" s="20"/>
      <c r="Z202" s="20"/>
      <c r="AA202" s="20"/>
      <c r="AB202" s="20"/>
      <c r="AC202" s="20"/>
      <c r="AD202" s="20" t="n">
        <v>0</v>
      </c>
      <c r="AE202" s="20" t="n">
        <f aca="false">SUM(I202:AD202)</f>
        <v>486</v>
      </c>
    </row>
    <row r="203" customFormat="false" ht="16.5" hidden="false" customHeight="false" outlineLevel="0" collapsed="false">
      <c r="A203" s="11" t="n">
        <v>52</v>
      </c>
      <c r="B203" s="12" t="n">
        <v>1</v>
      </c>
      <c r="C203" s="13" t="n">
        <v>276</v>
      </c>
      <c r="D203" s="17" t="s">
        <v>96</v>
      </c>
      <c r="E203" s="15" t="s">
        <v>124</v>
      </c>
      <c r="F203" s="16" t="n">
        <v>1395</v>
      </c>
      <c r="G203" s="17" t="s">
        <v>62</v>
      </c>
      <c r="H203" s="37" t="n">
        <v>578</v>
      </c>
      <c r="I203" s="20" t="n">
        <v>52</v>
      </c>
      <c r="J203" s="20" t="n">
        <v>314</v>
      </c>
      <c r="K203" s="20" t="n">
        <v>107</v>
      </c>
      <c r="L203" s="20" t="n">
        <v>1</v>
      </c>
      <c r="M203" s="20" t="n">
        <v>6</v>
      </c>
      <c r="N203" s="20" t="n">
        <v>1</v>
      </c>
      <c r="O203" s="20" t="n">
        <v>5</v>
      </c>
      <c r="P203" s="20" t="n">
        <v>1</v>
      </c>
      <c r="Q203" s="20" t="n">
        <v>0</v>
      </c>
      <c r="R203" s="20" t="n">
        <v>1</v>
      </c>
      <c r="S203" s="20" t="n">
        <v>0</v>
      </c>
      <c r="T203" s="20" t="n">
        <v>0</v>
      </c>
      <c r="U203" s="38" t="n">
        <v>1</v>
      </c>
      <c r="V203" s="38" t="n">
        <v>3</v>
      </c>
      <c r="W203" s="38"/>
      <c r="X203" s="20"/>
      <c r="Y203" s="20"/>
      <c r="Z203" s="20"/>
      <c r="AA203" s="20"/>
      <c r="AB203" s="20"/>
      <c r="AC203" s="20"/>
      <c r="AD203" s="20" t="n">
        <v>2</v>
      </c>
      <c r="AE203" s="20" t="n">
        <f aca="false">SUM(I203:AD203)</f>
        <v>494</v>
      </c>
    </row>
    <row r="204" customFormat="false" ht="16.5" hidden="false" customHeight="false" outlineLevel="0" collapsed="false">
      <c r="C204" s="29" t="s">
        <v>65</v>
      </c>
      <c r="D204" s="30" t="s">
        <v>66</v>
      </c>
      <c r="E204" s="30"/>
      <c r="F204" s="30"/>
      <c r="G204" s="30"/>
      <c r="H204" s="31" t="n">
        <f aca="false">SUM(H152:H203)</f>
        <v>26089</v>
      </c>
      <c r="I204" s="31" t="n">
        <f aca="false">SUM(I152:I203)</f>
        <v>4508</v>
      </c>
      <c r="J204" s="31" t="n">
        <f aca="false">SUM(J152:J203)</f>
        <v>11908</v>
      </c>
      <c r="K204" s="31" t="n">
        <f aca="false">SUM(K152:K203)</f>
        <v>2491</v>
      </c>
      <c r="L204" s="31" t="n">
        <f aca="false">SUM(L152:L203)</f>
        <v>55</v>
      </c>
      <c r="M204" s="31" t="n">
        <f aca="false">SUM(M152:M203)</f>
        <v>417</v>
      </c>
      <c r="N204" s="31" t="n">
        <f aca="false">SUM(N152:N203)</f>
        <v>49</v>
      </c>
      <c r="O204" s="31" t="n">
        <f aca="false">SUM(O152:O203)</f>
        <v>282</v>
      </c>
      <c r="P204" s="31" t="n">
        <f aca="false">SUM(P152:P203)</f>
        <v>44</v>
      </c>
      <c r="Q204" s="31" t="n">
        <f aca="false">SUM(Q152:Q203)</f>
        <v>0</v>
      </c>
      <c r="R204" s="31" t="n">
        <f aca="false">SUM(R152:R203)</f>
        <v>545</v>
      </c>
      <c r="S204" s="31" t="n">
        <f aca="false">SUM(S152:S203)</f>
        <v>0</v>
      </c>
      <c r="T204" s="31" t="n">
        <f aca="false">SUM(T152:T203)</f>
        <v>0</v>
      </c>
      <c r="U204" s="31" t="n">
        <f aca="false">SUM(U152:U203)</f>
        <v>299</v>
      </c>
      <c r="V204" s="31" t="n">
        <f aca="false">SUM(V152:V203)</f>
        <v>80</v>
      </c>
      <c r="W204" s="31" t="n">
        <f aca="false">SUM(W152:W203)</f>
        <v>0</v>
      </c>
      <c r="X204" s="31" t="n">
        <f aca="false">SUM(X152:X203)</f>
        <v>0</v>
      </c>
      <c r="Y204" s="31" t="n">
        <f aca="false">SUM(Y152:Y203)</f>
        <v>0</v>
      </c>
      <c r="Z204" s="31" t="n">
        <f aca="false">SUM(Z152:Z203)</f>
        <v>0</v>
      </c>
      <c r="AA204" s="31" t="n">
        <f aca="false">SUM(AA152:AA203)</f>
        <v>0</v>
      </c>
      <c r="AB204" s="31" t="n">
        <f aca="false">SUM(AB152:AB203)</f>
        <v>0</v>
      </c>
      <c r="AC204" s="31" t="n">
        <f aca="false">SUM(AC152:AC203)</f>
        <v>0</v>
      </c>
      <c r="AD204" s="31" t="n">
        <f aca="false">SUM(AD152:AD203)</f>
        <v>310</v>
      </c>
      <c r="AE204" s="31" t="n">
        <f aca="false">SUM(AE152:AE203)</f>
        <v>20988</v>
      </c>
    </row>
    <row r="205" s="1" customFormat="true" ht="16.5" hidden="false" customHeight="false" outlineLevel="0" collapsed="false">
      <c r="E205" s="2"/>
      <c r="F205" s="3"/>
      <c r="G205" s="3"/>
      <c r="U205" s="1" t="n">
        <f aca="false">U204/2</f>
        <v>149.5</v>
      </c>
      <c r="V205" s="1" t="n">
        <f aca="false">V204/2</f>
        <v>40</v>
      </c>
    </row>
    <row r="206" customFormat="false" ht="16.5" hidden="false" customHeight="true" outlineLevel="0" collapsed="false">
      <c r="C206" s="29" t="s">
        <v>67</v>
      </c>
      <c r="D206" s="32" t="s">
        <v>68</v>
      </c>
      <c r="E206" s="32"/>
      <c r="F206" s="32"/>
      <c r="G206" s="32"/>
      <c r="H206" s="33" t="s">
        <v>8</v>
      </c>
      <c r="I206" s="9" t="s">
        <v>9</v>
      </c>
      <c r="J206" s="9" t="s">
        <v>10</v>
      </c>
      <c r="K206" s="9" t="s">
        <v>11</v>
      </c>
      <c r="L206" s="9" t="s">
        <v>12</v>
      </c>
      <c r="M206" s="9" t="s">
        <v>13</v>
      </c>
      <c r="N206" s="9" t="s">
        <v>14</v>
      </c>
      <c r="O206" s="9" t="s">
        <v>15</v>
      </c>
      <c r="P206" s="9" t="s">
        <v>16</v>
      </c>
      <c r="Q206" s="9" t="s">
        <v>17</v>
      </c>
      <c r="R206" s="9" t="s">
        <v>18</v>
      </c>
      <c r="S206" s="9" t="s">
        <v>19</v>
      </c>
      <c r="T206" s="9" t="s">
        <v>20</v>
      </c>
      <c r="U206" s="9" t="s">
        <v>24</v>
      </c>
      <c r="V206" s="9" t="s">
        <v>25</v>
      </c>
      <c r="W206" s="9" t="s">
        <v>26</v>
      </c>
      <c r="X206" s="9" t="s">
        <v>27</v>
      </c>
      <c r="Y206" s="9" t="s">
        <v>28</v>
      </c>
      <c r="Z206" s="9" t="s">
        <v>29</v>
      </c>
      <c r="AA206" s="9" t="s">
        <v>30</v>
      </c>
      <c r="AB206" s="9" t="s">
        <v>31</v>
      </c>
    </row>
    <row r="207" customFormat="false" ht="16.5" hidden="false" customHeight="false" outlineLevel="0" collapsed="false">
      <c r="D207" s="32"/>
      <c r="E207" s="32"/>
      <c r="F207" s="32"/>
      <c r="G207" s="32"/>
      <c r="H207" s="20" t="n">
        <f aca="false">H204</f>
        <v>26089</v>
      </c>
      <c r="I207" s="20" t="n">
        <f aca="false">I204+150</f>
        <v>4658</v>
      </c>
      <c r="J207" s="20" t="n">
        <f aca="false">J204+40</f>
        <v>11948</v>
      </c>
      <c r="K207" s="20" t="n">
        <f aca="false">K204+149</f>
        <v>2640</v>
      </c>
      <c r="L207" s="20" t="n">
        <f aca="false">L204+40</f>
        <v>95</v>
      </c>
      <c r="M207" s="20" t="n">
        <f aca="false">M204</f>
        <v>417</v>
      </c>
      <c r="N207" s="20" t="n">
        <f aca="false">N204</f>
        <v>49</v>
      </c>
      <c r="O207" s="20" t="n">
        <f aca="false">O204</f>
        <v>282</v>
      </c>
      <c r="P207" s="20" t="n">
        <f aca="false">P204</f>
        <v>44</v>
      </c>
      <c r="Q207" s="20" t="n">
        <f aca="false">Q204</f>
        <v>0</v>
      </c>
      <c r="R207" s="20" t="n">
        <f aca="false">R204</f>
        <v>545</v>
      </c>
      <c r="S207" s="20" t="n">
        <f aca="false">S204</f>
        <v>0</v>
      </c>
      <c r="T207" s="20" t="n">
        <f aca="false">T204</f>
        <v>0</v>
      </c>
      <c r="U207" s="20" t="n">
        <f aca="false">X152</f>
        <v>0</v>
      </c>
      <c r="V207" s="20" t="n">
        <f aca="false">Y152</f>
        <v>0</v>
      </c>
      <c r="W207" s="20" t="n">
        <f aca="false">Z152</f>
        <v>0</v>
      </c>
      <c r="X207" s="20" t="n">
        <f aca="false">AA152</f>
        <v>0</v>
      </c>
      <c r="Y207" s="20" t="n">
        <f aca="false">AB152</f>
        <v>0</v>
      </c>
      <c r="Z207" s="20" t="n">
        <f aca="false">AC204</f>
        <v>0</v>
      </c>
      <c r="AA207" s="20" t="n">
        <f aca="false">AD204</f>
        <v>310</v>
      </c>
      <c r="AB207" s="20" t="n">
        <f aca="false">SUM(I207:AA207)</f>
        <v>20988</v>
      </c>
    </row>
    <row r="208" s="1" customFormat="true" ht="16.5" hidden="false" customHeight="false" outlineLevel="0" collapsed="false">
      <c r="E208" s="2"/>
      <c r="F208" s="3"/>
      <c r="G208" s="3"/>
    </row>
    <row r="209" customFormat="false" ht="30.75" hidden="false" customHeight="true" outlineLevel="0" collapsed="false">
      <c r="C209" s="29" t="s">
        <v>69</v>
      </c>
      <c r="D209" s="32" t="s">
        <v>70</v>
      </c>
      <c r="E209" s="32"/>
      <c r="F209" s="32"/>
      <c r="G209" s="32"/>
      <c r="H209" s="33" t="s">
        <v>8</v>
      </c>
      <c r="I209" s="34" t="s">
        <v>71</v>
      </c>
      <c r="J209" s="34"/>
      <c r="K209" s="34" t="s">
        <v>72</v>
      </c>
      <c r="L209" s="34"/>
      <c r="M209" s="9" t="s">
        <v>13</v>
      </c>
      <c r="N209" s="9" t="s">
        <v>14</v>
      </c>
      <c r="O209" s="9" t="s">
        <v>15</v>
      </c>
      <c r="P209" s="9" t="s">
        <v>16</v>
      </c>
      <c r="Q209" s="9" t="s">
        <v>17</v>
      </c>
      <c r="R209" s="9" t="s">
        <v>18</v>
      </c>
      <c r="S209" s="9" t="s">
        <v>19</v>
      </c>
      <c r="T209" s="9" t="s">
        <v>20</v>
      </c>
      <c r="U209" s="9" t="s">
        <v>24</v>
      </c>
      <c r="V209" s="9" t="s">
        <v>25</v>
      </c>
      <c r="W209" s="9" t="s">
        <v>26</v>
      </c>
      <c r="X209" s="9" t="s">
        <v>27</v>
      </c>
      <c r="Y209" s="9" t="s">
        <v>28</v>
      </c>
      <c r="Z209" s="9" t="s">
        <v>29</v>
      </c>
      <c r="AA209" s="9" t="s">
        <v>30</v>
      </c>
      <c r="AB209" s="9" t="s">
        <v>31</v>
      </c>
    </row>
    <row r="210" customFormat="false" ht="16.5" hidden="false" customHeight="false" outlineLevel="0" collapsed="false">
      <c r="D210" s="32"/>
      <c r="E210" s="32"/>
      <c r="F210" s="32"/>
      <c r="G210" s="32"/>
      <c r="H210" s="20" t="n">
        <f aca="false">H204</f>
        <v>26089</v>
      </c>
      <c r="I210" s="35" t="n">
        <f aca="false">I207+K207</f>
        <v>7298</v>
      </c>
      <c r="J210" s="35"/>
      <c r="K210" s="35" t="n">
        <f aca="false">J207+L207</f>
        <v>12043</v>
      </c>
      <c r="L210" s="35"/>
      <c r="M210" s="20" t="n">
        <f aca="false">M207</f>
        <v>417</v>
      </c>
      <c r="N210" s="20" t="n">
        <f aca="false">N207</f>
        <v>49</v>
      </c>
      <c r="O210" s="20" t="n">
        <f aca="false">O207</f>
        <v>282</v>
      </c>
      <c r="P210" s="20" t="n">
        <f aca="false">P207</f>
        <v>44</v>
      </c>
      <c r="Q210" s="20" t="n">
        <f aca="false">Q207</f>
        <v>0</v>
      </c>
      <c r="R210" s="20" t="n">
        <f aca="false">R207</f>
        <v>545</v>
      </c>
      <c r="S210" s="20" t="n">
        <f aca="false">S207</f>
        <v>0</v>
      </c>
      <c r="T210" s="20" t="n">
        <f aca="false">T207</f>
        <v>0</v>
      </c>
      <c r="U210" s="20" t="n">
        <f aca="false">U207</f>
        <v>0</v>
      </c>
      <c r="V210" s="20" t="n">
        <f aca="false">V207</f>
        <v>0</v>
      </c>
      <c r="W210" s="20" t="n">
        <f aca="false">W207</f>
        <v>0</v>
      </c>
      <c r="X210" s="20" t="n">
        <f aca="false">X207</f>
        <v>0</v>
      </c>
      <c r="Y210" s="20" t="n">
        <f aca="false">Y207</f>
        <v>0</v>
      </c>
      <c r="Z210" s="20" t="n">
        <f aca="false">Z207</f>
        <v>0</v>
      </c>
      <c r="AA210" s="20" t="n">
        <f aca="false">AA207</f>
        <v>310</v>
      </c>
      <c r="AB210" s="20" t="n">
        <f aca="false">SUM(I210:AA210)</f>
        <v>20988</v>
      </c>
    </row>
    <row r="213" customFormat="false" ht="16.5" hidden="false" customHeight="false" outlineLevel="0" collapsed="false">
      <c r="A213" s="5" t="s">
        <v>1</v>
      </c>
      <c r="B213" s="6" t="s">
        <v>2</v>
      </c>
      <c r="C213" s="7" t="s">
        <v>3</v>
      </c>
      <c r="D213" s="5" t="s">
        <v>4</v>
      </c>
      <c r="E213" s="36" t="s">
        <v>5</v>
      </c>
      <c r="F213" s="8" t="s">
        <v>6</v>
      </c>
      <c r="G213" s="8" t="s">
        <v>7</v>
      </c>
      <c r="H213" s="8" t="s">
        <v>8</v>
      </c>
      <c r="I213" s="9" t="s">
        <v>9</v>
      </c>
      <c r="J213" s="9" t="s">
        <v>10</v>
      </c>
      <c r="K213" s="9" t="s">
        <v>11</v>
      </c>
      <c r="L213" s="9" t="s">
        <v>12</v>
      </c>
      <c r="M213" s="9" t="s">
        <v>13</v>
      </c>
      <c r="N213" s="9" t="s">
        <v>14</v>
      </c>
      <c r="O213" s="9" t="s">
        <v>15</v>
      </c>
      <c r="P213" s="9" t="s">
        <v>16</v>
      </c>
      <c r="Q213" s="9" t="s">
        <v>17</v>
      </c>
      <c r="R213" s="9" t="s">
        <v>18</v>
      </c>
      <c r="S213" s="9" t="s">
        <v>19</v>
      </c>
      <c r="T213" s="9" t="s">
        <v>20</v>
      </c>
      <c r="U213" s="10" t="s">
        <v>21</v>
      </c>
      <c r="V213" s="10" t="s">
        <v>22</v>
      </c>
      <c r="W213" s="10" t="s">
        <v>23</v>
      </c>
      <c r="X213" s="9" t="s">
        <v>24</v>
      </c>
      <c r="Y213" s="9" t="s">
        <v>25</v>
      </c>
      <c r="Z213" s="9" t="s">
        <v>26</v>
      </c>
      <c r="AA213" s="9" t="s">
        <v>27</v>
      </c>
      <c r="AB213" s="9" t="s">
        <v>28</v>
      </c>
      <c r="AC213" s="9" t="s">
        <v>29</v>
      </c>
      <c r="AD213" s="9" t="s">
        <v>30</v>
      </c>
      <c r="AE213" s="9" t="s">
        <v>31</v>
      </c>
    </row>
    <row r="214" customFormat="false" ht="16.5" hidden="false" customHeight="false" outlineLevel="0" collapsed="false">
      <c r="A214" s="11" t="n">
        <v>1</v>
      </c>
      <c r="B214" s="12" t="n">
        <v>1</v>
      </c>
      <c r="C214" s="13" t="n">
        <v>2</v>
      </c>
      <c r="D214" s="17" t="s">
        <v>125</v>
      </c>
      <c r="E214" s="15" t="s">
        <v>125</v>
      </c>
      <c r="F214" s="16" t="n">
        <v>1473</v>
      </c>
      <c r="G214" s="17" t="s">
        <v>33</v>
      </c>
      <c r="H214" s="37" t="n">
        <v>710</v>
      </c>
      <c r="I214" s="20" t="n">
        <v>5</v>
      </c>
      <c r="J214" s="20" t="n">
        <v>159</v>
      </c>
      <c r="K214" s="20" t="n">
        <v>8</v>
      </c>
      <c r="L214" s="20" t="n">
        <v>1</v>
      </c>
      <c r="M214" s="20" t="n">
        <v>3</v>
      </c>
      <c r="N214" s="20" t="n">
        <v>99</v>
      </c>
      <c r="O214" s="20" t="n">
        <v>0</v>
      </c>
      <c r="P214" s="20" t="n">
        <v>5</v>
      </c>
      <c r="Q214" s="20" t="n">
        <v>0</v>
      </c>
      <c r="R214" s="20" t="n">
        <v>293</v>
      </c>
      <c r="S214" s="20" t="n">
        <v>0</v>
      </c>
      <c r="T214" s="20" t="n">
        <v>0</v>
      </c>
      <c r="U214" s="38" t="n">
        <v>0</v>
      </c>
      <c r="V214" s="38" t="n">
        <v>1</v>
      </c>
      <c r="W214" s="38" t="n">
        <v>0</v>
      </c>
      <c r="X214" s="20" t="n">
        <v>0</v>
      </c>
      <c r="Y214" s="20" t="n">
        <v>0</v>
      </c>
      <c r="Z214" s="20" t="n">
        <v>0</v>
      </c>
      <c r="AA214" s="20" t="n">
        <v>0</v>
      </c>
      <c r="AB214" s="20" t="n">
        <v>0</v>
      </c>
      <c r="AC214" s="20" t="n">
        <v>0</v>
      </c>
      <c r="AD214" s="20" t="n">
        <v>13</v>
      </c>
      <c r="AE214" s="20" t="n">
        <v>587</v>
      </c>
    </row>
    <row r="215" customFormat="false" ht="16.5" hidden="false" customHeight="false" outlineLevel="0" collapsed="false">
      <c r="A215" s="11" t="n">
        <v>2</v>
      </c>
      <c r="B215" s="12" t="n">
        <v>1</v>
      </c>
      <c r="C215" s="13" t="n">
        <v>2</v>
      </c>
      <c r="D215" s="17" t="s">
        <v>125</v>
      </c>
      <c r="E215" s="15" t="s">
        <v>125</v>
      </c>
      <c r="F215" s="16" t="n">
        <v>1473</v>
      </c>
      <c r="G215" s="17" t="s">
        <v>34</v>
      </c>
      <c r="H215" s="37" t="n">
        <v>709</v>
      </c>
      <c r="I215" s="20" t="n">
        <v>8</v>
      </c>
      <c r="J215" s="20" t="n">
        <v>148</v>
      </c>
      <c r="K215" s="20" t="n">
        <v>4</v>
      </c>
      <c r="L215" s="20" t="n">
        <v>1</v>
      </c>
      <c r="M215" s="20" t="n">
        <v>6</v>
      </c>
      <c r="N215" s="20" t="n">
        <v>129</v>
      </c>
      <c r="O215" s="20" t="n">
        <v>0</v>
      </c>
      <c r="P215" s="20" t="n">
        <v>9</v>
      </c>
      <c r="Q215" s="20" t="n">
        <v>0</v>
      </c>
      <c r="R215" s="20" t="n">
        <v>272</v>
      </c>
      <c r="S215" s="20" t="n">
        <v>0</v>
      </c>
      <c r="T215" s="20" t="n">
        <v>0</v>
      </c>
      <c r="U215" s="38" t="n">
        <v>0</v>
      </c>
      <c r="V215" s="38" t="n">
        <v>1</v>
      </c>
      <c r="W215" s="38" t="n">
        <v>0</v>
      </c>
      <c r="X215" s="20" t="n">
        <v>0</v>
      </c>
      <c r="Y215" s="20" t="n">
        <v>0</v>
      </c>
      <c r="Z215" s="20" t="n">
        <v>0</v>
      </c>
      <c r="AA215" s="20" t="n">
        <v>0</v>
      </c>
      <c r="AB215" s="20" t="n">
        <v>0</v>
      </c>
      <c r="AC215" s="20" t="n">
        <v>0</v>
      </c>
      <c r="AD215" s="20" t="n">
        <v>10</v>
      </c>
      <c r="AE215" s="20" t="n">
        <v>588</v>
      </c>
    </row>
    <row r="216" customFormat="false" ht="16.5" hidden="false" customHeight="false" outlineLevel="0" collapsed="false">
      <c r="A216" s="11" t="n">
        <v>3</v>
      </c>
      <c r="B216" s="12" t="n">
        <v>1</v>
      </c>
      <c r="C216" s="13" t="n">
        <v>2</v>
      </c>
      <c r="D216" s="17" t="s">
        <v>125</v>
      </c>
      <c r="E216" s="15" t="s">
        <v>125</v>
      </c>
      <c r="F216" s="16" t="n">
        <v>1474</v>
      </c>
      <c r="G216" s="17" t="s">
        <v>33</v>
      </c>
      <c r="H216" s="37" t="n">
        <v>538</v>
      </c>
      <c r="I216" s="20" t="n">
        <v>2</v>
      </c>
      <c r="J216" s="20" t="n">
        <v>202</v>
      </c>
      <c r="K216" s="20" t="n">
        <v>4</v>
      </c>
      <c r="L216" s="20" t="n">
        <v>1</v>
      </c>
      <c r="M216" s="20" t="n">
        <v>4</v>
      </c>
      <c r="N216" s="20" t="n">
        <v>193</v>
      </c>
      <c r="O216" s="20" t="n">
        <v>0</v>
      </c>
      <c r="P216" s="20" t="n">
        <v>3</v>
      </c>
      <c r="Q216" s="20" t="n">
        <v>0</v>
      </c>
      <c r="R216" s="20" t="n">
        <v>133</v>
      </c>
      <c r="S216" s="20" t="n">
        <v>0</v>
      </c>
      <c r="T216" s="20" t="n">
        <v>0</v>
      </c>
      <c r="U216" s="38" t="n">
        <v>0</v>
      </c>
      <c r="V216" s="38" t="n">
        <v>0</v>
      </c>
      <c r="W216" s="38" t="n">
        <v>0</v>
      </c>
      <c r="X216" s="20" t="n">
        <v>0</v>
      </c>
      <c r="Y216" s="20" t="n">
        <v>0</v>
      </c>
      <c r="Z216" s="20" t="n">
        <v>0</v>
      </c>
      <c r="AA216" s="20" t="n">
        <v>0</v>
      </c>
      <c r="AB216" s="20" t="n">
        <v>0</v>
      </c>
      <c r="AC216" s="20" t="n">
        <v>0</v>
      </c>
      <c r="AD216" s="20" t="n">
        <v>9</v>
      </c>
      <c r="AE216" s="20" t="n">
        <v>451</v>
      </c>
    </row>
    <row r="217" customFormat="false" ht="16.5" hidden="false" customHeight="false" outlineLevel="0" collapsed="false">
      <c r="A217" s="11" t="n">
        <v>4</v>
      </c>
      <c r="B217" s="12" t="n">
        <v>1</v>
      </c>
      <c r="C217" s="13" t="n">
        <v>2</v>
      </c>
      <c r="D217" s="17" t="s">
        <v>125</v>
      </c>
      <c r="E217" s="15" t="s">
        <v>125</v>
      </c>
      <c r="F217" s="16" t="n">
        <v>1474</v>
      </c>
      <c r="G217" s="17" t="s">
        <v>34</v>
      </c>
      <c r="H217" s="37" t="n">
        <v>537</v>
      </c>
      <c r="I217" s="20" t="n">
        <v>8</v>
      </c>
      <c r="J217" s="20" t="n">
        <v>157</v>
      </c>
      <c r="K217" s="20" t="n">
        <v>3</v>
      </c>
      <c r="L217" s="20" t="n">
        <v>0</v>
      </c>
      <c r="M217" s="20" t="n">
        <v>4</v>
      </c>
      <c r="N217" s="20" t="n">
        <v>133</v>
      </c>
      <c r="O217" s="20" t="n">
        <v>0</v>
      </c>
      <c r="P217" s="20" t="n">
        <v>3</v>
      </c>
      <c r="Q217" s="20" t="n">
        <v>0</v>
      </c>
      <c r="R217" s="20" t="n">
        <v>134</v>
      </c>
      <c r="S217" s="20" t="n">
        <v>0</v>
      </c>
      <c r="T217" s="20" t="n">
        <v>0</v>
      </c>
      <c r="U217" s="38" t="n">
        <v>0</v>
      </c>
      <c r="V217" s="38" t="n">
        <v>1</v>
      </c>
      <c r="W217" s="38" t="n">
        <v>0</v>
      </c>
      <c r="X217" s="20" t="n">
        <v>0</v>
      </c>
      <c r="Y217" s="20" t="n">
        <v>0</v>
      </c>
      <c r="Z217" s="20" t="n">
        <v>0</v>
      </c>
      <c r="AA217" s="20" t="n">
        <v>0</v>
      </c>
      <c r="AB217" s="20" t="n">
        <v>0</v>
      </c>
      <c r="AC217" s="20" t="n">
        <v>0</v>
      </c>
      <c r="AD217" s="20" t="n">
        <v>4</v>
      </c>
      <c r="AE217" s="20" t="n">
        <f aca="false">SUM(I217:AD217)</f>
        <v>447</v>
      </c>
    </row>
    <row r="218" customFormat="false" ht="16.5" hidden="false" customHeight="false" outlineLevel="0" collapsed="false">
      <c r="A218" s="11" t="n">
        <v>5</v>
      </c>
      <c r="B218" s="12" t="n">
        <v>1</v>
      </c>
      <c r="C218" s="13" t="n">
        <v>2</v>
      </c>
      <c r="D218" s="17" t="s">
        <v>125</v>
      </c>
      <c r="E218" s="15" t="s">
        <v>125</v>
      </c>
      <c r="F218" s="16" t="n">
        <v>1474</v>
      </c>
      <c r="G218" s="17" t="s">
        <v>35</v>
      </c>
      <c r="H218" s="37" t="n">
        <v>537</v>
      </c>
      <c r="I218" s="20" t="n">
        <v>4</v>
      </c>
      <c r="J218" s="20" t="n">
        <v>140</v>
      </c>
      <c r="K218" s="20" t="n">
        <v>4</v>
      </c>
      <c r="L218" s="20" t="n">
        <v>5</v>
      </c>
      <c r="M218" s="20" t="n">
        <v>5</v>
      </c>
      <c r="N218" s="20" t="n">
        <v>136</v>
      </c>
      <c r="O218" s="20" t="n">
        <v>0</v>
      </c>
      <c r="P218" s="20" t="n">
        <v>2</v>
      </c>
      <c r="Q218" s="20" t="n">
        <v>0</v>
      </c>
      <c r="R218" s="20" t="n">
        <v>134</v>
      </c>
      <c r="S218" s="20" t="n">
        <v>0</v>
      </c>
      <c r="T218" s="20" t="n">
        <v>0</v>
      </c>
      <c r="U218" s="38" t="n">
        <v>0</v>
      </c>
      <c r="V218" s="38" t="n">
        <v>1</v>
      </c>
      <c r="W218" s="38" t="n">
        <v>0</v>
      </c>
      <c r="X218" s="20" t="n">
        <v>0</v>
      </c>
      <c r="Y218" s="20" t="n">
        <v>0</v>
      </c>
      <c r="Z218" s="20" t="n">
        <v>0</v>
      </c>
      <c r="AA218" s="20" t="n">
        <v>0</v>
      </c>
      <c r="AB218" s="20" t="n">
        <v>0</v>
      </c>
      <c r="AC218" s="20" t="n">
        <v>0</v>
      </c>
      <c r="AD218" s="20" t="n">
        <v>12</v>
      </c>
      <c r="AE218" s="20" t="n">
        <f aca="false">SUM(I218:AD218)</f>
        <v>443</v>
      </c>
    </row>
    <row r="219" customFormat="false" ht="16.5" hidden="false" customHeight="false" outlineLevel="0" collapsed="false">
      <c r="A219" s="11" t="n">
        <v>6</v>
      </c>
      <c r="B219" s="12" t="n">
        <v>1</v>
      </c>
      <c r="C219" s="13" t="n">
        <v>2</v>
      </c>
      <c r="D219" s="17" t="s">
        <v>125</v>
      </c>
      <c r="E219" s="15" t="s">
        <v>126</v>
      </c>
      <c r="F219" s="16" t="n">
        <v>1475</v>
      </c>
      <c r="G219" s="17" t="s">
        <v>33</v>
      </c>
      <c r="H219" s="37" t="n">
        <v>418</v>
      </c>
      <c r="I219" s="20" t="n">
        <v>19</v>
      </c>
      <c r="J219" s="20" t="n">
        <v>76</v>
      </c>
      <c r="K219" s="20" t="n">
        <v>3</v>
      </c>
      <c r="L219" s="20" t="n">
        <v>0</v>
      </c>
      <c r="M219" s="20" t="n">
        <v>2</v>
      </c>
      <c r="N219" s="20" t="n">
        <v>118</v>
      </c>
      <c r="O219" s="20" t="n">
        <v>0</v>
      </c>
      <c r="P219" s="20" t="n">
        <v>3</v>
      </c>
      <c r="Q219" s="20" t="n">
        <v>0</v>
      </c>
      <c r="R219" s="20" t="n">
        <v>96</v>
      </c>
      <c r="S219" s="20" t="n">
        <v>0</v>
      </c>
      <c r="T219" s="20" t="n">
        <v>0</v>
      </c>
      <c r="U219" s="38" t="n">
        <v>1</v>
      </c>
      <c r="V219" s="38" t="n">
        <v>2</v>
      </c>
      <c r="W219" s="38" t="n">
        <v>0</v>
      </c>
      <c r="X219" s="20" t="n">
        <v>0</v>
      </c>
      <c r="Y219" s="20" t="n">
        <v>0</v>
      </c>
      <c r="Z219" s="20" t="n">
        <v>0</v>
      </c>
      <c r="AA219" s="20" t="n">
        <v>0</v>
      </c>
      <c r="AB219" s="20" t="n">
        <v>0</v>
      </c>
      <c r="AC219" s="20" t="n">
        <v>0</v>
      </c>
      <c r="AD219" s="20" t="n">
        <v>8</v>
      </c>
      <c r="AE219" s="20" t="n">
        <f aca="false">SUM(I219:AD219)</f>
        <v>328</v>
      </c>
    </row>
    <row r="220" customFormat="false" ht="16.5" hidden="false" customHeight="false" outlineLevel="0" collapsed="false">
      <c r="A220" s="11" t="n">
        <v>7</v>
      </c>
      <c r="B220" s="12" t="n">
        <v>1</v>
      </c>
      <c r="C220" s="13" t="n">
        <v>2</v>
      </c>
      <c r="D220" s="17" t="s">
        <v>125</v>
      </c>
      <c r="E220" s="15" t="s">
        <v>127</v>
      </c>
      <c r="F220" s="16" t="n">
        <v>1476</v>
      </c>
      <c r="G220" s="17" t="s">
        <v>33</v>
      </c>
      <c r="H220" s="37" t="n">
        <v>398</v>
      </c>
      <c r="I220" s="20" t="n">
        <v>49</v>
      </c>
      <c r="J220" s="20" t="n">
        <v>84</v>
      </c>
      <c r="K220" s="20" t="n">
        <v>3</v>
      </c>
      <c r="L220" s="20" t="n">
        <v>2</v>
      </c>
      <c r="M220" s="20" t="n">
        <v>3</v>
      </c>
      <c r="N220" s="20" t="n">
        <v>52</v>
      </c>
      <c r="O220" s="20" t="n">
        <v>0</v>
      </c>
      <c r="P220" s="20" t="n">
        <v>4</v>
      </c>
      <c r="Q220" s="20" t="n">
        <v>0</v>
      </c>
      <c r="R220" s="20" t="n">
        <v>118</v>
      </c>
      <c r="S220" s="20" t="n">
        <v>0</v>
      </c>
      <c r="T220" s="20" t="n">
        <v>0</v>
      </c>
      <c r="U220" s="38" t="n">
        <v>0</v>
      </c>
      <c r="V220" s="38" t="n">
        <v>0</v>
      </c>
      <c r="W220" s="38" t="n">
        <v>0</v>
      </c>
      <c r="X220" s="20" t="n">
        <v>0</v>
      </c>
      <c r="Y220" s="20" t="n">
        <v>0</v>
      </c>
      <c r="Z220" s="20" t="n">
        <v>0</v>
      </c>
      <c r="AA220" s="20" t="n">
        <v>0</v>
      </c>
      <c r="AB220" s="20" t="n">
        <v>0</v>
      </c>
      <c r="AC220" s="20" t="n">
        <v>0</v>
      </c>
      <c r="AD220" s="20" t="n">
        <v>11</v>
      </c>
      <c r="AE220" s="20" t="n">
        <f aca="false">SUM(I220:AD220)</f>
        <v>326</v>
      </c>
    </row>
    <row r="221" customFormat="false" ht="16.5" hidden="false" customHeight="false" outlineLevel="0" collapsed="false">
      <c r="A221" s="11" t="n">
        <v>8</v>
      </c>
      <c r="B221" s="12" t="n">
        <v>1</v>
      </c>
      <c r="C221" s="13" t="n">
        <v>2</v>
      </c>
      <c r="D221" s="17" t="s">
        <v>125</v>
      </c>
      <c r="E221" s="15" t="s">
        <v>127</v>
      </c>
      <c r="F221" s="16" t="n">
        <v>1476</v>
      </c>
      <c r="G221" s="17" t="s">
        <v>34</v>
      </c>
      <c r="H221" s="37" t="n">
        <v>397</v>
      </c>
      <c r="I221" s="20" t="n">
        <v>61</v>
      </c>
      <c r="J221" s="20" t="n">
        <v>50</v>
      </c>
      <c r="K221" s="20" t="n">
        <v>7</v>
      </c>
      <c r="L221" s="20" t="n">
        <v>0</v>
      </c>
      <c r="M221" s="20" t="n">
        <v>2</v>
      </c>
      <c r="N221" s="20" t="n">
        <v>43</v>
      </c>
      <c r="O221" s="20" t="n">
        <v>0</v>
      </c>
      <c r="P221" s="20" t="n">
        <v>5</v>
      </c>
      <c r="Q221" s="20" t="n">
        <v>0</v>
      </c>
      <c r="R221" s="20" t="n">
        <v>146</v>
      </c>
      <c r="S221" s="20" t="n">
        <v>0</v>
      </c>
      <c r="T221" s="20" t="n">
        <v>0</v>
      </c>
      <c r="U221" s="38" t="n">
        <v>0</v>
      </c>
      <c r="V221" s="38" t="n">
        <v>0</v>
      </c>
      <c r="W221" s="38" t="n">
        <v>0</v>
      </c>
      <c r="X221" s="20" t="n">
        <v>0</v>
      </c>
      <c r="Y221" s="20" t="n">
        <v>0</v>
      </c>
      <c r="Z221" s="20" t="n">
        <v>0</v>
      </c>
      <c r="AA221" s="20" t="n">
        <v>0</v>
      </c>
      <c r="AB221" s="20" t="n">
        <v>0</v>
      </c>
      <c r="AC221" s="20" t="n">
        <v>0</v>
      </c>
      <c r="AD221" s="20" t="n">
        <v>10</v>
      </c>
      <c r="AE221" s="20" t="n">
        <f aca="false">SUM(I221:AD221)</f>
        <v>324</v>
      </c>
    </row>
    <row r="222" customFormat="false" ht="16.5" hidden="false" customHeight="false" outlineLevel="0" collapsed="false">
      <c r="A222" s="11" t="n">
        <v>9</v>
      </c>
      <c r="B222" s="12" t="n">
        <v>1</v>
      </c>
      <c r="C222" s="13" t="n">
        <v>2</v>
      </c>
      <c r="D222" s="17" t="s">
        <v>125</v>
      </c>
      <c r="E222" s="15" t="s">
        <v>128</v>
      </c>
      <c r="F222" s="16" t="n">
        <v>1477</v>
      </c>
      <c r="G222" s="17" t="s">
        <v>33</v>
      </c>
      <c r="H222" s="37" t="n">
        <v>348</v>
      </c>
      <c r="I222" s="20" t="n">
        <v>17</v>
      </c>
      <c r="J222" s="20" t="n">
        <v>86</v>
      </c>
      <c r="K222" s="20" t="n">
        <v>4</v>
      </c>
      <c r="L222" s="20" t="n">
        <v>0</v>
      </c>
      <c r="M222" s="20" t="n">
        <v>5</v>
      </c>
      <c r="N222" s="20" t="n">
        <v>67</v>
      </c>
      <c r="O222" s="20" t="n">
        <v>0</v>
      </c>
      <c r="P222" s="20" t="n">
        <v>5</v>
      </c>
      <c r="Q222" s="20" t="n">
        <v>0</v>
      </c>
      <c r="R222" s="20" t="n">
        <v>108</v>
      </c>
      <c r="S222" s="20" t="n">
        <v>0</v>
      </c>
      <c r="T222" s="20" t="n">
        <v>0</v>
      </c>
      <c r="U222" s="38" t="n">
        <v>0</v>
      </c>
      <c r="V222" s="38" t="n">
        <v>0</v>
      </c>
      <c r="W222" s="38" t="n">
        <v>0</v>
      </c>
      <c r="X222" s="20" t="n">
        <v>0</v>
      </c>
      <c r="Y222" s="20" t="n">
        <v>0</v>
      </c>
      <c r="Z222" s="20" t="n">
        <v>0</v>
      </c>
      <c r="AA222" s="20" t="n">
        <v>0</v>
      </c>
      <c r="AB222" s="20" t="n">
        <v>0</v>
      </c>
      <c r="AC222" s="20" t="n">
        <v>0</v>
      </c>
      <c r="AD222" s="20" t="n">
        <v>5</v>
      </c>
      <c r="AE222" s="20" t="n">
        <f aca="false">SUM(I222:AD222)</f>
        <v>297</v>
      </c>
    </row>
    <row r="223" customFormat="false" ht="16.5" hidden="false" customHeight="false" outlineLevel="0" collapsed="false">
      <c r="A223" s="11" t="n">
        <v>10</v>
      </c>
      <c r="B223" s="12" t="n">
        <v>1</v>
      </c>
      <c r="C223" s="13" t="n">
        <v>2</v>
      </c>
      <c r="D223" s="17" t="s">
        <v>125</v>
      </c>
      <c r="E223" s="15" t="s">
        <v>129</v>
      </c>
      <c r="F223" s="16" t="n">
        <v>1478</v>
      </c>
      <c r="G223" s="17" t="s">
        <v>33</v>
      </c>
      <c r="H223" s="37" t="n">
        <v>516</v>
      </c>
      <c r="I223" s="20" t="n">
        <v>5</v>
      </c>
      <c r="J223" s="20" t="n">
        <v>124</v>
      </c>
      <c r="K223" s="20" t="n">
        <v>3</v>
      </c>
      <c r="L223" s="20" t="n">
        <v>1</v>
      </c>
      <c r="M223" s="20" t="n">
        <v>10</v>
      </c>
      <c r="N223" s="20" t="n">
        <v>61</v>
      </c>
      <c r="O223" s="20" t="n">
        <v>0</v>
      </c>
      <c r="P223" s="20" t="n">
        <v>2</v>
      </c>
      <c r="Q223" s="20" t="n">
        <v>0</v>
      </c>
      <c r="R223" s="20" t="n">
        <v>189</v>
      </c>
      <c r="S223" s="20" t="n">
        <v>0</v>
      </c>
      <c r="T223" s="20" t="n">
        <v>0</v>
      </c>
      <c r="U223" s="38" t="n">
        <v>2</v>
      </c>
      <c r="V223" s="38" t="n">
        <v>0</v>
      </c>
      <c r="W223" s="38" t="n">
        <v>0</v>
      </c>
      <c r="X223" s="20" t="n">
        <v>0</v>
      </c>
      <c r="Y223" s="20" t="n">
        <v>0</v>
      </c>
      <c r="Z223" s="20" t="n">
        <v>0</v>
      </c>
      <c r="AA223" s="20" t="n">
        <v>0</v>
      </c>
      <c r="AB223" s="20" t="n">
        <v>0</v>
      </c>
      <c r="AC223" s="20" t="n">
        <v>0</v>
      </c>
      <c r="AD223" s="20" t="n">
        <v>8</v>
      </c>
      <c r="AE223" s="20" t="n">
        <f aca="false">SUM(I223:AD223)</f>
        <v>405</v>
      </c>
    </row>
    <row r="224" customFormat="false" ht="16.5" hidden="false" customHeight="false" outlineLevel="0" collapsed="false">
      <c r="A224" s="11" t="n">
        <v>11</v>
      </c>
      <c r="B224" s="12" t="n">
        <v>1</v>
      </c>
      <c r="C224" s="13" t="n">
        <v>2</v>
      </c>
      <c r="D224" s="17" t="s">
        <v>125</v>
      </c>
      <c r="E224" s="15" t="s">
        <v>129</v>
      </c>
      <c r="F224" s="16" t="n">
        <v>1478</v>
      </c>
      <c r="G224" s="17" t="s">
        <v>34</v>
      </c>
      <c r="H224" s="37" t="n">
        <v>515</v>
      </c>
      <c r="I224" s="20" t="n">
        <v>17</v>
      </c>
      <c r="J224" s="20" t="n">
        <v>129</v>
      </c>
      <c r="K224" s="20" t="n">
        <v>5</v>
      </c>
      <c r="L224" s="20" t="n">
        <v>1</v>
      </c>
      <c r="M224" s="20" t="n">
        <v>7</v>
      </c>
      <c r="N224" s="20" t="n">
        <v>42</v>
      </c>
      <c r="O224" s="20" t="n">
        <v>0</v>
      </c>
      <c r="P224" s="20" t="n">
        <v>0</v>
      </c>
      <c r="Q224" s="20" t="n">
        <v>0</v>
      </c>
      <c r="R224" s="20" t="n">
        <v>196</v>
      </c>
      <c r="S224" s="20" t="n">
        <v>0</v>
      </c>
      <c r="T224" s="20" t="n">
        <v>0</v>
      </c>
      <c r="U224" s="38" t="n">
        <v>2</v>
      </c>
      <c r="V224" s="38" t="n">
        <v>0</v>
      </c>
      <c r="W224" s="38" t="n">
        <v>0</v>
      </c>
      <c r="X224" s="20" t="n">
        <v>0</v>
      </c>
      <c r="Y224" s="20" t="n">
        <v>0</v>
      </c>
      <c r="Z224" s="20" t="n">
        <v>0</v>
      </c>
      <c r="AA224" s="20" t="n">
        <v>0</v>
      </c>
      <c r="AB224" s="20" t="n">
        <v>0</v>
      </c>
      <c r="AC224" s="20" t="n">
        <v>0</v>
      </c>
      <c r="AD224" s="20" t="n">
        <v>6</v>
      </c>
      <c r="AE224" s="20" t="n">
        <f aca="false">SUM(I224:AD224)</f>
        <v>405</v>
      </c>
    </row>
    <row r="225" customFormat="false" ht="16.5" hidden="false" customHeight="false" outlineLevel="0" collapsed="false">
      <c r="A225" s="11" t="n">
        <v>12</v>
      </c>
      <c r="B225" s="12" t="n">
        <v>1</v>
      </c>
      <c r="C225" s="13" t="n">
        <v>2</v>
      </c>
      <c r="D225" s="17" t="s">
        <v>125</v>
      </c>
      <c r="E225" s="15" t="s">
        <v>130</v>
      </c>
      <c r="F225" s="16" t="n">
        <v>1479</v>
      </c>
      <c r="G225" s="17" t="s">
        <v>33</v>
      </c>
      <c r="H225" s="37" t="n">
        <v>623</v>
      </c>
      <c r="I225" s="20" t="n">
        <v>4</v>
      </c>
      <c r="J225" s="20" t="n">
        <v>183</v>
      </c>
      <c r="K225" s="20" t="n">
        <v>0</v>
      </c>
      <c r="L225" s="20" t="n">
        <v>0</v>
      </c>
      <c r="M225" s="20" t="n">
        <v>3</v>
      </c>
      <c r="N225" s="20" t="n">
        <v>139</v>
      </c>
      <c r="O225" s="20" t="n">
        <v>0</v>
      </c>
      <c r="P225" s="20" t="n">
        <v>7</v>
      </c>
      <c r="Q225" s="20" t="n">
        <v>0</v>
      </c>
      <c r="R225" s="20" t="n">
        <v>145</v>
      </c>
      <c r="S225" s="20" t="n">
        <v>0</v>
      </c>
      <c r="T225" s="20" t="n">
        <v>0</v>
      </c>
      <c r="U225" s="38" t="n">
        <v>0</v>
      </c>
      <c r="V225" s="38" t="n">
        <v>0</v>
      </c>
      <c r="W225" s="38" t="n">
        <v>0</v>
      </c>
      <c r="X225" s="20" t="n">
        <v>0</v>
      </c>
      <c r="Y225" s="20" t="n">
        <v>0</v>
      </c>
      <c r="Z225" s="20" t="n">
        <v>0</v>
      </c>
      <c r="AA225" s="20" t="n">
        <v>0</v>
      </c>
      <c r="AB225" s="20" t="n">
        <v>0</v>
      </c>
      <c r="AC225" s="20" t="n">
        <v>0</v>
      </c>
      <c r="AD225" s="20" t="n">
        <v>85</v>
      </c>
      <c r="AE225" s="20" t="n">
        <f aca="false">SUM(I225:AD225)</f>
        <v>566</v>
      </c>
    </row>
    <row r="226" customFormat="false" ht="16.5" hidden="false" customHeight="false" outlineLevel="0" collapsed="false">
      <c r="A226" s="41" t="n">
        <v>13</v>
      </c>
      <c r="B226" s="42" t="n">
        <v>1</v>
      </c>
      <c r="C226" s="43" t="n">
        <v>2</v>
      </c>
      <c r="D226" s="17" t="s">
        <v>125</v>
      </c>
      <c r="E226" s="15" t="s">
        <v>131</v>
      </c>
      <c r="F226" s="16" t="n">
        <v>1480</v>
      </c>
      <c r="G226" s="17" t="s">
        <v>33</v>
      </c>
      <c r="H226" s="37" t="n">
        <v>591</v>
      </c>
      <c r="I226" s="20" t="n">
        <v>5</v>
      </c>
      <c r="J226" s="20" t="n">
        <v>136</v>
      </c>
      <c r="K226" s="20" t="n">
        <v>3</v>
      </c>
      <c r="L226" s="20" t="n">
        <v>1</v>
      </c>
      <c r="M226" s="20" t="n">
        <v>6</v>
      </c>
      <c r="N226" s="20" t="n">
        <v>198</v>
      </c>
      <c r="O226" s="20" t="n">
        <v>0</v>
      </c>
      <c r="P226" s="20" t="n">
        <v>5</v>
      </c>
      <c r="Q226" s="20" t="n">
        <v>0</v>
      </c>
      <c r="R226" s="20" t="n">
        <v>108</v>
      </c>
      <c r="S226" s="20" t="n">
        <v>0</v>
      </c>
      <c r="T226" s="20" t="n">
        <v>0</v>
      </c>
      <c r="U226" s="38" t="n">
        <v>0</v>
      </c>
      <c r="V226" s="38" t="n">
        <v>0</v>
      </c>
      <c r="W226" s="38" t="n">
        <v>0</v>
      </c>
      <c r="X226" s="20" t="n">
        <v>0</v>
      </c>
      <c r="Y226" s="20" t="n">
        <v>0</v>
      </c>
      <c r="Z226" s="20" t="n">
        <v>0</v>
      </c>
      <c r="AA226" s="20" t="n">
        <v>0</v>
      </c>
      <c r="AB226" s="20" t="n">
        <v>0</v>
      </c>
      <c r="AC226" s="20" t="n">
        <v>0</v>
      </c>
      <c r="AD226" s="20" t="n">
        <v>10</v>
      </c>
      <c r="AE226" s="20" t="n">
        <f aca="false">SUM(I226:AD226)</f>
        <v>472</v>
      </c>
    </row>
    <row r="227" customFormat="false" ht="16.5" hidden="false" customHeight="false" outlineLevel="0" collapsed="false">
      <c r="A227" s="41" t="n">
        <v>14</v>
      </c>
      <c r="B227" s="42" t="n">
        <v>1</v>
      </c>
      <c r="C227" s="43" t="n">
        <v>2</v>
      </c>
      <c r="D227" s="17" t="s">
        <v>125</v>
      </c>
      <c r="E227" s="15" t="s">
        <v>132</v>
      </c>
      <c r="F227" s="16" t="n">
        <v>1481</v>
      </c>
      <c r="G227" s="17" t="s">
        <v>33</v>
      </c>
      <c r="H227" s="37" t="n">
        <v>572</v>
      </c>
      <c r="I227" s="20" t="n">
        <v>8</v>
      </c>
      <c r="J227" s="20" t="n">
        <v>121</v>
      </c>
      <c r="K227" s="20" t="n">
        <v>4</v>
      </c>
      <c r="L227" s="20" t="n">
        <v>2</v>
      </c>
      <c r="M227" s="20" t="n">
        <v>8</v>
      </c>
      <c r="N227" s="20" t="n">
        <v>160</v>
      </c>
      <c r="O227" s="20" t="n">
        <v>0</v>
      </c>
      <c r="P227" s="20" t="n">
        <v>7</v>
      </c>
      <c r="Q227" s="20" t="n">
        <v>0</v>
      </c>
      <c r="R227" s="20" t="n">
        <v>157</v>
      </c>
      <c r="S227" s="20" t="n">
        <v>0</v>
      </c>
      <c r="T227" s="20" t="n">
        <v>0</v>
      </c>
      <c r="U227" s="38" t="n">
        <v>0</v>
      </c>
      <c r="V227" s="38" t="n">
        <v>0</v>
      </c>
      <c r="W227" s="38" t="n">
        <v>0</v>
      </c>
      <c r="X227" s="20" t="n">
        <v>0</v>
      </c>
      <c r="Y227" s="20" t="n">
        <v>0</v>
      </c>
      <c r="Z227" s="20" t="n">
        <v>0</v>
      </c>
      <c r="AA227" s="20" t="n">
        <v>0</v>
      </c>
      <c r="AB227" s="20" t="n">
        <v>0</v>
      </c>
      <c r="AC227" s="20" t="n">
        <v>0</v>
      </c>
      <c r="AD227" s="20" t="n">
        <v>10</v>
      </c>
      <c r="AE227" s="20" t="n">
        <f aca="false">SUM(I227:AD227)</f>
        <v>477</v>
      </c>
    </row>
    <row r="228" customFormat="false" ht="16.5" hidden="false" customHeight="false" outlineLevel="0" collapsed="false">
      <c r="C228" s="29" t="s">
        <v>65</v>
      </c>
      <c r="D228" s="30" t="s">
        <v>66</v>
      </c>
      <c r="E228" s="30"/>
      <c r="F228" s="30"/>
      <c r="G228" s="30"/>
      <c r="H228" s="31" t="n">
        <f aca="false">SUM(H214:H227)</f>
        <v>7409</v>
      </c>
      <c r="I228" s="31" t="n">
        <f aca="false">SUM(I214:I227)</f>
        <v>212</v>
      </c>
      <c r="J228" s="31" t="n">
        <f aca="false">SUM(J214:J227)</f>
        <v>1795</v>
      </c>
      <c r="K228" s="31" t="n">
        <f aca="false">SUM(K214:K227)</f>
        <v>55</v>
      </c>
      <c r="L228" s="31" t="n">
        <f aca="false">SUM(L214:L227)</f>
        <v>15</v>
      </c>
      <c r="M228" s="31" t="n">
        <f aca="false">SUM(M214:M227)</f>
        <v>68</v>
      </c>
      <c r="N228" s="31" t="n">
        <v>1470</v>
      </c>
      <c r="O228" s="31" t="n">
        <f aca="false">SUM(O214:O227)</f>
        <v>0</v>
      </c>
      <c r="P228" s="31" t="n">
        <f aca="false">SUM(P214:P227)</f>
        <v>60</v>
      </c>
      <c r="Q228" s="31" t="n">
        <f aca="false">SUM(Q214:Q227)</f>
        <v>0</v>
      </c>
      <c r="R228" s="31" t="n">
        <f aca="false">SUM(R214:R227)</f>
        <v>2229</v>
      </c>
      <c r="S228" s="31" t="n">
        <f aca="false">SUM(S214:S227)</f>
        <v>0</v>
      </c>
      <c r="T228" s="31" t="n">
        <f aca="false">SUM(T214:T227)</f>
        <v>0</v>
      </c>
      <c r="U228" s="31" t="n">
        <f aca="false">SUM(U214:U227)</f>
        <v>5</v>
      </c>
      <c r="V228" s="31" t="n">
        <f aca="false">SUM(V214:V227)</f>
        <v>6</v>
      </c>
      <c r="W228" s="31" t="n">
        <f aca="false">SUM(W214:W227)</f>
        <v>0</v>
      </c>
      <c r="X228" s="31" t="n">
        <f aca="false">SUM(X214:X227)</f>
        <v>0</v>
      </c>
      <c r="Y228" s="31" t="n">
        <f aca="false">SUM(Y214:Y227)</f>
        <v>0</v>
      </c>
      <c r="Z228" s="31" t="n">
        <f aca="false">SUM(Z214:Z227)</f>
        <v>0</v>
      </c>
      <c r="AA228" s="31" t="n">
        <f aca="false">SUM(AA214:AA227)</f>
        <v>0</v>
      </c>
      <c r="AB228" s="31" t="n">
        <f aca="false">SUM(AB214:AB227)</f>
        <v>0</v>
      </c>
      <c r="AC228" s="31" t="n">
        <f aca="false">SUM(AC214:AC227)</f>
        <v>0</v>
      </c>
      <c r="AD228" s="31" t="n">
        <f aca="false">SUM(AD214:AD227)</f>
        <v>201</v>
      </c>
      <c r="AE228" s="31" t="n">
        <f aca="false">SUM(AE214:AE227)</f>
        <v>6116</v>
      </c>
    </row>
    <row r="229" customFormat="false" ht="16.5" hidden="false" customHeight="false" outlineLevel="0" collapsed="false">
      <c r="C229" s="29"/>
      <c r="D229" s="44"/>
      <c r="E229" s="45"/>
      <c r="F229" s="44"/>
      <c r="G229" s="44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</row>
    <row r="230" customFormat="false" ht="16.5" hidden="false" customHeight="true" outlineLevel="0" collapsed="false">
      <c r="C230" s="29" t="s">
        <v>67</v>
      </c>
      <c r="D230" s="32" t="s">
        <v>68</v>
      </c>
      <c r="E230" s="32"/>
      <c r="F230" s="32"/>
      <c r="G230" s="32"/>
      <c r="H230" s="33" t="s">
        <v>8</v>
      </c>
      <c r="I230" s="9" t="s">
        <v>9</v>
      </c>
      <c r="J230" s="9" t="s">
        <v>10</v>
      </c>
      <c r="K230" s="9" t="s">
        <v>11</v>
      </c>
      <c r="L230" s="9" t="s">
        <v>12</v>
      </c>
      <c r="M230" s="9" t="s">
        <v>13</v>
      </c>
      <c r="N230" s="9" t="s">
        <v>14</v>
      </c>
      <c r="O230" s="9" t="s">
        <v>15</v>
      </c>
      <c r="P230" s="9" t="s">
        <v>16</v>
      </c>
      <c r="Q230" s="9" t="s">
        <v>17</v>
      </c>
      <c r="R230" s="9" t="s">
        <v>18</v>
      </c>
      <c r="S230" s="9" t="s">
        <v>19</v>
      </c>
      <c r="T230" s="9" t="s">
        <v>20</v>
      </c>
      <c r="U230" s="9" t="s">
        <v>24</v>
      </c>
      <c r="V230" s="9" t="s">
        <v>25</v>
      </c>
      <c r="W230" s="9" t="s">
        <v>26</v>
      </c>
      <c r="X230" s="9" t="s">
        <v>27</v>
      </c>
      <c r="Y230" s="9" t="s">
        <v>28</v>
      </c>
      <c r="Z230" s="9" t="s">
        <v>29</v>
      </c>
      <c r="AA230" s="9" t="s">
        <v>30</v>
      </c>
      <c r="AB230" s="9" t="s">
        <v>31</v>
      </c>
    </row>
    <row r="231" customFormat="false" ht="16.5" hidden="false" customHeight="false" outlineLevel="0" collapsed="false">
      <c r="D231" s="32"/>
      <c r="E231" s="32"/>
      <c r="F231" s="32"/>
      <c r="G231" s="32"/>
      <c r="H231" s="20" t="n">
        <f aca="false">H228</f>
        <v>7409</v>
      </c>
      <c r="I231" s="20" t="n">
        <f aca="false">I228+3</f>
        <v>215</v>
      </c>
      <c r="J231" s="20" t="n">
        <f aca="false">J228+3</f>
        <v>1798</v>
      </c>
      <c r="K231" s="20" t="n">
        <f aca="false">K228+2</f>
        <v>57</v>
      </c>
      <c r="L231" s="20" t="n">
        <f aca="false">L228+3</f>
        <v>18</v>
      </c>
      <c r="M231" s="20" t="n">
        <v>68</v>
      </c>
      <c r="N231" s="20" t="n">
        <v>1470</v>
      </c>
      <c r="O231" s="20" t="n">
        <v>0</v>
      </c>
      <c r="P231" s="20" t="n">
        <v>60</v>
      </c>
      <c r="Q231" s="20" t="n">
        <v>0</v>
      </c>
      <c r="R231" s="20" t="n">
        <f aca="false">R228</f>
        <v>2229</v>
      </c>
      <c r="S231" s="20" t="n">
        <f aca="false">S228</f>
        <v>0</v>
      </c>
      <c r="T231" s="20" t="n">
        <f aca="false">T228</f>
        <v>0</v>
      </c>
      <c r="U231" s="20" t="n">
        <f aca="false">X214</f>
        <v>0</v>
      </c>
      <c r="V231" s="20" t="n">
        <f aca="false">Y214</f>
        <v>0</v>
      </c>
      <c r="W231" s="20" t="n">
        <f aca="false">Z214</f>
        <v>0</v>
      </c>
      <c r="X231" s="20" t="n">
        <f aca="false">AA214</f>
        <v>0</v>
      </c>
      <c r="Y231" s="20" t="n">
        <f aca="false">AB214</f>
        <v>0</v>
      </c>
      <c r="Z231" s="20" t="n">
        <f aca="false">AC228</f>
        <v>0</v>
      </c>
      <c r="AA231" s="20" t="n">
        <f aca="false">AD228</f>
        <v>201</v>
      </c>
      <c r="AB231" s="20" t="n">
        <f aca="false">SUM(I231:AA231)</f>
        <v>6116</v>
      </c>
    </row>
    <row r="232" s="1" customFormat="true" ht="16.5" hidden="false" customHeight="false" outlineLevel="0" collapsed="false">
      <c r="E232" s="2"/>
      <c r="F232" s="3"/>
      <c r="G232" s="3"/>
    </row>
    <row r="233" customFormat="false" ht="30.75" hidden="false" customHeight="true" outlineLevel="0" collapsed="false">
      <c r="C233" s="29" t="s">
        <v>69</v>
      </c>
      <c r="D233" s="32" t="s">
        <v>70</v>
      </c>
      <c r="E233" s="32"/>
      <c r="F233" s="32"/>
      <c r="G233" s="32"/>
      <c r="H233" s="33" t="s">
        <v>8</v>
      </c>
      <c r="I233" s="34" t="s">
        <v>71</v>
      </c>
      <c r="J233" s="34"/>
      <c r="K233" s="34" t="s">
        <v>72</v>
      </c>
      <c r="L233" s="34"/>
      <c r="M233" s="9" t="s">
        <v>13</v>
      </c>
      <c r="N233" s="9" t="s">
        <v>14</v>
      </c>
      <c r="O233" s="9" t="s">
        <v>15</v>
      </c>
      <c r="P233" s="9" t="s">
        <v>16</v>
      </c>
      <c r="Q233" s="9" t="s">
        <v>17</v>
      </c>
      <c r="R233" s="9" t="s">
        <v>18</v>
      </c>
      <c r="S233" s="9" t="s">
        <v>19</v>
      </c>
      <c r="T233" s="9" t="s">
        <v>20</v>
      </c>
      <c r="U233" s="9" t="s">
        <v>24</v>
      </c>
      <c r="V233" s="9" t="s">
        <v>25</v>
      </c>
      <c r="W233" s="9" t="s">
        <v>26</v>
      </c>
      <c r="X233" s="9" t="s">
        <v>27</v>
      </c>
      <c r="Y233" s="9" t="s">
        <v>28</v>
      </c>
      <c r="Z233" s="9" t="s">
        <v>29</v>
      </c>
      <c r="AA233" s="9" t="s">
        <v>30</v>
      </c>
      <c r="AB233" s="9" t="s">
        <v>31</v>
      </c>
    </row>
    <row r="234" customFormat="false" ht="16.5" hidden="false" customHeight="false" outlineLevel="0" collapsed="false">
      <c r="D234" s="32"/>
      <c r="E234" s="32"/>
      <c r="F234" s="32"/>
      <c r="G234" s="32"/>
      <c r="H234" s="20" t="n">
        <f aca="false">H228</f>
        <v>7409</v>
      </c>
      <c r="I234" s="35" t="n">
        <f aca="false">I231+K231</f>
        <v>272</v>
      </c>
      <c r="J234" s="35"/>
      <c r="K234" s="35" t="n">
        <f aca="false">J231+L231</f>
        <v>1816</v>
      </c>
      <c r="L234" s="35"/>
      <c r="M234" s="20" t="n">
        <f aca="false">M231</f>
        <v>68</v>
      </c>
      <c r="N234" s="20" t="n">
        <f aca="false">N231</f>
        <v>1470</v>
      </c>
      <c r="O234" s="20" t="n">
        <f aca="false">O231</f>
        <v>0</v>
      </c>
      <c r="P234" s="20" t="n">
        <f aca="false">P231</f>
        <v>60</v>
      </c>
      <c r="Q234" s="20" t="n">
        <f aca="false">Q231</f>
        <v>0</v>
      </c>
      <c r="R234" s="20" t="n">
        <f aca="false">R231</f>
        <v>2229</v>
      </c>
      <c r="S234" s="20" t="n">
        <f aca="false">S231</f>
        <v>0</v>
      </c>
      <c r="T234" s="20" t="n">
        <f aca="false">T231</f>
        <v>0</v>
      </c>
      <c r="U234" s="20" t="n">
        <f aca="false">U231</f>
        <v>0</v>
      </c>
      <c r="V234" s="20" t="n">
        <f aca="false">V231</f>
        <v>0</v>
      </c>
      <c r="W234" s="20" t="n">
        <f aca="false">W231</f>
        <v>0</v>
      </c>
      <c r="X234" s="20" t="n">
        <f aca="false">X231</f>
        <v>0</v>
      </c>
      <c r="Y234" s="20" t="n">
        <f aca="false">Y231</f>
        <v>0</v>
      </c>
      <c r="Z234" s="20" t="n">
        <f aca="false">Z231</f>
        <v>0</v>
      </c>
      <c r="AA234" s="20" t="n">
        <f aca="false">AA231</f>
        <v>201</v>
      </c>
      <c r="AB234" s="20" t="n">
        <f aca="false">SUM(I234:AA234)</f>
        <v>6116</v>
      </c>
    </row>
  </sheetData>
  <mergeCells count="42">
    <mergeCell ref="D1:E1"/>
    <mergeCell ref="D64:E64"/>
    <mergeCell ref="D66:G67"/>
    <mergeCell ref="D69:G70"/>
    <mergeCell ref="I69:J69"/>
    <mergeCell ref="K69:L69"/>
    <mergeCell ref="I70:J70"/>
    <mergeCell ref="K70:L70"/>
    <mergeCell ref="D91:E91"/>
    <mergeCell ref="D93:G94"/>
    <mergeCell ref="D96:G97"/>
    <mergeCell ref="I96:J96"/>
    <mergeCell ref="K96:L96"/>
    <mergeCell ref="I97:J97"/>
    <mergeCell ref="K97:L97"/>
    <mergeCell ref="D109:G110"/>
    <mergeCell ref="D112:G113"/>
    <mergeCell ref="I112:J112"/>
    <mergeCell ref="K112:L112"/>
    <mergeCell ref="I113:J113"/>
    <mergeCell ref="K113:L113"/>
    <mergeCell ref="D142:E142"/>
    <mergeCell ref="D144:G145"/>
    <mergeCell ref="D147:G148"/>
    <mergeCell ref="I147:J147"/>
    <mergeCell ref="K147:L147"/>
    <mergeCell ref="I148:J148"/>
    <mergeCell ref="K148:L148"/>
    <mergeCell ref="D204:E204"/>
    <mergeCell ref="D206:G207"/>
    <mergeCell ref="D209:G210"/>
    <mergeCell ref="I209:J209"/>
    <mergeCell ref="K209:L209"/>
    <mergeCell ref="I210:J210"/>
    <mergeCell ref="K210:L210"/>
    <mergeCell ref="D228:E228"/>
    <mergeCell ref="D230:G231"/>
    <mergeCell ref="D233:G234"/>
    <mergeCell ref="I233:J233"/>
    <mergeCell ref="K233:L233"/>
    <mergeCell ref="I234:J234"/>
    <mergeCell ref="K234:L2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0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pane xSplit="0" ySplit="1" topLeftCell="A136" activePane="bottomLeft" state="frozen"/>
      <selection pane="topLeft" activeCell="E1" activeCellId="0" sqref="E1"/>
      <selection pane="bottomLeft" activeCell="AF144" activeCellId="0" sqref="AF144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3" min="2" style="0" width="5.01"/>
    <col collapsed="false" customWidth="true" hidden="false" outlineLevel="0" max="4" min="4" style="0" width="20.99"/>
    <col collapsed="false" customWidth="true" hidden="false" outlineLevel="0" max="5" min="5" style="0" width="11.42"/>
    <col collapsed="false" customWidth="true" hidden="false" outlineLevel="0" max="6" min="6" style="0" width="8.29"/>
    <col collapsed="false" customWidth="true" hidden="false" outlineLevel="0" max="7" min="7" style="0" width="15.42"/>
    <col collapsed="false" customWidth="true" hidden="false" outlineLevel="0" max="8" min="8" style="0" width="10"/>
    <col collapsed="false" customWidth="true" hidden="false" outlineLevel="0" max="11" min="9" style="0" width="5.01"/>
    <col collapsed="false" customWidth="true" hidden="false" outlineLevel="0" max="12" min="12" style="0" width="5.28"/>
    <col collapsed="false" customWidth="true" hidden="false" outlineLevel="0" max="14" min="13" style="0" width="5.01"/>
    <col collapsed="false" customWidth="true" hidden="false" outlineLevel="0" max="15" min="15" style="0" width="4.57"/>
    <col collapsed="false" customWidth="true" hidden="false" outlineLevel="0" max="16" min="16" style="0" width="5.14"/>
    <col collapsed="false" customWidth="true" hidden="false" outlineLevel="0" max="17" min="17" style="0" width="4.57"/>
    <col collapsed="false" customWidth="true" hidden="false" outlineLevel="0" max="18" min="18" style="0" width="8.71"/>
    <col collapsed="false" customWidth="true" hidden="false" outlineLevel="0" max="19" min="19" style="0" width="4.14"/>
    <col collapsed="false" customWidth="true" hidden="false" outlineLevel="0" max="20" min="20" style="0" width="4.57"/>
    <col collapsed="false" customWidth="true" hidden="false" outlineLevel="0" max="21" min="21" style="0" width="8"/>
    <col collapsed="false" customWidth="true" hidden="false" outlineLevel="0" max="22" min="22" style="0" width="8.57"/>
    <col collapsed="false" customWidth="true" hidden="false" outlineLevel="0" max="23" min="23" style="0" width="8"/>
    <col collapsed="false" customWidth="true" hidden="false" outlineLevel="0" max="24" min="24" style="0" width="6.01"/>
    <col collapsed="false" customWidth="true" hidden="false" outlineLevel="0" max="26" min="25" style="0" width="5.57"/>
    <col collapsed="false" customWidth="true" hidden="false" outlineLevel="0" max="27" min="27" style="0" width="6.57"/>
    <col collapsed="false" customWidth="true" hidden="false" outlineLevel="0" max="28" min="28" style="0" width="9.71"/>
    <col collapsed="false" customWidth="true" hidden="false" outlineLevel="0" max="29" min="29" style="0" width="4.43"/>
    <col collapsed="false" customWidth="true" hidden="false" outlineLevel="0" max="30" min="30" style="0" width="6.57"/>
    <col collapsed="false" customWidth="true" hidden="false" outlineLevel="0" max="31" min="31" style="0" width="9.71"/>
  </cols>
  <sheetData>
    <row r="1" s="1" customFormat="true" ht="16.5" hidden="false" customHeight="false" outlineLevel="0" collapsed="false">
      <c r="A1" s="5" t="s">
        <v>1</v>
      </c>
      <c r="B1" s="6" t="s">
        <v>2</v>
      </c>
      <c r="C1" s="7" t="s">
        <v>3</v>
      </c>
      <c r="D1" s="36" t="s">
        <v>4</v>
      </c>
      <c r="E1" s="36" t="s">
        <v>5</v>
      </c>
      <c r="F1" s="162" t="s">
        <v>6</v>
      </c>
      <c r="G1" s="162" t="s">
        <v>7</v>
      </c>
      <c r="H1" s="225" t="s">
        <v>8</v>
      </c>
      <c r="I1" s="226" t="s">
        <v>9</v>
      </c>
      <c r="J1" s="226" t="s">
        <v>10</v>
      </c>
      <c r="K1" s="226" t="s">
        <v>11</v>
      </c>
      <c r="L1" s="226" t="s">
        <v>12</v>
      </c>
      <c r="M1" s="226" t="s">
        <v>13</v>
      </c>
      <c r="N1" s="226" t="s">
        <v>14</v>
      </c>
      <c r="O1" s="226" t="s">
        <v>15</v>
      </c>
      <c r="P1" s="95" t="s">
        <v>16</v>
      </c>
      <c r="Q1" s="95" t="s">
        <v>17</v>
      </c>
      <c r="R1" s="95" t="s">
        <v>18</v>
      </c>
      <c r="S1" s="95" t="s">
        <v>19</v>
      </c>
      <c r="T1" s="95" t="s">
        <v>20</v>
      </c>
      <c r="U1" s="96" t="s">
        <v>21</v>
      </c>
      <c r="V1" s="96" t="s">
        <v>22</v>
      </c>
      <c r="W1" s="96" t="s">
        <v>23</v>
      </c>
      <c r="X1" s="95" t="s">
        <v>24</v>
      </c>
      <c r="Y1" s="95" t="s">
        <v>25</v>
      </c>
      <c r="Z1" s="95" t="s">
        <v>26</v>
      </c>
      <c r="AA1" s="95" t="s">
        <v>27</v>
      </c>
      <c r="AB1" s="95" t="s">
        <v>28</v>
      </c>
      <c r="AC1" s="95" t="s">
        <v>29</v>
      </c>
      <c r="AD1" s="95" t="s">
        <v>30</v>
      </c>
      <c r="AE1" s="95" t="s">
        <v>31</v>
      </c>
    </row>
    <row r="2" s="1" customFormat="true" ht="16.5" hidden="false" customHeight="false" outlineLevel="0" collapsed="false">
      <c r="A2" s="11" t="n">
        <v>1</v>
      </c>
      <c r="B2" s="12" t="n">
        <v>11</v>
      </c>
      <c r="C2" s="13"/>
      <c r="D2" s="17" t="s">
        <v>471</v>
      </c>
      <c r="E2" s="17" t="s">
        <v>471</v>
      </c>
      <c r="F2" s="16" t="n">
        <v>77</v>
      </c>
      <c r="G2" s="17" t="s">
        <v>67</v>
      </c>
      <c r="H2" s="82" t="n">
        <v>668</v>
      </c>
      <c r="I2" s="20" t="n">
        <v>112</v>
      </c>
      <c r="J2" s="20" t="n">
        <v>218</v>
      </c>
      <c r="K2" s="20" t="n">
        <v>4</v>
      </c>
      <c r="L2" s="20" t="n">
        <v>4</v>
      </c>
      <c r="M2" s="20" t="n">
        <v>0</v>
      </c>
      <c r="N2" s="20" t="n">
        <v>39</v>
      </c>
      <c r="O2" s="20"/>
      <c r="P2" s="20" t="n">
        <v>1</v>
      </c>
      <c r="Q2" s="20" t="n">
        <v>4</v>
      </c>
      <c r="R2" s="20" t="n">
        <v>24</v>
      </c>
      <c r="S2" s="20"/>
      <c r="T2" s="20" t="n">
        <v>12</v>
      </c>
      <c r="U2" s="38" t="n">
        <v>2</v>
      </c>
      <c r="V2" s="38" t="n">
        <v>2</v>
      </c>
      <c r="W2" s="38"/>
      <c r="X2" s="20" t="n">
        <v>0</v>
      </c>
      <c r="Y2" s="20"/>
      <c r="Z2" s="20"/>
      <c r="AA2" s="20"/>
      <c r="AB2" s="20"/>
      <c r="AC2" s="20" t="n">
        <v>0</v>
      </c>
      <c r="AD2" s="20" t="n">
        <v>2</v>
      </c>
      <c r="AE2" s="20" t="n">
        <f aca="false">SUM(I2:AD2)</f>
        <v>424</v>
      </c>
    </row>
    <row r="3" s="1" customFormat="true" ht="16.5" hidden="false" customHeight="false" outlineLevel="0" collapsed="false">
      <c r="A3" s="11" t="n">
        <v>2</v>
      </c>
      <c r="B3" s="12" t="n">
        <v>11</v>
      </c>
      <c r="C3" s="13"/>
      <c r="D3" s="17" t="s">
        <v>471</v>
      </c>
      <c r="E3" s="17" t="s">
        <v>471</v>
      </c>
      <c r="F3" s="16" t="n">
        <v>77</v>
      </c>
      <c r="G3" s="17" t="s">
        <v>157</v>
      </c>
      <c r="H3" s="82" t="n">
        <v>667</v>
      </c>
      <c r="I3" s="20" t="n">
        <v>131</v>
      </c>
      <c r="J3" s="20" t="n">
        <v>211</v>
      </c>
      <c r="K3" s="20" t="n">
        <v>5</v>
      </c>
      <c r="L3" s="20" t="n">
        <v>4</v>
      </c>
      <c r="M3" s="20" t="n">
        <v>2</v>
      </c>
      <c r="N3" s="20" t="n">
        <v>34</v>
      </c>
      <c r="O3" s="20"/>
      <c r="P3" s="20" t="n">
        <v>1</v>
      </c>
      <c r="Q3" s="20" t="n">
        <v>0</v>
      </c>
      <c r="R3" s="20" t="n">
        <v>37</v>
      </c>
      <c r="S3" s="20"/>
      <c r="T3" s="20" t="n">
        <v>2</v>
      </c>
      <c r="U3" s="38" t="n">
        <v>1</v>
      </c>
      <c r="V3" s="38" t="n">
        <v>1</v>
      </c>
      <c r="W3" s="38"/>
      <c r="X3" s="20" t="n">
        <v>3</v>
      </c>
      <c r="Y3" s="20"/>
      <c r="Z3" s="20"/>
      <c r="AA3" s="20"/>
      <c r="AB3" s="20"/>
      <c r="AC3" s="20" t="n">
        <v>0</v>
      </c>
      <c r="AD3" s="20" t="n">
        <v>3</v>
      </c>
      <c r="AE3" s="20" t="n">
        <f aca="false">SUM(I3:AD3)</f>
        <v>435</v>
      </c>
    </row>
    <row r="4" s="1" customFormat="true" ht="16.5" hidden="false" customHeight="false" outlineLevel="0" collapsed="false">
      <c r="A4" s="11" t="n">
        <v>3</v>
      </c>
      <c r="B4" s="12" t="n">
        <v>11</v>
      </c>
      <c r="C4" s="13"/>
      <c r="D4" s="17" t="s">
        <v>471</v>
      </c>
      <c r="E4" s="17" t="s">
        <v>471</v>
      </c>
      <c r="F4" s="16" t="n">
        <v>77</v>
      </c>
      <c r="G4" s="17" t="s">
        <v>158</v>
      </c>
      <c r="H4" s="82" t="n">
        <v>667</v>
      </c>
      <c r="I4" s="20" t="n">
        <v>110</v>
      </c>
      <c r="J4" s="20" t="n">
        <v>203</v>
      </c>
      <c r="K4" s="20" t="n">
        <v>2</v>
      </c>
      <c r="L4" s="20" t="n">
        <v>1</v>
      </c>
      <c r="M4" s="20" t="n">
        <v>1</v>
      </c>
      <c r="N4" s="20" t="n">
        <v>40</v>
      </c>
      <c r="O4" s="20"/>
      <c r="P4" s="20" t="n">
        <v>1</v>
      </c>
      <c r="Q4" s="20" t="n">
        <v>0</v>
      </c>
      <c r="R4" s="20" t="n">
        <v>28</v>
      </c>
      <c r="S4" s="20"/>
      <c r="T4" s="20" t="n">
        <v>8</v>
      </c>
      <c r="U4" s="38" t="n">
        <v>2</v>
      </c>
      <c r="V4" s="38" t="n">
        <v>4</v>
      </c>
      <c r="W4" s="38"/>
      <c r="X4" s="20" t="n">
        <v>9</v>
      </c>
      <c r="Y4" s="20"/>
      <c r="Z4" s="20"/>
      <c r="AA4" s="20"/>
      <c r="AB4" s="20"/>
      <c r="AC4" s="20" t="n">
        <v>0</v>
      </c>
      <c r="AD4" s="20" t="n">
        <v>8</v>
      </c>
      <c r="AE4" s="20" t="n">
        <f aca="false">SUM(I4:AD4)</f>
        <v>417</v>
      </c>
    </row>
    <row r="5" s="1" customFormat="true" ht="16.5" hidden="false" customHeight="false" outlineLevel="0" collapsed="false">
      <c r="A5" s="11" t="n">
        <v>4</v>
      </c>
      <c r="B5" s="12" t="n">
        <v>11</v>
      </c>
      <c r="C5" s="13"/>
      <c r="D5" s="17" t="s">
        <v>471</v>
      </c>
      <c r="E5" s="17" t="s">
        <v>472</v>
      </c>
      <c r="F5" s="16" t="n">
        <v>78</v>
      </c>
      <c r="G5" s="17" t="s">
        <v>67</v>
      </c>
      <c r="H5" s="82" t="n">
        <v>479</v>
      </c>
      <c r="I5" s="20" t="n">
        <v>105</v>
      </c>
      <c r="J5" s="20" t="n">
        <v>163</v>
      </c>
      <c r="K5" s="20" t="n">
        <v>2</v>
      </c>
      <c r="L5" s="20" t="n">
        <v>3</v>
      </c>
      <c r="M5" s="20" t="n">
        <v>2</v>
      </c>
      <c r="N5" s="20" t="n">
        <v>31</v>
      </c>
      <c r="O5" s="20"/>
      <c r="P5" s="20" t="n">
        <v>0</v>
      </c>
      <c r="Q5" s="20" t="n">
        <v>3</v>
      </c>
      <c r="R5" s="20" t="n">
        <v>11</v>
      </c>
      <c r="S5" s="20"/>
      <c r="T5" s="20" t="n">
        <v>25</v>
      </c>
      <c r="U5" s="38" t="n">
        <v>1</v>
      </c>
      <c r="V5" s="38" t="n">
        <v>1</v>
      </c>
      <c r="W5" s="38"/>
      <c r="X5" s="20" t="n">
        <v>3</v>
      </c>
      <c r="Y5" s="20"/>
      <c r="Z5" s="20"/>
      <c r="AA5" s="20"/>
      <c r="AB5" s="20"/>
      <c r="AC5" s="20" t="n">
        <v>0</v>
      </c>
      <c r="AD5" s="20" t="n">
        <v>6</v>
      </c>
      <c r="AE5" s="20" t="n">
        <f aca="false">SUM(I5:AD5)</f>
        <v>356</v>
      </c>
    </row>
    <row r="6" s="1" customFormat="true" ht="16.5" hidden="false" customHeight="false" outlineLevel="0" collapsed="false">
      <c r="A6" s="11" t="n">
        <v>5</v>
      </c>
      <c r="B6" s="12" t="n">
        <v>11</v>
      </c>
      <c r="C6" s="13"/>
      <c r="D6" s="17" t="s">
        <v>471</v>
      </c>
      <c r="E6" s="17" t="s">
        <v>472</v>
      </c>
      <c r="F6" s="16" t="n">
        <v>78</v>
      </c>
      <c r="G6" s="17" t="s">
        <v>69</v>
      </c>
      <c r="H6" s="82" t="n">
        <v>478</v>
      </c>
      <c r="I6" s="20" t="n">
        <v>82</v>
      </c>
      <c r="J6" s="20" t="n">
        <v>179</v>
      </c>
      <c r="K6" s="20" t="n">
        <v>3</v>
      </c>
      <c r="L6" s="20" t="n">
        <v>1</v>
      </c>
      <c r="M6" s="20" t="n">
        <v>0</v>
      </c>
      <c r="N6" s="20" t="n">
        <v>35</v>
      </c>
      <c r="O6" s="20"/>
      <c r="P6" s="20" t="n">
        <v>1</v>
      </c>
      <c r="Q6" s="20" t="n">
        <v>4</v>
      </c>
      <c r="R6" s="20" t="n">
        <v>23</v>
      </c>
      <c r="S6" s="20"/>
      <c r="T6" s="20" t="n">
        <v>6</v>
      </c>
      <c r="U6" s="38" t="n">
        <v>3</v>
      </c>
      <c r="V6" s="38" t="n">
        <v>3</v>
      </c>
      <c r="W6" s="38"/>
      <c r="X6" s="20" t="n">
        <v>6</v>
      </c>
      <c r="Y6" s="20"/>
      <c r="Z6" s="20"/>
      <c r="AA6" s="20"/>
      <c r="AB6" s="20"/>
      <c r="AC6" s="20" t="n">
        <v>0</v>
      </c>
      <c r="AD6" s="20" t="n">
        <v>8</v>
      </c>
      <c r="AE6" s="20" t="n">
        <f aca="false">SUM(I6:AD6)</f>
        <v>354</v>
      </c>
    </row>
    <row r="7" s="1" customFormat="true" ht="16.5" hidden="false" customHeight="false" outlineLevel="0" collapsed="false">
      <c r="A7" s="11" t="n">
        <v>6</v>
      </c>
      <c r="B7" s="12" t="n">
        <v>11</v>
      </c>
      <c r="C7" s="13"/>
      <c r="D7" s="17" t="s">
        <v>471</v>
      </c>
      <c r="E7" s="17" t="s">
        <v>471</v>
      </c>
      <c r="F7" s="16" t="n">
        <v>79</v>
      </c>
      <c r="G7" s="17" t="s">
        <v>67</v>
      </c>
      <c r="H7" s="82" t="n">
        <v>560</v>
      </c>
      <c r="I7" s="20" t="n">
        <v>77</v>
      </c>
      <c r="J7" s="20" t="n">
        <v>156</v>
      </c>
      <c r="K7" s="20" t="n">
        <v>9</v>
      </c>
      <c r="L7" s="20" t="n">
        <v>2</v>
      </c>
      <c r="M7" s="20" t="n">
        <v>0</v>
      </c>
      <c r="N7" s="20" t="n">
        <v>27</v>
      </c>
      <c r="O7" s="20"/>
      <c r="P7" s="20" t="n">
        <v>0</v>
      </c>
      <c r="Q7" s="20" t="n">
        <v>19</v>
      </c>
      <c r="R7" s="20" t="n">
        <v>51</v>
      </c>
      <c r="S7" s="20"/>
      <c r="T7" s="20" t="n">
        <v>3</v>
      </c>
      <c r="U7" s="38" t="n">
        <v>3</v>
      </c>
      <c r="V7" s="38" t="n">
        <v>3</v>
      </c>
      <c r="W7" s="38"/>
      <c r="X7" s="20" t="n">
        <v>5</v>
      </c>
      <c r="Y7" s="20"/>
      <c r="Z7" s="20"/>
      <c r="AA7" s="20"/>
      <c r="AB7" s="20"/>
      <c r="AC7" s="20" t="n">
        <v>0</v>
      </c>
      <c r="AD7" s="20" t="n">
        <v>8</v>
      </c>
      <c r="AE7" s="20" t="n">
        <f aca="false">SUM(I7:AD7)</f>
        <v>363</v>
      </c>
    </row>
    <row r="8" s="1" customFormat="true" ht="16.5" hidden="false" customHeight="false" outlineLevel="0" collapsed="false">
      <c r="A8" s="11" t="n">
        <v>7</v>
      </c>
      <c r="B8" s="12" t="n">
        <v>11</v>
      </c>
      <c r="C8" s="13"/>
      <c r="D8" s="17" t="s">
        <v>471</v>
      </c>
      <c r="E8" s="17" t="s">
        <v>471</v>
      </c>
      <c r="F8" s="16" t="n">
        <v>79</v>
      </c>
      <c r="G8" s="17" t="s">
        <v>157</v>
      </c>
      <c r="H8" s="82" t="n">
        <v>560</v>
      </c>
      <c r="I8" s="20" t="n">
        <v>65</v>
      </c>
      <c r="J8" s="20" t="n">
        <v>129</v>
      </c>
      <c r="K8" s="20" t="n">
        <v>4</v>
      </c>
      <c r="L8" s="20" t="n">
        <v>2</v>
      </c>
      <c r="M8" s="20" t="n">
        <v>2</v>
      </c>
      <c r="N8" s="20" t="n">
        <v>49</v>
      </c>
      <c r="O8" s="20"/>
      <c r="P8" s="20" t="n">
        <v>2</v>
      </c>
      <c r="Q8" s="20" t="n">
        <v>6</v>
      </c>
      <c r="R8" s="20" t="n">
        <v>58</v>
      </c>
      <c r="S8" s="20"/>
      <c r="T8" s="20" t="n">
        <v>7</v>
      </c>
      <c r="U8" s="38" t="n">
        <v>2</v>
      </c>
      <c r="V8" s="38" t="n">
        <v>7</v>
      </c>
      <c r="W8" s="38"/>
      <c r="X8" s="20" t="n">
        <v>0</v>
      </c>
      <c r="Y8" s="20"/>
      <c r="Z8" s="20"/>
      <c r="AA8" s="20"/>
      <c r="AB8" s="20"/>
      <c r="AC8" s="20" t="n">
        <v>0</v>
      </c>
      <c r="AD8" s="20" t="n">
        <v>8</v>
      </c>
      <c r="AE8" s="20" t="n">
        <f aca="false">SUM(I8:AD8)</f>
        <v>341</v>
      </c>
    </row>
    <row r="9" s="1" customFormat="true" ht="16.5" hidden="false" customHeight="false" outlineLevel="0" collapsed="false">
      <c r="A9" s="11" t="n">
        <v>8</v>
      </c>
      <c r="B9" s="12" t="n">
        <v>11</v>
      </c>
      <c r="C9" s="13"/>
      <c r="D9" s="17" t="s">
        <v>471</v>
      </c>
      <c r="E9" s="17" t="s">
        <v>471</v>
      </c>
      <c r="F9" s="16" t="n">
        <v>79</v>
      </c>
      <c r="G9" s="17" t="s">
        <v>158</v>
      </c>
      <c r="H9" s="82" t="n">
        <v>560</v>
      </c>
      <c r="I9" s="20" t="n">
        <v>104</v>
      </c>
      <c r="J9" s="20" t="n">
        <v>140</v>
      </c>
      <c r="K9" s="20" t="n">
        <v>3</v>
      </c>
      <c r="L9" s="20" t="n">
        <v>2</v>
      </c>
      <c r="M9" s="20" t="n">
        <v>0</v>
      </c>
      <c r="N9" s="20" t="n">
        <v>35</v>
      </c>
      <c r="O9" s="20"/>
      <c r="P9" s="20" t="n">
        <v>1</v>
      </c>
      <c r="Q9" s="20" t="n">
        <v>8</v>
      </c>
      <c r="R9" s="20" t="n">
        <v>34</v>
      </c>
      <c r="S9" s="20"/>
      <c r="T9" s="20" t="n">
        <v>3</v>
      </c>
      <c r="U9" s="38" t="n">
        <v>4</v>
      </c>
      <c r="V9" s="38" t="n">
        <v>3</v>
      </c>
      <c r="W9" s="38"/>
      <c r="X9" s="20" t="n">
        <v>0</v>
      </c>
      <c r="Y9" s="20"/>
      <c r="Z9" s="20"/>
      <c r="AA9" s="20"/>
      <c r="AB9" s="20"/>
      <c r="AC9" s="20" t="n">
        <v>0</v>
      </c>
      <c r="AD9" s="20" t="n">
        <v>14</v>
      </c>
      <c r="AE9" s="20" t="n">
        <f aca="false">SUM(I9:AD9)</f>
        <v>351</v>
      </c>
    </row>
    <row r="10" s="1" customFormat="true" ht="16.5" hidden="false" customHeight="false" outlineLevel="0" collapsed="false">
      <c r="A10" s="11" t="n">
        <v>9</v>
      </c>
      <c r="B10" s="12" t="n">
        <v>11</v>
      </c>
      <c r="C10" s="13"/>
      <c r="D10" s="17" t="s">
        <v>471</v>
      </c>
      <c r="E10" s="17" t="s">
        <v>473</v>
      </c>
      <c r="F10" s="16" t="n">
        <v>80</v>
      </c>
      <c r="G10" s="17" t="s">
        <v>67</v>
      </c>
      <c r="H10" s="82" t="n">
        <v>559</v>
      </c>
      <c r="I10" s="20" t="n">
        <v>118</v>
      </c>
      <c r="J10" s="20" t="n">
        <v>127</v>
      </c>
      <c r="K10" s="20" t="n">
        <v>4</v>
      </c>
      <c r="L10" s="20" t="n">
        <v>3</v>
      </c>
      <c r="M10" s="20" t="n">
        <v>0</v>
      </c>
      <c r="N10" s="20" t="n">
        <v>37</v>
      </c>
      <c r="O10" s="20"/>
      <c r="P10" s="20" t="n">
        <v>2</v>
      </c>
      <c r="Q10" s="20" t="n">
        <v>0</v>
      </c>
      <c r="R10" s="20" t="n">
        <v>21</v>
      </c>
      <c r="S10" s="20"/>
      <c r="T10" s="20" t="n">
        <v>21</v>
      </c>
      <c r="U10" s="38" t="n">
        <v>5</v>
      </c>
      <c r="V10" s="38" t="n">
        <v>5</v>
      </c>
      <c r="W10" s="38"/>
      <c r="X10" s="20" t="n">
        <v>3</v>
      </c>
      <c r="Y10" s="20"/>
      <c r="Z10" s="20"/>
      <c r="AA10" s="20"/>
      <c r="AB10" s="20"/>
      <c r="AC10" s="20" t="n">
        <v>0</v>
      </c>
      <c r="AD10" s="20" t="n">
        <v>14</v>
      </c>
      <c r="AE10" s="20" t="n">
        <f aca="false">SUM(I10:AD10)</f>
        <v>360</v>
      </c>
    </row>
    <row r="11" s="1" customFormat="true" ht="16.5" hidden="false" customHeight="false" outlineLevel="0" collapsed="false">
      <c r="A11" s="11" t="n">
        <v>10</v>
      </c>
      <c r="B11" s="12" t="n">
        <v>11</v>
      </c>
      <c r="C11" s="13"/>
      <c r="D11" s="17" t="s">
        <v>471</v>
      </c>
      <c r="E11" s="17" t="s">
        <v>473</v>
      </c>
      <c r="F11" s="16" t="n">
        <v>80</v>
      </c>
      <c r="G11" s="17" t="s">
        <v>69</v>
      </c>
      <c r="H11" s="82" t="n">
        <v>558</v>
      </c>
      <c r="I11" s="20" t="n">
        <v>111</v>
      </c>
      <c r="J11" s="20" t="n">
        <v>110</v>
      </c>
      <c r="K11" s="20" t="n">
        <v>9</v>
      </c>
      <c r="L11" s="20" t="n">
        <v>2</v>
      </c>
      <c r="M11" s="20" t="n">
        <v>1</v>
      </c>
      <c r="N11" s="20" t="n">
        <v>37</v>
      </c>
      <c r="O11" s="20"/>
      <c r="P11" s="20" t="n">
        <v>2</v>
      </c>
      <c r="Q11" s="20" t="n">
        <v>2</v>
      </c>
      <c r="R11" s="20" t="n">
        <v>36</v>
      </c>
      <c r="S11" s="20"/>
      <c r="T11" s="20" t="n">
        <v>9</v>
      </c>
      <c r="U11" s="38" t="n">
        <v>7</v>
      </c>
      <c r="V11" s="38" t="n">
        <v>5</v>
      </c>
      <c r="W11" s="38"/>
      <c r="X11" s="20" t="n">
        <v>3</v>
      </c>
      <c r="Y11" s="20"/>
      <c r="Z11" s="20"/>
      <c r="AA11" s="20"/>
      <c r="AB11" s="20"/>
      <c r="AC11" s="20" t="n">
        <v>0</v>
      </c>
      <c r="AD11" s="20" t="n">
        <v>5</v>
      </c>
      <c r="AE11" s="20" t="n">
        <f aca="false">SUM(I11:AD11)</f>
        <v>339</v>
      </c>
    </row>
    <row r="12" s="1" customFormat="true" ht="16.5" hidden="false" customHeight="false" outlineLevel="0" collapsed="false">
      <c r="A12" s="11" t="n">
        <v>11</v>
      </c>
      <c r="B12" s="12" t="n">
        <v>11</v>
      </c>
      <c r="C12" s="13"/>
      <c r="D12" s="17" t="s">
        <v>471</v>
      </c>
      <c r="E12" s="17" t="s">
        <v>474</v>
      </c>
      <c r="F12" s="16" t="n">
        <v>81</v>
      </c>
      <c r="G12" s="17" t="s">
        <v>67</v>
      </c>
      <c r="H12" s="82" t="n">
        <v>133</v>
      </c>
      <c r="I12" s="20" t="n">
        <v>9</v>
      </c>
      <c r="J12" s="20" t="n">
        <v>38</v>
      </c>
      <c r="K12" s="20" t="n">
        <v>1</v>
      </c>
      <c r="L12" s="20" t="n">
        <v>3</v>
      </c>
      <c r="M12" s="20" t="n">
        <v>2</v>
      </c>
      <c r="N12" s="20" t="n">
        <v>2</v>
      </c>
      <c r="O12" s="20"/>
      <c r="P12" s="20" t="n">
        <v>0</v>
      </c>
      <c r="Q12" s="20" t="n">
        <v>2</v>
      </c>
      <c r="R12" s="20" t="n">
        <v>1</v>
      </c>
      <c r="S12" s="20"/>
      <c r="T12" s="20" t="n">
        <v>5</v>
      </c>
      <c r="U12" s="38" t="n">
        <v>1</v>
      </c>
      <c r="V12" s="38" t="n">
        <v>2</v>
      </c>
      <c r="W12" s="38"/>
      <c r="X12" s="20" t="n">
        <v>19</v>
      </c>
      <c r="Y12" s="20"/>
      <c r="Z12" s="20"/>
      <c r="AA12" s="20"/>
      <c r="AB12" s="20"/>
      <c r="AC12" s="20" t="n">
        <v>0</v>
      </c>
      <c r="AD12" s="20" t="n">
        <v>6</v>
      </c>
      <c r="AE12" s="20" t="n">
        <f aca="false">SUM(I12:AD12)</f>
        <v>91</v>
      </c>
    </row>
    <row r="13" s="1" customFormat="true" ht="16.5" hidden="false" customHeight="false" outlineLevel="0" collapsed="false">
      <c r="A13" s="11" t="n">
        <v>12</v>
      </c>
      <c r="B13" s="12" t="n">
        <v>11</v>
      </c>
      <c r="C13" s="13"/>
      <c r="D13" s="17" t="s">
        <v>471</v>
      </c>
      <c r="E13" s="17" t="s">
        <v>475</v>
      </c>
      <c r="F13" s="16" t="n">
        <v>82</v>
      </c>
      <c r="G13" s="17" t="s">
        <v>67</v>
      </c>
      <c r="H13" s="82" t="n">
        <v>480</v>
      </c>
      <c r="I13" s="20" t="n">
        <v>33</v>
      </c>
      <c r="J13" s="20" t="n">
        <v>96</v>
      </c>
      <c r="K13" s="20" t="n">
        <v>12</v>
      </c>
      <c r="L13" s="20" t="n">
        <v>15</v>
      </c>
      <c r="M13" s="20" t="n">
        <v>5</v>
      </c>
      <c r="N13" s="20" t="n">
        <v>25</v>
      </c>
      <c r="O13" s="20"/>
      <c r="P13" s="20" t="n">
        <v>1</v>
      </c>
      <c r="Q13" s="20" t="n">
        <v>6</v>
      </c>
      <c r="R13" s="20" t="n">
        <v>21</v>
      </c>
      <c r="S13" s="20"/>
      <c r="T13" s="20" t="n">
        <v>26</v>
      </c>
      <c r="U13" s="38" t="n">
        <v>0</v>
      </c>
      <c r="V13" s="38" t="n">
        <v>5</v>
      </c>
      <c r="W13" s="38"/>
      <c r="X13" s="20" t="n">
        <v>19</v>
      </c>
      <c r="Y13" s="20"/>
      <c r="Z13" s="20"/>
      <c r="AA13" s="20"/>
      <c r="AB13" s="20"/>
      <c r="AC13" s="20" t="n">
        <v>0</v>
      </c>
      <c r="AD13" s="20" t="n">
        <v>19</v>
      </c>
      <c r="AE13" s="20" t="n">
        <f aca="false">SUM(I13:AD13)</f>
        <v>283</v>
      </c>
    </row>
    <row r="14" s="1" customFormat="true" ht="16.5" hidden="false" customHeight="false" outlineLevel="0" collapsed="false">
      <c r="A14" s="11" t="n">
        <v>13</v>
      </c>
      <c r="B14" s="12" t="n">
        <v>11</v>
      </c>
      <c r="C14" s="13"/>
      <c r="D14" s="17" t="s">
        <v>471</v>
      </c>
      <c r="E14" s="17" t="s">
        <v>475</v>
      </c>
      <c r="F14" s="16" t="n">
        <v>82</v>
      </c>
      <c r="G14" s="17" t="s">
        <v>69</v>
      </c>
      <c r="H14" s="82" t="n">
        <v>479</v>
      </c>
      <c r="I14" s="20" t="n">
        <v>25</v>
      </c>
      <c r="J14" s="20" t="n">
        <v>104</v>
      </c>
      <c r="K14" s="20" t="n">
        <v>9</v>
      </c>
      <c r="L14" s="20" t="n">
        <v>5</v>
      </c>
      <c r="M14" s="20" t="n">
        <v>5</v>
      </c>
      <c r="N14" s="20" t="n">
        <v>18</v>
      </c>
      <c r="O14" s="20"/>
      <c r="P14" s="20" t="n">
        <v>0</v>
      </c>
      <c r="Q14" s="20" t="n">
        <v>6</v>
      </c>
      <c r="R14" s="20" t="n">
        <v>21</v>
      </c>
      <c r="S14" s="20"/>
      <c r="T14" s="20" t="n">
        <v>28</v>
      </c>
      <c r="U14" s="38" t="n">
        <v>0</v>
      </c>
      <c r="V14" s="38" t="n">
        <v>0</v>
      </c>
      <c r="W14" s="38"/>
      <c r="X14" s="20" t="n">
        <v>16</v>
      </c>
      <c r="Y14" s="20"/>
      <c r="Z14" s="20"/>
      <c r="AA14" s="20"/>
      <c r="AB14" s="20"/>
      <c r="AC14" s="20" t="n">
        <v>0</v>
      </c>
      <c r="AD14" s="20" t="n">
        <v>11</v>
      </c>
      <c r="AE14" s="20" t="n">
        <f aca="false">SUM(I14:AD14)</f>
        <v>248</v>
      </c>
    </row>
    <row r="15" s="1" customFormat="true" ht="16.5" hidden="false" customHeight="false" outlineLevel="0" collapsed="false">
      <c r="A15" s="11" t="n">
        <v>14</v>
      </c>
      <c r="B15" s="12" t="n">
        <v>11</v>
      </c>
      <c r="C15" s="13"/>
      <c r="D15" s="17" t="s">
        <v>471</v>
      </c>
      <c r="E15" s="17" t="s">
        <v>476</v>
      </c>
      <c r="F15" s="16" t="n">
        <v>83</v>
      </c>
      <c r="G15" s="17" t="s">
        <v>67</v>
      </c>
      <c r="H15" s="82" t="n">
        <v>605</v>
      </c>
      <c r="I15" s="20" t="n">
        <v>75</v>
      </c>
      <c r="J15" s="20" t="n">
        <v>105</v>
      </c>
      <c r="K15" s="20" t="n">
        <v>7</v>
      </c>
      <c r="L15" s="20" t="n">
        <v>6</v>
      </c>
      <c r="M15" s="20" t="n">
        <v>4</v>
      </c>
      <c r="N15" s="20" t="n">
        <v>23</v>
      </c>
      <c r="O15" s="20"/>
      <c r="P15" s="20" t="n">
        <v>4</v>
      </c>
      <c r="Q15" s="20" t="n">
        <v>3</v>
      </c>
      <c r="R15" s="20" t="n">
        <v>37</v>
      </c>
      <c r="S15" s="20"/>
      <c r="T15" s="20" t="n">
        <v>51</v>
      </c>
      <c r="U15" s="38" t="n">
        <v>1</v>
      </c>
      <c r="V15" s="38" t="n">
        <v>2</v>
      </c>
      <c r="W15" s="38"/>
      <c r="X15" s="20" t="n">
        <v>39</v>
      </c>
      <c r="Y15" s="20"/>
      <c r="Z15" s="20"/>
      <c r="AA15" s="20"/>
      <c r="AB15" s="20"/>
      <c r="AC15" s="20" t="n">
        <v>0</v>
      </c>
      <c r="AD15" s="20" t="n">
        <v>11</v>
      </c>
      <c r="AE15" s="20" t="n">
        <f aca="false">SUM(I15:AD15)</f>
        <v>368</v>
      </c>
    </row>
    <row r="16" s="1" customFormat="true" ht="16.5" hidden="false" customHeight="false" outlineLevel="0" collapsed="false">
      <c r="A16" s="11" t="n">
        <v>15</v>
      </c>
      <c r="B16" s="12" t="n">
        <v>11</v>
      </c>
      <c r="C16" s="13"/>
      <c r="D16" s="17" t="s">
        <v>471</v>
      </c>
      <c r="E16" s="17" t="s">
        <v>477</v>
      </c>
      <c r="F16" s="16" t="n">
        <v>84</v>
      </c>
      <c r="G16" s="17" t="s">
        <v>67</v>
      </c>
      <c r="H16" s="82" t="n">
        <v>565</v>
      </c>
      <c r="I16" s="20" t="n">
        <v>32</v>
      </c>
      <c r="J16" s="20" t="n">
        <v>105</v>
      </c>
      <c r="K16" s="20" t="n">
        <v>18</v>
      </c>
      <c r="L16" s="20" t="n">
        <v>2</v>
      </c>
      <c r="M16" s="20" t="n">
        <v>2</v>
      </c>
      <c r="N16" s="20" t="n">
        <v>68</v>
      </c>
      <c r="O16" s="20"/>
      <c r="P16" s="20" t="n">
        <v>4</v>
      </c>
      <c r="Q16" s="20" t="n">
        <v>16</v>
      </c>
      <c r="R16" s="20" t="n">
        <v>11</v>
      </c>
      <c r="S16" s="20"/>
      <c r="T16" s="20" t="n">
        <v>87</v>
      </c>
      <c r="U16" s="38" t="n">
        <v>1</v>
      </c>
      <c r="V16" s="38" t="n">
        <v>4</v>
      </c>
      <c r="W16" s="38"/>
      <c r="X16" s="20" t="n">
        <v>15</v>
      </c>
      <c r="Y16" s="20"/>
      <c r="Z16" s="20"/>
      <c r="AA16" s="20"/>
      <c r="AB16" s="20"/>
      <c r="AC16" s="20" t="n">
        <v>0</v>
      </c>
      <c r="AD16" s="20" t="n">
        <v>8</v>
      </c>
      <c r="AE16" s="20" t="n">
        <f aca="false">SUM(I16:AD16)</f>
        <v>373</v>
      </c>
    </row>
    <row r="17" s="1" customFormat="true" ht="16.5" hidden="false" customHeight="false" outlineLevel="0" collapsed="false">
      <c r="A17" s="11" t="n">
        <v>16</v>
      </c>
      <c r="B17" s="12" t="n">
        <v>11</v>
      </c>
      <c r="C17" s="13"/>
      <c r="D17" s="17" t="s">
        <v>471</v>
      </c>
      <c r="E17" s="17" t="s">
        <v>477</v>
      </c>
      <c r="F17" s="16" t="n">
        <v>84</v>
      </c>
      <c r="G17" s="17" t="s">
        <v>69</v>
      </c>
      <c r="H17" s="82" t="n">
        <v>564</v>
      </c>
      <c r="I17" s="20" t="n">
        <v>35</v>
      </c>
      <c r="J17" s="20" t="n">
        <v>104</v>
      </c>
      <c r="K17" s="20" t="n">
        <v>17</v>
      </c>
      <c r="L17" s="20" t="n">
        <v>5</v>
      </c>
      <c r="M17" s="20" t="n">
        <v>1</v>
      </c>
      <c r="N17" s="20" t="n">
        <v>59</v>
      </c>
      <c r="O17" s="20"/>
      <c r="P17" s="20" t="n">
        <v>4</v>
      </c>
      <c r="Q17" s="20" t="n">
        <v>11</v>
      </c>
      <c r="R17" s="20" t="n">
        <v>10</v>
      </c>
      <c r="S17" s="20"/>
      <c r="T17" s="20" t="n">
        <v>61</v>
      </c>
      <c r="U17" s="38" t="n">
        <v>1</v>
      </c>
      <c r="V17" s="38" t="n">
        <v>1</v>
      </c>
      <c r="W17" s="38"/>
      <c r="X17" s="20" t="n">
        <v>21</v>
      </c>
      <c r="Y17" s="20"/>
      <c r="Z17" s="20"/>
      <c r="AA17" s="20"/>
      <c r="AB17" s="20"/>
      <c r="AC17" s="20" t="n">
        <v>0</v>
      </c>
      <c r="AD17" s="20" t="n">
        <v>12</v>
      </c>
      <c r="AE17" s="20" t="n">
        <f aca="false">SUM(I17:AD17)</f>
        <v>342</v>
      </c>
    </row>
    <row r="18" s="1" customFormat="true" ht="16.5" hidden="false" customHeight="false" outlineLevel="0" collapsed="false">
      <c r="A18" s="11" t="n">
        <v>17</v>
      </c>
      <c r="B18" s="12" t="n">
        <v>11</v>
      </c>
      <c r="C18" s="13"/>
      <c r="D18" s="17" t="s">
        <v>471</v>
      </c>
      <c r="E18" s="17" t="s">
        <v>478</v>
      </c>
      <c r="F18" s="16" t="n">
        <v>85</v>
      </c>
      <c r="G18" s="17" t="s">
        <v>67</v>
      </c>
      <c r="H18" s="82" t="n">
        <v>412</v>
      </c>
      <c r="I18" s="20" t="n">
        <v>79</v>
      </c>
      <c r="J18" s="20" t="n">
        <v>133</v>
      </c>
      <c r="K18" s="20" t="n">
        <v>4</v>
      </c>
      <c r="L18" s="20" t="n">
        <v>3</v>
      </c>
      <c r="M18" s="20" t="n">
        <v>1</v>
      </c>
      <c r="N18" s="20" t="n">
        <v>17</v>
      </c>
      <c r="O18" s="20"/>
      <c r="P18" s="20" t="n">
        <v>0</v>
      </c>
      <c r="Q18" s="20" t="n">
        <v>4</v>
      </c>
      <c r="R18" s="20" t="n">
        <v>22</v>
      </c>
      <c r="S18" s="20"/>
      <c r="T18" s="20" t="n">
        <v>2</v>
      </c>
      <c r="U18" s="38" t="n">
        <v>7</v>
      </c>
      <c r="V18" s="38" t="n">
        <v>8</v>
      </c>
      <c r="W18" s="38"/>
      <c r="X18" s="20" t="n">
        <v>12</v>
      </c>
      <c r="Y18" s="20"/>
      <c r="Z18" s="20"/>
      <c r="AA18" s="20"/>
      <c r="AB18" s="20"/>
      <c r="AC18" s="20" t="n">
        <v>0</v>
      </c>
      <c r="AD18" s="20" t="n">
        <v>8</v>
      </c>
      <c r="AE18" s="20" t="n">
        <f aca="false">SUM(I18:AD18)</f>
        <v>300</v>
      </c>
    </row>
    <row r="19" s="1" customFormat="true" ht="16.5" hidden="false" customHeight="false" outlineLevel="0" collapsed="false">
      <c r="A19" s="11" t="n">
        <v>18</v>
      </c>
      <c r="B19" s="12" t="n">
        <v>11</v>
      </c>
      <c r="C19" s="13"/>
      <c r="D19" s="17" t="s">
        <v>471</v>
      </c>
      <c r="E19" s="17" t="s">
        <v>479</v>
      </c>
      <c r="F19" s="16" t="n">
        <v>86</v>
      </c>
      <c r="G19" s="17" t="s">
        <v>67</v>
      </c>
      <c r="H19" s="82" t="n">
        <v>526</v>
      </c>
      <c r="I19" s="20" t="n">
        <v>9</v>
      </c>
      <c r="J19" s="20" t="n">
        <v>148</v>
      </c>
      <c r="K19" s="20" t="n">
        <v>13</v>
      </c>
      <c r="L19" s="20" t="n">
        <v>5</v>
      </c>
      <c r="M19" s="20" t="n">
        <v>0</v>
      </c>
      <c r="N19" s="20" t="n">
        <v>157</v>
      </c>
      <c r="O19" s="20"/>
      <c r="P19" s="20" t="n">
        <v>1</v>
      </c>
      <c r="Q19" s="20" t="n">
        <v>7</v>
      </c>
      <c r="R19" s="20" t="n">
        <v>14</v>
      </c>
      <c r="S19" s="20"/>
      <c r="T19" s="20" t="n">
        <v>12</v>
      </c>
      <c r="U19" s="38" t="n">
        <v>0</v>
      </c>
      <c r="V19" s="38" t="n">
        <v>1</v>
      </c>
      <c r="W19" s="38"/>
      <c r="X19" s="20" t="n">
        <v>3</v>
      </c>
      <c r="Y19" s="20"/>
      <c r="Z19" s="20"/>
      <c r="AA19" s="20"/>
      <c r="AB19" s="20"/>
      <c r="AC19" s="20" t="n">
        <v>0</v>
      </c>
      <c r="AD19" s="20" t="n">
        <v>12</v>
      </c>
      <c r="AE19" s="20" t="n">
        <f aca="false">SUM(I19:AD19)</f>
        <v>382</v>
      </c>
    </row>
    <row r="20" s="1" customFormat="true" ht="16.5" hidden="false" customHeight="false" outlineLevel="0" collapsed="false">
      <c r="A20" s="11" t="n">
        <v>19</v>
      </c>
      <c r="B20" s="12" t="n">
        <v>11</v>
      </c>
      <c r="C20" s="13"/>
      <c r="D20" s="17" t="s">
        <v>471</v>
      </c>
      <c r="E20" s="17" t="s">
        <v>479</v>
      </c>
      <c r="F20" s="16" t="n">
        <v>86</v>
      </c>
      <c r="G20" s="17" t="s">
        <v>69</v>
      </c>
      <c r="H20" s="82" t="n">
        <v>525</v>
      </c>
      <c r="I20" s="20" t="n">
        <v>4</v>
      </c>
      <c r="J20" s="20" t="n">
        <v>167</v>
      </c>
      <c r="K20" s="20" t="n">
        <v>8</v>
      </c>
      <c r="L20" s="20" t="n">
        <v>2</v>
      </c>
      <c r="M20" s="20" t="n">
        <v>2</v>
      </c>
      <c r="N20" s="20" t="n">
        <v>125</v>
      </c>
      <c r="O20" s="20"/>
      <c r="P20" s="20" t="n">
        <v>1</v>
      </c>
      <c r="Q20" s="20" t="n">
        <v>7</v>
      </c>
      <c r="R20" s="20" t="n">
        <v>15</v>
      </c>
      <c r="S20" s="20"/>
      <c r="T20" s="20" t="n">
        <v>12</v>
      </c>
      <c r="U20" s="38" t="n">
        <v>0</v>
      </c>
      <c r="V20" s="38" t="n">
        <v>2</v>
      </c>
      <c r="W20" s="38"/>
      <c r="X20" s="20" t="n">
        <v>8</v>
      </c>
      <c r="Y20" s="20"/>
      <c r="Z20" s="20"/>
      <c r="AA20" s="20"/>
      <c r="AB20" s="20"/>
      <c r="AC20" s="20" t="n">
        <v>0</v>
      </c>
      <c r="AD20" s="20" t="n">
        <v>17</v>
      </c>
      <c r="AE20" s="20" t="n">
        <f aca="false">SUM(I20:AD20)</f>
        <v>370</v>
      </c>
    </row>
    <row r="21" s="1" customFormat="true" ht="16.5" hidden="false" customHeight="false" outlineLevel="0" collapsed="false">
      <c r="C21" s="29" t="s">
        <v>65</v>
      </c>
      <c r="D21" s="30" t="s">
        <v>66</v>
      </c>
      <c r="E21" s="30"/>
      <c r="F21" s="30" t="n">
        <v>82</v>
      </c>
      <c r="G21" s="30"/>
      <c r="H21" s="31" t="n">
        <f aca="false">SUM(H2:H20)</f>
        <v>10045</v>
      </c>
      <c r="I21" s="31" t="n">
        <f aca="false">SUM(I2:I20)</f>
        <v>1316</v>
      </c>
      <c r="J21" s="31" t="n">
        <f aca="false">SUM(J2:J20)</f>
        <v>2636</v>
      </c>
      <c r="K21" s="31" t="n">
        <f aca="false">SUM(K2:K20)</f>
        <v>134</v>
      </c>
      <c r="L21" s="31" t="n">
        <f aca="false">SUM(L2:L20)</f>
        <v>70</v>
      </c>
      <c r="M21" s="31" t="n">
        <f aca="false">SUM(M2:M20)</f>
        <v>30</v>
      </c>
      <c r="N21" s="31" t="n">
        <f aca="false">SUM(N2:N20)</f>
        <v>858</v>
      </c>
      <c r="O21" s="31" t="n">
        <f aca="false">SUM(O2:O20)</f>
        <v>0</v>
      </c>
      <c r="P21" s="31" t="n">
        <f aca="false">SUM(P2:P20)</f>
        <v>26</v>
      </c>
      <c r="Q21" s="31" t="n">
        <f aca="false">SUM(Q2:Q20)</f>
        <v>108</v>
      </c>
      <c r="R21" s="31" t="n">
        <f aca="false">SUM(R2:R20)</f>
        <v>475</v>
      </c>
      <c r="S21" s="31" t="n">
        <f aca="false">SUM(S2:S20)</f>
        <v>0</v>
      </c>
      <c r="T21" s="31" t="n">
        <f aca="false">SUM(T2:T20)</f>
        <v>380</v>
      </c>
      <c r="U21" s="31" t="n">
        <f aca="false">SUM(U2:U20)</f>
        <v>41</v>
      </c>
      <c r="V21" s="31" t="n">
        <f aca="false">SUM(V2:V20)</f>
        <v>59</v>
      </c>
      <c r="W21" s="31" t="n">
        <f aca="false">SUM(W2:W20)</f>
        <v>0</v>
      </c>
      <c r="X21" s="31" t="n">
        <f aca="false">SUM(X2:X20)</f>
        <v>184</v>
      </c>
      <c r="Y21" s="31" t="n">
        <f aca="false">SUM(Y2:Y20)</f>
        <v>0</v>
      </c>
      <c r="Z21" s="31" t="n">
        <f aca="false">SUM(Z2:Z20)</f>
        <v>0</v>
      </c>
      <c r="AA21" s="31" t="n">
        <f aca="false">SUM(AA2:AA20)</f>
        <v>0</v>
      </c>
      <c r="AB21" s="31" t="n">
        <f aca="false">SUM(AB2:AB20)</f>
        <v>0</v>
      </c>
      <c r="AC21" s="31" t="n">
        <f aca="false">SUM(AC2:AC20)</f>
        <v>0</v>
      </c>
      <c r="AD21" s="31" t="n">
        <f aca="false">SUM(AD2:AD20)</f>
        <v>180</v>
      </c>
      <c r="AE21" s="31" t="n">
        <f aca="false">SUM(AE2:AE20)</f>
        <v>6497</v>
      </c>
    </row>
    <row r="22" s="1" customFormat="true" ht="16.5" hidden="false" customHeight="false" outlineLevel="0" collapsed="false">
      <c r="F22" s="3"/>
      <c r="G22" s="3"/>
    </row>
    <row r="23" s="1" customFormat="true" ht="16.5" hidden="false" customHeight="true" outlineLevel="0" collapsed="false">
      <c r="C23" s="29" t="s">
        <v>67</v>
      </c>
      <c r="D23" s="32" t="s">
        <v>68</v>
      </c>
      <c r="E23" s="32"/>
      <c r="F23" s="32"/>
      <c r="G23" s="32"/>
      <c r="H23" s="33" t="s">
        <v>8</v>
      </c>
      <c r="I23" s="9" t="s">
        <v>9</v>
      </c>
      <c r="J23" s="9" t="s">
        <v>10</v>
      </c>
      <c r="K23" s="9" t="s">
        <v>11</v>
      </c>
      <c r="L23" s="9" t="s">
        <v>12</v>
      </c>
      <c r="M23" s="9" t="s">
        <v>13</v>
      </c>
      <c r="N23" s="9" t="s">
        <v>14</v>
      </c>
      <c r="O23" s="9" t="s">
        <v>15</v>
      </c>
      <c r="P23" s="9" t="s">
        <v>16</v>
      </c>
      <c r="Q23" s="9" t="s">
        <v>17</v>
      </c>
      <c r="R23" s="9" t="s">
        <v>18</v>
      </c>
      <c r="S23" s="9" t="s">
        <v>19</v>
      </c>
      <c r="T23" s="9" t="s">
        <v>20</v>
      </c>
      <c r="U23" s="9" t="s">
        <v>24</v>
      </c>
      <c r="V23" s="9" t="s">
        <v>25</v>
      </c>
      <c r="W23" s="9" t="s">
        <v>26</v>
      </c>
      <c r="X23" s="9" t="s">
        <v>27</v>
      </c>
      <c r="Y23" s="9" t="s">
        <v>28</v>
      </c>
      <c r="Z23" s="9" t="s">
        <v>29</v>
      </c>
      <c r="AA23" s="9" t="s">
        <v>30</v>
      </c>
      <c r="AB23" s="9" t="s">
        <v>31</v>
      </c>
    </row>
    <row r="24" s="1" customFormat="true" ht="16.5" hidden="false" customHeight="false" outlineLevel="0" collapsed="false">
      <c r="D24" s="32"/>
      <c r="E24" s="32"/>
      <c r="F24" s="32"/>
      <c r="G24" s="32"/>
      <c r="H24" s="20" t="n">
        <v>9840</v>
      </c>
      <c r="I24" s="20" t="n">
        <v>1337</v>
      </c>
      <c r="J24" s="20" t="n">
        <v>2666</v>
      </c>
      <c r="K24" s="20" t="n">
        <v>154</v>
      </c>
      <c r="L24" s="20" t="n">
        <v>99</v>
      </c>
      <c r="M24" s="20" t="n">
        <v>30</v>
      </c>
      <c r="N24" s="20" t="n">
        <v>858</v>
      </c>
      <c r="O24" s="20"/>
      <c r="P24" s="20" t="n">
        <v>26</v>
      </c>
      <c r="Q24" s="20" t="n">
        <v>108</v>
      </c>
      <c r="R24" s="20" t="n">
        <v>475</v>
      </c>
      <c r="S24" s="20"/>
      <c r="T24" s="20" t="n">
        <v>380</v>
      </c>
      <c r="U24" s="20" t="n">
        <v>184</v>
      </c>
      <c r="V24" s="20"/>
      <c r="W24" s="20"/>
      <c r="X24" s="20"/>
      <c r="Y24" s="20"/>
      <c r="Z24" s="20"/>
      <c r="AA24" s="20" t="n">
        <v>180</v>
      </c>
      <c r="AB24" s="20" t="n">
        <f aca="false">SUM(I24:AA24)</f>
        <v>6497</v>
      </c>
    </row>
    <row r="25" s="1" customFormat="true" ht="16.5" hidden="false" customHeight="false" outlineLevel="0" collapsed="false">
      <c r="F25" s="3"/>
      <c r="G25" s="3"/>
    </row>
    <row r="26" s="1" customFormat="true" ht="30.75" hidden="false" customHeight="true" outlineLevel="0" collapsed="false">
      <c r="C26" s="29" t="s">
        <v>69</v>
      </c>
      <c r="D26" s="32" t="s">
        <v>70</v>
      </c>
      <c r="E26" s="32"/>
      <c r="F26" s="32"/>
      <c r="G26" s="32"/>
      <c r="H26" s="33" t="s">
        <v>8</v>
      </c>
      <c r="I26" s="34" t="s">
        <v>71</v>
      </c>
      <c r="J26" s="34"/>
      <c r="K26" s="34" t="s">
        <v>72</v>
      </c>
      <c r="L26" s="34"/>
      <c r="M26" s="9" t="s">
        <v>13</v>
      </c>
      <c r="N26" s="9" t="s">
        <v>14</v>
      </c>
      <c r="O26" s="9" t="s">
        <v>15</v>
      </c>
      <c r="P26" s="9" t="s">
        <v>16</v>
      </c>
      <c r="Q26" s="9" t="s">
        <v>17</v>
      </c>
      <c r="R26" s="9" t="s">
        <v>18</v>
      </c>
      <c r="S26" s="9" t="s">
        <v>19</v>
      </c>
      <c r="T26" s="9" t="s">
        <v>20</v>
      </c>
      <c r="U26" s="9" t="s">
        <v>24</v>
      </c>
      <c r="V26" s="9" t="s">
        <v>25</v>
      </c>
      <c r="W26" s="9" t="s">
        <v>26</v>
      </c>
      <c r="X26" s="9" t="s">
        <v>27</v>
      </c>
      <c r="Y26" s="9" t="s">
        <v>28</v>
      </c>
      <c r="Z26" s="9" t="s">
        <v>29</v>
      </c>
      <c r="AA26" s="9" t="s">
        <v>30</v>
      </c>
      <c r="AB26" s="9" t="s">
        <v>31</v>
      </c>
    </row>
    <row r="27" s="1" customFormat="true" ht="16.5" hidden="false" customHeight="false" outlineLevel="0" collapsed="false">
      <c r="D27" s="32"/>
      <c r="E27" s="32"/>
      <c r="F27" s="32"/>
      <c r="G27" s="32"/>
      <c r="H27" s="20" t="n">
        <v>9840</v>
      </c>
      <c r="I27" s="35" t="n">
        <v>1491</v>
      </c>
      <c r="J27" s="35"/>
      <c r="K27" s="35" t="n">
        <v>2765</v>
      </c>
      <c r="L27" s="35"/>
      <c r="M27" s="20" t="n">
        <v>30</v>
      </c>
      <c r="N27" s="20" t="n">
        <v>858</v>
      </c>
      <c r="O27" s="20" t="s">
        <v>148</v>
      </c>
      <c r="P27" s="20" t="n">
        <v>26</v>
      </c>
      <c r="Q27" s="20" t="n">
        <v>108</v>
      </c>
      <c r="R27" s="20" t="n">
        <v>475</v>
      </c>
      <c r="S27" s="20" t="s">
        <v>148</v>
      </c>
      <c r="T27" s="20" t="n">
        <v>380</v>
      </c>
      <c r="U27" s="20" t="n">
        <v>184</v>
      </c>
      <c r="V27" s="20" t="s">
        <v>148</v>
      </c>
      <c r="W27" s="20" t="s">
        <v>148</v>
      </c>
      <c r="X27" s="20" t="s">
        <v>148</v>
      </c>
      <c r="Y27" s="20" t="s">
        <v>148</v>
      </c>
      <c r="Z27" s="20" t="n">
        <v>0</v>
      </c>
      <c r="AA27" s="20" t="n">
        <v>180</v>
      </c>
      <c r="AB27" s="20" t="n">
        <f aca="false">SUM(I27:AA27)</f>
        <v>6497</v>
      </c>
    </row>
    <row r="28" s="1" customFormat="true" ht="16.5" hidden="false" customHeight="false" outlineLevel="0" collapsed="false"/>
    <row r="29" s="1" customFormat="true" ht="16.5" hidden="false" customHeight="false" outlineLevel="0" collapsed="false">
      <c r="A29" s="5" t="s">
        <v>1</v>
      </c>
      <c r="B29" s="6" t="s">
        <v>2</v>
      </c>
      <c r="C29" s="7" t="s">
        <v>3</v>
      </c>
      <c r="D29" s="36" t="s">
        <v>4</v>
      </c>
      <c r="E29" s="36" t="s">
        <v>5</v>
      </c>
      <c r="F29" s="162" t="s">
        <v>6</v>
      </c>
      <c r="G29" s="162" t="s">
        <v>7</v>
      </c>
      <c r="H29" s="225" t="s">
        <v>8</v>
      </c>
      <c r="I29" s="226" t="s">
        <v>9</v>
      </c>
      <c r="J29" s="226" t="s">
        <v>10</v>
      </c>
      <c r="K29" s="226" t="s">
        <v>11</v>
      </c>
      <c r="L29" s="226" t="s">
        <v>12</v>
      </c>
      <c r="M29" s="226" t="s">
        <v>13</v>
      </c>
      <c r="N29" s="226" t="s">
        <v>14</v>
      </c>
      <c r="O29" s="226" t="s">
        <v>15</v>
      </c>
      <c r="P29" s="95" t="s">
        <v>16</v>
      </c>
      <c r="Q29" s="95" t="s">
        <v>17</v>
      </c>
      <c r="R29" s="95" t="s">
        <v>18</v>
      </c>
      <c r="S29" s="95" t="s">
        <v>19</v>
      </c>
      <c r="T29" s="95" t="s">
        <v>20</v>
      </c>
      <c r="U29" s="96" t="s">
        <v>21</v>
      </c>
      <c r="V29" s="96" t="s">
        <v>22</v>
      </c>
      <c r="W29" s="96" t="s">
        <v>23</v>
      </c>
      <c r="X29" s="95" t="s">
        <v>24</v>
      </c>
      <c r="Y29" s="95" t="s">
        <v>25</v>
      </c>
      <c r="Z29" s="95" t="s">
        <v>26</v>
      </c>
      <c r="AA29" s="95" t="s">
        <v>27</v>
      </c>
      <c r="AB29" s="95" t="s">
        <v>28</v>
      </c>
      <c r="AC29" s="95" t="s">
        <v>29</v>
      </c>
      <c r="AD29" s="95" t="s">
        <v>30</v>
      </c>
      <c r="AE29" s="95" t="s">
        <v>31</v>
      </c>
    </row>
    <row r="30" s="1" customFormat="true" ht="16.5" hidden="false" customHeight="false" outlineLevel="0" collapsed="false">
      <c r="A30" s="11" t="n">
        <v>1</v>
      </c>
      <c r="B30" s="12" t="n">
        <v>11</v>
      </c>
      <c r="C30" s="13" t="n">
        <v>15</v>
      </c>
      <c r="D30" s="15" t="s">
        <v>480</v>
      </c>
      <c r="E30" s="15"/>
      <c r="F30" s="16" t="n">
        <v>97</v>
      </c>
      <c r="G30" s="227" t="s">
        <v>33</v>
      </c>
      <c r="H30" s="228" t="n">
        <v>468</v>
      </c>
      <c r="I30" s="229" t="n">
        <v>4</v>
      </c>
      <c r="J30" s="229" t="n">
        <v>61</v>
      </c>
      <c r="K30" s="229" t="n">
        <v>22</v>
      </c>
      <c r="L30" s="229" t="n">
        <v>2</v>
      </c>
      <c r="M30" s="229" t="n">
        <v>51</v>
      </c>
      <c r="N30" s="229" t="n">
        <v>194</v>
      </c>
      <c r="O30" s="230" t="n">
        <v>0</v>
      </c>
      <c r="P30" s="230"/>
      <c r="Q30" s="229" t="n">
        <v>2</v>
      </c>
      <c r="R30" s="229" t="n">
        <v>5</v>
      </c>
      <c r="S30" s="230"/>
      <c r="T30" s="230"/>
      <c r="U30" s="231" t="n">
        <v>3</v>
      </c>
      <c r="V30" s="231" t="n">
        <v>6</v>
      </c>
      <c r="W30" s="232"/>
      <c r="X30" s="230"/>
      <c r="Y30" s="230"/>
      <c r="Z30" s="230"/>
      <c r="AA30" s="230"/>
      <c r="AB30" s="230"/>
      <c r="AC30" s="230"/>
      <c r="AD30" s="229" t="n">
        <v>11</v>
      </c>
      <c r="AE30" s="230" t="n">
        <f aca="false">SUM(I30:AD30)</f>
        <v>361</v>
      </c>
      <c r="AF30" s="230"/>
    </row>
    <row r="31" s="1" customFormat="true" ht="16.5" hidden="false" customHeight="false" outlineLevel="0" collapsed="false">
      <c r="A31" s="11" t="n">
        <v>2</v>
      </c>
      <c r="B31" s="12" t="n">
        <v>11</v>
      </c>
      <c r="C31" s="13" t="n">
        <v>15</v>
      </c>
      <c r="D31" s="15" t="s">
        <v>480</v>
      </c>
      <c r="E31" s="15"/>
      <c r="F31" s="16" t="n">
        <v>97</v>
      </c>
      <c r="G31" s="227" t="s">
        <v>34</v>
      </c>
      <c r="H31" s="82" t="n">
        <v>467</v>
      </c>
      <c r="I31" s="229" t="n">
        <v>7</v>
      </c>
      <c r="J31" s="229" t="n">
        <v>53</v>
      </c>
      <c r="K31" s="229" t="n">
        <v>17</v>
      </c>
      <c r="L31" s="229" t="n">
        <v>5</v>
      </c>
      <c r="M31" s="229" t="n">
        <v>40</v>
      </c>
      <c r="N31" s="229" t="n">
        <v>183</v>
      </c>
      <c r="O31" s="230"/>
      <c r="P31" s="230"/>
      <c r="Q31" s="229" t="n">
        <v>1</v>
      </c>
      <c r="R31" s="229" t="n">
        <v>1</v>
      </c>
      <c r="S31" s="230"/>
      <c r="T31" s="230"/>
      <c r="U31" s="231" t="n">
        <v>6</v>
      </c>
      <c r="V31" s="231" t="n">
        <v>2</v>
      </c>
      <c r="W31" s="232"/>
      <c r="X31" s="230"/>
      <c r="Y31" s="230"/>
      <c r="Z31" s="230"/>
      <c r="AA31" s="230"/>
      <c r="AB31" s="230"/>
      <c r="AC31" s="230"/>
      <c r="AD31" s="229" t="n">
        <v>16</v>
      </c>
      <c r="AE31" s="230" t="n">
        <f aca="false">SUM(I31:AD31)</f>
        <v>331</v>
      </c>
      <c r="AF31" s="230"/>
    </row>
    <row r="32" s="1" customFormat="true" ht="16.5" hidden="false" customHeight="false" outlineLevel="0" collapsed="false">
      <c r="A32" s="11" t="n">
        <v>3</v>
      </c>
      <c r="B32" s="12" t="n">
        <v>11</v>
      </c>
      <c r="C32" s="13" t="n">
        <v>15</v>
      </c>
      <c r="D32" s="17" t="s">
        <v>480</v>
      </c>
      <c r="E32" s="17"/>
      <c r="F32" s="16" t="n">
        <v>98</v>
      </c>
      <c r="G32" s="97" t="s">
        <v>33</v>
      </c>
      <c r="H32" s="228" t="n">
        <v>698</v>
      </c>
      <c r="I32" s="229" t="n">
        <v>4</v>
      </c>
      <c r="J32" s="229" t="n">
        <v>78</v>
      </c>
      <c r="K32" s="229" t="n">
        <v>23</v>
      </c>
      <c r="L32" s="229" t="n">
        <v>4</v>
      </c>
      <c r="M32" s="229" t="n">
        <v>57</v>
      </c>
      <c r="N32" s="229" t="n">
        <v>291</v>
      </c>
      <c r="O32" s="230"/>
      <c r="P32" s="230"/>
      <c r="Q32" s="229" t="n">
        <v>1</v>
      </c>
      <c r="R32" s="229" t="n">
        <v>6</v>
      </c>
      <c r="S32" s="230"/>
      <c r="T32" s="230"/>
      <c r="U32" s="231"/>
      <c r="V32" s="231"/>
      <c r="W32" s="232"/>
      <c r="X32" s="230"/>
      <c r="Y32" s="230"/>
      <c r="Z32" s="230"/>
      <c r="AA32" s="230"/>
      <c r="AB32" s="230"/>
      <c r="AC32" s="230"/>
      <c r="AD32" s="229" t="n">
        <v>14</v>
      </c>
      <c r="AE32" s="230" t="n">
        <f aca="false">SUM(I32:AD32)</f>
        <v>478</v>
      </c>
      <c r="AF32" s="230"/>
    </row>
    <row r="33" s="1" customFormat="true" ht="16.5" hidden="false" customHeight="false" outlineLevel="0" collapsed="false">
      <c r="A33" s="11" t="n">
        <v>4</v>
      </c>
      <c r="B33" s="12" t="n">
        <v>11</v>
      </c>
      <c r="C33" s="13" t="n">
        <v>15</v>
      </c>
      <c r="D33" s="17" t="s">
        <v>480</v>
      </c>
      <c r="E33" s="17"/>
      <c r="F33" s="16" t="n">
        <v>98</v>
      </c>
      <c r="G33" s="97" t="s">
        <v>34</v>
      </c>
      <c r="H33" s="228" t="n">
        <v>698</v>
      </c>
      <c r="I33" s="229" t="n">
        <v>8</v>
      </c>
      <c r="J33" s="229" t="n">
        <v>96</v>
      </c>
      <c r="K33" s="229" t="n">
        <v>31</v>
      </c>
      <c r="L33" s="229" t="n">
        <v>3</v>
      </c>
      <c r="M33" s="229" t="n">
        <v>82</v>
      </c>
      <c r="N33" s="229" t="n">
        <v>245</v>
      </c>
      <c r="O33" s="230"/>
      <c r="P33" s="230"/>
      <c r="Q33" s="229" t="n">
        <v>3</v>
      </c>
      <c r="R33" s="229" t="n">
        <v>6</v>
      </c>
      <c r="S33" s="230"/>
      <c r="T33" s="230"/>
      <c r="U33" s="231" t="n">
        <v>8</v>
      </c>
      <c r="V33" s="231" t="n">
        <v>6</v>
      </c>
      <c r="W33" s="232"/>
      <c r="X33" s="230"/>
      <c r="Y33" s="230"/>
      <c r="Z33" s="230"/>
      <c r="AA33" s="230"/>
      <c r="AB33" s="230"/>
      <c r="AC33" s="230"/>
      <c r="AD33" s="229" t="n">
        <v>11</v>
      </c>
      <c r="AE33" s="230" t="n">
        <f aca="false">SUM(I33:AD33)</f>
        <v>499</v>
      </c>
      <c r="AF33" s="230"/>
    </row>
    <row r="34" s="1" customFormat="true" ht="16.5" hidden="false" customHeight="false" outlineLevel="0" collapsed="false">
      <c r="A34" s="11" t="n">
        <v>5</v>
      </c>
      <c r="B34" s="12" t="n">
        <v>11</v>
      </c>
      <c r="C34" s="13" t="n">
        <v>15</v>
      </c>
      <c r="D34" s="17" t="s">
        <v>480</v>
      </c>
      <c r="E34" s="17"/>
      <c r="F34" s="16" t="n">
        <v>99</v>
      </c>
      <c r="G34" s="97" t="s">
        <v>33</v>
      </c>
      <c r="H34" s="82" t="n">
        <v>482</v>
      </c>
      <c r="I34" s="229" t="n">
        <v>9</v>
      </c>
      <c r="J34" s="229" t="n">
        <v>58</v>
      </c>
      <c r="K34" s="229" t="n">
        <v>46</v>
      </c>
      <c r="L34" s="229" t="n">
        <v>8</v>
      </c>
      <c r="M34" s="229" t="n">
        <v>41</v>
      </c>
      <c r="N34" s="229" t="n">
        <v>172</v>
      </c>
      <c r="O34" s="230"/>
      <c r="P34" s="230"/>
      <c r="Q34" s="229" t="n">
        <v>0</v>
      </c>
      <c r="R34" s="229" t="n">
        <v>4</v>
      </c>
      <c r="S34" s="230"/>
      <c r="T34" s="230"/>
      <c r="U34" s="231" t="n">
        <v>0</v>
      </c>
      <c r="V34" s="231" t="n">
        <v>0</v>
      </c>
      <c r="W34" s="232"/>
      <c r="X34" s="230"/>
      <c r="Y34" s="230"/>
      <c r="Z34" s="230"/>
      <c r="AA34" s="230"/>
      <c r="AB34" s="230"/>
      <c r="AC34" s="230"/>
      <c r="AD34" s="229" t="n">
        <v>12</v>
      </c>
      <c r="AE34" s="230" t="n">
        <f aca="false">SUM(I34:AD34)</f>
        <v>350</v>
      </c>
      <c r="AF34" s="230"/>
    </row>
    <row r="35" s="1" customFormat="true" ht="16.5" hidden="false" customHeight="false" outlineLevel="0" collapsed="false">
      <c r="A35" s="11" t="n">
        <v>6</v>
      </c>
      <c r="B35" s="12" t="n">
        <v>11</v>
      </c>
      <c r="C35" s="13" t="n">
        <v>15</v>
      </c>
      <c r="D35" s="17" t="s">
        <v>480</v>
      </c>
      <c r="E35" s="17"/>
      <c r="F35" s="16" t="n">
        <v>99</v>
      </c>
      <c r="G35" s="97" t="s">
        <v>34</v>
      </c>
      <c r="H35" s="82" t="n">
        <v>482</v>
      </c>
      <c r="I35" s="229" t="n">
        <v>12</v>
      </c>
      <c r="J35" s="229" t="n">
        <v>99</v>
      </c>
      <c r="K35" s="229" t="n">
        <v>53</v>
      </c>
      <c r="L35" s="229" t="n">
        <v>4</v>
      </c>
      <c r="M35" s="229" t="n">
        <v>29</v>
      </c>
      <c r="N35" s="229" t="n">
        <v>134</v>
      </c>
      <c r="O35" s="230"/>
      <c r="P35" s="230"/>
      <c r="Q35" s="229" t="n">
        <v>0</v>
      </c>
      <c r="R35" s="229" t="n">
        <v>4</v>
      </c>
      <c r="S35" s="230"/>
      <c r="T35" s="230"/>
      <c r="U35" s="231" t="n">
        <v>9</v>
      </c>
      <c r="V35" s="231" t="n">
        <v>0</v>
      </c>
      <c r="W35" s="232"/>
      <c r="X35" s="230"/>
      <c r="Y35" s="230"/>
      <c r="Z35" s="230"/>
      <c r="AA35" s="230"/>
      <c r="AB35" s="230"/>
      <c r="AC35" s="230"/>
      <c r="AD35" s="229" t="n">
        <v>4</v>
      </c>
      <c r="AE35" s="230" t="n">
        <f aca="false">SUM(I35:AD35)</f>
        <v>348</v>
      </c>
      <c r="AF35" s="230"/>
    </row>
    <row r="36" s="1" customFormat="true" ht="16.5" hidden="false" customHeight="false" outlineLevel="0" collapsed="false">
      <c r="A36" s="11" t="n">
        <v>7</v>
      </c>
      <c r="B36" s="12" t="n">
        <v>11</v>
      </c>
      <c r="C36" s="13" t="n">
        <v>15</v>
      </c>
      <c r="D36" s="17" t="s">
        <v>480</v>
      </c>
      <c r="E36" s="17"/>
      <c r="F36" s="16" t="n">
        <v>100</v>
      </c>
      <c r="G36" s="97" t="s">
        <v>33</v>
      </c>
      <c r="H36" s="228" t="n">
        <v>586</v>
      </c>
      <c r="I36" s="229" t="n">
        <v>0</v>
      </c>
      <c r="J36" s="229" t="n">
        <v>130</v>
      </c>
      <c r="K36" s="229" t="n">
        <v>21</v>
      </c>
      <c r="L36" s="229" t="n">
        <v>3</v>
      </c>
      <c r="M36" s="229" t="n">
        <v>74</v>
      </c>
      <c r="N36" s="229" t="n">
        <v>176</v>
      </c>
      <c r="O36" s="230"/>
      <c r="P36" s="230"/>
      <c r="Q36" s="229" t="n">
        <v>1</v>
      </c>
      <c r="R36" s="229" t="n">
        <v>4</v>
      </c>
      <c r="S36" s="230"/>
      <c r="T36" s="230"/>
      <c r="U36" s="231"/>
      <c r="V36" s="231" t="n">
        <v>4</v>
      </c>
      <c r="W36" s="232"/>
      <c r="X36" s="230"/>
      <c r="Y36" s="230"/>
      <c r="Z36" s="230"/>
      <c r="AA36" s="230"/>
      <c r="AB36" s="230"/>
      <c r="AC36" s="230"/>
      <c r="AD36" s="229" t="n">
        <v>6</v>
      </c>
      <c r="AE36" s="230" t="n">
        <f aca="false">SUM(I36:AD36)</f>
        <v>419</v>
      </c>
      <c r="AF36" s="230"/>
    </row>
    <row r="37" s="1" customFormat="true" ht="16.5" hidden="false" customHeight="false" outlineLevel="0" collapsed="false">
      <c r="A37" s="11" t="n">
        <v>8</v>
      </c>
      <c r="B37" s="12" t="n">
        <v>11</v>
      </c>
      <c r="C37" s="13" t="n">
        <v>15</v>
      </c>
      <c r="D37" s="17" t="s">
        <v>480</v>
      </c>
      <c r="E37" s="17"/>
      <c r="F37" s="16" t="n">
        <v>100</v>
      </c>
      <c r="G37" s="97" t="s">
        <v>34</v>
      </c>
      <c r="H37" s="228" t="n">
        <v>585</v>
      </c>
      <c r="I37" s="229" t="n">
        <v>9</v>
      </c>
      <c r="J37" s="229" t="n">
        <v>169</v>
      </c>
      <c r="K37" s="229" t="n">
        <v>23</v>
      </c>
      <c r="L37" s="229" t="n">
        <v>3</v>
      </c>
      <c r="M37" s="229" t="n">
        <v>57</v>
      </c>
      <c r="N37" s="229" t="n">
        <v>163</v>
      </c>
      <c r="O37" s="230"/>
      <c r="P37" s="230"/>
      <c r="Q37" s="229" t="n">
        <v>1</v>
      </c>
      <c r="R37" s="229" t="n">
        <v>3</v>
      </c>
      <c r="S37" s="230"/>
      <c r="T37" s="230"/>
      <c r="U37" s="231" t="n">
        <v>0</v>
      </c>
      <c r="V37" s="231" t="n">
        <v>4</v>
      </c>
      <c r="W37" s="232"/>
      <c r="X37" s="230"/>
      <c r="Y37" s="230"/>
      <c r="Z37" s="230"/>
      <c r="AA37" s="230"/>
      <c r="AB37" s="230"/>
      <c r="AC37" s="230"/>
      <c r="AD37" s="229" t="n">
        <v>9</v>
      </c>
      <c r="AE37" s="230" t="n">
        <f aca="false">SUM(I37:AD37)</f>
        <v>441</v>
      </c>
      <c r="AF37" s="230"/>
    </row>
    <row r="38" s="1" customFormat="true" ht="16.5" hidden="false" customHeight="false" outlineLevel="0" collapsed="false">
      <c r="A38" s="11" t="n">
        <v>9</v>
      </c>
      <c r="B38" s="12" t="n">
        <v>11</v>
      </c>
      <c r="C38" s="13" t="n">
        <v>15</v>
      </c>
      <c r="D38" s="17" t="s">
        <v>480</v>
      </c>
      <c r="E38" s="17"/>
      <c r="F38" s="16" t="n">
        <v>101</v>
      </c>
      <c r="G38" s="97" t="s">
        <v>33</v>
      </c>
      <c r="H38" s="101" t="n">
        <v>537</v>
      </c>
      <c r="I38" s="231" t="n">
        <v>3</v>
      </c>
      <c r="J38" s="231" t="n">
        <v>142</v>
      </c>
      <c r="K38" s="231" t="n">
        <v>27</v>
      </c>
      <c r="L38" s="231" t="n">
        <v>5</v>
      </c>
      <c r="M38" s="231" t="n">
        <v>27</v>
      </c>
      <c r="N38" s="231" t="n">
        <v>160</v>
      </c>
      <c r="O38" s="230"/>
      <c r="P38" s="230"/>
      <c r="Q38" s="231" t="n">
        <v>1</v>
      </c>
      <c r="R38" s="231" t="n">
        <v>6</v>
      </c>
      <c r="S38" s="230"/>
      <c r="T38" s="230"/>
      <c r="U38" s="231" t="n">
        <v>4</v>
      </c>
      <c r="V38" s="231" t="n">
        <v>3</v>
      </c>
      <c r="W38" s="232"/>
      <c r="X38" s="230"/>
      <c r="Y38" s="230"/>
      <c r="Z38" s="230"/>
      <c r="AA38" s="230"/>
      <c r="AB38" s="230"/>
      <c r="AC38" s="230"/>
      <c r="AD38" s="231" t="n">
        <v>9</v>
      </c>
      <c r="AE38" s="230" t="n">
        <f aca="false">SUM(I38:AD38)</f>
        <v>387</v>
      </c>
      <c r="AF38" s="230"/>
    </row>
    <row r="39" s="1" customFormat="true" ht="16.5" hidden="false" customHeight="false" outlineLevel="0" collapsed="false">
      <c r="A39" s="11" t="n">
        <v>10</v>
      </c>
      <c r="B39" s="12" t="n">
        <v>11</v>
      </c>
      <c r="C39" s="13" t="n">
        <v>15</v>
      </c>
      <c r="D39" s="17" t="s">
        <v>480</v>
      </c>
      <c r="E39" s="17"/>
      <c r="F39" s="16" t="n">
        <v>101</v>
      </c>
      <c r="G39" s="97" t="s">
        <v>34</v>
      </c>
      <c r="H39" s="82" t="n">
        <v>537</v>
      </c>
      <c r="I39" s="231" t="n">
        <v>6</v>
      </c>
      <c r="J39" s="231" t="n">
        <v>127</v>
      </c>
      <c r="K39" s="231" t="n">
        <v>29</v>
      </c>
      <c r="L39" s="231" t="n">
        <v>5</v>
      </c>
      <c r="M39" s="231" t="n">
        <v>58</v>
      </c>
      <c r="N39" s="231" t="n">
        <v>159</v>
      </c>
      <c r="O39" s="230"/>
      <c r="P39" s="230"/>
      <c r="Q39" s="231" t="n">
        <v>1</v>
      </c>
      <c r="R39" s="231" t="n">
        <v>7</v>
      </c>
      <c r="S39" s="230"/>
      <c r="T39" s="230"/>
      <c r="U39" s="231" t="n">
        <v>4</v>
      </c>
      <c r="V39" s="231" t="n">
        <v>3</v>
      </c>
      <c r="W39" s="232"/>
      <c r="X39" s="230"/>
      <c r="Y39" s="230"/>
      <c r="Z39" s="230"/>
      <c r="AA39" s="230"/>
      <c r="AB39" s="230"/>
      <c r="AC39" s="230"/>
      <c r="AD39" s="231" t="n">
        <v>6</v>
      </c>
      <c r="AE39" s="230" t="n">
        <f aca="false">SUM(I39:AD39)</f>
        <v>405</v>
      </c>
      <c r="AF39" s="230"/>
    </row>
    <row r="40" s="1" customFormat="true" ht="16.5" hidden="false" customHeight="false" outlineLevel="0" collapsed="false">
      <c r="A40" s="11" t="n">
        <v>11</v>
      </c>
      <c r="B40" s="12" t="n">
        <v>11</v>
      </c>
      <c r="C40" s="13" t="n">
        <v>15</v>
      </c>
      <c r="D40" s="17" t="s">
        <v>480</v>
      </c>
      <c r="E40" s="17"/>
      <c r="F40" s="16" t="n">
        <v>102</v>
      </c>
      <c r="G40" s="97" t="s">
        <v>33</v>
      </c>
      <c r="H40" s="228" t="n">
        <v>645</v>
      </c>
      <c r="I40" s="229" t="n">
        <v>9</v>
      </c>
      <c r="J40" s="229" t="n">
        <v>101</v>
      </c>
      <c r="K40" s="229" t="n">
        <v>18</v>
      </c>
      <c r="L40" s="229" t="n">
        <v>7</v>
      </c>
      <c r="M40" s="229" t="n">
        <v>41</v>
      </c>
      <c r="N40" s="229" t="n">
        <v>238</v>
      </c>
      <c r="O40" s="230"/>
      <c r="P40" s="230"/>
      <c r="Q40" s="229" t="n">
        <v>2</v>
      </c>
      <c r="R40" s="229" t="n">
        <v>2</v>
      </c>
      <c r="S40" s="230"/>
      <c r="T40" s="230"/>
      <c r="U40" s="231" t="n">
        <v>2</v>
      </c>
      <c r="V40" s="231" t="n">
        <v>1</v>
      </c>
      <c r="W40" s="232"/>
      <c r="X40" s="230"/>
      <c r="Y40" s="230"/>
      <c r="Z40" s="230"/>
      <c r="AA40" s="230"/>
      <c r="AB40" s="230"/>
      <c r="AC40" s="230"/>
      <c r="AD40" s="229" t="n">
        <v>9</v>
      </c>
      <c r="AE40" s="230" t="n">
        <f aca="false">SUM(I40:AD40)</f>
        <v>430</v>
      </c>
      <c r="AF40" s="230"/>
    </row>
    <row r="41" s="1" customFormat="true" ht="16.5" hidden="false" customHeight="false" outlineLevel="0" collapsed="false">
      <c r="A41" s="11" t="n">
        <v>12</v>
      </c>
      <c r="B41" s="12" t="n">
        <v>11</v>
      </c>
      <c r="C41" s="13" t="n">
        <v>15</v>
      </c>
      <c r="D41" s="17" t="s">
        <v>480</v>
      </c>
      <c r="E41" s="17"/>
      <c r="F41" s="16" t="n">
        <v>102</v>
      </c>
      <c r="G41" s="97" t="s">
        <v>34</v>
      </c>
      <c r="H41" s="228" t="n">
        <v>645</v>
      </c>
      <c r="I41" s="229" t="n">
        <v>5</v>
      </c>
      <c r="J41" s="229" t="n">
        <v>83</v>
      </c>
      <c r="K41" s="229" t="n">
        <v>52</v>
      </c>
      <c r="L41" s="229" t="n">
        <v>11</v>
      </c>
      <c r="M41" s="229" t="n">
        <v>35</v>
      </c>
      <c r="N41" s="229" t="n">
        <v>247</v>
      </c>
      <c r="O41" s="230"/>
      <c r="P41" s="230"/>
      <c r="Q41" s="229" t="n">
        <v>0</v>
      </c>
      <c r="R41" s="229" t="n">
        <v>5</v>
      </c>
      <c r="S41" s="230"/>
      <c r="T41" s="230"/>
      <c r="U41" s="231" t="n">
        <v>5</v>
      </c>
      <c r="V41" s="231" t="n">
        <v>5</v>
      </c>
      <c r="W41" s="232"/>
      <c r="X41" s="230"/>
      <c r="Y41" s="230"/>
      <c r="Z41" s="230"/>
      <c r="AA41" s="230"/>
      <c r="AB41" s="230"/>
      <c r="AC41" s="230"/>
      <c r="AD41" s="229" t="n">
        <v>12</v>
      </c>
      <c r="AE41" s="230" t="n">
        <f aca="false">SUM(I41:AD41)</f>
        <v>460</v>
      </c>
      <c r="AF41" s="230"/>
    </row>
    <row r="42" s="1" customFormat="true" ht="16.5" hidden="false" customHeight="false" outlineLevel="0" collapsed="false">
      <c r="A42" s="11" t="n">
        <v>13</v>
      </c>
      <c r="B42" s="12" t="n">
        <v>11</v>
      </c>
      <c r="C42" s="13" t="n">
        <v>15</v>
      </c>
      <c r="D42" s="17" t="s">
        <v>480</v>
      </c>
      <c r="E42" s="17"/>
      <c r="F42" s="16" t="n">
        <v>103</v>
      </c>
      <c r="G42" s="97" t="s">
        <v>33</v>
      </c>
      <c r="H42" s="228" t="n">
        <v>556</v>
      </c>
      <c r="I42" s="229" t="n">
        <v>2</v>
      </c>
      <c r="J42" s="229" t="n">
        <v>88</v>
      </c>
      <c r="K42" s="229" t="n">
        <v>18</v>
      </c>
      <c r="L42" s="229" t="n">
        <v>7</v>
      </c>
      <c r="M42" s="229" t="n">
        <v>38</v>
      </c>
      <c r="N42" s="229" t="n">
        <v>219</v>
      </c>
      <c r="O42" s="230"/>
      <c r="P42" s="230"/>
      <c r="Q42" s="229" t="n">
        <v>1</v>
      </c>
      <c r="R42" s="229" t="n">
        <v>1</v>
      </c>
      <c r="S42" s="230"/>
      <c r="T42" s="230"/>
      <c r="U42" s="231" t="n">
        <v>1</v>
      </c>
      <c r="V42" s="231" t="n">
        <v>2</v>
      </c>
      <c r="W42" s="232"/>
      <c r="X42" s="230"/>
      <c r="Y42" s="230"/>
      <c r="Z42" s="230"/>
      <c r="AA42" s="230"/>
      <c r="AB42" s="230"/>
      <c r="AC42" s="230"/>
      <c r="AD42" s="229" t="n">
        <v>10</v>
      </c>
      <c r="AE42" s="230" t="n">
        <f aca="false">SUM(I42:AD42)</f>
        <v>387</v>
      </c>
      <c r="AF42" s="230"/>
    </row>
    <row r="43" s="1" customFormat="true" ht="16.5" hidden="false" customHeight="false" outlineLevel="0" collapsed="false">
      <c r="A43" s="11" t="n">
        <v>14</v>
      </c>
      <c r="B43" s="12" t="n">
        <v>11</v>
      </c>
      <c r="C43" s="13" t="n">
        <v>15</v>
      </c>
      <c r="D43" s="17" t="s">
        <v>480</v>
      </c>
      <c r="E43" s="17"/>
      <c r="F43" s="16" t="n">
        <v>103</v>
      </c>
      <c r="G43" s="97" t="s">
        <v>34</v>
      </c>
      <c r="H43" s="101" t="n">
        <v>555</v>
      </c>
      <c r="I43" s="231" t="n">
        <v>4</v>
      </c>
      <c r="J43" s="231" t="n">
        <v>77</v>
      </c>
      <c r="K43" s="231" t="n">
        <v>20</v>
      </c>
      <c r="L43" s="231" t="n">
        <v>7</v>
      </c>
      <c r="M43" s="231" t="n">
        <v>37</v>
      </c>
      <c r="N43" s="231" t="n">
        <v>218</v>
      </c>
      <c r="O43" s="230"/>
      <c r="P43" s="230"/>
      <c r="Q43" s="231" t="n">
        <v>3</v>
      </c>
      <c r="R43" s="231" t="n">
        <v>1</v>
      </c>
      <c r="S43" s="230"/>
      <c r="T43" s="230"/>
      <c r="U43" s="231" t="n">
        <v>2</v>
      </c>
      <c r="V43" s="231" t="n">
        <v>2</v>
      </c>
      <c r="W43" s="232"/>
      <c r="X43" s="230"/>
      <c r="Y43" s="230"/>
      <c r="Z43" s="230"/>
      <c r="AA43" s="230"/>
      <c r="AB43" s="230"/>
      <c r="AC43" s="230"/>
      <c r="AD43" s="230" t="n">
        <v>7</v>
      </c>
      <c r="AE43" s="230" t="n">
        <f aca="false">SUM(I43:AD43)</f>
        <v>378</v>
      </c>
      <c r="AF43" s="230"/>
    </row>
    <row r="44" s="1" customFormat="true" ht="16.5" hidden="false" customHeight="false" outlineLevel="0" collapsed="false">
      <c r="C44" s="29" t="s">
        <v>65</v>
      </c>
      <c r="D44" s="30" t="s">
        <v>66</v>
      </c>
      <c r="E44" s="30"/>
      <c r="F44" s="30"/>
      <c r="G44" s="30"/>
      <c r="H44" s="46" t="n">
        <f aca="false">SUM(H30:H43)</f>
        <v>7941</v>
      </c>
      <c r="I44" s="46" t="n">
        <f aca="false">SUM(I30:I43)</f>
        <v>82</v>
      </c>
      <c r="J44" s="46" t="n">
        <f aca="false">SUM(J30:J43)</f>
        <v>1362</v>
      </c>
      <c r="K44" s="46" t="n">
        <f aca="false">SUM(K30:K43)</f>
        <v>400</v>
      </c>
      <c r="L44" s="46" t="n">
        <f aca="false">SUM(L30:L43)</f>
        <v>74</v>
      </c>
      <c r="M44" s="46" t="n">
        <f aca="false">SUM(M30:M43)</f>
        <v>667</v>
      </c>
      <c r="N44" s="46" t="n">
        <f aca="false">SUM(N30:N43)</f>
        <v>2799</v>
      </c>
      <c r="O44" s="46" t="n">
        <f aca="false">SUM(O30:O43)</f>
        <v>0</v>
      </c>
      <c r="P44" s="46" t="n">
        <f aca="false">SUM(P30:P43)</f>
        <v>0</v>
      </c>
      <c r="Q44" s="46" t="n">
        <f aca="false">SUM(Q30:Q43)</f>
        <v>17</v>
      </c>
      <c r="R44" s="46" t="n">
        <f aca="false">SUM(R30:R43)</f>
        <v>55</v>
      </c>
      <c r="S44" s="46" t="n">
        <f aca="false">SUM(S30:S43)</f>
        <v>0</v>
      </c>
      <c r="T44" s="46" t="n">
        <f aca="false">SUM(T30:T43)</f>
        <v>0</v>
      </c>
      <c r="U44" s="46" t="n">
        <f aca="false">SUM(U30:U43)</f>
        <v>44</v>
      </c>
      <c r="V44" s="46" t="n">
        <f aca="false">SUM(V30:V43)</f>
        <v>38</v>
      </c>
      <c r="W44" s="233" t="n">
        <f aca="false">SUM(W30:W43)</f>
        <v>0</v>
      </c>
      <c r="X44" s="69" t="n">
        <f aca="false">SUM(X30:X43)</f>
        <v>0</v>
      </c>
      <c r="Y44" s="69" t="n">
        <f aca="false">SUM(Y30:Y43)</f>
        <v>0</v>
      </c>
      <c r="Z44" s="69" t="n">
        <f aca="false">SUM(Z30:Z43)</f>
        <v>0</v>
      </c>
      <c r="AA44" s="69" t="n">
        <f aca="false">SUM(AA30:AA43)</f>
        <v>0</v>
      </c>
      <c r="AB44" s="69" t="n">
        <f aca="false">SUM(AB30:AB43)</f>
        <v>0</v>
      </c>
      <c r="AC44" s="69" t="n">
        <f aca="false">SUM(AC30:AC43)</f>
        <v>0</v>
      </c>
      <c r="AD44" s="69" t="n">
        <f aca="false">SUM(AD30:AD43)</f>
        <v>136</v>
      </c>
      <c r="AE44" s="69" t="n">
        <f aca="false">SUM(AE30:AE43)</f>
        <v>5674</v>
      </c>
    </row>
    <row r="45" s="1" customFormat="true" ht="16.5" hidden="false" customHeight="false" outlineLevel="0" collapsed="false">
      <c r="F45" s="3"/>
      <c r="G45" s="3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</row>
    <row r="46" s="1" customFormat="true" ht="16.5" hidden="false" customHeight="true" outlineLevel="0" collapsed="false">
      <c r="C46" s="29" t="s">
        <v>67</v>
      </c>
      <c r="D46" s="32" t="s">
        <v>68</v>
      </c>
      <c r="E46" s="32"/>
      <c r="F46" s="32"/>
      <c r="G46" s="32"/>
      <c r="H46" s="33" t="s">
        <v>8</v>
      </c>
      <c r="I46" s="234" t="s">
        <v>9</v>
      </c>
      <c r="J46" s="234" t="s">
        <v>10</v>
      </c>
      <c r="K46" s="234" t="s">
        <v>11</v>
      </c>
      <c r="L46" s="234" t="s">
        <v>12</v>
      </c>
      <c r="M46" s="234" t="s">
        <v>13</v>
      </c>
      <c r="N46" s="234" t="s">
        <v>14</v>
      </c>
      <c r="O46" s="234" t="s">
        <v>15</v>
      </c>
      <c r="P46" s="234" t="s">
        <v>16</v>
      </c>
      <c r="Q46" s="234" t="s">
        <v>17</v>
      </c>
      <c r="R46" s="234" t="s">
        <v>18</v>
      </c>
      <c r="S46" s="234" t="s">
        <v>19</v>
      </c>
      <c r="T46" s="234" t="s">
        <v>20</v>
      </c>
      <c r="U46" s="234" t="s">
        <v>24</v>
      </c>
      <c r="V46" s="234" t="s">
        <v>25</v>
      </c>
      <c r="W46" s="9" t="s">
        <v>26</v>
      </c>
      <c r="X46" s="9" t="s">
        <v>27</v>
      </c>
      <c r="Y46" s="9" t="s">
        <v>28</v>
      </c>
      <c r="Z46" s="9" t="s">
        <v>29</v>
      </c>
      <c r="AA46" s="9" t="s">
        <v>30</v>
      </c>
      <c r="AB46" s="9" t="s">
        <v>31</v>
      </c>
    </row>
    <row r="47" s="1" customFormat="true" ht="16.5" hidden="false" customHeight="false" outlineLevel="0" collapsed="false">
      <c r="D47" s="32"/>
      <c r="E47" s="32"/>
      <c r="F47" s="32"/>
      <c r="G47" s="32"/>
      <c r="H47" s="20" t="n">
        <f aca="false">H44</f>
        <v>7941</v>
      </c>
      <c r="I47" s="20" t="n">
        <f aca="false">I44+U44/2</f>
        <v>104</v>
      </c>
      <c r="J47" s="20" t="n">
        <f aca="false">J44+V44/2</f>
        <v>1381</v>
      </c>
      <c r="K47" s="20" t="n">
        <f aca="false">K44+U44/2</f>
        <v>422</v>
      </c>
      <c r="L47" s="20" t="n">
        <f aca="false">L44+V44/2</f>
        <v>93</v>
      </c>
      <c r="M47" s="20" t="n">
        <f aca="false">M44</f>
        <v>667</v>
      </c>
      <c r="N47" s="20" t="n">
        <f aca="false">N44</f>
        <v>2799</v>
      </c>
      <c r="O47" s="20" t="n">
        <f aca="false">O44</f>
        <v>0</v>
      </c>
      <c r="P47" s="20" t="n">
        <f aca="false">P44</f>
        <v>0</v>
      </c>
      <c r="Q47" s="20" t="n">
        <f aca="false">Q44</f>
        <v>17</v>
      </c>
      <c r="R47" s="20" t="n">
        <f aca="false">R44</f>
        <v>55</v>
      </c>
      <c r="S47" s="20" t="n">
        <f aca="false">S44</f>
        <v>0</v>
      </c>
      <c r="T47" s="20" t="n">
        <f aca="false">T44</f>
        <v>0</v>
      </c>
      <c r="U47" s="20" t="n">
        <f aca="false">X30</f>
        <v>0</v>
      </c>
      <c r="V47" s="20" t="n">
        <f aca="false">Y30</f>
        <v>0</v>
      </c>
      <c r="W47" s="20" t="n">
        <f aca="false">Z30</f>
        <v>0</v>
      </c>
      <c r="X47" s="20" t="n">
        <f aca="false">AA30</f>
        <v>0</v>
      </c>
      <c r="Y47" s="20" t="n">
        <f aca="false">AB30</f>
        <v>0</v>
      </c>
      <c r="Z47" s="20" t="n">
        <f aca="false">AC44</f>
        <v>0</v>
      </c>
      <c r="AA47" s="20" t="n">
        <f aca="false">AD44</f>
        <v>136</v>
      </c>
      <c r="AB47" s="20" t="n">
        <f aca="false">SUM(I47:AA47)</f>
        <v>5674</v>
      </c>
    </row>
    <row r="48" s="1" customFormat="true" ht="16.5" hidden="false" customHeight="false" outlineLevel="0" collapsed="false">
      <c r="F48" s="3"/>
      <c r="G48" s="3"/>
    </row>
    <row r="49" s="1" customFormat="true" ht="30.75" hidden="false" customHeight="true" outlineLevel="0" collapsed="false">
      <c r="C49" s="29" t="s">
        <v>69</v>
      </c>
      <c r="D49" s="32" t="s">
        <v>70</v>
      </c>
      <c r="E49" s="32"/>
      <c r="F49" s="32"/>
      <c r="G49" s="32"/>
      <c r="H49" s="33" t="s">
        <v>8</v>
      </c>
      <c r="I49" s="34" t="s">
        <v>71</v>
      </c>
      <c r="J49" s="34"/>
      <c r="K49" s="34" t="s">
        <v>72</v>
      </c>
      <c r="L49" s="34"/>
      <c r="M49" s="9" t="s">
        <v>13</v>
      </c>
      <c r="N49" s="9" t="s">
        <v>14</v>
      </c>
      <c r="O49" s="9" t="s">
        <v>15</v>
      </c>
      <c r="P49" s="9" t="s">
        <v>16</v>
      </c>
      <c r="Q49" s="9" t="s">
        <v>17</v>
      </c>
      <c r="R49" s="9" t="s">
        <v>18</v>
      </c>
      <c r="S49" s="9" t="s">
        <v>19</v>
      </c>
      <c r="T49" s="9" t="s">
        <v>20</v>
      </c>
      <c r="U49" s="9" t="s">
        <v>24</v>
      </c>
      <c r="V49" s="9" t="s">
        <v>25</v>
      </c>
      <c r="W49" s="9" t="s">
        <v>26</v>
      </c>
      <c r="X49" s="9" t="s">
        <v>27</v>
      </c>
      <c r="Y49" s="9" t="s">
        <v>28</v>
      </c>
      <c r="Z49" s="9" t="s">
        <v>29</v>
      </c>
      <c r="AA49" s="9" t="s">
        <v>30</v>
      </c>
      <c r="AB49" s="9" t="s">
        <v>31</v>
      </c>
    </row>
    <row r="50" s="1" customFormat="true" ht="16.5" hidden="false" customHeight="false" outlineLevel="0" collapsed="false">
      <c r="D50" s="32"/>
      <c r="E50" s="32"/>
      <c r="F50" s="32"/>
      <c r="G50" s="32"/>
      <c r="H50" s="20" t="n">
        <f aca="false">H44</f>
        <v>7941</v>
      </c>
      <c r="I50" s="35" t="n">
        <f aca="false">I47+K47</f>
        <v>526</v>
      </c>
      <c r="J50" s="35"/>
      <c r="K50" s="35" t="n">
        <f aca="false">J47+L47</f>
        <v>1474</v>
      </c>
      <c r="L50" s="35"/>
      <c r="M50" s="20" t="n">
        <f aca="false">M47</f>
        <v>667</v>
      </c>
      <c r="N50" s="20" t="n">
        <f aca="false">N47</f>
        <v>2799</v>
      </c>
      <c r="O50" s="20" t="s">
        <v>148</v>
      </c>
      <c r="P50" s="20" t="s">
        <v>148</v>
      </c>
      <c r="Q50" s="20" t="n">
        <f aca="false">Q47</f>
        <v>17</v>
      </c>
      <c r="R50" s="20" t="n">
        <f aca="false">R47</f>
        <v>55</v>
      </c>
      <c r="S50" s="18" t="s">
        <v>148</v>
      </c>
      <c r="T50" s="18" t="s">
        <v>148</v>
      </c>
      <c r="U50" s="18" t="s">
        <v>148</v>
      </c>
      <c r="V50" s="18" t="s">
        <v>148</v>
      </c>
      <c r="W50" s="18" t="s">
        <v>148</v>
      </c>
      <c r="X50" s="18" t="s">
        <v>148</v>
      </c>
      <c r="Y50" s="18" t="s">
        <v>148</v>
      </c>
      <c r="Z50" s="20" t="n">
        <f aca="false">Z47</f>
        <v>0</v>
      </c>
      <c r="AA50" s="20" t="n">
        <f aca="false">AA47</f>
        <v>136</v>
      </c>
      <c r="AB50" s="20" t="n">
        <f aca="false">SUM(I50:AA50)</f>
        <v>5674</v>
      </c>
    </row>
    <row r="51" s="1" customFormat="true" ht="16.5" hidden="false" customHeight="false" outlineLevel="0" collapsed="false">
      <c r="D51" s="235"/>
      <c r="E51" s="235"/>
      <c r="F51" s="235"/>
      <c r="G51" s="235"/>
      <c r="H51" s="81"/>
      <c r="I51" s="230"/>
      <c r="J51" s="230"/>
      <c r="K51" s="230"/>
      <c r="L51" s="230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</row>
    <row r="52" s="1" customFormat="true" ht="16.5" hidden="false" customHeight="false" outlineLevel="0" collapsed="false"/>
    <row r="53" s="1" customFormat="true" ht="16.5" hidden="false" customHeight="false" outlineLevel="0" collapsed="false">
      <c r="A53" s="236" t="s">
        <v>1</v>
      </c>
      <c r="B53" s="6" t="s">
        <v>2</v>
      </c>
      <c r="C53" s="7" t="s">
        <v>3</v>
      </c>
      <c r="D53" s="5" t="s">
        <v>4</v>
      </c>
      <c r="E53" s="5" t="s">
        <v>5</v>
      </c>
      <c r="F53" s="8" t="s">
        <v>6</v>
      </c>
      <c r="G53" s="8" t="s">
        <v>7</v>
      </c>
      <c r="H53" s="237" t="s">
        <v>8</v>
      </c>
      <c r="I53" s="238" t="s">
        <v>9</v>
      </c>
      <c r="J53" s="239" t="s">
        <v>10</v>
      </c>
      <c r="K53" s="239" t="s">
        <v>11</v>
      </c>
      <c r="L53" s="239" t="s">
        <v>12</v>
      </c>
      <c r="M53" s="239" t="s">
        <v>13</v>
      </c>
      <c r="N53" s="239" t="s">
        <v>14</v>
      </c>
      <c r="O53" s="226" t="s">
        <v>15</v>
      </c>
      <c r="P53" s="239" t="s">
        <v>16</v>
      </c>
      <c r="Q53" s="240" t="s">
        <v>17</v>
      </c>
      <c r="R53" s="241" t="s">
        <v>18</v>
      </c>
      <c r="S53" s="9" t="s">
        <v>19</v>
      </c>
      <c r="T53" s="9" t="s">
        <v>20</v>
      </c>
      <c r="U53" s="10" t="s">
        <v>21</v>
      </c>
      <c r="V53" s="10" t="s">
        <v>22</v>
      </c>
      <c r="W53" s="10" t="s">
        <v>23</v>
      </c>
      <c r="X53" s="9" t="s">
        <v>24</v>
      </c>
      <c r="Y53" s="9" t="s">
        <v>25</v>
      </c>
      <c r="Z53" s="9" t="s">
        <v>26</v>
      </c>
      <c r="AA53" s="9" t="s">
        <v>27</v>
      </c>
      <c r="AB53" s="9" t="s">
        <v>28</v>
      </c>
      <c r="AC53" s="9" t="s">
        <v>29</v>
      </c>
      <c r="AD53" s="9" t="s">
        <v>30</v>
      </c>
      <c r="AE53" s="9" t="s">
        <v>31</v>
      </c>
    </row>
    <row r="54" s="1" customFormat="true" ht="16.5" hidden="false" customHeight="false" outlineLevel="0" collapsed="false">
      <c r="A54" s="242" t="n">
        <v>1</v>
      </c>
      <c r="B54" s="12" t="n">
        <v>11</v>
      </c>
      <c r="C54" s="13" t="n">
        <v>57</v>
      </c>
      <c r="D54" s="17" t="s">
        <v>481</v>
      </c>
      <c r="E54" s="17" t="s">
        <v>481</v>
      </c>
      <c r="F54" s="24" t="n">
        <v>397</v>
      </c>
      <c r="G54" s="27" t="s">
        <v>33</v>
      </c>
      <c r="H54" s="243" t="n">
        <v>586</v>
      </c>
      <c r="I54" s="38" t="n">
        <v>63</v>
      </c>
      <c r="J54" s="38" t="n">
        <v>93</v>
      </c>
      <c r="K54" s="20" t="n">
        <v>13</v>
      </c>
      <c r="L54" s="20" t="n">
        <v>2</v>
      </c>
      <c r="M54" s="38" t="n">
        <v>2</v>
      </c>
      <c r="N54" s="38" t="n">
        <v>14</v>
      </c>
      <c r="P54" s="20" t="n">
        <v>6</v>
      </c>
      <c r="Q54" s="20" t="n">
        <v>2</v>
      </c>
      <c r="R54" s="38" t="n">
        <v>72</v>
      </c>
      <c r="S54" s="244" t="n">
        <v>0</v>
      </c>
      <c r="T54" s="38" t="n">
        <v>2</v>
      </c>
      <c r="U54" s="20" t="n">
        <v>2</v>
      </c>
      <c r="V54" s="20" t="n">
        <v>0</v>
      </c>
      <c r="W54" s="38" t="n">
        <v>0</v>
      </c>
      <c r="X54" s="38" t="n">
        <v>50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38" t="n">
        <v>15</v>
      </c>
      <c r="AE54" s="20" t="n">
        <f aca="false">SUM(I54:AD54)</f>
        <v>336</v>
      </c>
    </row>
    <row r="55" s="1" customFormat="true" ht="16.5" hidden="false" customHeight="false" outlineLevel="0" collapsed="false">
      <c r="A55" s="242" t="n">
        <v>2</v>
      </c>
      <c r="B55" s="12" t="n">
        <v>11</v>
      </c>
      <c r="C55" s="13" t="n">
        <v>57</v>
      </c>
      <c r="D55" s="17" t="s">
        <v>481</v>
      </c>
      <c r="E55" s="17" t="s">
        <v>481</v>
      </c>
      <c r="F55" s="24" t="n">
        <v>397</v>
      </c>
      <c r="G55" s="27" t="s">
        <v>34</v>
      </c>
      <c r="H55" s="243" t="n">
        <v>585</v>
      </c>
      <c r="I55" s="38" t="n">
        <v>51</v>
      </c>
      <c r="J55" s="38" t="n">
        <v>92</v>
      </c>
      <c r="K55" s="20" t="n">
        <v>13</v>
      </c>
      <c r="L55" s="20" t="n">
        <v>4</v>
      </c>
      <c r="M55" s="38" t="n">
        <v>0</v>
      </c>
      <c r="N55" s="38" t="n">
        <v>12</v>
      </c>
      <c r="P55" s="20" t="n">
        <v>7</v>
      </c>
      <c r="Q55" s="20" t="n">
        <v>1</v>
      </c>
      <c r="R55" s="38" t="n">
        <v>57</v>
      </c>
      <c r="S55" s="244" t="n">
        <v>0</v>
      </c>
      <c r="T55" s="38" t="n">
        <v>1</v>
      </c>
      <c r="U55" s="20" t="n">
        <v>1</v>
      </c>
      <c r="V55" s="20" t="n">
        <v>0</v>
      </c>
      <c r="W55" s="38" t="n">
        <v>0</v>
      </c>
      <c r="X55" s="38" t="n">
        <v>54</v>
      </c>
      <c r="Y55" s="20" t="n">
        <v>0</v>
      </c>
      <c r="Z55" s="20" t="n">
        <v>0</v>
      </c>
      <c r="AA55" s="20" t="n">
        <v>0</v>
      </c>
      <c r="AB55" s="20" t="n">
        <v>0</v>
      </c>
      <c r="AC55" s="20" t="n">
        <v>0</v>
      </c>
      <c r="AD55" s="38" t="n">
        <v>16</v>
      </c>
      <c r="AE55" s="20" t="n">
        <f aca="false">SUM(I55:AD55)</f>
        <v>309</v>
      </c>
    </row>
    <row r="56" s="1" customFormat="true" ht="16.5" hidden="false" customHeight="false" outlineLevel="0" collapsed="false">
      <c r="A56" s="242" t="n">
        <v>3</v>
      </c>
      <c r="B56" s="12" t="n">
        <v>11</v>
      </c>
      <c r="C56" s="13" t="n">
        <v>57</v>
      </c>
      <c r="D56" s="17" t="s">
        <v>481</v>
      </c>
      <c r="E56" s="17" t="s">
        <v>481</v>
      </c>
      <c r="F56" s="24" t="n">
        <v>397</v>
      </c>
      <c r="G56" s="27" t="s">
        <v>35</v>
      </c>
      <c r="H56" s="243" t="n">
        <v>585</v>
      </c>
      <c r="I56" s="38" t="n">
        <v>90</v>
      </c>
      <c r="J56" s="38" t="n">
        <v>79</v>
      </c>
      <c r="K56" s="20" t="n">
        <v>19</v>
      </c>
      <c r="L56" s="20" t="n">
        <v>3</v>
      </c>
      <c r="M56" s="38" t="n">
        <v>7</v>
      </c>
      <c r="N56" s="38" t="n">
        <v>9</v>
      </c>
      <c r="P56" s="20" t="n">
        <v>4</v>
      </c>
      <c r="Q56" s="20" t="n">
        <v>1</v>
      </c>
      <c r="R56" s="38" t="n">
        <v>49</v>
      </c>
      <c r="S56" s="244" t="n">
        <v>0</v>
      </c>
      <c r="T56" s="38" t="n">
        <v>5</v>
      </c>
      <c r="U56" s="20" t="n">
        <v>6</v>
      </c>
      <c r="V56" s="20" t="n">
        <v>3</v>
      </c>
      <c r="W56" s="38" t="n">
        <v>0</v>
      </c>
      <c r="X56" s="38" t="n">
        <v>49</v>
      </c>
      <c r="Y56" s="20" t="n">
        <v>0</v>
      </c>
      <c r="Z56" s="20" t="n">
        <v>0</v>
      </c>
      <c r="AA56" s="20" t="n">
        <v>0</v>
      </c>
      <c r="AB56" s="20" t="n">
        <v>0</v>
      </c>
      <c r="AC56" s="20" t="n">
        <v>0</v>
      </c>
      <c r="AD56" s="38" t="n">
        <v>13</v>
      </c>
      <c r="AE56" s="20" t="n">
        <f aca="false">SUM(I56:AD56)</f>
        <v>337</v>
      </c>
    </row>
    <row r="57" s="1" customFormat="true" ht="16.5" hidden="false" customHeight="false" outlineLevel="0" collapsed="false">
      <c r="A57" s="242" t="n">
        <v>4</v>
      </c>
      <c r="B57" s="12" t="n">
        <v>11</v>
      </c>
      <c r="C57" s="13" t="n">
        <v>57</v>
      </c>
      <c r="D57" s="17" t="s">
        <v>481</v>
      </c>
      <c r="E57" s="17" t="s">
        <v>481</v>
      </c>
      <c r="F57" s="24" t="n">
        <v>398</v>
      </c>
      <c r="G57" s="27" t="s">
        <v>33</v>
      </c>
      <c r="H57" s="243" t="n">
        <v>464</v>
      </c>
      <c r="I57" s="38" t="n">
        <v>53</v>
      </c>
      <c r="J57" s="38" t="n">
        <v>56</v>
      </c>
      <c r="K57" s="20" t="n">
        <v>2</v>
      </c>
      <c r="L57" s="20" t="n">
        <v>1</v>
      </c>
      <c r="M57" s="38" t="n">
        <v>4</v>
      </c>
      <c r="N57" s="38" t="n">
        <v>6</v>
      </c>
      <c r="P57" s="20" t="n">
        <v>5</v>
      </c>
      <c r="Q57" s="20" t="n">
        <v>4</v>
      </c>
      <c r="R57" s="38" t="n">
        <v>52</v>
      </c>
      <c r="S57" s="244" t="n">
        <v>0</v>
      </c>
      <c r="T57" s="38" t="n">
        <v>1</v>
      </c>
      <c r="U57" s="20" t="n">
        <v>2</v>
      </c>
      <c r="V57" s="20" t="n">
        <v>2</v>
      </c>
      <c r="W57" s="38" t="n">
        <v>0</v>
      </c>
      <c r="X57" s="38" t="n">
        <v>45</v>
      </c>
      <c r="Y57" s="20" t="n">
        <v>0</v>
      </c>
      <c r="Z57" s="20" t="n">
        <v>0</v>
      </c>
      <c r="AA57" s="20" t="n">
        <v>0</v>
      </c>
      <c r="AB57" s="20" t="n">
        <v>0</v>
      </c>
      <c r="AC57" s="20" t="n">
        <v>0</v>
      </c>
      <c r="AD57" s="38" t="n">
        <v>4</v>
      </c>
      <c r="AE57" s="20" t="n">
        <f aca="false">SUM(I57:AD57)</f>
        <v>237</v>
      </c>
    </row>
    <row r="58" s="1" customFormat="true" ht="16.5" hidden="false" customHeight="false" outlineLevel="0" collapsed="false">
      <c r="A58" s="242" t="n">
        <v>5</v>
      </c>
      <c r="B58" s="12" t="n">
        <v>11</v>
      </c>
      <c r="C58" s="13" t="n">
        <v>57</v>
      </c>
      <c r="D58" s="17" t="s">
        <v>481</v>
      </c>
      <c r="E58" s="17" t="s">
        <v>481</v>
      </c>
      <c r="F58" s="24" t="n">
        <v>398</v>
      </c>
      <c r="G58" s="27" t="s">
        <v>34</v>
      </c>
      <c r="H58" s="243" t="n">
        <v>464</v>
      </c>
      <c r="I58" s="38" t="n">
        <v>46</v>
      </c>
      <c r="J58" s="38" t="n">
        <v>58</v>
      </c>
      <c r="K58" s="20" t="n">
        <v>2</v>
      </c>
      <c r="L58" s="20" t="n">
        <v>2</v>
      </c>
      <c r="M58" s="38" t="n">
        <v>1</v>
      </c>
      <c r="N58" s="38" t="n">
        <v>1</v>
      </c>
      <c r="P58" s="20" t="n">
        <v>4</v>
      </c>
      <c r="Q58" s="20" t="n">
        <v>1</v>
      </c>
      <c r="R58" s="38" t="n">
        <v>65</v>
      </c>
      <c r="S58" s="244" t="n">
        <v>0</v>
      </c>
      <c r="T58" s="38" t="n">
        <v>0</v>
      </c>
      <c r="U58" s="20" t="n">
        <v>1</v>
      </c>
      <c r="V58" s="20" t="n">
        <v>0</v>
      </c>
      <c r="W58" s="38" t="n">
        <v>0</v>
      </c>
      <c r="X58" s="38" t="n">
        <v>49</v>
      </c>
      <c r="Y58" s="20" t="n">
        <v>0</v>
      </c>
      <c r="Z58" s="20" t="n">
        <v>0</v>
      </c>
      <c r="AA58" s="20" t="n">
        <v>0</v>
      </c>
      <c r="AB58" s="20" t="n">
        <v>0</v>
      </c>
      <c r="AC58" s="20" t="n">
        <v>0</v>
      </c>
      <c r="AD58" s="38" t="n">
        <v>10</v>
      </c>
      <c r="AE58" s="20" t="n">
        <f aca="false">SUM(I58:AD58)</f>
        <v>240</v>
      </c>
    </row>
    <row r="59" s="1" customFormat="true" ht="17.25" hidden="false" customHeight="false" outlineLevel="0" collapsed="false">
      <c r="A59" s="242" t="n">
        <v>7</v>
      </c>
      <c r="B59" s="12" t="n">
        <v>11</v>
      </c>
      <c r="C59" s="13" t="n">
        <v>57</v>
      </c>
      <c r="D59" s="17" t="s">
        <v>481</v>
      </c>
      <c r="E59" s="17" t="s">
        <v>481</v>
      </c>
      <c r="F59" s="24" t="n">
        <v>399</v>
      </c>
      <c r="G59" s="27" t="s">
        <v>33</v>
      </c>
      <c r="H59" s="245" t="n">
        <v>662</v>
      </c>
      <c r="I59" s="38" t="n">
        <v>72</v>
      </c>
      <c r="J59" s="38" t="n">
        <v>81</v>
      </c>
      <c r="K59" s="20" t="n">
        <v>9</v>
      </c>
      <c r="L59" s="20" t="n">
        <v>5</v>
      </c>
      <c r="M59" s="38" t="n">
        <v>2</v>
      </c>
      <c r="N59" s="38" t="n">
        <v>2</v>
      </c>
      <c r="P59" s="20" t="n">
        <v>6</v>
      </c>
      <c r="Q59" s="20" t="n">
        <v>3</v>
      </c>
      <c r="R59" s="38" t="n">
        <v>55</v>
      </c>
      <c r="S59" s="244" t="n">
        <v>0</v>
      </c>
      <c r="T59" s="38" t="n">
        <v>0</v>
      </c>
      <c r="U59" s="20" t="n">
        <v>3</v>
      </c>
      <c r="V59" s="20" t="n">
        <v>3</v>
      </c>
      <c r="W59" s="38" t="n">
        <v>0</v>
      </c>
      <c r="X59" s="38" t="n">
        <v>84</v>
      </c>
      <c r="Y59" s="20" t="n">
        <v>0</v>
      </c>
      <c r="Z59" s="20" t="n">
        <v>0</v>
      </c>
      <c r="AA59" s="20" t="n">
        <v>0</v>
      </c>
      <c r="AB59" s="20" t="n">
        <v>0</v>
      </c>
      <c r="AC59" s="20" t="n">
        <v>0</v>
      </c>
      <c r="AD59" s="38" t="n">
        <v>6</v>
      </c>
      <c r="AE59" s="20" t="n">
        <f aca="false">SUM(I59:AD59)</f>
        <v>331</v>
      </c>
    </row>
    <row r="60" s="1" customFormat="true" ht="17.25" hidden="false" customHeight="false" outlineLevel="0" collapsed="false">
      <c r="A60" s="242" t="n">
        <v>8</v>
      </c>
      <c r="B60" s="12" t="n">
        <v>11</v>
      </c>
      <c r="C60" s="13" t="n">
        <v>57</v>
      </c>
      <c r="D60" s="17" t="s">
        <v>481</v>
      </c>
      <c r="E60" s="17" t="s">
        <v>481</v>
      </c>
      <c r="F60" s="24" t="n">
        <v>399</v>
      </c>
      <c r="G60" s="27" t="s">
        <v>34</v>
      </c>
      <c r="H60" s="246" t="n">
        <v>662</v>
      </c>
      <c r="I60" s="38" t="n">
        <v>65</v>
      </c>
      <c r="J60" s="38" t="n">
        <v>89</v>
      </c>
      <c r="K60" s="20" t="n">
        <v>6</v>
      </c>
      <c r="L60" s="20" t="n">
        <v>3</v>
      </c>
      <c r="M60" s="38" t="n">
        <v>3</v>
      </c>
      <c r="N60" s="38" t="n">
        <v>9</v>
      </c>
      <c r="P60" s="20" t="n">
        <v>7</v>
      </c>
      <c r="Q60" s="20" t="n">
        <v>3</v>
      </c>
      <c r="R60" s="38" t="n">
        <v>52</v>
      </c>
      <c r="S60" s="244" t="n">
        <v>0</v>
      </c>
      <c r="T60" s="38" t="n">
        <v>2</v>
      </c>
      <c r="U60" s="20" t="n">
        <v>1</v>
      </c>
      <c r="V60" s="20" t="n">
        <v>3</v>
      </c>
      <c r="W60" s="38" t="n">
        <v>0</v>
      </c>
      <c r="X60" s="38" t="n">
        <v>91</v>
      </c>
      <c r="Y60" s="20" t="n">
        <v>0</v>
      </c>
      <c r="Z60" s="20" t="n">
        <v>0</v>
      </c>
      <c r="AA60" s="20" t="n">
        <v>0</v>
      </c>
      <c r="AB60" s="20" t="n">
        <v>0</v>
      </c>
      <c r="AC60" s="20" t="n">
        <v>0</v>
      </c>
      <c r="AD60" s="38" t="n">
        <v>13</v>
      </c>
      <c r="AE60" s="20" t="n">
        <f aca="false">SUM(I60:AD60)</f>
        <v>347</v>
      </c>
    </row>
    <row r="61" s="1" customFormat="true" ht="16.5" hidden="false" customHeight="false" outlineLevel="0" collapsed="false">
      <c r="A61" s="242" t="n">
        <v>9</v>
      </c>
      <c r="B61" s="12" t="n">
        <v>11</v>
      </c>
      <c r="C61" s="13" t="n">
        <v>57</v>
      </c>
      <c r="D61" s="17" t="s">
        <v>481</v>
      </c>
      <c r="E61" s="17" t="s">
        <v>481</v>
      </c>
      <c r="F61" s="24" t="n">
        <v>400</v>
      </c>
      <c r="G61" s="27" t="s">
        <v>33</v>
      </c>
      <c r="H61" s="37" t="n">
        <v>705</v>
      </c>
      <c r="I61" s="38" t="n">
        <v>57</v>
      </c>
      <c r="J61" s="38" t="n">
        <v>77</v>
      </c>
      <c r="K61" s="20" t="n">
        <v>9</v>
      </c>
      <c r="L61" s="20" t="n">
        <v>9</v>
      </c>
      <c r="M61" s="38" t="n">
        <v>6</v>
      </c>
      <c r="N61" s="38" t="n">
        <v>4</v>
      </c>
      <c r="P61" s="20" t="n">
        <v>16</v>
      </c>
      <c r="Q61" s="20" t="n">
        <v>12</v>
      </c>
      <c r="R61" s="38" t="n">
        <v>43</v>
      </c>
      <c r="S61" s="244" t="n">
        <v>0</v>
      </c>
      <c r="T61" s="38" t="n">
        <v>2</v>
      </c>
      <c r="U61" s="20" t="n">
        <v>1</v>
      </c>
      <c r="V61" s="20" t="n">
        <v>2</v>
      </c>
      <c r="W61" s="38" t="n">
        <v>0</v>
      </c>
      <c r="X61" s="38" t="n">
        <v>66</v>
      </c>
      <c r="Y61" s="20" t="n">
        <v>0</v>
      </c>
      <c r="Z61" s="20" t="n">
        <v>0</v>
      </c>
      <c r="AA61" s="20" t="n">
        <v>0</v>
      </c>
      <c r="AB61" s="20" t="n">
        <v>0</v>
      </c>
      <c r="AC61" s="20" t="n">
        <v>0</v>
      </c>
      <c r="AD61" s="38" t="n">
        <v>14</v>
      </c>
      <c r="AE61" s="20" t="n">
        <f aca="false">SUM(I61:AD61)</f>
        <v>318</v>
      </c>
    </row>
    <row r="62" s="1" customFormat="true" ht="16.5" hidden="false" customHeight="false" outlineLevel="0" collapsed="false">
      <c r="A62" s="242" t="n">
        <v>10</v>
      </c>
      <c r="B62" s="12" t="n">
        <v>11</v>
      </c>
      <c r="C62" s="13" t="n">
        <v>57</v>
      </c>
      <c r="D62" s="17" t="s">
        <v>481</v>
      </c>
      <c r="E62" s="17" t="s">
        <v>481</v>
      </c>
      <c r="F62" s="24" t="n">
        <v>400</v>
      </c>
      <c r="G62" s="27" t="s">
        <v>34</v>
      </c>
      <c r="H62" s="37" t="n">
        <v>704</v>
      </c>
      <c r="I62" s="38" t="n">
        <v>52</v>
      </c>
      <c r="J62" s="38" t="n">
        <v>79</v>
      </c>
      <c r="K62" s="20" t="n">
        <v>14</v>
      </c>
      <c r="L62" s="20" t="n">
        <v>14</v>
      </c>
      <c r="M62" s="38" t="n">
        <v>7</v>
      </c>
      <c r="N62" s="38" t="n">
        <v>4</v>
      </c>
      <c r="P62" s="20" t="n">
        <v>39</v>
      </c>
      <c r="Q62" s="20" t="n">
        <v>3</v>
      </c>
      <c r="R62" s="38" t="n">
        <v>35</v>
      </c>
      <c r="S62" s="244" t="n">
        <v>0</v>
      </c>
      <c r="T62" s="38" t="n">
        <v>1</v>
      </c>
      <c r="U62" s="20" t="n">
        <v>5</v>
      </c>
      <c r="V62" s="20" t="n">
        <v>6</v>
      </c>
      <c r="W62" s="38" t="n">
        <v>0</v>
      </c>
      <c r="X62" s="38" t="n">
        <v>93</v>
      </c>
      <c r="Y62" s="20" t="n">
        <v>0</v>
      </c>
      <c r="Z62" s="20" t="n">
        <v>0</v>
      </c>
      <c r="AA62" s="20" t="n">
        <v>0</v>
      </c>
      <c r="AB62" s="20" t="n">
        <v>0</v>
      </c>
      <c r="AC62" s="20" t="n">
        <v>0</v>
      </c>
      <c r="AD62" s="38" t="n">
        <v>13</v>
      </c>
      <c r="AE62" s="20" t="n">
        <f aca="false">SUM(I62:AD62)</f>
        <v>365</v>
      </c>
    </row>
    <row r="63" s="1" customFormat="true" ht="16.5" hidden="false" customHeight="false" outlineLevel="0" collapsed="false">
      <c r="A63" s="247" t="n">
        <v>11</v>
      </c>
      <c r="B63" s="12" t="n">
        <v>11</v>
      </c>
      <c r="C63" s="13" t="n">
        <v>57</v>
      </c>
      <c r="D63" s="17" t="s">
        <v>481</v>
      </c>
      <c r="E63" s="17" t="s">
        <v>481</v>
      </c>
      <c r="F63" s="24" t="n">
        <v>400</v>
      </c>
      <c r="G63" s="27" t="s">
        <v>35</v>
      </c>
      <c r="H63" s="37" t="n">
        <v>704</v>
      </c>
      <c r="I63" s="38" t="n">
        <v>51</v>
      </c>
      <c r="J63" s="38" t="n">
        <v>72</v>
      </c>
      <c r="K63" s="20" t="n">
        <v>9</v>
      </c>
      <c r="L63" s="20" t="n">
        <v>10</v>
      </c>
      <c r="M63" s="38" t="n">
        <v>1</v>
      </c>
      <c r="N63" s="38" t="n">
        <v>3</v>
      </c>
      <c r="P63" s="20" t="n">
        <v>21</v>
      </c>
      <c r="Q63" s="20" t="n">
        <v>9</v>
      </c>
      <c r="R63" s="38" t="n">
        <v>53</v>
      </c>
      <c r="S63" s="244" t="n">
        <v>0</v>
      </c>
      <c r="T63" s="38" t="n">
        <v>3</v>
      </c>
      <c r="U63" s="20" t="n">
        <v>3</v>
      </c>
      <c r="V63" s="20" t="n">
        <v>6</v>
      </c>
      <c r="W63" s="38" t="n">
        <v>0</v>
      </c>
      <c r="X63" s="38" t="n">
        <v>93</v>
      </c>
      <c r="Y63" s="20" t="n">
        <v>0</v>
      </c>
      <c r="Z63" s="20" t="n">
        <v>0</v>
      </c>
      <c r="AA63" s="20" t="n">
        <v>0</v>
      </c>
      <c r="AB63" s="20" t="n">
        <v>0</v>
      </c>
      <c r="AC63" s="20" t="n">
        <v>0</v>
      </c>
      <c r="AD63" s="38" t="n">
        <v>10</v>
      </c>
      <c r="AE63" s="20" t="n">
        <f aca="false">SUM(I63:AD63)</f>
        <v>344</v>
      </c>
    </row>
    <row r="64" s="1" customFormat="true" ht="16.5" hidden="false" customHeight="false" outlineLevel="0" collapsed="false">
      <c r="A64" s="247" t="n">
        <v>12</v>
      </c>
      <c r="B64" s="12" t="n">
        <v>11</v>
      </c>
      <c r="C64" s="13" t="n">
        <v>57</v>
      </c>
      <c r="D64" s="17" t="s">
        <v>481</v>
      </c>
      <c r="E64" s="20" t="s">
        <v>481</v>
      </c>
      <c r="F64" s="27" t="n">
        <v>401</v>
      </c>
      <c r="G64" s="27" t="s">
        <v>33</v>
      </c>
      <c r="H64" s="37" t="n">
        <v>513</v>
      </c>
      <c r="I64" s="20" t="n">
        <v>46</v>
      </c>
      <c r="J64" s="20" t="n">
        <v>74</v>
      </c>
      <c r="K64" s="20" t="n">
        <v>5</v>
      </c>
      <c r="L64" s="38" t="n">
        <v>1</v>
      </c>
      <c r="M64" s="38" t="n">
        <v>3</v>
      </c>
      <c r="N64" s="20" t="n">
        <v>12</v>
      </c>
      <c r="P64" s="20" t="n">
        <v>2</v>
      </c>
      <c r="Q64" s="20" t="n">
        <v>7</v>
      </c>
      <c r="R64" s="38" t="n">
        <v>55</v>
      </c>
      <c r="S64" s="244" t="n">
        <v>0</v>
      </c>
      <c r="T64" s="38" t="n">
        <v>2</v>
      </c>
      <c r="U64" s="20" t="n">
        <v>1</v>
      </c>
      <c r="V64" s="20" t="n">
        <v>0</v>
      </c>
      <c r="W64" s="38" t="n">
        <v>0</v>
      </c>
      <c r="X64" s="20" t="n">
        <v>60</v>
      </c>
      <c r="Y64" s="20" t="n">
        <v>0</v>
      </c>
      <c r="Z64" s="20" t="n">
        <v>0</v>
      </c>
      <c r="AA64" s="20" t="n">
        <v>0</v>
      </c>
      <c r="AB64" s="20" t="n">
        <v>0</v>
      </c>
      <c r="AC64" s="20" t="n">
        <v>0</v>
      </c>
      <c r="AD64" s="38" t="n">
        <v>6</v>
      </c>
      <c r="AE64" s="38" t="n">
        <f aca="false">SUM(I64:AD64)</f>
        <v>274</v>
      </c>
    </row>
    <row r="65" s="1" customFormat="true" ht="16.5" hidden="false" customHeight="false" outlineLevel="0" collapsed="false">
      <c r="A65" s="247" t="n">
        <v>13</v>
      </c>
      <c r="B65" s="12" t="n">
        <v>11</v>
      </c>
      <c r="C65" s="13" t="n">
        <v>57</v>
      </c>
      <c r="D65" s="17" t="s">
        <v>481</v>
      </c>
      <c r="E65" s="20" t="s">
        <v>481</v>
      </c>
      <c r="F65" s="27" t="n">
        <v>401</v>
      </c>
      <c r="G65" s="27" t="s">
        <v>34</v>
      </c>
      <c r="H65" s="37" t="n">
        <v>512</v>
      </c>
      <c r="I65" s="20" t="n">
        <v>57</v>
      </c>
      <c r="J65" s="20" t="n">
        <v>74</v>
      </c>
      <c r="K65" s="20" t="n">
        <v>9</v>
      </c>
      <c r="L65" s="38" t="n">
        <v>1</v>
      </c>
      <c r="M65" s="38" t="n">
        <v>3</v>
      </c>
      <c r="N65" s="20" t="n">
        <v>7</v>
      </c>
      <c r="P65" s="20" t="n">
        <v>1</v>
      </c>
      <c r="Q65" s="20" t="n">
        <v>4</v>
      </c>
      <c r="R65" s="38" t="n">
        <v>51</v>
      </c>
      <c r="S65" s="244" t="n">
        <v>0</v>
      </c>
      <c r="T65" s="38" t="n">
        <v>2</v>
      </c>
      <c r="U65" s="20" t="n">
        <v>3</v>
      </c>
      <c r="V65" s="20" t="n">
        <v>4</v>
      </c>
      <c r="W65" s="38" t="n">
        <v>0</v>
      </c>
      <c r="X65" s="20" t="n">
        <v>52</v>
      </c>
      <c r="Y65" s="20" t="n">
        <v>0</v>
      </c>
      <c r="Z65" s="20" t="n">
        <v>0</v>
      </c>
      <c r="AA65" s="20" t="n">
        <v>0</v>
      </c>
      <c r="AB65" s="20" t="n">
        <v>0</v>
      </c>
      <c r="AC65" s="20" t="n">
        <v>0</v>
      </c>
      <c r="AD65" s="38" t="n">
        <v>4</v>
      </c>
      <c r="AE65" s="38" t="n">
        <f aca="false">SUM(I65:AD65)</f>
        <v>272</v>
      </c>
    </row>
    <row r="66" s="1" customFormat="true" ht="16.5" hidden="false" customHeight="false" outlineLevel="0" collapsed="false">
      <c r="A66" s="247" t="n">
        <v>14</v>
      </c>
      <c r="B66" s="12" t="n">
        <v>11</v>
      </c>
      <c r="C66" s="13" t="n">
        <v>57</v>
      </c>
      <c r="D66" s="17" t="s">
        <v>481</v>
      </c>
      <c r="E66" s="20" t="s">
        <v>481</v>
      </c>
      <c r="F66" s="27" t="n">
        <v>402</v>
      </c>
      <c r="G66" s="27" t="s">
        <v>33</v>
      </c>
      <c r="H66" s="37" t="n">
        <v>477</v>
      </c>
      <c r="I66" s="20" t="n">
        <v>62</v>
      </c>
      <c r="J66" s="20" t="n">
        <v>50</v>
      </c>
      <c r="K66" s="20" t="n">
        <v>7</v>
      </c>
      <c r="L66" s="38" t="n">
        <v>4</v>
      </c>
      <c r="M66" s="38" t="n">
        <v>3</v>
      </c>
      <c r="N66" s="20" t="n">
        <v>15</v>
      </c>
      <c r="P66" s="20" t="n">
        <v>11</v>
      </c>
      <c r="Q66" s="20" t="n">
        <v>1</v>
      </c>
      <c r="R66" s="38" t="n">
        <v>34</v>
      </c>
      <c r="S66" s="244" t="n">
        <v>0</v>
      </c>
      <c r="T66" s="38" t="n">
        <v>3</v>
      </c>
      <c r="U66" s="20" t="n">
        <v>0</v>
      </c>
      <c r="V66" s="20" t="n">
        <v>0</v>
      </c>
      <c r="W66" s="38" t="n">
        <v>0</v>
      </c>
      <c r="X66" s="20" t="n">
        <v>55</v>
      </c>
      <c r="Y66" s="20" t="n">
        <v>0</v>
      </c>
      <c r="Z66" s="20" t="n">
        <v>0</v>
      </c>
      <c r="AA66" s="20" t="n">
        <v>0</v>
      </c>
      <c r="AB66" s="20" t="n">
        <v>0</v>
      </c>
      <c r="AC66" s="20" t="n">
        <v>0</v>
      </c>
      <c r="AD66" s="38" t="n">
        <v>4</v>
      </c>
      <c r="AE66" s="38" t="n">
        <f aca="false">SUM(I66:AD66)</f>
        <v>249</v>
      </c>
    </row>
    <row r="67" s="1" customFormat="true" ht="16.5" hidden="false" customHeight="false" outlineLevel="0" collapsed="false">
      <c r="A67" s="247" t="n">
        <v>15</v>
      </c>
      <c r="B67" s="12" t="n">
        <v>11</v>
      </c>
      <c r="C67" s="13" t="n">
        <v>57</v>
      </c>
      <c r="D67" s="17" t="s">
        <v>481</v>
      </c>
      <c r="E67" s="20" t="s">
        <v>481</v>
      </c>
      <c r="F67" s="27" t="n">
        <v>402</v>
      </c>
      <c r="G67" s="27" t="s">
        <v>34</v>
      </c>
      <c r="H67" s="37" t="n">
        <v>477</v>
      </c>
      <c r="I67" s="20" t="n">
        <v>70</v>
      </c>
      <c r="J67" s="20" t="n">
        <v>65</v>
      </c>
      <c r="K67" s="20" t="n">
        <v>10</v>
      </c>
      <c r="L67" s="38" t="n">
        <v>6</v>
      </c>
      <c r="M67" s="38" t="n">
        <v>3</v>
      </c>
      <c r="N67" s="20" t="n">
        <v>8</v>
      </c>
      <c r="P67" s="20" t="n">
        <v>2</v>
      </c>
      <c r="Q67" s="20" t="n">
        <v>3</v>
      </c>
      <c r="R67" s="38" t="n">
        <v>40</v>
      </c>
      <c r="S67" s="244" t="n">
        <v>0</v>
      </c>
      <c r="T67" s="38" t="n">
        <v>4</v>
      </c>
      <c r="U67" s="20" t="n">
        <v>0</v>
      </c>
      <c r="V67" s="20" t="n">
        <v>0</v>
      </c>
      <c r="W67" s="38" t="n">
        <v>0</v>
      </c>
      <c r="X67" s="20" t="n">
        <v>44</v>
      </c>
      <c r="Y67" s="20" t="n">
        <v>0</v>
      </c>
      <c r="Z67" s="20" t="n">
        <v>0</v>
      </c>
      <c r="AA67" s="20" t="n">
        <v>0</v>
      </c>
      <c r="AB67" s="20" t="n">
        <v>0</v>
      </c>
      <c r="AC67" s="20" t="n">
        <v>0</v>
      </c>
      <c r="AD67" s="38" t="n">
        <v>10</v>
      </c>
      <c r="AE67" s="38" t="n">
        <f aca="false">SUM(I67:AD67)</f>
        <v>265</v>
      </c>
    </row>
    <row r="68" s="1" customFormat="true" ht="16.5" hidden="false" customHeight="false" outlineLevel="0" collapsed="false">
      <c r="A68" s="247" t="n">
        <v>16</v>
      </c>
      <c r="B68" s="12" t="n">
        <v>11</v>
      </c>
      <c r="C68" s="13" t="n">
        <v>57</v>
      </c>
      <c r="D68" s="17" t="s">
        <v>481</v>
      </c>
      <c r="E68" s="20" t="s">
        <v>481</v>
      </c>
      <c r="F68" s="27" t="n">
        <v>402</v>
      </c>
      <c r="G68" s="89" t="s">
        <v>36</v>
      </c>
      <c r="H68" s="37"/>
      <c r="I68" s="20" t="n">
        <v>12</v>
      </c>
      <c r="J68" s="20" t="n">
        <v>9</v>
      </c>
      <c r="K68" s="20" t="n">
        <v>1</v>
      </c>
      <c r="L68" s="38" t="n">
        <v>0</v>
      </c>
      <c r="M68" s="38" t="n">
        <v>1</v>
      </c>
      <c r="N68" s="20" t="n">
        <v>0</v>
      </c>
      <c r="P68" s="20" t="n">
        <v>7</v>
      </c>
      <c r="Q68" s="20" t="n">
        <v>1</v>
      </c>
      <c r="R68" s="38" t="n">
        <v>9</v>
      </c>
      <c r="S68" s="244" t="n">
        <v>0</v>
      </c>
      <c r="T68" s="38" t="n">
        <v>0</v>
      </c>
      <c r="U68" s="20" t="n">
        <v>0</v>
      </c>
      <c r="V68" s="20" t="n">
        <v>2</v>
      </c>
      <c r="W68" s="38" t="n">
        <v>0</v>
      </c>
      <c r="X68" s="20" t="n">
        <v>8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38" t="n">
        <v>2</v>
      </c>
      <c r="AE68" s="38" t="n">
        <f aca="false">SUM(I68:AD68)</f>
        <v>52</v>
      </c>
    </row>
    <row r="69" s="1" customFormat="true" ht="16.5" hidden="false" customHeight="false" outlineLevel="0" collapsed="false">
      <c r="A69" s="247" t="n">
        <v>17</v>
      </c>
      <c r="B69" s="12" t="n">
        <v>11</v>
      </c>
      <c r="C69" s="13" t="n">
        <v>57</v>
      </c>
      <c r="D69" s="17" t="s">
        <v>481</v>
      </c>
      <c r="E69" s="20" t="s">
        <v>481</v>
      </c>
      <c r="F69" s="27" t="n">
        <v>403</v>
      </c>
      <c r="G69" s="27" t="s">
        <v>33</v>
      </c>
      <c r="H69" s="37" t="n">
        <v>631</v>
      </c>
      <c r="I69" s="20" t="n">
        <v>56</v>
      </c>
      <c r="J69" s="20" t="n">
        <v>83</v>
      </c>
      <c r="K69" s="20" t="n">
        <v>9</v>
      </c>
      <c r="L69" s="38" t="n">
        <v>2</v>
      </c>
      <c r="M69" s="38" t="n">
        <v>8</v>
      </c>
      <c r="N69" s="20" t="n">
        <v>25</v>
      </c>
      <c r="P69" s="20" t="n">
        <v>5</v>
      </c>
      <c r="Q69" s="20" t="n">
        <v>2</v>
      </c>
      <c r="R69" s="38" t="n">
        <v>64</v>
      </c>
      <c r="S69" s="244" t="n">
        <v>0</v>
      </c>
      <c r="T69" s="38" t="n">
        <v>2</v>
      </c>
      <c r="U69" s="20" t="n">
        <v>4</v>
      </c>
      <c r="V69" s="20" t="n">
        <v>1</v>
      </c>
      <c r="W69" s="38" t="n">
        <v>0</v>
      </c>
      <c r="X69" s="20" t="n">
        <v>72</v>
      </c>
      <c r="Y69" s="20" t="n">
        <v>0</v>
      </c>
      <c r="Z69" s="20" t="n">
        <v>0</v>
      </c>
      <c r="AA69" s="20" t="n">
        <v>0</v>
      </c>
      <c r="AB69" s="20" t="n">
        <v>0</v>
      </c>
      <c r="AC69" s="20" t="n">
        <v>0</v>
      </c>
      <c r="AD69" s="38" t="n">
        <v>14</v>
      </c>
      <c r="AE69" s="38" t="n">
        <f aca="false">SUM(I69:AD69)</f>
        <v>347</v>
      </c>
    </row>
    <row r="70" s="1" customFormat="true" ht="16.5" hidden="false" customHeight="false" outlineLevel="0" collapsed="false">
      <c r="A70" s="247" t="n">
        <v>18</v>
      </c>
      <c r="B70" s="12" t="n">
        <v>11</v>
      </c>
      <c r="C70" s="13" t="n">
        <v>57</v>
      </c>
      <c r="D70" s="17" t="s">
        <v>481</v>
      </c>
      <c r="E70" s="20" t="s">
        <v>481</v>
      </c>
      <c r="F70" s="27" t="n">
        <v>403</v>
      </c>
      <c r="G70" s="27" t="s">
        <v>34</v>
      </c>
      <c r="H70" s="37" t="n">
        <v>630</v>
      </c>
      <c r="I70" s="20" t="n">
        <v>92</v>
      </c>
      <c r="J70" s="20" t="n">
        <v>87</v>
      </c>
      <c r="K70" s="20" t="n">
        <v>3</v>
      </c>
      <c r="L70" s="38" t="n">
        <v>2</v>
      </c>
      <c r="M70" s="38" t="n">
        <v>4</v>
      </c>
      <c r="N70" s="20" t="n">
        <v>13</v>
      </c>
      <c r="P70" s="20" t="n">
        <v>5</v>
      </c>
      <c r="Q70" s="20" t="n">
        <v>2</v>
      </c>
      <c r="R70" s="38" t="n">
        <v>94</v>
      </c>
      <c r="S70" s="244" t="n">
        <v>0</v>
      </c>
      <c r="T70" s="38" t="n">
        <v>2</v>
      </c>
      <c r="U70" s="20" t="n">
        <v>0</v>
      </c>
      <c r="V70" s="20" t="n">
        <v>2</v>
      </c>
      <c r="W70" s="38" t="n">
        <v>0</v>
      </c>
      <c r="X70" s="20" t="n">
        <v>63</v>
      </c>
      <c r="Y70" s="20" t="n">
        <v>0</v>
      </c>
      <c r="Z70" s="20" t="n">
        <v>0</v>
      </c>
      <c r="AA70" s="20" t="n">
        <v>0</v>
      </c>
      <c r="AB70" s="20" t="n">
        <v>0</v>
      </c>
      <c r="AC70" s="20" t="n">
        <v>0</v>
      </c>
      <c r="AD70" s="38" t="n">
        <v>10</v>
      </c>
      <c r="AE70" s="38" t="n">
        <f aca="false">SUM(I70:AD70)</f>
        <v>379</v>
      </c>
    </row>
    <row r="71" s="1" customFormat="true" ht="16.5" hidden="false" customHeight="false" outlineLevel="0" collapsed="false">
      <c r="A71" s="247" t="n">
        <v>19</v>
      </c>
      <c r="B71" s="12" t="n">
        <v>11</v>
      </c>
      <c r="C71" s="13" t="n">
        <v>57</v>
      </c>
      <c r="D71" s="17" t="s">
        <v>481</v>
      </c>
      <c r="E71" s="20" t="s">
        <v>481</v>
      </c>
      <c r="F71" s="27" t="n">
        <v>404</v>
      </c>
      <c r="G71" s="27" t="s">
        <v>33</v>
      </c>
      <c r="H71" s="37" t="n">
        <v>533</v>
      </c>
      <c r="I71" s="20" t="n">
        <v>61</v>
      </c>
      <c r="J71" s="20" t="n">
        <v>98</v>
      </c>
      <c r="K71" s="20" t="n">
        <v>8</v>
      </c>
      <c r="L71" s="38" t="n">
        <v>5</v>
      </c>
      <c r="M71" s="38" t="n">
        <v>3</v>
      </c>
      <c r="N71" s="20" t="n">
        <v>15</v>
      </c>
      <c r="P71" s="20" t="n">
        <v>6</v>
      </c>
      <c r="Q71" s="20" t="n">
        <v>2</v>
      </c>
      <c r="R71" s="38" t="n">
        <v>49</v>
      </c>
      <c r="S71" s="244" t="n">
        <v>0</v>
      </c>
      <c r="T71" s="38" t="n">
        <v>1</v>
      </c>
      <c r="U71" s="20" t="n">
        <v>2</v>
      </c>
      <c r="V71" s="20" t="n">
        <v>4</v>
      </c>
      <c r="W71" s="38" t="n">
        <v>0</v>
      </c>
      <c r="X71" s="20" t="n">
        <v>63</v>
      </c>
      <c r="Y71" s="20" t="n">
        <v>0</v>
      </c>
      <c r="Z71" s="20" t="n">
        <v>0</v>
      </c>
      <c r="AA71" s="20" t="n">
        <v>0</v>
      </c>
      <c r="AB71" s="20" t="n">
        <v>0</v>
      </c>
      <c r="AC71" s="20" t="n">
        <v>0</v>
      </c>
      <c r="AD71" s="38" t="n">
        <v>10</v>
      </c>
      <c r="AE71" s="38" t="n">
        <f aca="false">SUM(I71:AD71)</f>
        <v>327</v>
      </c>
    </row>
    <row r="72" s="1" customFormat="true" ht="16.5" hidden="false" customHeight="false" outlineLevel="0" collapsed="false">
      <c r="A72" s="247" t="n">
        <v>20</v>
      </c>
      <c r="B72" s="12" t="n">
        <v>11</v>
      </c>
      <c r="C72" s="13" t="n">
        <v>57</v>
      </c>
      <c r="D72" s="17" t="s">
        <v>481</v>
      </c>
      <c r="E72" s="20" t="s">
        <v>481</v>
      </c>
      <c r="F72" s="27" t="n">
        <v>404</v>
      </c>
      <c r="G72" s="27" t="s">
        <v>34</v>
      </c>
      <c r="H72" s="37" t="n">
        <v>532</v>
      </c>
      <c r="I72" s="20" t="n">
        <v>60</v>
      </c>
      <c r="J72" s="20" t="n">
        <v>64</v>
      </c>
      <c r="K72" s="20" t="n">
        <v>10</v>
      </c>
      <c r="L72" s="38" t="n">
        <v>0</v>
      </c>
      <c r="M72" s="38" t="n">
        <v>4</v>
      </c>
      <c r="N72" s="20" t="n">
        <v>9</v>
      </c>
      <c r="P72" s="20" t="n">
        <v>3</v>
      </c>
      <c r="Q72" s="20" t="n">
        <v>3</v>
      </c>
      <c r="R72" s="38" t="n">
        <v>62</v>
      </c>
      <c r="S72" s="244" t="n">
        <v>0</v>
      </c>
      <c r="T72" s="38" t="n">
        <v>1</v>
      </c>
      <c r="U72" s="20" t="n">
        <v>1</v>
      </c>
      <c r="V72" s="20" t="n">
        <v>2</v>
      </c>
      <c r="W72" s="38" t="n">
        <v>0</v>
      </c>
      <c r="X72" s="20" t="n">
        <v>66</v>
      </c>
      <c r="Y72" s="20" t="n">
        <v>0</v>
      </c>
      <c r="Z72" s="20" t="n">
        <v>0</v>
      </c>
      <c r="AA72" s="20" t="n">
        <v>0</v>
      </c>
      <c r="AB72" s="20" t="n">
        <v>0</v>
      </c>
      <c r="AC72" s="20" t="n">
        <v>0</v>
      </c>
      <c r="AD72" s="38" t="n">
        <v>6</v>
      </c>
      <c r="AE72" s="38" t="n">
        <f aca="false">SUM(I72:AD72)</f>
        <v>291</v>
      </c>
    </row>
    <row r="73" s="1" customFormat="true" ht="16.5" hidden="false" customHeight="false" outlineLevel="0" collapsed="false">
      <c r="A73" s="247" t="n">
        <v>21</v>
      </c>
      <c r="B73" s="12" t="n">
        <v>11</v>
      </c>
      <c r="C73" s="13" t="n">
        <v>57</v>
      </c>
      <c r="D73" s="17" t="s">
        <v>481</v>
      </c>
      <c r="E73" s="20" t="s">
        <v>481</v>
      </c>
      <c r="F73" s="27" t="n">
        <v>405</v>
      </c>
      <c r="G73" s="27" t="s">
        <v>33</v>
      </c>
      <c r="H73" s="37" t="n">
        <v>479</v>
      </c>
      <c r="I73" s="20" t="n">
        <v>59</v>
      </c>
      <c r="J73" s="20" t="n">
        <v>44</v>
      </c>
      <c r="K73" s="20" t="n">
        <v>5</v>
      </c>
      <c r="L73" s="38" t="n">
        <v>1</v>
      </c>
      <c r="M73" s="38" t="n">
        <v>3</v>
      </c>
      <c r="N73" s="20" t="n">
        <v>3</v>
      </c>
      <c r="P73" s="20" t="n">
        <v>3</v>
      </c>
      <c r="Q73" s="20" t="n">
        <v>3</v>
      </c>
      <c r="R73" s="38" t="n">
        <v>70</v>
      </c>
      <c r="S73" s="244" t="n">
        <v>0</v>
      </c>
      <c r="T73" s="38" t="n">
        <v>0</v>
      </c>
      <c r="U73" s="20" t="n">
        <v>2</v>
      </c>
      <c r="V73" s="20" t="n">
        <v>1</v>
      </c>
      <c r="W73" s="38" t="n">
        <v>0</v>
      </c>
      <c r="X73" s="20" t="n">
        <v>47</v>
      </c>
      <c r="Y73" s="20" t="n">
        <v>0</v>
      </c>
      <c r="Z73" s="20" t="n">
        <v>0</v>
      </c>
      <c r="AA73" s="20" t="n">
        <v>0</v>
      </c>
      <c r="AB73" s="20" t="n">
        <v>0</v>
      </c>
      <c r="AC73" s="20" t="n">
        <v>0</v>
      </c>
      <c r="AD73" s="38" t="n">
        <v>5</v>
      </c>
      <c r="AE73" s="38" t="n">
        <f aca="false">SUM(I73:AD73)</f>
        <v>246</v>
      </c>
    </row>
    <row r="74" s="1" customFormat="true" ht="16.5" hidden="false" customHeight="false" outlineLevel="0" collapsed="false">
      <c r="A74" s="247" t="n">
        <v>22</v>
      </c>
      <c r="B74" s="12" t="n">
        <v>11</v>
      </c>
      <c r="C74" s="13" t="n">
        <v>57</v>
      </c>
      <c r="D74" s="17" t="s">
        <v>481</v>
      </c>
      <c r="E74" s="20" t="s">
        <v>481</v>
      </c>
      <c r="F74" s="27" t="n">
        <v>405</v>
      </c>
      <c r="G74" s="27" t="s">
        <v>34</v>
      </c>
      <c r="H74" s="37" t="n">
        <v>479</v>
      </c>
      <c r="I74" s="20" t="n">
        <v>68</v>
      </c>
      <c r="J74" s="20" t="n">
        <v>51</v>
      </c>
      <c r="K74" s="20" t="n">
        <v>4</v>
      </c>
      <c r="L74" s="38" t="n">
        <v>3</v>
      </c>
      <c r="M74" s="38" t="n">
        <v>4</v>
      </c>
      <c r="N74" s="20" t="n">
        <v>5</v>
      </c>
      <c r="P74" s="20" t="n">
        <v>3</v>
      </c>
      <c r="Q74" s="20" t="n">
        <v>5</v>
      </c>
      <c r="R74" s="38" t="n">
        <v>63</v>
      </c>
      <c r="S74" s="244" t="n">
        <v>0</v>
      </c>
      <c r="T74" s="38" t="n">
        <v>2</v>
      </c>
      <c r="U74" s="20" t="n">
        <v>1</v>
      </c>
      <c r="V74" s="20" t="n">
        <v>4</v>
      </c>
      <c r="W74" s="38" t="n">
        <v>0</v>
      </c>
      <c r="X74" s="20" t="n">
        <v>34</v>
      </c>
      <c r="Y74" s="20" t="n">
        <v>0</v>
      </c>
      <c r="Z74" s="20" t="n">
        <v>0</v>
      </c>
      <c r="AA74" s="20" t="n">
        <v>0</v>
      </c>
      <c r="AB74" s="20" t="n">
        <v>0</v>
      </c>
      <c r="AC74" s="20" t="n">
        <v>0</v>
      </c>
      <c r="AD74" s="38" t="n">
        <v>2</v>
      </c>
      <c r="AE74" s="38" t="n">
        <f aca="false">SUM(I74:AD74)</f>
        <v>249</v>
      </c>
    </row>
    <row r="75" s="1" customFormat="true" ht="16.5" hidden="false" customHeight="false" outlineLevel="0" collapsed="false">
      <c r="A75" s="247" t="n">
        <v>23</v>
      </c>
      <c r="B75" s="12" t="n">
        <v>11</v>
      </c>
      <c r="C75" s="13" t="n">
        <v>57</v>
      </c>
      <c r="D75" s="17" t="s">
        <v>481</v>
      </c>
      <c r="E75" s="20" t="s">
        <v>481</v>
      </c>
      <c r="F75" s="27" t="n">
        <v>406</v>
      </c>
      <c r="G75" s="27" t="s">
        <v>33</v>
      </c>
      <c r="H75" s="37" t="n">
        <v>648</v>
      </c>
      <c r="I75" s="20" t="n">
        <v>57</v>
      </c>
      <c r="J75" s="20" t="n">
        <v>67</v>
      </c>
      <c r="K75" s="20" t="n">
        <v>14</v>
      </c>
      <c r="L75" s="38" t="n">
        <v>3</v>
      </c>
      <c r="M75" s="38" t="n">
        <v>5</v>
      </c>
      <c r="N75" s="20" t="n">
        <v>8</v>
      </c>
      <c r="P75" s="20" t="n">
        <v>5</v>
      </c>
      <c r="Q75" s="20" t="n">
        <v>5</v>
      </c>
      <c r="R75" s="38" t="n">
        <v>75</v>
      </c>
      <c r="S75" s="244" t="n">
        <v>0</v>
      </c>
      <c r="T75" s="38" t="n">
        <v>3</v>
      </c>
      <c r="U75" s="20" t="n">
        <v>2</v>
      </c>
      <c r="V75" s="20" t="n">
        <v>4</v>
      </c>
      <c r="W75" s="38" t="n">
        <v>0</v>
      </c>
      <c r="X75" s="20" t="n">
        <v>66</v>
      </c>
      <c r="Y75" s="20" t="n">
        <v>0</v>
      </c>
      <c r="Z75" s="20" t="n">
        <v>0</v>
      </c>
      <c r="AA75" s="20" t="n">
        <v>0</v>
      </c>
      <c r="AB75" s="20" t="n">
        <v>0</v>
      </c>
      <c r="AC75" s="20" t="n">
        <v>0</v>
      </c>
      <c r="AD75" s="38" t="n">
        <v>18</v>
      </c>
      <c r="AE75" s="38" t="n">
        <f aca="false">SUM(I75:AD75)</f>
        <v>332</v>
      </c>
    </row>
    <row r="76" s="1" customFormat="true" ht="16.5" hidden="false" customHeight="false" outlineLevel="0" collapsed="false">
      <c r="A76" s="247" t="n">
        <v>24</v>
      </c>
      <c r="B76" s="12" t="n">
        <v>11</v>
      </c>
      <c r="C76" s="13" t="n">
        <v>57</v>
      </c>
      <c r="D76" s="17" t="s">
        <v>481</v>
      </c>
      <c r="E76" s="20" t="s">
        <v>481</v>
      </c>
      <c r="F76" s="27" t="n">
        <v>406</v>
      </c>
      <c r="G76" s="27" t="s">
        <v>34</v>
      </c>
      <c r="H76" s="37" t="n">
        <v>648</v>
      </c>
      <c r="I76" s="20" t="n">
        <v>70</v>
      </c>
      <c r="J76" s="20" t="n">
        <v>83</v>
      </c>
      <c r="K76" s="20" t="n">
        <v>15</v>
      </c>
      <c r="L76" s="38" t="n">
        <v>2</v>
      </c>
      <c r="M76" s="38" t="n">
        <v>2</v>
      </c>
      <c r="N76" s="20" t="n">
        <v>5</v>
      </c>
      <c r="P76" s="20" t="n">
        <v>4</v>
      </c>
      <c r="Q76" s="20" t="n">
        <v>17</v>
      </c>
      <c r="R76" s="38" t="n">
        <v>60</v>
      </c>
      <c r="S76" s="244" t="n">
        <v>0</v>
      </c>
      <c r="T76" s="38" t="n">
        <v>1</v>
      </c>
      <c r="U76" s="20" t="n">
        <v>5</v>
      </c>
      <c r="V76" s="20" t="n">
        <v>1</v>
      </c>
      <c r="W76" s="38" t="n">
        <v>0</v>
      </c>
      <c r="X76" s="20" t="n">
        <v>73</v>
      </c>
      <c r="Y76" s="20" t="n">
        <v>0</v>
      </c>
      <c r="Z76" s="20" t="n">
        <v>0</v>
      </c>
      <c r="AA76" s="20" t="n">
        <v>0</v>
      </c>
      <c r="AB76" s="20" t="n">
        <v>0</v>
      </c>
      <c r="AC76" s="20" t="n">
        <v>0</v>
      </c>
      <c r="AD76" s="38" t="n">
        <v>19</v>
      </c>
      <c r="AE76" s="38" t="n">
        <f aca="false">SUM(I76:AD76)</f>
        <v>357</v>
      </c>
    </row>
    <row r="77" s="1" customFormat="true" ht="16.5" hidden="false" customHeight="false" outlineLevel="0" collapsed="false">
      <c r="A77" s="247" t="n">
        <v>25</v>
      </c>
      <c r="B77" s="12" t="n">
        <v>11</v>
      </c>
      <c r="C77" s="13" t="n">
        <v>57</v>
      </c>
      <c r="D77" s="17" t="s">
        <v>481</v>
      </c>
      <c r="E77" s="20" t="s">
        <v>481</v>
      </c>
      <c r="F77" s="27" t="n">
        <v>407</v>
      </c>
      <c r="G77" s="27" t="s">
        <v>33</v>
      </c>
      <c r="H77" s="37" t="n">
        <v>671</v>
      </c>
      <c r="I77" s="20" t="n">
        <v>56</v>
      </c>
      <c r="J77" s="20" t="n">
        <v>102</v>
      </c>
      <c r="K77" s="20" t="n">
        <v>3</v>
      </c>
      <c r="L77" s="38" t="n">
        <v>4</v>
      </c>
      <c r="M77" s="38" t="n">
        <v>1</v>
      </c>
      <c r="N77" s="20" t="n">
        <v>6</v>
      </c>
      <c r="P77" s="20" t="n">
        <v>8</v>
      </c>
      <c r="Q77" s="20" t="n">
        <v>2</v>
      </c>
      <c r="R77" s="38" t="n">
        <v>50</v>
      </c>
      <c r="S77" s="244" t="n">
        <v>0</v>
      </c>
      <c r="T77" s="38" t="n">
        <v>2</v>
      </c>
      <c r="U77" s="20" t="n">
        <v>2</v>
      </c>
      <c r="V77" s="20" t="n">
        <v>3</v>
      </c>
      <c r="W77" s="38" t="n">
        <v>0</v>
      </c>
      <c r="X77" s="20" t="n">
        <v>82</v>
      </c>
      <c r="Y77" s="20" t="n">
        <v>0</v>
      </c>
      <c r="Z77" s="20" t="n">
        <v>0</v>
      </c>
      <c r="AA77" s="20" t="n">
        <v>0</v>
      </c>
      <c r="AB77" s="20" t="n">
        <v>0</v>
      </c>
      <c r="AC77" s="20" t="n">
        <v>0</v>
      </c>
      <c r="AD77" s="38" t="n">
        <v>25</v>
      </c>
      <c r="AE77" s="38" t="n">
        <f aca="false">SUM(I77:AD77)</f>
        <v>346</v>
      </c>
    </row>
    <row r="78" s="1" customFormat="true" ht="16.5" hidden="false" customHeight="false" outlineLevel="0" collapsed="false">
      <c r="A78" s="247" t="n">
        <v>26</v>
      </c>
      <c r="B78" s="12" t="n">
        <v>11</v>
      </c>
      <c r="C78" s="13" t="n">
        <v>57</v>
      </c>
      <c r="D78" s="17" t="s">
        <v>481</v>
      </c>
      <c r="E78" s="20" t="s">
        <v>481</v>
      </c>
      <c r="F78" s="27" t="n">
        <v>407</v>
      </c>
      <c r="G78" s="27" t="s">
        <v>34</v>
      </c>
      <c r="H78" s="37" t="n">
        <v>671</v>
      </c>
      <c r="I78" s="20" t="n">
        <v>58</v>
      </c>
      <c r="J78" s="20" t="n">
        <v>104</v>
      </c>
      <c r="K78" s="20" t="n">
        <v>9</v>
      </c>
      <c r="L78" s="38" t="n">
        <v>2</v>
      </c>
      <c r="M78" s="38" t="n">
        <v>2</v>
      </c>
      <c r="N78" s="20" t="n">
        <v>9</v>
      </c>
      <c r="P78" s="20" t="n">
        <v>8</v>
      </c>
      <c r="Q78" s="20" t="n">
        <v>4</v>
      </c>
      <c r="R78" s="38" t="n">
        <v>58</v>
      </c>
      <c r="S78" s="244" t="n">
        <v>0</v>
      </c>
      <c r="T78" s="38" t="n">
        <v>2</v>
      </c>
      <c r="U78" s="20" t="n">
        <v>3</v>
      </c>
      <c r="V78" s="20" t="n">
        <v>2</v>
      </c>
      <c r="W78" s="38" t="n">
        <v>0</v>
      </c>
      <c r="X78" s="20" t="n">
        <v>55</v>
      </c>
      <c r="Y78" s="20" t="n">
        <v>0</v>
      </c>
      <c r="Z78" s="20" t="n">
        <v>0</v>
      </c>
      <c r="AA78" s="20" t="n">
        <v>0</v>
      </c>
      <c r="AB78" s="20" t="n">
        <v>0</v>
      </c>
      <c r="AC78" s="20" t="n">
        <v>0</v>
      </c>
      <c r="AD78" s="38" t="n">
        <v>13</v>
      </c>
      <c r="AE78" s="38" t="n">
        <f aca="false">SUM(I78:AD78)</f>
        <v>329</v>
      </c>
    </row>
    <row r="79" s="1" customFormat="true" ht="16.5" hidden="false" customHeight="false" outlineLevel="0" collapsed="false">
      <c r="A79" s="247" t="n">
        <v>27</v>
      </c>
      <c r="B79" s="12" t="n">
        <v>11</v>
      </c>
      <c r="C79" s="13" t="n">
        <v>57</v>
      </c>
      <c r="D79" s="17" t="s">
        <v>481</v>
      </c>
      <c r="E79" s="20" t="s">
        <v>481</v>
      </c>
      <c r="F79" s="27" t="n">
        <v>407</v>
      </c>
      <c r="G79" s="27" t="s">
        <v>35</v>
      </c>
      <c r="H79" s="37" t="n">
        <v>671</v>
      </c>
      <c r="I79" s="20" t="n">
        <v>71</v>
      </c>
      <c r="J79" s="20" t="n">
        <v>95</v>
      </c>
      <c r="K79" s="20" t="n">
        <v>3</v>
      </c>
      <c r="L79" s="38" t="n">
        <v>4</v>
      </c>
      <c r="M79" s="38" t="n">
        <v>1</v>
      </c>
      <c r="N79" s="20" t="n">
        <v>11</v>
      </c>
      <c r="P79" s="20" t="n">
        <v>13</v>
      </c>
      <c r="Q79" s="20" t="n">
        <v>2</v>
      </c>
      <c r="R79" s="38" t="n">
        <v>46</v>
      </c>
      <c r="S79" s="244" t="n">
        <v>0</v>
      </c>
      <c r="T79" s="38" t="n">
        <v>1</v>
      </c>
      <c r="U79" s="20" t="n">
        <v>0</v>
      </c>
      <c r="V79" s="20" t="n">
        <v>0</v>
      </c>
      <c r="W79" s="38" t="n">
        <v>0</v>
      </c>
      <c r="X79" s="20" t="n">
        <v>46</v>
      </c>
      <c r="Y79" s="20" t="n">
        <v>0</v>
      </c>
      <c r="Z79" s="20" t="n">
        <v>0</v>
      </c>
      <c r="AA79" s="20" t="n">
        <v>0</v>
      </c>
      <c r="AB79" s="20" t="n">
        <v>0</v>
      </c>
      <c r="AC79" s="20" t="n">
        <v>0</v>
      </c>
      <c r="AD79" s="38" t="n">
        <v>7</v>
      </c>
      <c r="AE79" s="38" t="n">
        <f aca="false">SUM(I79:AD79)</f>
        <v>300</v>
      </c>
    </row>
    <row r="80" s="1" customFormat="true" ht="16.5" hidden="false" customHeight="false" outlineLevel="0" collapsed="false">
      <c r="A80" s="247" t="n">
        <v>28</v>
      </c>
      <c r="B80" s="12" t="n">
        <v>11</v>
      </c>
      <c r="C80" s="13" t="n">
        <v>57</v>
      </c>
      <c r="D80" s="17" t="s">
        <v>481</v>
      </c>
      <c r="E80" s="20" t="s">
        <v>481</v>
      </c>
      <c r="F80" s="27" t="n">
        <v>408</v>
      </c>
      <c r="G80" s="27" t="s">
        <v>33</v>
      </c>
      <c r="H80" s="37" t="n">
        <v>589</v>
      </c>
      <c r="I80" s="20" t="n">
        <v>31</v>
      </c>
      <c r="J80" s="20" t="n">
        <v>120</v>
      </c>
      <c r="K80" s="20" t="n">
        <v>12</v>
      </c>
      <c r="L80" s="38" t="n">
        <v>3</v>
      </c>
      <c r="M80" s="38" t="n">
        <v>6</v>
      </c>
      <c r="N80" s="20" t="n">
        <v>7</v>
      </c>
      <c r="P80" s="20" t="n">
        <v>11</v>
      </c>
      <c r="Q80" s="20" t="n">
        <v>4</v>
      </c>
      <c r="R80" s="38" t="n">
        <v>40</v>
      </c>
      <c r="S80" s="244" t="n">
        <v>0</v>
      </c>
      <c r="T80" s="38" t="n">
        <v>1</v>
      </c>
      <c r="U80" s="20" t="n">
        <v>3</v>
      </c>
      <c r="V80" s="20" t="n">
        <v>3</v>
      </c>
      <c r="W80" s="38" t="n">
        <v>0</v>
      </c>
      <c r="X80" s="20" t="n">
        <v>51</v>
      </c>
      <c r="Y80" s="20" t="n">
        <v>0</v>
      </c>
      <c r="Z80" s="20" t="n">
        <v>0</v>
      </c>
      <c r="AA80" s="20" t="n">
        <v>0</v>
      </c>
      <c r="AB80" s="20" t="n">
        <v>0</v>
      </c>
      <c r="AC80" s="20" t="n">
        <v>0</v>
      </c>
      <c r="AD80" s="38" t="n">
        <v>17</v>
      </c>
      <c r="AE80" s="38" t="n">
        <f aca="false">SUM(I80:AD80)</f>
        <v>309</v>
      </c>
    </row>
    <row r="81" s="1" customFormat="true" ht="16.5" hidden="false" customHeight="false" outlineLevel="0" collapsed="false">
      <c r="A81" s="247" t="n">
        <v>29</v>
      </c>
      <c r="B81" s="12" t="n">
        <v>11</v>
      </c>
      <c r="C81" s="13" t="n">
        <v>57</v>
      </c>
      <c r="D81" s="17" t="s">
        <v>481</v>
      </c>
      <c r="E81" s="20" t="s">
        <v>481</v>
      </c>
      <c r="F81" s="27" t="n">
        <v>408</v>
      </c>
      <c r="G81" s="27" t="s">
        <v>34</v>
      </c>
      <c r="H81" s="37" t="n">
        <v>589</v>
      </c>
      <c r="I81" s="20" t="n">
        <v>33</v>
      </c>
      <c r="J81" s="20" t="n">
        <v>128</v>
      </c>
      <c r="K81" s="20" t="n">
        <v>16</v>
      </c>
      <c r="L81" s="38" t="n">
        <v>4</v>
      </c>
      <c r="M81" s="38" t="n">
        <v>6</v>
      </c>
      <c r="N81" s="20" t="n">
        <v>6</v>
      </c>
      <c r="P81" s="20" t="n">
        <v>3</v>
      </c>
      <c r="Q81" s="20" t="n">
        <v>6</v>
      </c>
      <c r="R81" s="38" t="n">
        <v>15</v>
      </c>
      <c r="S81" s="244" t="n">
        <v>0</v>
      </c>
      <c r="T81" s="38" t="n">
        <v>4</v>
      </c>
      <c r="U81" s="20" t="n">
        <v>3</v>
      </c>
      <c r="V81" s="20" t="n">
        <v>2</v>
      </c>
      <c r="W81" s="38" t="n">
        <v>0</v>
      </c>
      <c r="X81" s="20" t="n">
        <v>66</v>
      </c>
      <c r="Y81" s="20" t="n">
        <v>0</v>
      </c>
      <c r="Z81" s="20" t="n">
        <v>0</v>
      </c>
      <c r="AA81" s="20" t="n">
        <v>0</v>
      </c>
      <c r="AB81" s="20" t="n">
        <v>0</v>
      </c>
      <c r="AC81" s="20" t="n">
        <v>0</v>
      </c>
      <c r="AD81" s="38" t="n">
        <v>11</v>
      </c>
      <c r="AE81" s="38" t="n">
        <f aca="false">SUM(I81:AD81)</f>
        <v>303</v>
      </c>
    </row>
    <row r="82" s="1" customFormat="true" ht="16.5" hidden="false" customHeight="false" outlineLevel="0" collapsed="false">
      <c r="A82" s="247" t="n">
        <v>30</v>
      </c>
      <c r="B82" s="12" t="n">
        <v>11</v>
      </c>
      <c r="C82" s="13" t="n">
        <v>57</v>
      </c>
      <c r="D82" s="17" t="s">
        <v>481</v>
      </c>
      <c r="E82" s="20" t="s">
        <v>481</v>
      </c>
      <c r="F82" s="27" t="n">
        <v>408</v>
      </c>
      <c r="G82" s="27" t="s">
        <v>35</v>
      </c>
      <c r="H82" s="37" t="n">
        <v>588</v>
      </c>
      <c r="I82" s="20" t="n">
        <v>46</v>
      </c>
      <c r="J82" s="20" t="n">
        <v>125</v>
      </c>
      <c r="K82" s="20" t="n">
        <v>11</v>
      </c>
      <c r="L82" s="38" t="n">
        <v>6</v>
      </c>
      <c r="M82" s="38" t="n">
        <v>4</v>
      </c>
      <c r="N82" s="20" t="n">
        <v>7</v>
      </c>
      <c r="P82" s="20" t="n">
        <v>11</v>
      </c>
      <c r="Q82" s="20" t="n">
        <v>1</v>
      </c>
      <c r="R82" s="38" t="n">
        <v>18</v>
      </c>
      <c r="S82" s="244" t="n">
        <v>0</v>
      </c>
      <c r="T82" s="38" t="n">
        <v>2</v>
      </c>
      <c r="U82" s="20" t="n">
        <v>4</v>
      </c>
      <c r="V82" s="20" t="n">
        <v>7</v>
      </c>
      <c r="W82" s="38" t="n">
        <v>0</v>
      </c>
      <c r="X82" s="20" t="n">
        <v>62</v>
      </c>
      <c r="Y82" s="20" t="n">
        <v>0</v>
      </c>
      <c r="Z82" s="20" t="n">
        <v>0</v>
      </c>
      <c r="AA82" s="20" t="n">
        <v>0</v>
      </c>
      <c r="AB82" s="20" t="n">
        <v>0</v>
      </c>
      <c r="AC82" s="20" t="n">
        <v>0</v>
      </c>
      <c r="AD82" s="38" t="n">
        <v>2</v>
      </c>
      <c r="AE82" s="38" t="n">
        <f aca="false">SUM(I82:AD82)</f>
        <v>306</v>
      </c>
    </row>
    <row r="83" s="1" customFormat="true" ht="16.5" hidden="false" customHeight="false" outlineLevel="0" collapsed="false">
      <c r="A83" s="247" t="n">
        <v>31</v>
      </c>
      <c r="B83" s="12" t="n">
        <v>11</v>
      </c>
      <c r="C83" s="13" t="n">
        <v>57</v>
      </c>
      <c r="D83" s="17" t="s">
        <v>481</v>
      </c>
      <c r="E83" s="20" t="s">
        <v>481</v>
      </c>
      <c r="F83" s="27" t="n">
        <v>409</v>
      </c>
      <c r="G83" s="27" t="s">
        <v>33</v>
      </c>
      <c r="H83" s="1" t="n">
        <v>651</v>
      </c>
      <c r="I83" s="20" t="n">
        <v>28</v>
      </c>
      <c r="J83" s="20" t="n">
        <v>58</v>
      </c>
      <c r="K83" s="20" t="n">
        <v>22</v>
      </c>
      <c r="L83" s="38" t="n">
        <v>4</v>
      </c>
      <c r="M83" s="38" t="n">
        <v>2</v>
      </c>
      <c r="N83" s="20" t="n">
        <v>2</v>
      </c>
      <c r="P83" s="20" t="n">
        <v>139</v>
      </c>
      <c r="Q83" s="20" t="n">
        <v>2</v>
      </c>
      <c r="R83" s="38" t="n">
        <v>34</v>
      </c>
      <c r="S83" s="244" t="n">
        <v>0</v>
      </c>
      <c r="T83" s="38" t="n">
        <v>0</v>
      </c>
      <c r="U83" s="20" t="n">
        <v>3</v>
      </c>
      <c r="V83" s="20" t="n">
        <v>2</v>
      </c>
      <c r="W83" s="38" t="n">
        <v>0</v>
      </c>
      <c r="X83" s="20" t="n">
        <v>68</v>
      </c>
      <c r="Y83" s="20" t="n">
        <v>0</v>
      </c>
      <c r="Z83" s="20" t="n">
        <v>0</v>
      </c>
      <c r="AA83" s="20" t="n">
        <v>0</v>
      </c>
      <c r="AB83" s="20" t="n">
        <v>0</v>
      </c>
      <c r="AC83" s="20" t="n">
        <v>0</v>
      </c>
      <c r="AD83" s="38" t="n">
        <v>27</v>
      </c>
      <c r="AE83" s="38" t="n">
        <f aca="false">SUM(I83:AD83)</f>
        <v>391</v>
      </c>
    </row>
    <row r="84" s="1" customFormat="true" ht="16.5" hidden="false" customHeight="false" outlineLevel="0" collapsed="false">
      <c r="A84" s="247" t="n">
        <v>32</v>
      </c>
      <c r="B84" s="12" t="n">
        <v>11</v>
      </c>
      <c r="C84" s="13" t="n">
        <v>57</v>
      </c>
      <c r="D84" s="17" t="s">
        <v>481</v>
      </c>
      <c r="E84" s="20" t="s">
        <v>481</v>
      </c>
      <c r="F84" s="27" t="n">
        <v>409</v>
      </c>
      <c r="G84" s="27" t="s">
        <v>34</v>
      </c>
      <c r="H84" s="37" t="n">
        <v>651</v>
      </c>
      <c r="I84" s="20" t="n">
        <v>27</v>
      </c>
      <c r="J84" s="20" t="n">
        <v>47</v>
      </c>
      <c r="K84" s="20" t="n">
        <v>16</v>
      </c>
      <c r="L84" s="38" t="n">
        <v>5</v>
      </c>
      <c r="M84" s="38" t="n">
        <v>3</v>
      </c>
      <c r="N84" s="20" t="n">
        <v>1</v>
      </c>
      <c r="P84" s="20" t="n">
        <v>173</v>
      </c>
      <c r="Q84" s="20" t="n">
        <v>4</v>
      </c>
      <c r="R84" s="38" t="n">
        <v>36</v>
      </c>
      <c r="S84" s="244" t="n">
        <v>0</v>
      </c>
      <c r="T84" s="38" t="n">
        <v>0</v>
      </c>
      <c r="U84" s="20" t="n">
        <v>1</v>
      </c>
      <c r="V84" s="20" t="n">
        <v>0</v>
      </c>
      <c r="W84" s="38" t="n">
        <v>0</v>
      </c>
      <c r="X84" s="20" t="n">
        <v>61</v>
      </c>
      <c r="Y84" s="20" t="n">
        <v>0</v>
      </c>
      <c r="Z84" s="20" t="n">
        <v>0</v>
      </c>
      <c r="AA84" s="20" t="n">
        <v>0</v>
      </c>
      <c r="AB84" s="20" t="n">
        <v>0</v>
      </c>
      <c r="AC84" s="20" t="n">
        <v>0</v>
      </c>
      <c r="AD84" s="38" t="n">
        <v>25</v>
      </c>
      <c r="AE84" s="38" t="n">
        <f aca="false">SUM(I84:AD84)</f>
        <v>399</v>
      </c>
    </row>
    <row r="85" s="1" customFormat="true" ht="16.5" hidden="false" customHeight="false" outlineLevel="0" collapsed="false">
      <c r="A85" s="247" t="n">
        <v>33</v>
      </c>
      <c r="B85" s="12" t="n">
        <v>11</v>
      </c>
      <c r="C85" s="13" t="n">
        <v>57</v>
      </c>
      <c r="D85" s="17" t="s">
        <v>481</v>
      </c>
      <c r="E85" s="20" t="s">
        <v>481</v>
      </c>
      <c r="F85" s="27" t="n">
        <v>409</v>
      </c>
      <c r="G85" s="89" t="s">
        <v>62</v>
      </c>
      <c r="H85" s="37" t="n">
        <v>361</v>
      </c>
      <c r="I85" s="20" t="n">
        <v>11</v>
      </c>
      <c r="J85" s="20" t="n">
        <v>88</v>
      </c>
      <c r="K85" s="20" t="n">
        <v>8</v>
      </c>
      <c r="L85" s="38" t="n">
        <v>1</v>
      </c>
      <c r="M85" s="38" t="n">
        <v>2</v>
      </c>
      <c r="N85" s="20" t="n">
        <v>1</v>
      </c>
      <c r="P85" s="20" t="n">
        <v>46</v>
      </c>
      <c r="Q85" s="20" t="n">
        <v>2</v>
      </c>
      <c r="R85" s="38" t="n">
        <v>22</v>
      </c>
      <c r="S85" s="244" t="n">
        <v>0</v>
      </c>
      <c r="T85" s="38" t="n">
        <v>1</v>
      </c>
      <c r="U85" s="20" t="n">
        <v>0</v>
      </c>
      <c r="V85" s="20" t="n">
        <v>1</v>
      </c>
      <c r="W85" s="38" t="n">
        <v>0</v>
      </c>
      <c r="X85" s="20" t="n">
        <v>12</v>
      </c>
      <c r="Y85" s="20" t="n">
        <v>0</v>
      </c>
      <c r="Z85" s="20" t="n">
        <v>0</v>
      </c>
      <c r="AA85" s="20" t="n">
        <v>0</v>
      </c>
      <c r="AB85" s="20" t="n">
        <v>0</v>
      </c>
      <c r="AC85" s="20" t="n">
        <v>0</v>
      </c>
      <c r="AD85" s="38" t="n">
        <v>8</v>
      </c>
      <c r="AE85" s="38" t="n">
        <f aca="false">SUM(I85:AD85)</f>
        <v>203</v>
      </c>
    </row>
    <row r="86" s="1" customFormat="true" ht="16.5" hidden="false" customHeight="false" outlineLevel="0" collapsed="false">
      <c r="A86" s="247" t="n">
        <v>34</v>
      </c>
      <c r="B86" s="12" t="n">
        <v>11</v>
      </c>
      <c r="C86" s="13" t="n">
        <v>57</v>
      </c>
      <c r="D86" s="17" t="s">
        <v>481</v>
      </c>
      <c r="E86" s="20" t="s">
        <v>481</v>
      </c>
      <c r="F86" s="27" t="n">
        <v>410</v>
      </c>
      <c r="G86" s="27" t="s">
        <v>33</v>
      </c>
      <c r="H86" s="37" t="n">
        <v>617</v>
      </c>
      <c r="I86" s="20" t="n">
        <v>37</v>
      </c>
      <c r="J86" s="20" t="n">
        <v>81</v>
      </c>
      <c r="K86" s="20" t="n">
        <v>18</v>
      </c>
      <c r="L86" s="38" t="n">
        <v>4</v>
      </c>
      <c r="M86" s="38" t="n">
        <v>2</v>
      </c>
      <c r="N86" s="20" t="n">
        <v>2</v>
      </c>
      <c r="P86" s="20" t="n">
        <v>44</v>
      </c>
      <c r="Q86" s="20" t="n">
        <v>1</v>
      </c>
      <c r="R86" s="38" t="n">
        <v>65</v>
      </c>
      <c r="S86" s="244" t="n">
        <v>0</v>
      </c>
      <c r="T86" s="38" t="n">
        <v>1</v>
      </c>
      <c r="U86" s="20" t="n">
        <v>6</v>
      </c>
      <c r="V86" s="20" t="n">
        <v>1</v>
      </c>
      <c r="W86" s="38" t="n">
        <v>0</v>
      </c>
      <c r="X86" s="20" t="n">
        <v>55</v>
      </c>
      <c r="Y86" s="20" t="n">
        <v>0</v>
      </c>
      <c r="Z86" s="20" t="n">
        <v>0</v>
      </c>
      <c r="AA86" s="20" t="n">
        <v>0</v>
      </c>
      <c r="AB86" s="20" t="n">
        <v>0</v>
      </c>
      <c r="AC86" s="20" t="n">
        <v>0</v>
      </c>
      <c r="AD86" s="38" t="n">
        <v>23</v>
      </c>
      <c r="AE86" s="38" t="n">
        <f aca="false">SUM(I86:AD86)</f>
        <v>340</v>
      </c>
    </row>
    <row r="87" s="1" customFormat="true" ht="16.5" hidden="false" customHeight="false" outlineLevel="0" collapsed="false">
      <c r="A87" s="247" t="n">
        <v>35</v>
      </c>
      <c r="B87" s="12" t="n">
        <v>11</v>
      </c>
      <c r="C87" s="13" t="n">
        <v>57</v>
      </c>
      <c r="D87" s="17" t="s">
        <v>481</v>
      </c>
      <c r="E87" s="20" t="s">
        <v>481</v>
      </c>
      <c r="F87" s="27" t="n">
        <v>410</v>
      </c>
      <c r="G87" s="27" t="s">
        <v>34</v>
      </c>
      <c r="H87" s="37" t="n">
        <v>616</v>
      </c>
      <c r="I87" s="20" t="n">
        <v>35</v>
      </c>
      <c r="J87" s="20" t="n">
        <v>52</v>
      </c>
      <c r="K87" s="20" t="n">
        <v>27</v>
      </c>
      <c r="L87" s="38" t="n">
        <v>3</v>
      </c>
      <c r="M87" s="38" t="n">
        <v>4</v>
      </c>
      <c r="N87" s="20" t="n">
        <v>1</v>
      </c>
      <c r="P87" s="20" t="n">
        <v>38</v>
      </c>
      <c r="Q87" s="20" t="n">
        <v>4</v>
      </c>
      <c r="R87" s="38" t="n">
        <v>73</v>
      </c>
      <c r="S87" s="244" t="n">
        <v>0</v>
      </c>
      <c r="T87" s="38" t="n">
        <v>0</v>
      </c>
      <c r="U87" s="20" t="n">
        <v>6</v>
      </c>
      <c r="V87" s="20" t="n">
        <v>1</v>
      </c>
      <c r="W87" s="38" t="n">
        <v>0</v>
      </c>
      <c r="X87" s="20" t="n">
        <v>64</v>
      </c>
      <c r="Y87" s="20" t="n">
        <v>0</v>
      </c>
      <c r="Z87" s="20" t="n">
        <v>0</v>
      </c>
      <c r="AA87" s="20" t="n">
        <v>0</v>
      </c>
      <c r="AB87" s="20" t="n">
        <v>0</v>
      </c>
      <c r="AC87" s="20" t="n">
        <v>0</v>
      </c>
      <c r="AD87" s="38" t="n">
        <v>20</v>
      </c>
      <c r="AE87" s="38" t="n">
        <f aca="false">SUM(I87:AD87)</f>
        <v>328</v>
      </c>
    </row>
    <row r="88" s="1" customFormat="true" ht="16.5" hidden="false" customHeight="false" outlineLevel="0" collapsed="false">
      <c r="A88" s="247" t="n">
        <v>36</v>
      </c>
      <c r="B88" s="12" t="n">
        <v>11</v>
      </c>
      <c r="C88" s="13" t="n">
        <v>57</v>
      </c>
      <c r="D88" s="17" t="s">
        <v>481</v>
      </c>
      <c r="E88" s="20" t="s">
        <v>481</v>
      </c>
      <c r="F88" s="27" t="n">
        <v>411</v>
      </c>
      <c r="G88" s="27" t="s">
        <v>33</v>
      </c>
      <c r="H88" s="37" t="n">
        <v>439</v>
      </c>
      <c r="I88" s="20" t="n">
        <v>37</v>
      </c>
      <c r="J88" s="20" t="n">
        <v>25</v>
      </c>
      <c r="K88" s="20" t="n">
        <v>14</v>
      </c>
      <c r="L88" s="38" t="n">
        <v>1</v>
      </c>
      <c r="M88" s="38" t="n">
        <v>4</v>
      </c>
      <c r="N88" s="20" t="n">
        <v>2</v>
      </c>
      <c r="P88" s="20" t="n">
        <v>28</v>
      </c>
      <c r="Q88" s="20" t="n">
        <v>4</v>
      </c>
      <c r="R88" s="38" t="n">
        <v>49</v>
      </c>
      <c r="S88" s="244" t="n">
        <v>0</v>
      </c>
      <c r="T88" s="38" t="n">
        <v>1</v>
      </c>
      <c r="U88" s="20" t="n">
        <v>0</v>
      </c>
      <c r="V88" s="20" t="n">
        <v>1</v>
      </c>
      <c r="W88" s="38" t="n">
        <v>0</v>
      </c>
      <c r="X88" s="20" t="n">
        <v>25</v>
      </c>
      <c r="Y88" s="20" t="n">
        <v>0</v>
      </c>
      <c r="Z88" s="20" t="n">
        <v>0</v>
      </c>
      <c r="AA88" s="20" t="n">
        <v>0</v>
      </c>
      <c r="AB88" s="20" t="n">
        <v>0</v>
      </c>
      <c r="AC88" s="20" t="n">
        <v>0</v>
      </c>
      <c r="AD88" s="38" t="n">
        <v>12</v>
      </c>
      <c r="AE88" s="38" t="n">
        <f aca="false">SUM(I88:AD88)</f>
        <v>203</v>
      </c>
    </row>
    <row r="89" s="1" customFormat="true" ht="16.5" hidden="false" customHeight="false" outlineLevel="0" collapsed="false">
      <c r="A89" s="247" t="n">
        <v>37</v>
      </c>
      <c r="B89" s="12" t="n">
        <v>11</v>
      </c>
      <c r="C89" s="13" t="n">
        <v>57</v>
      </c>
      <c r="D89" s="17" t="s">
        <v>481</v>
      </c>
      <c r="E89" s="20" t="s">
        <v>481</v>
      </c>
      <c r="F89" s="27" t="n">
        <v>411</v>
      </c>
      <c r="G89" s="27" t="s">
        <v>34</v>
      </c>
      <c r="H89" s="37" t="n">
        <v>439</v>
      </c>
      <c r="I89" s="20" t="n">
        <v>32</v>
      </c>
      <c r="J89" s="20" t="n">
        <v>23</v>
      </c>
      <c r="K89" s="20" t="n">
        <v>16</v>
      </c>
      <c r="L89" s="38" t="n">
        <v>2</v>
      </c>
      <c r="M89" s="38" t="n">
        <v>4</v>
      </c>
      <c r="N89" s="20" t="n">
        <v>3</v>
      </c>
      <c r="P89" s="20" t="n">
        <v>48</v>
      </c>
      <c r="Q89" s="20" t="n">
        <v>4</v>
      </c>
      <c r="R89" s="38" t="n">
        <v>32</v>
      </c>
      <c r="S89" s="244" t="n">
        <v>0</v>
      </c>
      <c r="T89" s="38" t="n">
        <v>1</v>
      </c>
      <c r="U89" s="20" t="n">
        <v>0</v>
      </c>
      <c r="V89" s="20" t="n">
        <v>1</v>
      </c>
      <c r="W89" s="38" t="n">
        <v>0</v>
      </c>
      <c r="X89" s="20" t="n">
        <v>34</v>
      </c>
      <c r="Y89" s="20" t="n">
        <v>0</v>
      </c>
      <c r="Z89" s="20" t="n">
        <v>0</v>
      </c>
      <c r="AA89" s="20" t="n">
        <v>0</v>
      </c>
      <c r="AB89" s="20" t="n">
        <v>0</v>
      </c>
      <c r="AC89" s="20" t="n">
        <v>0</v>
      </c>
      <c r="AD89" s="38" t="n">
        <v>14</v>
      </c>
      <c r="AE89" s="38" t="n">
        <f aca="false">SUM(I89:AD89)</f>
        <v>214</v>
      </c>
    </row>
    <row r="90" s="1" customFormat="true" ht="16.5" hidden="false" customHeight="false" outlineLevel="0" collapsed="false">
      <c r="A90" s="247" t="n">
        <v>38</v>
      </c>
      <c r="B90" s="12" t="n">
        <v>11</v>
      </c>
      <c r="C90" s="13" t="n">
        <v>57</v>
      </c>
      <c r="D90" s="17" t="s">
        <v>481</v>
      </c>
      <c r="E90" s="20" t="s">
        <v>481</v>
      </c>
      <c r="F90" s="27" t="n">
        <v>412</v>
      </c>
      <c r="G90" s="27" t="s">
        <v>33</v>
      </c>
      <c r="H90" s="37" t="n">
        <v>561</v>
      </c>
      <c r="I90" s="20" t="n">
        <v>57</v>
      </c>
      <c r="J90" s="20" t="n">
        <v>103</v>
      </c>
      <c r="K90" s="20" t="n">
        <v>9</v>
      </c>
      <c r="L90" s="38" t="n">
        <v>4</v>
      </c>
      <c r="M90" s="38" t="n">
        <v>3</v>
      </c>
      <c r="N90" s="20" t="n">
        <v>2</v>
      </c>
      <c r="P90" s="20" t="n">
        <v>6</v>
      </c>
      <c r="Q90" s="20" t="n">
        <v>4</v>
      </c>
      <c r="R90" s="38" t="n">
        <v>37</v>
      </c>
      <c r="S90" s="244" t="n">
        <v>0</v>
      </c>
      <c r="T90" s="38" t="n">
        <v>6</v>
      </c>
      <c r="U90" s="20" t="n">
        <v>3</v>
      </c>
      <c r="V90" s="20" t="n">
        <v>1</v>
      </c>
      <c r="W90" s="38" t="n">
        <v>0</v>
      </c>
      <c r="X90" s="20" t="n">
        <v>16</v>
      </c>
      <c r="Y90" s="20" t="n">
        <v>0</v>
      </c>
      <c r="Z90" s="20" t="n">
        <v>0</v>
      </c>
      <c r="AA90" s="20" t="n">
        <v>0</v>
      </c>
      <c r="AB90" s="20" t="n">
        <v>0</v>
      </c>
      <c r="AC90" s="20" t="n">
        <v>0</v>
      </c>
      <c r="AD90" s="38" t="n">
        <v>8</v>
      </c>
      <c r="AE90" s="38" t="n">
        <f aca="false">SUM(I90:AD90)</f>
        <v>259</v>
      </c>
    </row>
    <row r="91" s="1" customFormat="true" ht="16.5" hidden="false" customHeight="false" outlineLevel="0" collapsed="false">
      <c r="A91" s="247" t="n">
        <v>39</v>
      </c>
      <c r="B91" s="12" t="n">
        <v>11</v>
      </c>
      <c r="C91" s="13" t="n">
        <v>57</v>
      </c>
      <c r="D91" s="17" t="s">
        <v>481</v>
      </c>
      <c r="E91" s="20" t="s">
        <v>481</v>
      </c>
      <c r="F91" s="27" t="n">
        <v>412</v>
      </c>
      <c r="G91" s="27" t="s">
        <v>34</v>
      </c>
      <c r="H91" s="37" t="n">
        <v>561</v>
      </c>
      <c r="I91" s="20" t="n">
        <v>66</v>
      </c>
      <c r="J91" s="20" t="n">
        <v>119</v>
      </c>
      <c r="K91" s="20" t="n">
        <v>13</v>
      </c>
      <c r="L91" s="38" t="n">
        <v>4</v>
      </c>
      <c r="M91" s="38" t="n">
        <v>2</v>
      </c>
      <c r="N91" s="20" t="n">
        <v>3</v>
      </c>
      <c r="P91" s="20" t="n">
        <v>3</v>
      </c>
      <c r="Q91" s="20" t="n">
        <v>4</v>
      </c>
      <c r="R91" s="38" t="n">
        <v>31</v>
      </c>
      <c r="S91" s="244" t="n">
        <v>0</v>
      </c>
      <c r="T91" s="38" t="n">
        <v>2</v>
      </c>
      <c r="U91" s="20" t="n">
        <v>3</v>
      </c>
      <c r="V91" s="20" t="n">
        <v>0</v>
      </c>
      <c r="W91" s="38" t="n">
        <v>0</v>
      </c>
      <c r="X91" s="20" t="n">
        <v>34</v>
      </c>
      <c r="Y91" s="20" t="n">
        <v>0</v>
      </c>
      <c r="Z91" s="20" t="n">
        <v>0</v>
      </c>
      <c r="AA91" s="20" t="n">
        <v>0</v>
      </c>
      <c r="AB91" s="20" t="n">
        <v>0</v>
      </c>
      <c r="AC91" s="20" t="n">
        <v>0</v>
      </c>
      <c r="AD91" s="38" t="n">
        <v>8</v>
      </c>
      <c r="AE91" s="38" t="n">
        <f aca="false">SUM(I91:AD91)</f>
        <v>292</v>
      </c>
    </row>
    <row r="92" s="1" customFormat="true" ht="16.5" hidden="false" customHeight="false" outlineLevel="0" collapsed="false">
      <c r="A92" s="247" t="n">
        <v>40</v>
      </c>
      <c r="B92" s="12" t="n">
        <v>11</v>
      </c>
      <c r="C92" s="13" t="n">
        <v>57</v>
      </c>
      <c r="D92" s="17" t="s">
        <v>481</v>
      </c>
      <c r="E92" s="20" t="s">
        <v>481</v>
      </c>
      <c r="F92" s="27" t="n">
        <v>413</v>
      </c>
      <c r="G92" s="27" t="s">
        <v>33</v>
      </c>
      <c r="H92" s="37" t="n">
        <v>477</v>
      </c>
      <c r="I92" s="20" t="n">
        <v>26</v>
      </c>
      <c r="J92" s="20" t="n">
        <v>86</v>
      </c>
      <c r="K92" s="20" t="n">
        <v>5</v>
      </c>
      <c r="L92" s="38" t="n">
        <v>6</v>
      </c>
      <c r="M92" s="38" t="n">
        <v>3</v>
      </c>
      <c r="N92" s="20" t="n">
        <v>5</v>
      </c>
      <c r="P92" s="20" t="n">
        <v>42</v>
      </c>
      <c r="Q92" s="20" t="n">
        <v>5</v>
      </c>
      <c r="R92" s="38" t="n">
        <v>33</v>
      </c>
      <c r="S92" s="244" t="n">
        <v>0</v>
      </c>
      <c r="T92" s="38" t="n">
        <v>3</v>
      </c>
      <c r="U92" s="20" t="n">
        <v>0</v>
      </c>
      <c r="V92" s="20" t="n">
        <v>0</v>
      </c>
      <c r="W92" s="38" t="n">
        <v>0</v>
      </c>
      <c r="X92" s="20" t="n">
        <v>61</v>
      </c>
      <c r="Y92" s="20" t="n">
        <v>0</v>
      </c>
      <c r="Z92" s="20" t="n">
        <v>0</v>
      </c>
      <c r="AA92" s="20" t="n">
        <v>0</v>
      </c>
      <c r="AB92" s="20" t="n">
        <v>0</v>
      </c>
      <c r="AC92" s="20" t="n">
        <v>0</v>
      </c>
      <c r="AD92" s="38" t="n">
        <v>13</v>
      </c>
      <c r="AE92" s="38" t="n">
        <f aca="false">SUM(I92:AD92)</f>
        <v>288</v>
      </c>
    </row>
    <row r="93" s="1" customFormat="true" ht="16.5" hidden="false" customHeight="false" outlineLevel="0" collapsed="false">
      <c r="A93" s="247" t="n">
        <v>41</v>
      </c>
      <c r="B93" s="12" t="n">
        <v>11</v>
      </c>
      <c r="C93" s="13" t="n">
        <v>57</v>
      </c>
      <c r="D93" s="17" t="s">
        <v>481</v>
      </c>
      <c r="E93" s="20" t="s">
        <v>481</v>
      </c>
      <c r="F93" s="27" t="n">
        <v>414</v>
      </c>
      <c r="G93" s="27" t="s">
        <v>33</v>
      </c>
      <c r="H93" s="37" t="n">
        <v>414</v>
      </c>
      <c r="I93" s="20" t="n">
        <v>45</v>
      </c>
      <c r="J93" s="20" t="n">
        <v>45</v>
      </c>
      <c r="K93" s="20" t="n">
        <v>24</v>
      </c>
      <c r="L93" s="38" t="n">
        <v>6</v>
      </c>
      <c r="M93" s="38" t="n">
        <v>1</v>
      </c>
      <c r="N93" s="20" t="n">
        <v>1</v>
      </c>
      <c r="P93" s="20" t="n">
        <v>20</v>
      </c>
      <c r="Q93" s="20" t="n">
        <v>2</v>
      </c>
      <c r="R93" s="38" t="n">
        <v>44</v>
      </c>
      <c r="S93" s="244" t="n">
        <v>0</v>
      </c>
      <c r="T93" s="38" t="n">
        <v>0</v>
      </c>
      <c r="U93" s="20" t="n">
        <v>5</v>
      </c>
      <c r="V93" s="20" t="n">
        <v>1</v>
      </c>
      <c r="W93" s="38" t="n">
        <v>0</v>
      </c>
      <c r="X93" s="20" t="n">
        <v>11</v>
      </c>
      <c r="Y93" s="20" t="n">
        <v>0</v>
      </c>
      <c r="Z93" s="20" t="n">
        <v>0</v>
      </c>
      <c r="AA93" s="20" t="n">
        <v>0</v>
      </c>
      <c r="AB93" s="20" t="n">
        <v>0</v>
      </c>
      <c r="AC93" s="20" t="n">
        <v>0</v>
      </c>
      <c r="AD93" s="38" t="n">
        <v>11</v>
      </c>
      <c r="AE93" s="38" t="n">
        <f aca="false">SUM(I93:AD93)</f>
        <v>216</v>
      </c>
    </row>
    <row r="94" s="1" customFormat="true" ht="16.5" hidden="false" customHeight="false" outlineLevel="0" collapsed="false">
      <c r="A94" s="247" t="n">
        <v>42</v>
      </c>
      <c r="B94" s="12" t="n">
        <v>11</v>
      </c>
      <c r="C94" s="13" t="n">
        <v>57</v>
      </c>
      <c r="D94" s="17" t="s">
        <v>481</v>
      </c>
      <c r="E94" s="20" t="s">
        <v>481</v>
      </c>
      <c r="F94" s="27" t="n">
        <v>414</v>
      </c>
      <c r="G94" s="27" t="s">
        <v>34</v>
      </c>
      <c r="H94" s="37" t="n">
        <v>413</v>
      </c>
      <c r="I94" s="20" t="n">
        <v>50</v>
      </c>
      <c r="J94" s="20" t="n">
        <v>39</v>
      </c>
      <c r="K94" s="20" t="n">
        <v>20</v>
      </c>
      <c r="L94" s="38" t="n">
        <v>6</v>
      </c>
      <c r="M94" s="38" t="n">
        <v>4</v>
      </c>
      <c r="N94" s="20" t="n">
        <v>3</v>
      </c>
      <c r="P94" s="20" t="n">
        <v>15</v>
      </c>
      <c r="Q94" s="20" t="n">
        <v>2</v>
      </c>
      <c r="R94" s="38" t="n">
        <v>44</v>
      </c>
      <c r="S94" s="244" t="n">
        <v>0</v>
      </c>
      <c r="T94" s="38" t="n">
        <v>4</v>
      </c>
      <c r="U94" s="20" t="n">
        <v>0</v>
      </c>
      <c r="V94" s="20" t="n">
        <v>1</v>
      </c>
      <c r="W94" s="38" t="n">
        <v>0</v>
      </c>
      <c r="X94" s="20" t="n">
        <v>10</v>
      </c>
      <c r="Y94" s="20" t="n">
        <v>0</v>
      </c>
      <c r="Z94" s="20" t="n">
        <v>0</v>
      </c>
      <c r="AA94" s="20" t="n">
        <v>0</v>
      </c>
      <c r="AB94" s="20" t="n">
        <v>0</v>
      </c>
      <c r="AC94" s="20" t="n">
        <v>0</v>
      </c>
      <c r="AD94" s="38" t="n">
        <v>9</v>
      </c>
      <c r="AE94" s="38" t="n">
        <f aca="false">SUM(I94:AD94)</f>
        <v>207</v>
      </c>
    </row>
    <row r="95" s="1" customFormat="true" ht="16.5" hidden="false" customHeight="false" outlineLevel="0" collapsed="false">
      <c r="A95" s="247" t="n">
        <v>43</v>
      </c>
      <c r="B95" s="12" t="n">
        <v>11</v>
      </c>
      <c r="C95" s="13" t="n">
        <v>57</v>
      </c>
      <c r="D95" s="17" t="s">
        <v>481</v>
      </c>
      <c r="E95" s="20" t="s">
        <v>481</v>
      </c>
      <c r="F95" s="27" t="n">
        <v>414</v>
      </c>
      <c r="G95" s="89" t="s">
        <v>62</v>
      </c>
      <c r="H95" s="37" t="n">
        <v>132</v>
      </c>
      <c r="I95" s="20" t="n">
        <v>14</v>
      </c>
      <c r="J95" s="20" t="n">
        <v>38</v>
      </c>
      <c r="K95" s="20" t="n">
        <v>5</v>
      </c>
      <c r="L95" s="38" t="n">
        <v>2</v>
      </c>
      <c r="M95" s="38" t="n">
        <v>0</v>
      </c>
      <c r="N95" s="20" t="n">
        <v>0</v>
      </c>
      <c r="P95" s="20" t="n">
        <v>1</v>
      </c>
      <c r="Q95" s="20" t="n">
        <v>1</v>
      </c>
      <c r="R95" s="38" t="n">
        <v>14</v>
      </c>
      <c r="S95" s="244" t="n">
        <v>0</v>
      </c>
      <c r="T95" s="38" t="n">
        <v>0</v>
      </c>
      <c r="U95" s="20" t="n">
        <v>0</v>
      </c>
      <c r="V95" s="20" t="n">
        <v>0</v>
      </c>
      <c r="W95" s="38" t="n">
        <v>0</v>
      </c>
      <c r="X95" s="20" t="n">
        <v>4</v>
      </c>
      <c r="Y95" s="20" t="n">
        <v>0</v>
      </c>
      <c r="Z95" s="20" t="n">
        <v>0</v>
      </c>
      <c r="AA95" s="20" t="n">
        <v>0</v>
      </c>
      <c r="AB95" s="20" t="n">
        <v>0</v>
      </c>
      <c r="AC95" s="20" t="n">
        <v>0</v>
      </c>
      <c r="AD95" s="38" t="n">
        <v>1</v>
      </c>
      <c r="AE95" s="38" t="n">
        <f aca="false">SUM(I95:AD95)</f>
        <v>80</v>
      </c>
    </row>
    <row r="96" s="1" customFormat="true" ht="16.5" hidden="false" customHeight="false" outlineLevel="0" collapsed="false">
      <c r="A96" s="247" t="n">
        <v>44</v>
      </c>
      <c r="B96" s="12" t="n">
        <v>11</v>
      </c>
      <c r="C96" s="13" t="n">
        <v>57</v>
      </c>
      <c r="D96" s="17" t="s">
        <v>481</v>
      </c>
      <c r="E96" s="20" t="s">
        <v>481</v>
      </c>
      <c r="F96" s="27" t="n">
        <v>415</v>
      </c>
      <c r="G96" s="27" t="s">
        <v>33</v>
      </c>
      <c r="H96" s="37" t="n">
        <v>583</v>
      </c>
      <c r="I96" s="20" t="n">
        <v>64</v>
      </c>
      <c r="J96" s="20" t="n">
        <v>69</v>
      </c>
      <c r="K96" s="20" t="n">
        <v>8</v>
      </c>
      <c r="L96" s="38" t="n">
        <v>15</v>
      </c>
      <c r="M96" s="38" t="n">
        <v>2</v>
      </c>
      <c r="N96" s="20" t="n">
        <v>2</v>
      </c>
      <c r="P96" s="20" t="n">
        <v>23</v>
      </c>
      <c r="Q96" s="20" t="n">
        <v>4</v>
      </c>
      <c r="R96" s="38" t="n">
        <v>60</v>
      </c>
      <c r="S96" s="244" t="n">
        <v>0</v>
      </c>
      <c r="T96" s="38" t="n">
        <v>0</v>
      </c>
      <c r="U96" s="20" t="n">
        <v>0</v>
      </c>
      <c r="V96" s="20" t="n">
        <v>0</v>
      </c>
      <c r="W96" s="38" t="n">
        <v>0</v>
      </c>
      <c r="X96" s="20" t="n">
        <v>48</v>
      </c>
      <c r="Y96" s="20" t="n">
        <v>0</v>
      </c>
      <c r="Z96" s="20" t="n">
        <v>0</v>
      </c>
      <c r="AA96" s="20" t="n">
        <v>0</v>
      </c>
      <c r="AB96" s="20" t="n">
        <v>0</v>
      </c>
      <c r="AC96" s="20" t="n">
        <v>0</v>
      </c>
      <c r="AD96" s="38" t="n">
        <v>21</v>
      </c>
      <c r="AE96" s="38" t="n">
        <f aca="false">SUM(I96:AD96)</f>
        <v>316</v>
      </c>
    </row>
    <row r="97" s="1" customFormat="true" ht="16.5" hidden="false" customHeight="false" outlineLevel="0" collapsed="false">
      <c r="A97" s="247" t="n">
        <v>45</v>
      </c>
      <c r="B97" s="12" t="n">
        <v>11</v>
      </c>
      <c r="C97" s="13" t="n">
        <v>57</v>
      </c>
      <c r="D97" s="17" t="s">
        <v>481</v>
      </c>
      <c r="E97" s="20" t="s">
        <v>481</v>
      </c>
      <c r="F97" s="27" t="n">
        <v>415</v>
      </c>
      <c r="G97" s="27" t="s">
        <v>34</v>
      </c>
      <c r="H97" s="37" t="n">
        <v>583</v>
      </c>
      <c r="I97" s="20" t="n">
        <v>58</v>
      </c>
      <c r="J97" s="20" t="n">
        <v>72</v>
      </c>
      <c r="K97" s="20" t="n">
        <v>10</v>
      </c>
      <c r="L97" s="38" t="n">
        <v>10</v>
      </c>
      <c r="M97" s="38" t="n">
        <v>3</v>
      </c>
      <c r="N97" s="20" t="n">
        <v>4</v>
      </c>
      <c r="P97" s="20" t="n">
        <v>19</v>
      </c>
      <c r="Q97" s="20" t="n">
        <v>4</v>
      </c>
      <c r="R97" s="38" t="n">
        <v>59</v>
      </c>
      <c r="S97" s="244" t="n">
        <v>0</v>
      </c>
      <c r="T97" s="38" t="n">
        <v>0</v>
      </c>
      <c r="U97" s="20" t="n">
        <v>5</v>
      </c>
      <c r="V97" s="20" t="n">
        <v>0</v>
      </c>
      <c r="W97" s="38" t="n">
        <v>0</v>
      </c>
      <c r="X97" s="20" t="n">
        <v>41</v>
      </c>
      <c r="Y97" s="20" t="n">
        <v>0</v>
      </c>
      <c r="Z97" s="20" t="n">
        <v>0</v>
      </c>
      <c r="AA97" s="20" t="n">
        <v>0</v>
      </c>
      <c r="AB97" s="20" t="n">
        <v>0</v>
      </c>
      <c r="AC97" s="20" t="n">
        <v>0</v>
      </c>
      <c r="AD97" s="38" t="n">
        <v>18</v>
      </c>
      <c r="AE97" s="38" t="n">
        <f aca="false">SUM(I97:AD97)</f>
        <v>303</v>
      </c>
    </row>
    <row r="98" s="1" customFormat="true" ht="16.5" hidden="false" customHeight="false" outlineLevel="0" collapsed="false">
      <c r="A98" s="247" t="n">
        <v>46</v>
      </c>
      <c r="B98" s="12" t="n">
        <v>11</v>
      </c>
      <c r="C98" s="13" t="n">
        <v>57</v>
      </c>
      <c r="D98" s="17" t="s">
        <v>481</v>
      </c>
      <c r="E98" s="20" t="s">
        <v>481</v>
      </c>
      <c r="F98" s="27" t="n">
        <v>415</v>
      </c>
      <c r="G98" s="27" t="s">
        <v>35</v>
      </c>
      <c r="H98" s="37" t="n">
        <v>582</v>
      </c>
      <c r="I98" s="20" t="n">
        <v>73</v>
      </c>
      <c r="J98" s="20" t="n">
        <v>79</v>
      </c>
      <c r="K98" s="20" t="n">
        <v>2</v>
      </c>
      <c r="L98" s="38" t="n">
        <v>16</v>
      </c>
      <c r="M98" s="38" t="n">
        <v>1</v>
      </c>
      <c r="N98" s="20" t="n">
        <v>4</v>
      </c>
      <c r="P98" s="20" t="n">
        <v>15</v>
      </c>
      <c r="Q98" s="20" t="n">
        <v>1</v>
      </c>
      <c r="R98" s="38" t="n">
        <v>72</v>
      </c>
      <c r="S98" s="244" t="n">
        <v>0</v>
      </c>
      <c r="T98" s="38" t="n">
        <v>3</v>
      </c>
      <c r="U98" s="20" t="n">
        <v>2</v>
      </c>
      <c r="V98" s="20" t="n">
        <v>3</v>
      </c>
      <c r="W98" s="38" t="n">
        <v>0</v>
      </c>
      <c r="X98" s="20" t="n">
        <v>33</v>
      </c>
      <c r="Y98" s="20" t="n">
        <v>0</v>
      </c>
      <c r="Z98" s="20" t="n">
        <v>0</v>
      </c>
      <c r="AA98" s="20" t="n">
        <v>0</v>
      </c>
      <c r="AB98" s="20" t="n">
        <v>0</v>
      </c>
      <c r="AC98" s="20" t="n">
        <v>0</v>
      </c>
      <c r="AD98" s="38" t="n">
        <v>14</v>
      </c>
      <c r="AE98" s="38" t="n">
        <f aca="false">SUM(I98:AD98)</f>
        <v>318</v>
      </c>
    </row>
    <row r="99" s="1" customFormat="true" ht="16.5" hidden="false" customHeight="false" outlineLevel="0" collapsed="false">
      <c r="A99" s="242" t="n">
        <v>47</v>
      </c>
      <c r="B99" s="12" t="n">
        <v>11</v>
      </c>
      <c r="C99" s="13" t="n">
        <v>57</v>
      </c>
      <c r="D99" s="17" t="s">
        <v>481</v>
      </c>
      <c r="E99" s="20" t="s">
        <v>481</v>
      </c>
      <c r="F99" s="27" t="n">
        <v>416</v>
      </c>
      <c r="G99" s="27" t="s">
        <v>33</v>
      </c>
      <c r="H99" s="37" t="n">
        <v>605</v>
      </c>
      <c r="I99" s="20" t="n">
        <v>27</v>
      </c>
      <c r="J99" s="20" t="n">
        <v>7</v>
      </c>
      <c r="K99" s="20" t="n">
        <v>4</v>
      </c>
      <c r="L99" s="38" t="n">
        <v>2</v>
      </c>
      <c r="M99" s="38" t="n">
        <v>0</v>
      </c>
      <c r="N99" s="20" t="n">
        <v>0</v>
      </c>
      <c r="P99" s="20" t="n">
        <v>311</v>
      </c>
      <c r="Q99" s="20" t="n">
        <v>3</v>
      </c>
      <c r="R99" s="38" t="n">
        <v>29</v>
      </c>
      <c r="S99" s="244" t="n">
        <v>0</v>
      </c>
      <c r="T99" s="38" t="n">
        <v>0</v>
      </c>
      <c r="U99" s="20" t="n">
        <v>0</v>
      </c>
      <c r="V99" s="20" t="n">
        <v>0</v>
      </c>
      <c r="W99" s="38" t="n">
        <v>0</v>
      </c>
      <c r="X99" s="20" t="n">
        <v>1</v>
      </c>
      <c r="Y99" s="20" t="n">
        <v>0</v>
      </c>
      <c r="Z99" s="20" t="n">
        <v>0</v>
      </c>
      <c r="AA99" s="20" t="n">
        <v>0</v>
      </c>
      <c r="AB99" s="20" t="n">
        <v>0</v>
      </c>
      <c r="AC99" s="20" t="n">
        <v>0</v>
      </c>
      <c r="AD99" s="38" t="n">
        <v>4</v>
      </c>
      <c r="AE99" s="38" t="n">
        <f aca="false">SUM(I99:AD99)</f>
        <v>388</v>
      </c>
    </row>
    <row r="100" s="1" customFormat="true" ht="16.5" hidden="false" customHeight="false" outlineLevel="0" collapsed="false">
      <c r="A100" s="242" t="n">
        <v>48</v>
      </c>
      <c r="B100" s="12" t="n">
        <v>11</v>
      </c>
      <c r="C100" s="13" t="n">
        <v>57</v>
      </c>
      <c r="D100" s="17" t="s">
        <v>481</v>
      </c>
      <c r="E100" s="20" t="s">
        <v>481</v>
      </c>
      <c r="F100" s="27" t="n">
        <v>417</v>
      </c>
      <c r="G100" s="27" t="s">
        <v>33</v>
      </c>
      <c r="H100" s="37" t="n">
        <v>732</v>
      </c>
      <c r="I100" s="20" t="n">
        <v>30</v>
      </c>
      <c r="J100" s="20" t="n">
        <v>155</v>
      </c>
      <c r="K100" s="20" t="n">
        <v>27</v>
      </c>
      <c r="L100" s="38" t="n">
        <v>3</v>
      </c>
      <c r="M100" s="38" t="n">
        <v>3</v>
      </c>
      <c r="N100" s="20" t="n">
        <v>5</v>
      </c>
      <c r="P100" s="20" t="n">
        <v>23</v>
      </c>
      <c r="Q100" s="20" t="n">
        <v>7</v>
      </c>
      <c r="R100" s="38" t="n">
        <v>76</v>
      </c>
      <c r="S100" s="244" t="n">
        <v>0</v>
      </c>
      <c r="T100" s="38" t="n">
        <v>3</v>
      </c>
      <c r="U100" s="20" t="n">
        <v>0</v>
      </c>
      <c r="V100" s="20" t="n">
        <v>0</v>
      </c>
      <c r="W100" s="38" t="n">
        <v>0</v>
      </c>
      <c r="X100" s="20" t="n">
        <v>23</v>
      </c>
      <c r="Y100" s="20" t="n">
        <v>0</v>
      </c>
      <c r="Z100" s="20" t="n">
        <v>0</v>
      </c>
      <c r="AA100" s="20" t="n">
        <v>0</v>
      </c>
      <c r="AB100" s="20" t="n">
        <v>0</v>
      </c>
      <c r="AC100" s="20" t="n">
        <v>0</v>
      </c>
      <c r="AD100" s="38" t="n">
        <v>21</v>
      </c>
      <c r="AE100" s="38" t="n">
        <f aca="false">SUM(I100:AD100)</f>
        <v>376</v>
      </c>
    </row>
    <row r="101" s="1" customFormat="true" ht="16.5" hidden="false" customHeight="false" outlineLevel="0" collapsed="false">
      <c r="A101" s="242" t="n">
        <v>49</v>
      </c>
      <c r="B101" s="12" t="n">
        <v>11</v>
      </c>
      <c r="C101" s="13" t="n">
        <v>57</v>
      </c>
      <c r="D101" s="17" t="s">
        <v>481</v>
      </c>
      <c r="E101" s="20" t="s">
        <v>481</v>
      </c>
      <c r="F101" s="27" t="n">
        <v>418</v>
      </c>
      <c r="G101" s="27" t="s">
        <v>33</v>
      </c>
      <c r="H101" s="37" t="n">
        <v>293</v>
      </c>
      <c r="I101" s="20" t="n">
        <v>22</v>
      </c>
      <c r="J101" s="20" t="n">
        <v>76</v>
      </c>
      <c r="K101" s="20" t="n">
        <v>9</v>
      </c>
      <c r="L101" s="38" t="n">
        <v>3</v>
      </c>
      <c r="M101" s="38" t="n">
        <v>1</v>
      </c>
      <c r="N101" s="20" t="n">
        <v>0</v>
      </c>
      <c r="P101" s="20" t="n">
        <v>1</v>
      </c>
      <c r="Q101" s="20" t="n">
        <v>3</v>
      </c>
      <c r="R101" s="38" t="n">
        <v>7</v>
      </c>
      <c r="S101" s="244" t="n">
        <v>0</v>
      </c>
      <c r="T101" s="38" t="n">
        <v>0</v>
      </c>
      <c r="U101" s="20" t="n">
        <v>1</v>
      </c>
      <c r="V101" s="20" t="n">
        <v>0</v>
      </c>
      <c r="W101" s="38" t="n">
        <v>0</v>
      </c>
      <c r="X101" s="20" t="n">
        <v>52</v>
      </c>
      <c r="Y101" s="20" t="n">
        <v>0</v>
      </c>
      <c r="Z101" s="20" t="n">
        <v>0</v>
      </c>
      <c r="AA101" s="20" t="n">
        <v>0</v>
      </c>
      <c r="AB101" s="20" t="n">
        <v>0</v>
      </c>
      <c r="AC101" s="20" t="n">
        <v>0</v>
      </c>
      <c r="AD101" s="38" t="n">
        <v>10</v>
      </c>
      <c r="AE101" s="38" t="n">
        <f aca="false">SUM(I101:AD101)</f>
        <v>185</v>
      </c>
    </row>
    <row r="102" s="1" customFormat="true" ht="16.5" hidden="false" customHeight="false" outlineLevel="0" collapsed="false">
      <c r="A102" s="242" t="n">
        <v>50</v>
      </c>
      <c r="B102" s="12" t="n">
        <v>11</v>
      </c>
      <c r="C102" s="13" t="n">
        <v>57</v>
      </c>
      <c r="D102" s="17" t="s">
        <v>481</v>
      </c>
      <c r="E102" s="20" t="s">
        <v>481</v>
      </c>
      <c r="F102" s="27" t="n">
        <v>419</v>
      </c>
      <c r="G102" s="27" t="s">
        <v>33</v>
      </c>
      <c r="H102" s="37" t="n">
        <v>343</v>
      </c>
      <c r="I102" s="20" t="n">
        <v>44</v>
      </c>
      <c r="J102" s="20" t="n">
        <v>32</v>
      </c>
      <c r="K102" s="20" t="n">
        <v>5</v>
      </c>
      <c r="L102" s="38" t="n">
        <v>2</v>
      </c>
      <c r="M102" s="38" t="n">
        <v>2</v>
      </c>
      <c r="N102" s="20" t="n">
        <v>0</v>
      </c>
      <c r="P102" s="20" t="n">
        <v>14</v>
      </c>
      <c r="Q102" s="20" t="n">
        <v>0</v>
      </c>
      <c r="R102" s="38" t="n">
        <v>5</v>
      </c>
      <c r="S102" s="244" t="n">
        <v>0</v>
      </c>
      <c r="T102" s="38" t="n">
        <v>1</v>
      </c>
      <c r="U102" s="20" t="n">
        <v>0</v>
      </c>
      <c r="V102" s="20" t="n">
        <v>2</v>
      </c>
      <c r="W102" s="38" t="n">
        <v>0</v>
      </c>
      <c r="X102" s="20" t="n">
        <v>5</v>
      </c>
      <c r="Y102" s="20" t="n">
        <v>0</v>
      </c>
      <c r="Z102" s="20" t="n">
        <v>0</v>
      </c>
      <c r="AA102" s="20" t="n">
        <v>0</v>
      </c>
      <c r="AB102" s="20" t="n">
        <v>0</v>
      </c>
      <c r="AC102" s="20" t="n">
        <v>0</v>
      </c>
      <c r="AD102" s="38" t="n">
        <v>1</v>
      </c>
      <c r="AE102" s="38" t="n">
        <f aca="false">SUM(I102:AD102)</f>
        <v>113</v>
      </c>
    </row>
    <row r="103" s="1" customFormat="true" ht="16.5" hidden="false" customHeight="false" outlineLevel="0" collapsed="false">
      <c r="A103" s="242" t="n">
        <v>51</v>
      </c>
      <c r="B103" s="12" t="n">
        <v>11</v>
      </c>
      <c r="C103" s="13" t="n">
        <v>57</v>
      </c>
      <c r="D103" s="17" t="s">
        <v>481</v>
      </c>
      <c r="E103" s="20" t="s">
        <v>481</v>
      </c>
      <c r="F103" s="27" t="n">
        <v>419</v>
      </c>
      <c r="G103" s="89" t="s">
        <v>482</v>
      </c>
      <c r="H103" s="37" t="n">
        <v>216</v>
      </c>
      <c r="I103" s="20" t="n">
        <v>17</v>
      </c>
      <c r="J103" s="20" t="n">
        <v>83</v>
      </c>
      <c r="K103" s="20" t="n">
        <v>17</v>
      </c>
      <c r="L103" s="38" t="n">
        <v>5</v>
      </c>
      <c r="M103" s="38" t="n">
        <v>2</v>
      </c>
      <c r="N103" s="20" t="n">
        <v>0</v>
      </c>
      <c r="P103" s="20" t="n">
        <v>8</v>
      </c>
      <c r="Q103" s="20" t="n">
        <v>2</v>
      </c>
      <c r="R103" s="38" t="n">
        <v>35</v>
      </c>
      <c r="S103" s="244" t="n">
        <v>0</v>
      </c>
      <c r="T103" s="38" t="n">
        <v>2</v>
      </c>
      <c r="U103" s="20" t="n">
        <v>2</v>
      </c>
      <c r="V103" s="20" t="n">
        <v>0</v>
      </c>
      <c r="W103" s="38" t="n">
        <v>0</v>
      </c>
      <c r="X103" s="20" t="n">
        <v>25</v>
      </c>
      <c r="Y103" s="20" t="n">
        <v>0</v>
      </c>
      <c r="Z103" s="20" t="n">
        <v>0</v>
      </c>
      <c r="AA103" s="20" t="n">
        <v>0</v>
      </c>
      <c r="AB103" s="20" t="n">
        <v>0</v>
      </c>
      <c r="AC103" s="20" t="n">
        <v>0</v>
      </c>
      <c r="AD103" s="38" t="n">
        <v>10</v>
      </c>
      <c r="AE103" s="38" t="n">
        <f aca="false">SUM(I103:AD103)</f>
        <v>208</v>
      </c>
    </row>
    <row r="104" s="1" customFormat="true" ht="16.5" hidden="false" customHeight="false" outlineLevel="0" collapsed="false">
      <c r="A104" s="242" t="n">
        <v>52</v>
      </c>
      <c r="B104" s="12" t="n">
        <v>11</v>
      </c>
      <c r="C104" s="13" t="n">
        <v>57</v>
      </c>
      <c r="D104" s="17" t="s">
        <v>481</v>
      </c>
      <c r="E104" s="20" t="s">
        <v>481</v>
      </c>
      <c r="F104" s="27" t="n">
        <v>420</v>
      </c>
      <c r="G104" s="27" t="s">
        <v>33</v>
      </c>
      <c r="H104" s="37" t="n">
        <v>725</v>
      </c>
      <c r="I104" s="20" t="n">
        <v>80</v>
      </c>
      <c r="J104" s="20" t="n">
        <v>61</v>
      </c>
      <c r="K104" s="20" t="n">
        <v>10</v>
      </c>
      <c r="L104" s="38" t="n">
        <v>6</v>
      </c>
      <c r="M104" s="38" t="n">
        <v>6</v>
      </c>
      <c r="N104" s="20" t="n">
        <v>5</v>
      </c>
      <c r="P104" s="20" t="n">
        <v>7</v>
      </c>
      <c r="Q104" s="20" t="n">
        <v>6</v>
      </c>
      <c r="R104" s="38" t="n">
        <v>82</v>
      </c>
      <c r="S104" s="244" t="n">
        <v>0</v>
      </c>
      <c r="T104" s="38" t="n">
        <v>5</v>
      </c>
      <c r="U104" s="20" t="n">
        <v>4</v>
      </c>
      <c r="V104" s="20" t="n">
        <v>2</v>
      </c>
      <c r="W104" s="38" t="n">
        <v>0</v>
      </c>
      <c r="X104" s="20" t="n">
        <v>27</v>
      </c>
      <c r="Y104" s="20" t="n">
        <v>0</v>
      </c>
      <c r="Z104" s="20" t="n">
        <v>0</v>
      </c>
      <c r="AA104" s="20" t="n">
        <v>0</v>
      </c>
      <c r="AB104" s="20" t="n">
        <v>0</v>
      </c>
      <c r="AC104" s="20" t="n">
        <v>0</v>
      </c>
      <c r="AD104" s="38" t="n">
        <v>17</v>
      </c>
      <c r="AE104" s="38" t="n">
        <f aca="false">SUM(I104:AD104)</f>
        <v>318</v>
      </c>
    </row>
    <row r="105" s="1" customFormat="true" ht="16.5" hidden="false" customHeight="false" outlineLevel="0" collapsed="false">
      <c r="A105" s="242" t="n">
        <v>53</v>
      </c>
      <c r="B105" s="12" t="n">
        <v>11</v>
      </c>
      <c r="C105" s="13" t="n">
        <v>57</v>
      </c>
      <c r="D105" s="17" t="s">
        <v>481</v>
      </c>
      <c r="E105" s="20" t="s">
        <v>481</v>
      </c>
      <c r="F105" s="27" t="n">
        <v>420</v>
      </c>
      <c r="G105" s="27" t="s">
        <v>34</v>
      </c>
      <c r="H105" s="37" t="n">
        <v>725</v>
      </c>
      <c r="I105" s="20" t="n">
        <v>76</v>
      </c>
      <c r="J105" s="20" t="n">
        <v>58</v>
      </c>
      <c r="K105" s="20" t="n">
        <v>24</v>
      </c>
      <c r="L105" s="38" t="n">
        <v>9</v>
      </c>
      <c r="M105" s="38" t="n">
        <v>3</v>
      </c>
      <c r="N105" s="20" t="n">
        <v>4</v>
      </c>
      <c r="P105" s="20" t="n">
        <v>6</v>
      </c>
      <c r="Q105" s="20" t="n">
        <v>2</v>
      </c>
      <c r="R105" s="38" t="n">
        <v>68</v>
      </c>
      <c r="S105" s="244" t="n">
        <v>0</v>
      </c>
      <c r="T105" s="38" t="n">
        <v>1</v>
      </c>
      <c r="U105" s="20" t="n">
        <v>1</v>
      </c>
      <c r="V105" s="20" t="n">
        <v>0</v>
      </c>
      <c r="W105" s="38" t="n">
        <v>0</v>
      </c>
      <c r="X105" s="20" t="n">
        <v>30</v>
      </c>
      <c r="Y105" s="20" t="n">
        <v>0</v>
      </c>
      <c r="Z105" s="20" t="n">
        <v>0</v>
      </c>
      <c r="AA105" s="20" t="n">
        <v>0</v>
      </c>
      <c r="AB105" s="20" t="n">
        <v>0</v>
      </c>
      <c r="AC105" s="20" t="n">
        <v>0</v>
      </c>
      <c r="AD105" s="38" t="n">
        <v>8</v>
      </c>
      <c r="AE105" s="38" t="n">
        <f aca="false">SUM(I105:AD105)</f>
        <v>290</v>
      </c>
    </row>
    <row r="106" s="1" customFormat="true" ht="16.5" hidden="false" customHeight="false" outlineLevel="0" collapsed="false">
      <c r="A106" s="242" t="n">
        <v>54</v>
      </c>
      <c r="B106" s="12" t="n">
        <v>11</v>
      </c>
      <c r="C106" s="13" t="n">
        <v>57</v>
      </c>
      <c r="D106" s="17" t="s">
        <v>481</v>
      </c>
      <c r="E106" s="20" t="s">
        <v>481</v>
      </c>
      <c r="F106" s="27" t="n">
        <v>420</v>
      </c>
      <c r="G106" s="27" t="s">
        <v>35</v>
      </c>
      <c r="H106" s="37" t="n">
        <v>725</v>
      </c>
      <c r="I106" s="20" t="n">
        <v>98</v>
      </c>
      <c r="J106" s="20" t="n">
        <v>76</v>
      </c>
      <c r="K106" s="20" t="n">
        <v>20</v>
      </c>
      <c r="L106" s="38" t="n">
        <v>2</v>
      </c>
      <c r="M106" s="38" t="n">
        <v>4</v>
      </c>
      <c r="N106" s="20" t="n">
        <v>9</v>
      </c>
      <c r="P106" s="20" t="n">
        <v>9</v>
      </c>
      <c r="Q106" s="20" t="n">
        <v>4</v>
      </c>
      <c r="R106" s="38" t="n">
        <v>69</v>
      </c>
      <c r="S106" s="244" t="n">
        <v>0</v>
      </c>
      <c r="T106" s="38" t="n">
        <v>2</v>
      </c>
      <c r="U106" s="20" t="n">
        <v>2</v>
      </c>
      <c r="V106" s="20" t="n">
        <v>2</v>
      </c>
      <c r="W106" s="38" t="n">
        <v>0</v>
      </c>
      <c r="X106" s="20" t="n">
        <v>23</v>
      </c>
      <c r="Y106" s="20" t="n">
        <v>0</v>
      </c>
      <c r="Z106" s="20" t="n">
        <v>0</v>
      </c>
      <c r="AA106" s="20" t="n">
        <v>0</v>
      </c>
      <c r="AB106" s="20" t="n">
        <v>0</v>
      </c>
      <c r="AC106" s="20" t="n">
        <v>0</v>
      </c>
      <c r="AD106" s="38" t="n">
        <v>10</v>
      </c>
      <c r="AE106" s="38" t="n">
        <f aca="false">SUM(I106:AD106)</f>
        <v>330</v>
      </c>
    </row>
    <row r="107" s="1" customFormat="true" ht="16.5" hidden="false" customHeight="false" outlineLevel="0" collapsed="false">
      <c r="A107" s="242" t="n">
        <v>12</v>
      </c>
      <c r="B107" s="12" t="n">
        <v>11</v>
      </c>
      <c r="C107" s="13" t="n">
        <v>57</v>
      </c>
      <c r="D107" s="17" t="s">
        <v>481</v>
      </c>
      <c r="E107" s="20" t="s">
        <v>481</v>
      </c>
      <c r="F107" s="27" t="n">
        <v>421</v>
      </c>
      <c r="G107" s="27" t="s">
        <v>33</v>
      </c>
      <c r="H107" s="37" t="n">
        <v>135</v>
      </c>
      <c r="I107" s="20" t="n">
        <v>3</v>
      </c>
      <c r="J107" s="20" t="n">
        <v>27</v>
      </c>
      <c r="K107" s="20" t="n">
        <v>4</v>
      </c>
      <c r="L107" s="38" t="n">
        <v>1</v>
      </c>
      <c r="M107" s="38" t="n">
        <v>0</v>
      </c>
      <c r="N107" s="20" t="n">
        <v>5</v>
      </c>
      <c r="P107" s="20" t="n">
        <v>2</v>
      </c>
      <c r="Q107" s="20" t="n">
        <v>2</v>
      </c>
      <c r="R107" s="38" t="n">
        <v>12</v>
      </c>
      <c r="S107" s="244" t="n">
        <v>0</v>
      </c>
      <c r="T107" s="38" t="n">
        <v>1</v>
      </c>
      <c r="U107" s="20" t="n">
        <v>0</v>
      </c>
      <c r="V107" s="20" t="n">
        <v>1</v>
      </c>
      <c r="W107" s="38" t="n">
        <v>0</v>
      </c>
      <c r="X107" s="20" t="n">
        <v>31</v>
      </c>
      <c r="Y107" s="20" t="n">
        <v>0</v>
      </c>
      <c r="Z107" s="20" t="n">
        <v>0</v>
      </c>
      <c r="AA107" s="20" t="n">
        <v>0</v>
      </c>
      <c r="AB107" s="20" t="n">
        <v>0</v>
      </c>
      <c r="AC107" s="20" t="n">
        <v>0</v>
      </c>
      <c r="AD107" s="38" t="n">
        <v>3</v>
      </c>
      <c r="AE107" s="38" t="n">
        <f aca="false">SUM(I107:AD107)</f>
        <v>92</v>
      </c>
    </row>
    <row r="108" s="249" customFormat="true" ht="16.5" hidden="false" customHeight="false" outlineLevel="0" collapsed="false">
      <c r="A108" s="248"/>
      <c r="C108" s="29" t="s">
        <v>65</v>
      </c>
      <c r="D108" s="31" t="s">
        <v>66</v>
      </c>
      <c r="E108" s="31"/>
      <c r="F108" s="250"/>
      <c r="G108" s="250"/>
      <c r="H108" s="31" t="n">
        <f aca="false">SUM(H54:H107)</f>
        <v>29038</v>
      </c>
      <c r="I108" s="31" t="n">
        <f aca="false">SUM(I54:I107)</f>
        <v>2722</v>
      </c>
      <c r="J108" s="31" t="n">
        <f aca="false">SUM(J54:J107)</f>
        <v>3898</v>
      </c>
      <c r="K108" s="31" t="n">
        <f aca="false">SUM(K54:K107)</f>
        <v>587</v>
      </c>
      <c r="L108" s="251" t="n">
        <f aca="false">SUM(L54:L107)</f>
        <v>228</v>
      </c>
      <c r="M108" s="251" t="n">
        <f aca="false">SUM(M54:M107)</f>
        <v>160</v>
      </c>
      <c r="N108" s="31" t="n">
        <f aca="false">SUM(N54:N107)</f>
        <v>299</v>
      </c>
      <c r="O108" s="31" t="n">
        <f aca="false">SUM(O54:O107)</f>
        <v>0</v>
      </c>
      <c r="P108" s="31" t="n">
        <f aca="false">SUM(P54:P107)</f>
        <v>1267</v>
      </c>
      <c r="Q108" s="31" t="n">
        <f aca="false">SUM(Q54:Q107)</f>
        <v>190</v>
      </c>
      <c r="R108" s="251" t="n">
        <f aca="false">SUM(R54:R107)</f>
        <v>2574</v>
      </c>
      <c r="S108" s="244" t="n">
        <v>0</v>
      </c>
      <c r="T108" s="251" t="n">
        <f aca="false">SUM(T54:T107)</f>
        <v>89</v>
      </c>
      <c r="U108" s="31" t="n">
        <f aca="false">SUM(U54:U107)</f>
        <v>105</v>
      </c>
      <c r="V108" s="31" t="n">
        <f aca="false">SUM(V54:V107)</f>
        <v>87</v>
      </c>
      <c r="W108" s="251" t="n">
        <v>0</v>
      </c>
      <c r="X108" s="31" t="n">
        <f aca="false">SUM(X54:X107)</f>
        <v>2533</v>
      </c>
      <c r="Y108" s="31" t="n">
        <f aca="false">SUM(Y54:Y107)</f>
        <v>0</v>
      </c>
      <c r="Z108" s="31" t="n">
        <v>0</v>
      </c>
      <c r="AA108" s="31" t="n">
        <v>0</v>
      </c>
      <c r="AB108" s="31" t="n">
        <v>0</v>
      </c>
      <c r="AC108" s="31" t="n">
        <v>0</v>
      </c>
      <c r="AD108" s="251" t="n">
        <f aca="false">SUM(AD54:AD107)</f>
        <v>615</v>
      </c>
      <c r="AE108" s="251" t="n">
        <f aca="false">SUM(AE54:AE107)</f>
        <v>15354</v>
      </c>
    </row>
    <row r="109" s="253" customFormat="true" ht="16.5" hidden="false" customHeight="false" outlineLevel="0" collapsed="false">
      <c r="A109" s="252"/>
      <c r="D109" s="254"/>
      <c r="E109" s="254"/>
      <c r="F109" s="254"/>
      <c r="G109" s="254"/>
      <c r="I109" s="254"/>
      <c r="J109" s="254"/>
      <c r="K109" s="254"/>
      <c r="L109" s="254"/>
      <c r="M109" s="254"/>
      <c r="N109" s="254"/>
      <c r="P109" s="254"/>
      <c r="Q109" s="254"/>
      <c r="R109" s="254"/>
      <c r="T109" s="254"/>
      <c r="U109" s="254" t="n">
        <f aca="false">U108/2</f>
        <v>52.5</v>
      </c>
      <c r="V109" s="254" t="n">
        <f aca="false">V108/2</f>
        <v>43.5</v>
      </c>
      <c r="W109" s="254" t="n">
        <v>0</v>
      </c>
      <c r="X109" s="254"/>
      <c r="AD109" s="254"/>
      <c r="AE109" s="254"/>
    </row>
    <row r="110" s="1" customFormat="true" ht="16.5" hidden="false" customHeight="true" outlineLevel="0" collapsed="false">
      <c r="C110" s="29" t="s">
        <v>67</v>
      </c>
      <c r="D110" s="32" t="s">
        <v>68</v>
      </c>
      <c r="E110" s="32"/>
      <c r="F110" s="32"/>
      <c r="G110" s="32"/>
      <c r="H110" s="33" t="s">
        <v>8</v>
      </c>
      <c r="I110" s="9" t="s">
        <v>9</v>
      </c>
      <c r="J110" s="9" t="s">
        <v>10</v>
      </c>
      <c r="K110" s="9" t="s">
        <v>11</v>
      </c>
      <c r="L110" s="9" t="s">
        <v>12</v>
      </c>
      <c r="M110" s="9" t="s">
        <v>13</v>
      </c>
      <c r="N110" s="9" t="s">
        <v>14</v>
      </c>
      <c r="O110" s="9" t="s">
        <v>15</v>
      </c>
      <c r="P110" s="9" t="s">
        <v>16</v>
      </c>
      <c r="Q110" s="9" t="s">
        <v>17</v>
      </c>
      <c r="R110" s="9" t="s">
        <v>18</v>
      </c>
      <c r="S110" s="9" t="s">
        <v>19</v>
      </c>
      <c r="T110" s="9" t="s">
        <v>20</v>
      </c>
      <c r="U110" s="9" t="s">
        <v>24</v>
      </c>
      <c r="V110" s="9" t="s">
        <v>25</v>
      </c>
      <c r="W110" s="9" t="s">
        <v>26</v>
      </c>
      <c r="X110" s="9" t="s">
        <v>27</v>
      </c>
      <c r="Y110" s="9" t="s">
        <v>28</v>
      </c>
      <c r="Z110" s="9" t="s">
        <v>29</v>
      </c>
      <c r="AA110" s="9" t="s">
        <v>30</v>
      </c>
      <c r="AB110" s="9" t="s">
        <v>31</v>
      </c>
      <c r="AD110" s="9"/>
      <c r="AE110" s="9"/>
    </row>
    <row r="111" s="1" customFormat="true" ht="16.5" hidden="false" customHeight="false" outlineLevel="0" collapsed="false">
      <c r="D111" s="32"/>
      <c r="E111" s="32"/>
      <c r="F111" s="32"/>
      <c r="G111" s="32"/>
      <c r="H111" s="20" t="n">
        <f aca="false">H108</f>
        <v>29038</v>
      </c>
      <c r="I111" s="20" t="n">
        <f aca="false">I108+53</f>
        <v>2775</v>
      </c>
      <c r="J111" s="20" t="n">
        <f aca="false">J108+44</f>
        <v>3942</v>
      </c>
      <c r="K111" s="20" t="n">
        <f aca="false">K108+52</f>
        <v>639</v>
      </c>
      <c r="L111" s="20" t="n">
        <f aca="false">L108+43</f>
        <v>271</v>
      </c>
      <c r="M111" s="20" t="n">
        <f aca="false">M108</f>
        <v>160</v>
      </c>
      <c r="N111" s="20" t="n">
        <f aca="false">N108</f>
        <v>299</v>
      </c>
      <c r="O111" s="1" t="n">
        <v>0</v>
      </c>
      <c r="P111" s="20" t="n">
        <f aca="false">P108</f>
        <v>1267</v>
      </c>
      <c r="Q111" s="20" t="n">
        <f aca="false">Q108</f>
        <v>190</v>
      </c>
      <c r="R111" s="20" t="n">
        <f aca="false">R108</f>
        <v>2574</v>
      </c>
      <c r="S111" s="20" t="n">
        <f aca="false">S108</f>
        <v>0</v>
      </c>
      <c r="T111" s="20" t="n">
        <f aca="false">T108</f>
        <v>89</v>
      </c>
      <c r="U111" s="20" t="n">
        <f aca="false">X108</f>
        <v>2533</v>
      </c>
      <c r="V111" s="20"/>
      <c r="W111" s="20" t="n">
        <f aca="false">Z54</f>
        <v>0</v>
      </c>
      <c r="X111" s="20" t="n">
        <f aca="false">AA54</f>
        <v>0</v>
      </c>
      <c r="Y111" s="20" t="n">
        <f aca="false">AB54</f>
        <v>0</v>
      </c>
      <c r="Z111" s="20" t="n">
        <f aca="false">AC54</f>
        <v>0</v>
      </c>
      <c r="AA111" s="20" t="n">
        <v>615</v>
      </c>
      <c r="AB111" s="20" t="n">
        <f aca="false">SUM(I111:AA111)</f>
        <v>15354</v>
      </c>
      <c r="AD111" s="20"/>
      <c r="AE111" s="20"/>
    </row>
    <row r="112" s="1" customFormat="true" ht="16.5" hidden="false" customHeight="false" outlineLevel="0" collapsed="false">
      <c r="A112" s="247"/>
      <c r="D112" s="20"/>
      <c r="E112" s="20"/>
      <c r="F112" s="38"/>
      <c r="G112" s="38"/>
      <c r="I112" s="20"/>
      <c r="J112" s="20"/>
      <c r="K112" s="20"/>
      <c r="L112" s="38"/>
      <c r="M112" s="38"/>
      <c r="N112" s="20"/>
      <c r="P112" s="20"/>
      <c r="Q112" s="20"/>
      <c r="R112" s="38"/>
      <c r="T112" s="38"/>
      <c r="U112" s="20"/>
      <c r="V112" s="20"/>
      <c r="X112" s="20"/>
      <c r="AD112" s="38"/>
      <c r="AE112" s="38"/>
    </row>
    <row r="113" s="163" customFormat="true" ht="30.75" hidden="false" customHeight="true" outlineLevel="0" collapsed="false">
      <c r="A113" s="255"/>
      <c r="C113" s="29" t="s">
        <v>69</v>
      </c>
      <c r="D113" s="32" t="s">
        <v>70</v>
      </c>
      <c r="E113" s="32"/>
      <c r="F113" s="32"/>
      <c r="G113" s="32"/>
      <c r="H113" s="33" t="s">
        <v>8</v>
      </c>
      <c r="I113" s="127" t="s">
        <v>71</v>
      </c>
      <c r="J113" s="127"/>
      <c r="K113" s="127" t="s">
        <v>72</v>
      </c>
      <c r="L113" s="127"/>
      <c r="M113" s="256" t="s">
        <v>13</v>
      </c>
      <c r="N113" s="169" t="s">
        <v>14</v>
      </c>
      <c r="O113" s="163" t="s">
        <v>15</v>
      </c>
      <c r="P113" s="169" t="s">
        <v>16</v>
      </c>
      <c r="Q113" s="169" t="s">
        <v>17</v>
      </c>
      <c r="R113" s="256" t="s">
        <v>18</v>
      </c>
      <c r="S113" s="9" t="s">
        <v>19</v>
      </c>
      <c r="T113" s="256" t="s">
        <v>20</v>
      </c>
      <c r="U113" s="169" t="s">
        <v>24</v>
      </c>
      <c r="V113" s="169" t="s">
        <v>25</v>
      </c>
      <c r="W113" s="9" t="s">
        <v>26</v>
      </c>
      <c r="X113" s="169" t="s">
        <v>27</v>
      </c>
      <c r="Y113" s="9" t="s">
        <v>28</v>
      </c>
      <c r="Z113" s="9" t="s">
        <v>29</v>
      </c>
      <c r="AA113" s="9" t="s">
        <v>30</v>
      </c>
      <c r="AB113" s="9" t="s">
        <v>31</v>
      </c>
      <c r="AD113" s="256"/>
      <c r="AE113" s="256"/>
    </row>
    <row r="114" s="1" customFormat="true" ht="16.5" hidden="false" customHeight="false" outlineLevel="0" collapsed="false">
      <c r="A114" s="247"/>
      <c r="D114" s="20"/>
      <c r="E114" s="20"/>
      <c r="F114" s="38"/>
      <c r="G114" s="38"/>
      <c r="H114" s="20" t="n">
        <f aca="false">H108</f>
        <v>29038</v>
      </c>
      <c r="I114" s="35" t="n">
        <f aca="false">I111+K111</f>
        <v>3414</v>
      </c>
      <c r="J114" s="35"/>
      <c r="K114" s="35" t="n">
        <f aca="false">J111+L111</f>
        <v>4213</v>
      </c>
      <c r="L114" s="35"/>
      <c r="M114" s="38" t="n">
        <f aca="false">M111</f>
        <v>160</v>
      </c>
      <c r="N114" s="20" t="n">
        <f aca="false">N111</f>
        <v>299</v>
      </c>
      <c r="O114" s="1" t="s">
        <v>148</v>
      </c>
      <c r="P114" s="20" t="n">
        <f aca="false">P111</f>
        <v>1267</v>
      </c>
      <c r="Q114" s="20" t="n">
        <f aca="false">Q111</f>
        <v>190</v>
      </c>
      <c r="R114" s="38" t="n">
        <f aca="false">R111</f>
        <v>2574</v>
      </c>
      <c r="S114" s="20" t="s">
        <v>148</v>
      </c>
      <c r="T114" s="38" t="n">
        <f aca="false">T111</f>
        <v>89</v>
      </c>
      <c r="U114" s="20" t="n">
        <f aca="false">X108</f>
        <v>2533</v>
      </c>
      <c r="V114" s="18" t="s">
        <v>148</v>
      </c>
      <c r="W114" s="18" t="s">
        <v>148</v>
      </c>
      <c r="X114" s="18" t="s">
        <v>148</v>
      </c>
      <c r="Y114" s="18" t="s">
        <v>148</v>
      </c>
      <c r="Z114" s="20" t="n">
        <f aca="false">Z111</f>
        <v>0</v>
      </c>
      <c r="AA114" s="20" t="n">
        <f aca="false">AA111</f>
        <v>615</v>
      </c>
      <c r="AB114" s="20" t="n">
        <f aca="false">SUM(I114:AA114)</f>
        <v>15354</v>
      </c>
      <c r="AD114" s="38"/>
      <c r="AE114" s="38"/>
    </row>
    <row r="115" s="1" customFormat="true" ht="16.5" hidden="false" customHeight="false" outlineLevel="0" collapsed="false">
      <c r="A115" s="247"/>
      <c r="F115" s="3"/>
    </row>
    <row r="116" s="1" customFormat="true" ht="16.5" hidden="false" customHeight="false" outlineLevel="0" collapsed="false">
      <c r="A116" s="247"/>
      <c r="F116" s="3"/>
    </row>
    <row r="117" s="1" customFormat="true" ht="16.5" hidden="false" customHeight="false" outlineLevel="0" collapsed="false">
      <c r="A117" s="5" t="s">
        <v>1</v>
      </c>
      <c r="B117" s="6" t="s">
        <v>2</v>
      </c>
      <c r="C117" s="7" t="s">
        <v>3</v>
      </c>
      <c r="D117" s="5" t="s">
        <v>4</v>
      </c>
      <c r="E117" s="5" t="s">
        <v>5</v>
      </c>
      <c r="F117" s="8" t="s">
        <v>6</v>
      </c>
      <c r="G117" s="8" t="s">
        <v>7</v>
      </c>
      <c r="H117" s="8" t="s">
        <v>8</v>
      </c>
      <c r="I117" s="9" t="s">
        <v>9</v>
      </c>
      <c r="J117" s="9" t="s">
        <v>10</v>
      </c>
      <c r="K117" s="9" t="s">
        <v>11</v>
      </c>
      <c r="L117" s="9" t="s">
        <v>12</v>
      </c>
      <c r="M117" s="9" t="s">
        <v>13</v>
      </c>
      <c r="N117" s="9" t="s">
        <v>14</v>
      </c>
      <c r="O117" s="9" t="s">
        <v>15</v>
      </c>
      <c r="P117" s="9" t="s">
        <v>16</v>
      </c>
      <c r="Q117" s="9" t="s">
        <v>17</v>
      </c>
      <c r="R117" s="9" t="s">
        <v>18</v>
      </c>
      <c r="S117" s="9" t="s">
        <v>19</v>
      </c>
      <c r="T117" s="9" t="s">
        <v>20</v>
      </c>
      <c r="U117" s="10" t="s">
        <v>21</v>
      </c>
      <c r="V117" s="10" t="s">
        <v>22</v>
      </c>
      <c r="W117" s="10" t="s">
        <v>23</v>
      </c>
      <c r="X117" s="9" t="s">
        <v>24</v>
      </c>
      <c r="Y117" s="9" t="s">
        <v>25</v>
      </c>
      <c r="Z117" s="9" t="s">
        <v>26</v>
      </c>
      <c r="AA117" s="9" t="s">
        <v>27</v>
      </c>
      <c r="AB117" s="9" t="s">
        <v>28</v>
      </c>
      <c r="AC117" s="9" t="s">
        <v>29</v>
      </c>
      <c r="AD117" s="9" t="s">
        <v>30</v>
      </c>
      <c r="AE117" s="9" t="s">
        <v>31</v>
      </c>
    </row>
    <row r="118" customFormat="false" ht="15.75" hidden="false" customHeight="false" outlineLevel="0" collapsed="false">
      <c r="A118" s="257" t="n">
        <v>1</v>
      </c>
      <c r="B118" s="258" t="n">
        <v>11</v>
      </c>
      <c r="C118" s="258" t="n">
        <v>72</v>
      </c>
      <c r="D118" s="258" t="s">
        <v>483</v>
      </c>
      <c r="E118" s="258"/>
      <c r="F118" s="259" t="n">
        <v>661</v>
      </c>
      <c r="G118" s="259" t="s">
        <v>33</v>
      </c>
      <c r="H118" s="258" t="n">
        <v>498</v>
      </c>
      <c r="I118" s="259" t="n">
        <v>0</v>
      </c>
      <c r="J118" s="259" t="n">
        <v>189</v>
      </c>
      <c r="K118" s="259" t="n">
        <v>4</v>
      </c>
      <c r="L118" s="259" t="n">
        <v>1</v>
      </c>
      <c r="M118" s="259" t="n">
        <v>6</v>
      </c>
      <c r="N118" s="259" t="n">
        <v>0</v>
      </c>
      <c r="O118" s="259" t="n">
        <v>0</v>
      </c>
      <c r="P118" s="259" t="n">
        <v>0</v>
      </c>
      <c r="Q118" s="259" t="n">
        <v>0</v>
      </c>
      <c r="R118" s="259" t="n">
        <v>26</v>
      </c>
      <c r="S118" s="259" t="n">
        <v>0</v>
      </c>
      <c r="T118" s="259" t="n">
        <v>0</v>
      </c>
      <c r="U118" s="259" t="n">
        <v>0</v>
      </c>
      <c r="V118" s="259" t="n">
        <v>1</v>
      </c>
      <c r="W118" s="258"/>
      <c r="X118" s="259" t="n">
        <v>145</v>
      </c>
      <c r="Y118" s="259" t="n">
        <v>0</v>
      </c>
      <c r="Z118" s="259" t="n">
        <v>0</v>
      </c>
      <c r="AA118" s="259" t="n">
        <v>0</v>
      </c>
      <c r="AB118" s="259" t="n">
        <v>0</v>
      </c>
      <c r="AC118" s="259" t="n">
        <v>0</v>
      </c>
      <c r="AD118" s="259" t="n">
        <v>16</v>
      </c>
      <c r="AE118" s="0" t="n">
        <f aca="false">SUM(I118:AD118)</f>
        <v>388</v>
      </c>
    </row>
    <row r="119" customFormat="false" ht="15.75" hidden="false" customHeight="false" outlineLevel="0" collapsed="false">
      <c r="A119" s="257" t="n">
        <v>2</v>
      </c>
      <c r="B119" s="258" t="n">
        <v>11</v>
      </c>
      <c r="C119" s="258" t="n">
        <v>72</v>
      </c>
      <c r="D119" s="258" t="s">
        <v>483</v>
      </c>
      <c r="E119" s="258"/>
      <c r="F119" s="259" t="n">
        <v>661</v>
      </c>
      <c r="G119" s="259" t="s">
        <v>34</v>
      </c>
      <c r="H119" s="258" t="n">
        <v>497</v>
      </c>
      <c r="I119" s="259" t="n">
        <v>0</v>
      </c>
      <c r="J119" s="259" t="n">
        <v>164</v>
      </c>
      <c r="K119" s="259" t="n">
        <v>4</v>
      </c>
      <c r="L119" s="259" t="n">
        <v>1</v>
      </c>
      <c r="M119" s="259" t="n">
        <v>10</v>
      </c>
      <c r="N119" s="259" t="n">
        <v>3</v>
      </c>
      <c r="O119" s="259" t="n">
        <v>0</v>
      </c>
      <c r="P119" s="259" t="n">
        <v>0</v>
      </c>
      <c r="Q119" s="259" t="n">
        <v>1</v>
      </c>
      <c r="R119" s="259" t="n">
        <v>27</v>
      </c>
      <c r="S119" s="259" t="n">
        <v>0</v>
      </c>
      <c r="T119" s="259" t="n">
        <v>0</v>
      </c>
      <c r="U119" s="259" t="n">
        <v>0</v>
      </c>
      <c r="V119" s="259" t="n">
        <v>3</v>
      </c>
      <c r="W119" s="258"/>
      <c r="X119" s="259" t="n">
        <v>122</v>
      </c>
      <c r="Y119" s="259" t="n">
        <v>0</v>
      </c>
      <c r="Z119" s="259" t="n">
        <v>0</v>
      </c>
      <c r="AA119" s="259" t="n">
        <v>0</v>
      </c>
      <c r="AB119" s="259" t="n">
        <v>0</v>
      </c>
      <c r="AC119" s="259" t="n">
        <v>0</v>
      </c>
      <c r="AD119" s="259" t="n">
        <v>10</v>
      </c>
      <c r="AE119" s="0" t="n">
        <f aca="false">SUM(I119:AD119)</f>
        <v>345</v>
      </c>
    </row>
    <row r="120" customFormat="false" ht="15.75" hidden="false" customHeight="false" outlineLevel="0" collapsed="false">
      <c r="A120" s="257" t="n">
        <v>3</v>
      </c>
      <c r="B120" s="258" t="n">
        <v>11</v>
      </c>
      <c r="C120" s="258" t="n">
        <v>72</v>
      </c>
      <c r="D120" s="258" t="s">
        <v>483</v>
      </c>
      <c r="E120" s="258"/>
      <c r="F120" s="259" t="n">
        <v>662</v>
      </c>
      <c r="G120" s="259" t="s">
        <v>33</v>
      </c>
      <c r="H120" s="258" t="n">
        <v>530</v>
      </c>
      <c r="I120" s="259" t="n">
        <v>3</v>
      </c>
      <c r="J120" s="259" t="n">
        <v>137</v>
      </c>
      <c r="K120" s="259" t="n">
        <v>2</v>
      </c>
      <c r="L120" s="259" t="n">
        <v>2</v>
      </c>
      <c r="M120" s="259" t="n">
        <v>1</v>
      </c>
      <c r="N120" s="259" t="n">
        <v>2</v>
      </c>
      <c r="O120" s="259" t="n">
        <v>0</v>
      </c>
      <c r="P120" s="259" t="n">
        <v>0</v>
      </c>
      <c r="Q120" s="259" t="n">
        <v>5</v>
      </c>
      <c r="R120" s="259" t="n">
        <v>38</v>
      </c>
      <c r="S120" s="259" t="n">
        <v>0</v>
      </c>
      <c r="T120" s="259" t="n">
        <v>0</v>
      </c>
      <c r="U120" s="259" t="n">
        <v>0</v>
      </c>
      <c r="V120" s="259" t="n">
        <v>2</v>
      </c>
      <c r="W120" s="258"/>
      <c r="X120" s="259" t="n">
        <v>180</v>
      </c>
      <c r="Y120" s="259" t="n">
        <v>0</v>
      </c>
      <c r="Z120" s="259" t="n">
        <v>0</v>
      </c>
      <c r="AA120" s="259" t="n">
        <v>0</v>
      </c>
      <c r="AB120" s="259" t="n">
        <v>0</v>
      </c>
      <c r="AC120" s="259" t="n">
        <v>1</v>
      </c>
      <c r="AD120" s="259" t="n">
        <v>9</v>
      </c>
      <c r="AE120" s="0" t="n">
        <f aca="false">SUM(I120:AD120)</f>
        <v>382</v>
      </c>
    </row>
    <row r="121" customFormat="false" ht="15.75" hidden="false" customHeight="false" outlineLevel="0" collapsed="false">
      <c r="A121" s="257" t="n">
        <v>4</v>
      </c>
      <c r="B121" s="258" t="n">
        <v>11</v>
      </c>
      <c r="C121" s="258" t="n">
        <v>72</v>
      </c>
      <c r="D121" s="258" t="s">
        <v>483</v>
      </c>
      <c r="E121" s="258"/>
      <c r="F121" s="259" t="n">
        <v>662</v>
      </c>
      <c r="G121" s="259" t="s">
        <v>34</v>
      </c>
      <c r="H121" s="258" t="n">
        <v>529</v>
      </c>
      <c r="I121" s="259" t="n">
        <v>1</v>
      </c>
      <c r="J121" s="259" t="n">
        <v>136</v>
      </c>
      <c r="K121" s="259" t="n">
        <v>8</v>
      </c>
      <c r="L121" s="259" t="n">
        <v>1</v>
      </c>
      <c r="M121" s="259" t="n">
        <v>3</v>
      </c>
      <c r="N121" s="259" t="n">
        <v>4</v>
      </c>
      <c r="O121" s="259" t="n">
        <v>0</v>
      </c>
      <c r="P121" s="259" t="n">
        <v>0</v>
      </c>
      <c r="Q121" s="259" t="n">
        <v>2</v>
      </c>
      <c r="R121" s="259" t="n">
        <v>37</v>
      </c>
      <c r="S121" s="259" t="n">
        <v>0</v>
      </c>
      <c r="T121" s="259" t="n">
        <v>0</v>
      </c>
      <c r="U121" s="259" t="n">
        <v>0</v>
      </c>
      <c r="V121" s="259" t="n">
        <v>0</v>
      </c>
      <c r="W121" s="258"/>
      <c r="X121" s="259" t="n">
        <v>192</v>
      </c>
      <c r="Y121" s="259" t="n">
        <v>0</v>
      </c>
      <c r="Z121" s="259" t="n">
        <v>0</v>
      </c>
      <c r="AA121" s="259" t="n">
        <v>0</v>
      </c>
      <c r="AB121" s="259" t="n">
        <v>0</v>
      </c>
      <c r="AC121" s="259" t="n">
        <v>0</v>
      </c>
      <c r="AD121" s="259" t="n">
        <v>25</v>
      </c>
      <c r="AE121" s="0" t="n">
        <f aca="false">SUM(I121:AD121)</f>
        <v>409</v>
      </c>
    </row>
    <row r="122" s="1" customFormat="true" ht="16.5" hidden="false" customHeight="false" outlineLevel="0" collapsed="false">
      <c r="C122" s="29" t="s">
        <v>65</v>
      </c>
      <c r="D122" s="30" t="s">
        <v>66</v>
      </c>
      <c r="E122" s="30"/>
      <c r="F122" s="30"/>
      <c r="G122" s="30"/>
      <c r="H122" s="31" t="n">
        <f aca="false">SUM(H118:H121)</f>
        <v>2054</v>
      </c>
      <c r="I122" s="31" t="n">
        <f aca="false">SUM(I118:I121)</f>
        <v>4</v>
      </c>
      <c r="J122" s="31" t="n">
        <f aca="false">SUM(J118:J121)</f>
        <v>626</v>
      </c>
      <c r="K122" s="31" t="n">
        <f aca="false">SUM(K118:K121)</f>
        <v>18</v>
      </c>
      <c r="L122" s="31" t="n">
        <f aca="false">SUM(L118:L121)</f>
        <v>5</v>
      </c>
      <c r="M122" s="31" t="n">
        <f aca="false">SUM(M118:M121)</f>
        <v>20</v>
      </c>
      <c r="N122" s="31" t="n">
        <f aca="false">SUM(N118:N121)</f>
        <v>9</v>
      </c>
      <c r="O122" s="31" t="n">
        <f aca="false">SUM(O118:O121)</f>
        <v>0</v>
      </c>
      <c r="P122" s="31" t="n">
        <f aca="false">SUM(P118:P121)</f>
        <v>0</v>
      </c>
      <c r="Q122" s="31" t="n">
        <f aca="false">SUM(Q118:Q121)</f>
        <v>8</v>
      </c>
      <c r="R122" s="31" t="n">
        <f aca="false">SUM(R118:R121)</f>
        <v>128</v>
      </c>
      <c r="S122" s="31" t="n">
        <f aca="false">SUM(S118:S121)</f>
        <v>0</v>
      </c>
      <c r="T122" s="31" t="n">
        <f aca="false">SUM(T118:T121)</f>
        <v>0</v>
      </c>
      <c r="U122" s="31" t="n">
        <f aca="false">SUM(U118:U121)</f>
        <v>0</v>
      </c>
      <c r="V122" s="31" t="n">
        <f aca="false">SUM(V118:V121)</f>
        <v>6</v>
      </c>
      <c r="W122" s="31" t="n">
        <f aca="false">SUM(W118:W121)</f>
        <v>0</v>
      </c>
      <c r="X122" s="31" t="n">
        <f aca="false">SUM(X118:X121)</f>
        <v>639</v>
      </c>
      <c r="Y122" s="31" t="n">
        <f aca="false">SUM(Y118:Y121)</f>
        <v>0</v>
      </c>
      <c r="Z122" s="31" t="n">
        <f aca="false">SUM(Z118:Z121)</f>
        <v>0</v>
      </c>
      <c r="AA122" s="31" t="n">
        <f aca="false">SUM(AA118:AA121)</f>
        <v>0</v>
      </c>
      <c r="AB122" s="31" t="n">
        <f aca="false">SUM(AB118:AB121)</f>
        <v>0</v>
      </c>
      <c r="AC122" s="31" t="n">
        <f aca="false">SUM(AC118:AC121)</f>
        <v>1</v>
      </c>
      <c r="AD122" s="31" t="n">
        <f aca="false">SUM(AD118:AD121)</f>
        <v>60</v>
      </c>
      <c r="AE122" s="31" t="n">
        <f aca="false">SUM(AE118:AE121)</f>
        <v>1524</v>
      </c>
    </row>
    <row r="123" s="1" customFormat="true" ht="16.5" hidden="false" customHeight="false" outlineLevel="0" collapsed="false">
      <c r="F123" s="3"/>
      <c r="G123" s="3"/>
      <c r="U123" s="1" t="n">
        <v>0</v>
      </c>
      <c r="V123" s="1" t="n">
        <f aca="false">V122/2</f>
        <v>3</v>
      </c>
    </row>
    <row r="124" s="1" customFormat="true" ht="16.5" hidden="false" customHeight="true" outlineLevel="0" collapsed="false">
      <c r="C124" s="29" t="s">
        <v>67</v>
      </c>
      <c r="D124" s="32" t="s">
        <v>68</v>
      </c>
      <c r="E124" s="32"/>
      <c r="F124" s="32"/>
      <c r="G124" s="32"/>
      <c r="H124" s="33" t="s">
        <v>8</v>
      </c>
      <c r="I124" s="9" t="s">
        <v>9</v>
      </c>
      <c r="J124" s="9" t="s">
        <v>10</v>
      </c>
      <c r="K124" s="9" t="s">
        <v>11</v>
      </c>
      <c r="L124" s="9" t="s">
        <v>12</v>
      </c>
      <c r="M124" s="9" t="s">
        <v>13</v>
      </c>
      <c r="N124" s="9" t="s">
        <v>14</v>
      </c>
      <c r="O124" s="9" t="s">
        <v>15</v>
      </c>
      <c r="P124" s="9" t="s">
        <v>16</v>
      </c>
      <c r="Q124" s="9" t="s">
        <v>17</v>
      </c>
      <c r="R124" s="9" t="s">
        <v>18</v>
      </c>
      <c r="S124" s="9" t="s">
        <v>19</v>
      </c>
      <c r="T124" s="9" t="s">
        <v>20</v>
      </c>
      <c r="U124" s="9" t="s">
        <v>24</v>
      </c>
      <c r="V124" s="9" t="s">
        <v>25</v>
      </c>
      <c r="W124" s="9" t="s">
        <v>26</v>
      </c>
      <c r="X124" s="9" t="s">
        <v>27</v>
      </c>
      <c r="Y124" s="9" t="s">
        <v>28</v>
      </c>
      <c r="Z124" s="9" t="s">
        <v>29</v>
      </c>
      <c r="AA124" s="9" t="s">
        <v>30</v>
      </c>
      <c r="AB124" s="9" t="s">
        <v>31</v>
      </c>
    </row>
    <row r="125" s="1" customFormat="true" ht="16.5" hidden="false" customHeight="false" outlineLevel="0" collapsed="false">
      <c r="D125" s="32"/>
      <c r="E125" s="32"/>
      <c r="F125" s="32"/>
      <c r="G125" s="32"/>
      <c r="H125" s="20" t="n">
        <f aca="false">H122</f>
        <v>2054</v>
      </c>
      <c r="I125" s="20" t="n">
        <f aca="false">I122</f>
        <v>4</v>
      </c>
      <c r="J125" s="20" t="n">
        <f aca="false">J122+3</f>
        <v>629</v>
      </c>
      <c r="K125" s="20" t="n">
        <f aca="false">K122</f>
        <v>18</v>
      </c>
      <c r="L125" s="20" t="n">
        <f aca="false">L122+3</f>
        <v>8</v>
      </c>
      <c r="M125" s="20" t="n">
        <f aca="false">M122</f>
        <v>20</v>
      </c>
      <c r="N125" s="20" t="n">
        <f aca="false">N122</f>
        <v>9</v>
      </c>
      <c r="O125" s="20" t="n">
        <f aca="false">O122</f>
        <v>0</v>
      </c>
      <c r="P125" s="20" t="n">
        <f aca="false">P122</f>
        <v>0</v>
      </c>
      <c r="Q125" s="20" t="n">
        <f aca="false">Q122</f>
        <v>8</v>
      </c>
      <c r="R125" s="20" t="n">
        <f aca="false">R122</f>
        <v>128</v>
      </c>
      <c r="S125" s="20" t="n">
        <f aca="false">S122</f>
        <v>0</v>
      </c>
      <c r="T125" s="20" t="n">
        <f aca="false">T122</f>
        <v>0</v>
      </c>
      <c r="U125" s="20" t="n">
        <f aca="false">X122</f>
        <v>639</v>
      </c>
      <c r="V125" s="20" t="n">
        <f aca="false">Y104</f>
        <v>0</v>
      </c>
      <c r="W125" s="20" t="n">
        <f aca="false">Z104</f>
        <v>0</v>
      </c>
      <c r="X125" s="20" t="n">
        <f aca="false">AA104</f>
        <v>0</v>
      </c>
      <c r="Y125" s="20" t="n">
        <f aca="false">AB104</f>
        <v>0</v>
      </c>
      <c r="Z125" s="20" t="n">
        <f aca="false">AC122</f>
        <v>1</v>
      </c>
      <c r="AA125" s="20" t="n">
        <f aca="false">AD122</f>
        <v>60</v>
      </c>
      <c r="AB125" s="20" t="n">
        <f aca="false">SUM(I125:AA125)</f>
        <v>1524</v>
      </c>
    </row>
    <row r="126" s="1" customFormat="true" ht="16.5" hidden="false" customHeight="false" outlineLevel="0" collapsed="false">
      <c r="F126" s="3"/>
      <c r="G126" s="3"/>
    </row>
    <row r="127" s="1" customFormat="true" ht="30.75" hidden="false" customHeight="true" outlineLevel="0" collapsed="false">
      <c r="C127" s="29" t="s">
        <v>69</v>
      </c>
      <c r="D127" s="32" t="s">
        <v>70</v>
      </c>
      <c r="E127" s="32"/>
      <c r="F127" s="32"/>
      <c r="G127" s="32"/>
      <c r="H127" s="33" t="s">
        <v>8</v>
      </c>
      <c r="I127" s="34" t="s">
        <v>71</v>
      </c>
      <c r="J127" s="34"/>
      <c r="K127" s="34" t="s">
        <v>72</v>
      </c>
      <c r="L127" s="34"/>
      <c r="M127" s="9" t="s">
        <v>13</v>
      </c>
      <c r="N127" s="9" t="s">
        <v>14</v>
      </c>
      <c r="O127" s="9" t="s">
        <v>15</v>
      </c>
      <c r="P127" s="9" t="s">
        <v>16</v>
      </c>
      <c r="Q127" s="9" t="s">
        <v>17</v>
      </c>
      <c r="R127" s="9" t="s">
        <v>18</v>
      </c>
      <c r="S127" s="9" t="s">
        <v>19</v>
      </c>
      <c r="T127" s="9" t="s">
        <v>20</v>
      </c>
      <c r="U127" s="9" t="s">
        <v>24</v>
      </c>
      <c r="V127" s="9" t="s">
        <v>25</v>
      </c>
      <c r="W127" s="9" t="s">
        <v>26</v>
      </c>
      <c r="X127" s="9" t="s">
        <v>27</v>
      </c>
      <c r="Y127" s="9" t="s">
        <v>28</v>
      </c>
      <c r="Z127" s="9" t="s">
        <v>29</v>
      </c>
      <c r="AA127" s="9" t="s">
        <v>30</v>
      </c>
      <c r="AB127" s="9" t="s">
        <v>31</v>
      </c>
    </row>
    <row r="128" s="1" customFormat="true" ht="16.5" hidden="false" customHeight="false" outlineLevel="0" collapsed="false">
      <c r="D128" s="32"/>
      <c r="E128" s="32"/>
      <c r="F128" s="32"/>
      <c r="G128" s="32"/>
      <c r="H128" s="20" t="n">
        <f aca="false">H122</f>
        <v>2054</v>
      </c>
      <c r="I128" s="35" t="n">
        <f aca="false">I125+K125</f>
        <v>22</v>
      </c>
      <c r="J128" s="35"/>
      <c r="K128" s="35" t="n">
        <f aca="false">J125+L125</f>
        <v>637</v>
      </c>
      <c r="L128" s="35"/>
      <c r="M128" s="20" t="n">
        <f aca="false">M125</f>
        <v>20</v>
      </c>
      <c r="N128" s="20" t="n">
        <f aca="false">N125</f>
        <v>9</v>
      </c>
      <c r="O128" s="20" t="s">
        <v>148</v>
      </c>
      <c r="P128" s="20" t="s">
        <v>148</v>
      </c>
      <c r="Q128" s="20" t="n">
        <f aca="false">Q125</f>
        <v>8</v>
      </c>
      <c r="R128" s="20" t="n">
        <f aca="false">R125</f>
        <v>128</v>
      </c>
      <c r="S128" s="20" t="s">
        <v>148</v>
      </c>
      <c r="T128" s="20" t="s">
        <v>148</v>
      </c>
      <c r="U128" s="20" t="n">
        <f aca="false">U125</f>
        <v>639</v>
      </c>
      <c r="V128" s="20" t="n">
        <f aca="false">V125</f>
        <v>0</v>
      </c>
      <c r="W128" s="20" t="n">
        <f aca="false">W125</f>
        <v>0</v>
      </c>
      <c r="X128" s="20" t="n">
        <f aca="false">X125</f>
        <v>0</v>
      </c>
      <c r="Y128" s="20" t="n">
        <f aca="false">Y125</f>
        <v>0</v>
      </c>
      <c r="Z128" s="20" t="n">
        <f aca="false">Z125</f>
        <v>1</v>
      </c>
      <c r="AA128" s="20" t="n">
        <f aca="false">AA125</f>
        <v>60</v>
      </c>
      <c r="AB128" s="20" t="n">
        <f aca="false">SUM(I128:AA128)</f>
        <v>1524</v>
      </c>
    </row>
    <row r="131" s="1" customFormat="true" ht="16.5" hidden="false" customHeight="false" outlineLevel="0" collapsed="false">
      <c r="A131" s="5" t="s">
        <v>1</v>
      </c>
      <c r="B131" s="6" t="s">
        <v>2</v>
      </c>
      <c r="C131" s="7" t="s">
        <v>3</v>
      </c>
      <c r="D131" s="5" t="s">
        <v>4</v>
      </c>
      <c r="E131" s="5" t="s">
        <v>5</v>
      </c>
      <c r="F131" s="8" t="s">
        <v>6</v>
      </c>
      <c r="G131" s="8" t="s">
        <v>7</v>
      </c>
      <c r="H131" s="8" t="s">
        <v>8</v>
      </c>
      <c r="I131" s="9" t="s">
        <v>9</v>
      </c>
      <c r="J131" s="9" t="s">
        <v>10</v>
      </c>
      <c r="K131" s="9" t="s">
        <v>11</v>
      </c>
      <c r="L131" s="9" t="s">
        <v>12</v>
      </c>
      <c r="M131" s="9" t="s">
        <v>13</v>
      </c>
      <c r="N131" s="9" t="s">
        <v>14</v>
      </c>
      <c r="O131" s="9" t="s">
        <v>15</v>
      </c>
      <c r="P131" s="9" t="s">
        <v>16</v>
      </c>
      <c r="Q131" s="9" t="s">
        <v>17</v>
      </c>
      <c r="R131" s="9" t="s">
        <v>18</v>
      </c>
      <c r="S131" s="9" t="s">
        <v>19</v>
      </c>
      <c r="T131" s="9" t="s">
        <v>20</v>
      </c>
      <c r="U131" s="10" t="s">
        <v>21</v>
      </c>
      <c r="V131" s="10" t="s">
        <v>22</v>
      </c>
      <c r="W131" s="10" t="s">
        <v>23</v>
      </c>
      <c r="X131" s="9" t="s">
        <v>24</v>
      </c>
      <c r="Y131" s="9" t="s">
        <v>25</v>
      </c>
      <c r="Z131" s="9" t="s">
        <v>26</v>
      </c>
      <c r="AA131" s="9" t="s">
        <v>27</v>
      </c>
      <c r="AB131" s="9" t="s">
        <v>28</v>
      </c>
      <c r="AC131" s="9" t="s">
        <v>29</v>
      </c>
      <c r="AD131" s="9" t="s">
        <v>30</v>
      </c>
      <c r="AE131" s="9" t="s">
        <v>31</v>
      </c>
    </row>
    <row r="132" s="1" customFormat="true" ht="16.5" hidden="false" customHeight="false" outlineLevel="0" collapsed="false">
      <c r="A132" s="11" t="n">
        <v>1</v>
      </c>
      <c r="B132" s="12" t="n">
        <v>11</v>
      </c>
      <c r="C132" s="13" t="n">
        <v>199</v>
      </c>
      <c r="D132" s="17" t="s">
        <v>484</v>
      </c>
      <c r="E132" s="17"/>
      <c r="F132" s="16" t="n">
        <v>1139</v>
      </c>
      <c r="G132" s="17" t="s">
        <v>33</v>
      </c>
      <c r="H132" s="37" t="n">
        <v>475</v>
      </c>
      <c r="I132" s="20" t="n">
        <v>2</v>
      </c>
      <c r="J132" s="20" t="n">
        <v>183</v>
      </c>
      <c r="K132" s="20" t="n">
        <v>159</v>
      </c>
      <c r="L132" s="20" t="n">
        <v>2</v>
      </c>
      <c r="M132" s="20" t="n">
        <v>2</v>
      </c>
      <c r="N132" s="20" t="n">
        <v>0</v>
      </c>
      <c r="O132" s="20" t="n">
        <v>0</v>
      </c>
      <c r="P132" s="20" t="n">
        <v>0</v>
      </c>
      <c r="Q132" s="20" t="n">
        <v>1</v>
      </c>
      <c r="R132" s="20" t="n">
        <v>9</v>
      </c>
      <c r="S132" s="20" t="n">
        <v>0</v>
      </c>
      <c r="T132" s="20" t="n">
        <v>7</v>
      </c>
      <c r="U132" s="38" t="n">
        <v>1</v>
      </c>
      <c r="V132" s="38" t="n">
        <v>0</v>
      </c>
      <c r="W132" s="38" t="n">
        <v>0</v>
      </c>
      <c r="X132" s="20" t="n">
        <v>0</v>
      </c>
      <c r="Y132" s="20" t="n">
        <v>0</v>
      </c>
      <c r="Z132" s="20" t="n">
        <v>0</v>
      </c>
      <c r="AA132" s="20" t="n">
        <v>0</v>
      </c>
      <c r="AB132" s="20" t="n">
        <v>0</v>
      </c>
      <c r="AC132" s="20" t="n">
        <v>0</v>
      </c>
      <c r="AD132" s="20" t="n">
        <v>21</v>
      </c>
      <c r="AE132" s="20" t="n">
        <f aca="false">SUM(I132:AD132)</f>
        <v>387</v>
      </c>
    </row>
    <row r="133" s="1" customFormat="true" ht="16.5" hidden="false" customHeight="false" outlineLevel="0" collapsed="false">
      <c r="A133" s="11" t="n">
        <v>2</v>
      </c>
      <c r="B133" s="12" t="n">
        <v>11</v>
      </c>
      <c r="C133" s="13" t="n">
        <v>199</v>
      </c>
      <c r="D133" s="17" t="s">
        <v>484</v>
      </c>
      <c r="E133" s="17"/>
      <c r="F133" s="16" t="n">
        <v>1139</v>
      </c>
      <c r="G133" s="50" t="s">
        <v>34</v>
      </c>
      <c r="H133" s="37" t="n">
        <v>474</v>
      </c>
      <c r="I133" s="20" t="n">
        <v>5</v>
      </c>
      <c r="J133" s="20" t="n">
        <v>171</v>
      </c>
      <c r="K133" s="20" t="n">
        <v>153</v>
      </c>
      <c r="L133" s="20" t="n">
        <v>2</v>
      </c>
      <c r="M133" s="20" t="n">
        <v>5</v>
      </c>
      <c r="N133" s="20" t="n">
        <v>0</v>
      </c>
      <c r="O133" s="20" t="n">
        <v>0</v>
      </c>
      <c r="P133" s="20" t="n">
        <v>0</v>
      </c>
      <c r="Q133" s="20" t="n">
        <v>0</v>
      </c>
      <c r="R133" s="20" t="n">
        <v>16</v>
      </c>
      <c r="S133" s="20" t="n">
        <v>0</v>
      </c>
      <c r="T133" s="20" t="n">
        <v>1</v>
      </c>
      <c r="U133" s="38" t="n">
        <v>1</v>
      </c>
      <c r="V133" s="38" t="n">
        <v>0</v>
      </c>
      <c r="W133" s="38" t="n">
        <v>0</v>
      </c>
      <c r="X133" s="20" t="n">
        <v>0</v>
      </c>
      <c r="Y133" s="20" t="n">
        <v>0</v>
      </c>
      <c r="Z133" s="20" t="n">
        <v>0</v>
      </c>
      <c r="AA133" s="20" t="n">
        <v>0</v>
      </c>
      <c r="AB133" s="20" t="n">
        <v>0</v>
      </c>
      <c r="AC133" s="20" t="n">
        <v>0</v>
      </c>
      <c r="AD133" s="20" t="n">
        <v>17</v>
      </c>
      <c r="AE133" s="20" t="n">
        <f aca="false">SUM(I133:AD133)</f>
        <v>371</v>
      </c>
    </row>
    <row r="134" s="1" customFormat="true" ht="16.5" hidden="false" customHeight="false" outlineLevel="0" collapsed="false">
      <c r="A134" s="11" t="n">
        <v>3</v>
      </c>
      <c r="B134" s="12" t="n">
        <v>11</v>
      </c>
      <c r="C134" s="13" t="n">
        <v>199</v>
      </c>
      <c r="D134" s="17" t="s">
        <v>484</v>
      </c>
      <c r="E134" s="17"/>
      <c r="F134" s="16" t="n">
        <v>1140</v>
      </c>
      <c r="G134" s="17" t="s">
        <v>33</v>
      </c>
      <c r="H134" s="37" t="n">
        <v>494</v>
      </c>
      <c r="I134" s="20" t="n">
        <v>1</v>
      </c>
      <c r="J134" s="20" t="n">
        <v>187</v>
      </c>
      <c r="K134" s="20" t="n">
        <v>159</v>
      </c>
      <c r="L134" s="20" t="n">
        <v>1</v>
      </c>
      <c r="M134" s="20" t="n">
        <v>7</v>
      </c>
      <c r="N134" s="20" t="n">
        <v>1</v>
      </c>
      <c r="O134" s="20" t="n">
        <v>1</v>
      </c>
      <c r="P134" s="20" t="n">
        <v>0</v>
      </c>
      <c r="Q134" s="20" t="n">
        <v>1</v>
      </c>
      <c r="R134" s="20" t="n">
        <v>3</v>
      </c>
      <c r="S134" s="20" t="n">
        <v>0</v>
      </c>
      <c r="T134" s="20" t="n">
        <v>3</v>
      </c>
      <c r="U134" s="38" t="n">
        <v>1</v>
      </c>
      <c r="V134" s="38" t="n">
        <v>0</v>
      </c>
      <c r="W134" s="38" t="n">
        <v>0</v>
      </c>
      <c r="X134" s="20" t="n">
        <v>0</v>
      </c>
      <c r="Y134" s="20" t="n">
        <v>0</v>
      </c>
      <c r="Z134" s="20" t="n">
        <v>0</v>
      </c>
      <c r="AA134" s="20" t="n">
        <v>0</v>
      </c>
      <c r="AB134" s="20" t="n">
        <v>0</v>
      </c>
      <c r="AC134" s="20" t="n">
        <v>0</v>
      </c>
      <c r="AD134" s="20" t="n">
        <v>27</v>
      </c>
      <c r="AE134" s="20" t="n">
        <f aca="false">SUM(I134:AD134)</f>
        <v>392</v>
      </c>
    </row>
    <row r="135" s="1" customFormat="true" ht="16.5" hidden="false" customHeight="false" outlineLevel="0" collapsed="false">
      <c r="A135" s="11" t="n">
        <v>4</v>
      </c>
      <c r="B135" s="12" t="n">
        <v>11</v>
      </c>
      <c r="C135" s="13" t="n">
        <v>199</v>
      </c>
      <c r="D135" s="17" t="s">
        <v>484</v>
      </c>
      <c r="E135" s="17"/>
      <c r="F135" s="16" t="n">
        <v>1140</v>
      </c>
      <c r="G135" s="50" t="s">
        <v>34</v>
      </c>
      <c r="H135" s="37" t="n">
        <v>493</v>
      </c>
      <c r="I135" s="20" t="n">
        <v>3</v>
      </c>
      <c r="J135" s="20" t="n">
        <v>179</v>
      </c>
      <c r="K135" s="20" t="n">
        <v>169</v>
      </c>
      <c r="L135" s="20" t="n">
        <v>2</v>
      </c>
      <c r="M135" s="20" t="n">
        <v>7</v>
      </c>
      <c r="N135" s="20" t="n">
        <v>1</v>
      </c>
      <c r="O135" s="20" t="n">
        <v>0</v>
      </c>
      <c r="P135" s="20" t="n">
        <v>0</v>
      </c>
      <c r="Q135" s="20" t="n">
        <v>0</v>
      </c>
      <c r="R135" s="20" t="n">
        <v>2</v>
      </c>
      <c r="S135" s="20" t="n">
        <v>0</v>
      </c>
      <c r="T135" s="20" t="n">
        <v>1</v>
      </c>
      <c r="U135" s="38" t="n">
        <v>0</v>
      </c>
      <c r="V135" s="38" t="n">
        <v>0</v>
      </c>
      <c r="W135" s="38" t="n">
        <v>0</v>
      </c>
      <c r="X135" s="20" t="n">
        <v>0</v>
      </c>
      <c r="Y135" s="20" t="n">
        <v>0</v>
      </c>
      <c r="Z135" s="20" t="n">
        <v>0</v>
      </c>
      <c r="AA135" s="20" t="n">
        <v>0</v>
      </c>
      <c r="AB135" s="20" t="n">
        <v>0</v>
      </c>
      <c r="AC135" s="20" t="n">
        <v>0</v>
      </c>
      <c r="AD135" s="20" t="n">
        <v>17</v>
      </c>
      <c r="AE135" s="20" t="n">
        <f aca="false">SUM(I135:AD135)</f>
        <v>381</v>
      </c>
    </row>
    <row r="136" s="1" customFormat="true" ht="16.5" hidden="false" customHeight="false" outlineLevel="0" collapsed="false">
      <c r="A136" s="11" t="n">
        <v>5</v>
      </c>
      <c r="B136" s="12" t="n">
        <v>11</v>
      </c>
      <c r="C136" s="13" t="n">
        <v>199</v>
      </c>
      <c r="D136" s="17" t="s">
        <v>484</v>
      </c>
      <c r="E136" s="17"/>
      <c r="F136" s="16" t="n">
        <v>1141</v>
      </c>
      <c r="G136" s="17" t="s">
        <v>33</v>
      </c>
      <c r="H136" s="37" t="n">
        <v>595</v>
      </c>
      <c r="I136" s="20" t="n">
        <v>3</v>
      </c>
      <c r="J136" s="20" t="n">
        <v>193</v>
      </c>
      <c r="K136" s="20" t="n">
        <v>219</v>
      </c>
      <c r="L136" s="20" t="n">
        <v>2</v>
      </c>
      <c r="M136" s="20" t="n">
        <v>18</v>
      </c>
      <c r="N136" s="20" t="n">
        <v>0</v>
      </c>
      <c r="O136" s="20" t="n">
        <v>1</v>
      </c>
      <c r="P136" s="20" t="n">
        <v>0</v>
      </c>
      <c r="Q136" s="20" t="n">
        <v>1</v>
      </c>
      <c r="R136" s="20" t="n">
        <v>13</v>
      </c>
      <c r="S136" s="20" t="n">
        <v>0</v>
      </c>
      <c r="T136" s="20" t="n">
        <v>2</v>
      </c>
      <c r="U136" s="38" t="n">
        <v>0</v>
      </c>
      <c r="V136" s="38" t="n">
        <v>0</v>
      </c>
      <c r="W136" s="38" t="n">
        <v>0</v>
      </c>
      <c r="X136" s="20" t="n">
        <v>0</v>
      </c>
      <c r="Y136" s="20" t="n">
        <v>0</v>
      </c>
      <c r="Z136" s="20" t="n">
        <v>0</v>
      </c>
      <c r="AA136" s="20" t="n">
        <v>0</v>
      </c>
      <c r="AB136" s="20" t="n">
        <v>0</v>
      </c>
      <c r="AC136" s="20" t="n">
        <v>0</v>
      </c>
      <c r="AD136" s="20" t="n">
        <v>24</v>
      </c>
      <c r="AE136" s="20" t="n">
        <f aca="false">SUM(I136:AD136)</f>
        <v>476</v>
      </c>
    </row>
    <row r="137" s="1" customFormat="true" ht="16.5" hidden="false" customHeight="false" outlineLevel="0" collapsed="false">
      <c r="A137" s="11" t="n">
        <v>6</v>
      </c>
      <c r="B137" s="12" t="n">
        <v>11</v>
      </c>
      <c r="C137" s="13" t="n">
        <v>199</v>
      </c>
      <c r="D137" s="17" t="s">
        <v>484</v>
      </c>
      <c r="F137" s="3" t="n">
        <v>1141</v>
      </c>
      <c r="G137" s="50" t="s">
        <v>34</v>
      </c>
      <c r="H137" s="1" t="n">
        <v>595</v>
      </c>
      <c r="I137" s="1" t="n">
        <v>2</v>
      </c>
      <c r="J137" s="1" t="n">
        <v>233</v>
      </c>
      <c r="K137" s="1" t="n">
        <v>221</v>
      </c>
      <c r="L137" s="1" t="n">
        <v>0</v>
      </c>
      <c r="M137" s="1" t="n">
        <v>3</v>
      </c>
      <c r="N137" s="1" t="n">
        <v>0</v>
      </c>
      <c r="O137" s="1" t="n">
        <v>0</v>
      </c>
      <c r="P137" s="1" t="n">
        <v>0</v>
      </c>
      <c r="Q137" s="1" t="n">
        <v>1</v>
      </c>
      <c r="R137" s="1" t="n">
        <v>4</v>
      </c>
      <c r="S137" s="1" t="n">
        <v>0</v>
      </c>
      <c r="T137" s="1" t="n">
        <v>3</v>
      </c>
      <c r="U137" s="1" t="n">
        <v>4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6</v>
      </c>
      <c r="AE137" s="1" t="n">
        <f aca="false">SUM(I137:AD137)</f>
        <v>477</v>
      </c>
    </row>
    <row r="138" s="1" customFormat="true" ht="16.5" hidden="false" customHeight="false" outlineLevel="0" collapsed="false">
      <c r="A138" s="11" t="n">
        <v>7</v>
      </c>
      <c r="B138" s="12" t="n">
        <v>11</v>
      </c>
      <c r="C138" s="13" t="n">
        <v>199</v>
      </c>
      <c r="D138" s="17" t="s">
        <v>484</v>
      </c>
      <c r="E138" s="17"/>
      <c r="F138" s="16" t="n">
        <v>1142</v>
      </c>
      <c r="G138" s="17" t="s">
        <v>33</v>
      </c>
      <c r="H138" s="37" t="n">
        <v>420</v>
      </c>
      <c r="I138" s="20" t="n">
        <v>2</v>
      </c>
      <c r="J138" s="20" t="n">
        <v>137</v>
      </c>
      <c r="K138" s="20" t="n">
        <v>200</v>
      </c>
      <c r="L138" s="20" t="n">
        <v>0</v>
      </c>
      <c r="M138" s="20" t="n">
        <v>1</v>
      </c>
      <c r="N138" s="20" t="n">
        <v>0</v>
      </c>
      <c r="O138" s="20" t="n">
        <v>1</v>
      </c>
      <c r="P138" s="20" t="n">
        <v>0</v>
      </c>
      <c r="Q138" s="20" t="n">
        <v>0</v>
      </c>
      <c r="R138" s="20" t="n">
        <v>12</v>
      </c>
      <c r="S138" s="20" t="n">
        <v>0</v>
      </c>
      <c r="T138" s="20" t="n">
        <v>2</v>
      </c>
      <c r="U138" s="38" t="n">
        <v>1</v>
      </c>
      <c r="V138" s="38" t="n">
        <v>0</v>
      </c>
      <c r="W138" s="38" t="n">
        <v>0</v>
      </c>
      <c r="X138" s="20" t="n">
        <v>0</v>
      </c>
      <c r="Y138" s="20" t="n">
        <v>0</v>
      </c>
      <c r="Z138" s="20" t="n">
        <v>0</v>
      </c>
      <c r="AA138" s="20" t="n">
        <v>0</v>
      </c>
      <c r="AB138" s="20" t="n">
        <v>0</v>
      </c>
      <c r="AC138" s="20" t="n">
        <v>0</v>
      </c>
      <c r="AD138" s="20" t="n">
        <v>6</v>
      </c>
      <c r="AE138" s="20" t="n">
        <f aca="false">SUM(I138:AD138)</f>
        <v>362</v>
      </c>
    </row>
    <row r="139" s="1" customFormat="true" ht="16.5" hidden="false" customHeight="false" outlineLevel="0" collapsed="false">
      <c r="A139" s="11" t="n">
        <v>8</v>
      </c>
      <c r="B139" s="12" t="n">
        <v>11</v>
      </c>
      <c r="C139" s="13" t="n">
        <v>199</v>
      </c>
      <c r="D139" s="17" t="s">
        <v>484</v>
      </c>
      <c r="E139" s="17"/>
      <c r="F139" s="16" t="n">
        <v>1142</v>
      </c>
      <c r="G139" s="50" t="s">
        <v>62</v>
      </c>
      <c r="H139" s="37" t="n">
        <v>538</v>
      </c>
      <c r="I139" s="1" t="n">
        <v>1</v>
      </c>
      <c r="J139" s="1" t="n">
        <v>153</v>
      </c>
      <c r="K139" s="1" t="n">
        <v>206</v>
      </c>
      <c r="L139" s="1" t="n">
        <v>6</v>
      </c>
      <c r="M139" s="1" t="n">
        <v>5</v>
      </c>
      <c r="N139" s="1" t="n">
        <v>0</v>
      </c>
      <c r="O139" s="1" t="n">
        <v>2</v>
      </c>
      <c r="P139" s="1" t="n">
        <v>0</v>
      </c>
      <c r="Q139" s="1" t="n">
        <v>0</v>
      </c>
      <c r="R139" s="1" t="n">
        <v>1</v>
      </c>
      <c r="S139" s="1" t="n">
        <v>0</v>
      </c>
      <c r="T139" s="1" t="n">
        <v>19</v>
      </c>
      <c r="U139" s="1" t="n">
        <v>1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2</v>
      </c>
      <c r="AE139" s="1" t="n">
        <f aca="false">SUM(I139:AD139)</f>
        <v>396</v>
      </c>
    </row>
    <row r="140" s="1" customFormat="true" ht="16.5" hidden="false" customHeight="false" outlineLevel="0" collapsed="false">
      <c r="A140" s="11" t="n">
        <v>9</v>
      </c>
      <c r="B140" s="12" t="n">
        <v>11</v>
      </c>
      <c r="C140" s="13" t="n">
        <v>199</v>
      </c>
      <c r="D140" s="17" t="s">
        <v>484</v>
      </c>
      <c r="E140" s="17"/>
      <c r="F140" s="16" t="n">
        <v>1142</v>
      </c>
      <c r="G140" s="50" t="s">
        <v>75</v>
      </c>
      <c r="H140" s="37" t="n">
        <v>538</v>
      </c>
      <c r="I140" s="20" t="n">
        <v>2</v>
      </c>
      <c r="J140" s="20" t="n">
        <v>147</v>
      </c>
      <c r="K140" s="20" t="n">
        <v>238</v>
      </c>
      <c r="L140" s="20" t="n">
        <v>1</v>
      </c>
      <c r="M140" s="20" t="n">
        <v>3</v>
      </c>
      <c r="N140" s="20" t="n">
        <v>0</v>
      </c>
      <c r="O140" s="20" t="n">
        <v>1</v>
      </c>
      <c r="P140" s="20" t="n">
        <v>0</v>
      </c>
      <c r="Q140" s="20" t="n">
        <v>0</v>
      </c>
      <c r="R140" s="20" t="n">
        <v>0</v>
      </c>
      <c r="S140" s="20" t="n">
        <v>0</v>
      </c>
      <c r="T140" s="20" t="n">
        <v>22</v>
      </c>
      <c r="U140" s="38" t="n">
        <v>0</v>
      </c>
      <c r="V140" s="38" t="n">
        <v>0</v>
      </c>
      <c r="W140" s="38" t="n">
        <v>0</v>
      </c>
      <c r="X140" s="20" t="n">
        <v>0</v>
      </c>
      <c r="Y140" s="20" t="n">
        <v>0</v>
      </c>
      <c r="Z140" s="20" t="n">
        <v>0</v>
      </c>
      <c r="AA140" s="20" t="n">
        <v>0</v>
      </c>
      <c r="AB140" s="20" t="n">
        <v>0</v>
      </c>
      <c r="AC140" s="20" t="n">
        <v>0</v>
      </c>
      <c r="AD140" s="20" t="n">
        <v>4</v>
      </c>
      <c r="AE140" s="20" t="n">
        <f aca="false">SUM(I140:AD140)</f>
        <v>418</v>
      </c>
    </row>
    <row r="141" s="1" customFormat="true" ht="16.5" hidden="false" customHeight="false" outlineLevel="0" collapsed="false">
      <c r="A141" s="11" t="n">
        <v>10</v>
      </c>
      <c r="B141" s="12" t="n">
        <v>11</v>
      </c>
      <c r="C141" s="13" t="n">
        <v>199</v>
      </c>
      <c r="D141" s="17" t="s">
        <v>484</v>
      </c>
      <c r="E141" s="17"/>
      <c r="F141" s="16" t="n">
        <v>1143</v>
      </c>
      <c r="G141" s="17" t="s">
        <v>33</v>
      </c>
      <c r="H141" s="37" t="n">
        <v>323</v>
      </c>
      <c r="I141" s="20" t="n">
        <v>1</v>
      </c>
      <c r="J141" s="20" t="n">
        <v>81</v>
      </c>
      <c r="K141" s="20" t="n">
        <v>109</v>
      </c>
      <c r="L141" s="20" t="n">
        <v>9</v>
      </c>
      <c r="M141" s="20" t="n">
        <v>8</v>
      </c>
      <c r="N141" s="20" t="n">
        <v>0</v>
      </c>
      <c r="O141" s="20" t="n">
        <v>2</v>
      </c>
      <c r="P141" s="20" t="n">
        <v>0</v>
      </c>
      <c r="Q141" s="20" t="n">
        <v>2</v>
      </c>
      <c r="R141" s="20" t="n">
        <v>6</v>
      </c>
      <c r="S141" s="20" t="n">
        <v>0</v>
      </c>
      <c r="T141" s="20" t="n">
        <v>0</v>
      </c>
      <c r="U141" s="38" t="n">
        <v>0</v>
      </c>
      <c r="V141" s="38" t="n">
        <v>0</v>
      </c>
      <c r="W141" s="38" t="n">
        <v>0</v>
      </c>
      <c r="X141" s="20" t="n">
        <v>0</v>
      </c>
      <c r="Y141" s="20" t="n">
        <v>0</v>
      </c>
      <c r="Z141" s="20" t="n">
        <v>0</v>
      </c>
      <c r="AA141" s="20" t="n">
        <v>0</v>
      </c>
      <c r="AB141" s="20" t="n">
        <v>0</v>
      </c>
      <c r="AC141" s="20" t="n">
        <v>0</v>
      </c>
      <c r="AD141" s="20" t="n">
        <v>9</v>
      </c>
      <c r="AE141" s="20" t="n">
        <f aca="false">SUM(I141:AD141)</f>
        <v>227</v>
      </c>
    </row>
    <row r="142" s="1" customFormat="true" ht="16.5" hidden="false" customHeight="false" outlineLevel="0" collapsed="false">
      <c r="A142" s="11" t="n">
        <v>11</v>
      </c>
      <c r="B142" s="12" t="n">
        <v>11</v>
      </c>
      <c r="C142" s="13" t="n">
        <v>199</v>
      </c>
      <c r="D142" s="17" t="s">
        <v>484</v>
      </c>
      <c r="E142" s="17"/>
      <c r="F142" s="16" t="n">
        <v>1143</v>
      </c>
      <c r="G142" s="50" t="s">
        <v>62</v>
      </c>
      <c r="H142" s="37" t="n">
        <v>220</v>
      </c>
      <c r="I142" s="20" t="n">
        <v>1</v>
      </c>
      <c r="J142" s="20" t="n">
        <v>56</v>
      </c>
      <c r="K142" s="20" t="n">
        <v>102</v>
      </c>
      <c r="L142" s="20" t="n">
        <v>1</v>
      </c>
      <c r="M142" s="20" t="n">
        <v>2</v>
      </c>
      <c r="N142" s="20" t="n">
        <v>0</v>
      </c>
      <c r="O142" s="20" t="n">
        <v>0</v>
      </c>
      <c r="P142" s="20" t="n">
        <v>0</v>
      </c>
      <c r="Q142" s="20" t="n">
        <v>0</v>
      </c>
      <c r="R142" s="20" t="n">
        <v>11</v>
      </c>
      <c r="S142" s="20" t="n">
        <v>0</v>
      </c>
      <c r="T142" s="20" t="n">
        <v>0</v>
      </c>
      <c r="U142" s="38" t="n">
        <v>0</v>
      </c>
      <c r="V142" s="38" t="n">
        <v>0</v>
      </c>
      <c r="W142" s="38" t="n">
        <v>0</v>
      </c>
      <c r="X142" s="20" t="n">
        <v>0</v>
      </c>
      <c r="Y142" s="20" t="n">
        <v>0</v>
      </c>
      <c r="Z142" s="20" t="n">
        <v>0</v>
      </c>
      <c r="AA142" s="20" t="n">
        <v>0</v>
      </c>
      <c r="AB142" s="20" t="n">
        <v>0</v>
      </c>
      <c r="AC142" s="20" t="n">
        <v>0</v>
      </c>
      <c r="AD142" s="20" t="n">
        <v>9</v>
      </c>
      <c r="AE142" s="20" t="n">
        <f aca="false">SUM(I142:AD142)</f>
        <v>182</v>
      </c>
    </row>
    <row r="143" s="1" customFormat="true" ht="16.5" hidden="false" customHeight="false" outlineLevel="0" collapsed="false">
      <c r="A143" s="11"/>
      <c r="B143" s="12"/>
      <c r="C143" s="13"/>
      <c r="D143" s="17"/>
      <c r="E143" s="17"/>
      <c r="F143" s="16"/>
      <c r="G143" s="50"/>
      <c r="H143" s="37" t="n">
        <v>736</v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38"/>
      <c r="V143" s="38"/>
      <c r="W143" s="38"/>
      <c r="X143" s="20"/>
      <c r="Y143" s="20"/>
      <c r="Z143" s="20"/>
      <c r="AA143" s="20"/>
      <c r="AB143" s="20"/>
      <c r="AC143" s="20"/>
      <c r="AD143" s="20"/>
      <c r="AE143" s="20"/>
      <c r="AF143" s="1" t="s">
        <v>485</v>
      </c>
    </row>
    <row r="144" s="1" customFormat="true" ht="16.5" hidden="false" customHeight="false" outlineLevel="0" collapsed="false">
      <c r="A144" s="11" t="n">
        <v>12</v>
      </c>
      <c r="B144" s="12" t="n">
        <v>11</v>
      </c>
      <c r="C144" s="13" t="n">
        <v>199</v>
      </c>
      <c r="D144" s="17" t="s">
        <v>484</v>
      </c>
      <c r="E144" s="17"/>
      <c r="F144" s="16" t="n">
        <v>1144</v>
      </c>
      <c r="G144" s="50" t="s">
        <v>62</v>
      </c>
      <c r="H144" s="50" t="n">
        <v>378</v>
      </c>
      <c r="I144" s="20" t="n">
        <v>11</v>
      </c>
      <c r="J144" s="20" t="n">
        <v>51</v>
      </c>
      <c r="K144" s="20" t="n">
        <v>125</v>
      </c>
      <c r="L144" s="20" t="n">
        <v>30</v>
      </c>
      <c r="M144" s="20" t="n">
        <v>6</v>
      </c>
      <c r="N144" s="20" t="n">
        <v>1</v>
      </c>
      <c r="O144" s="20" t="n">
        <v>1</v>
      </c>
      <c r="P144" s="20" t="n">
        <v>0</v>
      </c>
      <c r="Q144" s="20" t="n">
        <v>2</v>
      </c>
      <c r="R144" s="20" t="n">
        <v>8</v>
      </c>
      <c r="S144" s="20" t="n">
        <v>0</v>
      </c>
      <c r="T144" s="20" t="n">
        <v>1</v>
      </c>
      <c r="U144" s="38" t="n">
        <v>0</v>
      </c>
      <c r="V144" s="38" t="n">
        <v>0</v>
      </c>
      <c r="W144" s="38" t="n">
        <v>0</v>
      </c>
      <c r="X144" s="20" t="n">
        <v>0</v>
      </c>
      <c r="Y144" s="20" t="n">
        <v>0</v>
      </c>
      <c r="Z144" s="20" t="n">
        <v>0</v>
      </c>
      <c r="AA144" s="20" t="n">
        <v>0</v>
      </c>
      <c r="AB144" s="20" t="n">
        <v>0</v>
      </c>
      <c r="AC144" s="20" t="n">
        <v>0</v>
      </c>
      <c r="AD144" s="20" t="n">
        <v>10</v>
      </c>
      <c r="AE144" s="20" t="n">
        <f aca="false">SUM(I144:AD144)</f>
        <v>246</v>
      </c>
    </row>
    <row r="145" customFormat="false" ht="16.5" hidden="false" customHeight="false" outlineLevel="0" collapsed="false">
      <c r="A145" s="11" t="n">
        <v>13</v>
      </c>
      <c r="B145" s="12" t="n">
        <v>11</v>
      </c>
      <c r="C145" s="13" t="n">
        <v>199</v>
      </c>
      <c r="D145" s="17" t="s">
        <v>484</v>
      </c>
      <c r="E145" s="17"/>
      <c r="F145" s="16" t="n">
        <v>1145</v>
      </c>
      <c r="G145" s="50" t="s">
        <v>33</v>
      </c>
      <c r="H145" s="50" t="n">
        <v>579</v>
      </c>
      <c r="I145" s="20" t="n">
        <v>2</v>
      </c>
      <c r="J145" s="20" t="n">
        <v>153</v>
      </c>
      <c r="K145" s="20" t="n">
        <v>114</v>
      </c>
      <c r="L145" s="20" t="n">
        <v>2</v>
      </c>
      <c r="M145" s="20" t="n">
        <v>5</v>
      </c>
      <c r="N145" s="20" t="n">
        <v>1</v>
      </c>
      <c r="O145" s="20" t="n">
        <v>1</v>
      </c>
      <c r="P145" s="20" t="n">
        <v>0</v>
      </c>
      <c r="Q145" s="20" t="n">
        <v>2</v>
      </c>
      <c r="R145" s="20" t="n">
        <v>9</v>
      </c>
      <c r="S145" s="20" t="n">
        <v>0</v>
      </c>
      <c r="T145" s="20" t="n">
        <v>39</v>
      </c>
      <c r="U145" s="38" t="n">
        <v>1</v>
      </c>
      <c r="V145" s="38" t="n">
        <v>0</v>
      </c>
      <c r="W145" s="38" t="n">
        <v>0</v>
      </c>
      <c r="X145" s="20" t="n">
        <v>0</v>
      </c>
      <c r="Y145" s="20" t="n">
        <v>0</v>
      </c>
      <c r="Z145" s="20" t="n">
        <v>0</v>
      </c>
      <c r="AA145" s="20" t="n">
        <v>0</v>
      </c>
      <c r="AB145" s="20" t="n">
        <v>0</v>
      </c>
      <c r="AC145" s="20" t="n">
        <v>0</v>
      </c>
      <c r="AD145" s="20" t="n">
        <v>86</v>
      </c>
      <c r="AE145" s="20" t="n">
        <f aca="false">SUM(I145:AD145)</f>
        <v>415</v>
      </c>
      <c r="AF145" s="1"/>
    </row>
    <row r="146" customFormat="false" ht="16.5" hidden="false" customHeight="false" outlineLevel="0" collapsed="false">
      <c r="A146" s="11" t="n">
        <v>14</v>
      </c>
      <c r="B146" s="12" t="n">
        <v>11</v>
      </c>
      <c r="C146" s="13" t="n">
        <v>199</v>
      </c>
      <c r="D146" s="17" t="s">
        <v>484</v>
      </c>
      <c r="E146" s="17"/>
      <c r="F146" s="16" t="n">
        <v>1145</v>
      </c>
      <c r="G146" s="50" t="s">
        <v>62</v>
      </c>
      <c r="H146" s="50" t="n">
        <v>328</v>
      </c>
      <c r="I146" s="20" t="n">
        <v>3</v>
      </c>
      <c r="J146" s="20" t="n">
        <v>61</v>
      </c>
      <c r="K146" s="20" t="n">
        <v>125</v>
      </c>
      <c r="L146" s="20" t="n">
        <v>5</v>
      </c>
      <c r="M146" s="20" t="n">
        <v>7</v>
      </c>
      <c r="N146" s="20" t="n">
        <v>0</v>
      </c>
      <c r="O146" s="20" t="n">
        <v>0</v>
      </c>
      <c r="P146" s="20" t="n">
        <v>0</v>
      </c>
      <c r="Q146" s="20" t="n">
        <v>0</v>
      </c>
      <c r="R146" s="20" t="n">
        <v>1</v>
      </c>
      <c r="S146" s="20" t="n">
        <v>0</v>
      </c>
      <c r="T146" s="20" t="n">
        <v>0</v>
      </c>
      <c r="U146" s="38" t="n">
        <v>0</v>
      </c>
      <c r="V146" s="38" t="n">
        <v>0</v>
      </c>
      <c r="W146" s="38" t="n">
        <v>0</v>
      </c>
      <c r="X146" s="20" t="n">
        <v>0</v>
      </c>
      <c r="Y146" s="20" t="n">
        <v>0</v>
      </c>
      <c r="Z146" s="20" t="n">
        <v>0</v>
      </c>
      <c r="AA146" s="20" t="n">
        <v>0</v>
      </c>
      <c r="AB146" s="20" t="n">
        <v>0</v>
      </c>
      <c r="AC146" s="20" t="n">
        <v>0</v>
      </c>
      <c r="AD146" s="20" t="n">
        <v>4</v>
      </c>
      <c r="AE146" s="20" t="n">
        <f aca="false">SUM(I146:AD146)</f>
        <v>206</v>
      </c>
      <c r="AF146" s="1"/>
    </row>
    <row r="147" customFormat="false" ht="16.5" hidden="false" customHeight="false" outlineLevel="0" collapsed="false">
      <c r="A147" s="11" t="n">
        <v>15</v>
      </c>
      <c r="B147" s="12" t="n">
        <v>11</v>
      </c>
      <c r="C147" s="13" t="n">
        <v>199</v>
      </c>
      <c r="D147" s="17" t="s">
        <v>484</v>
      </c>
      <c r="E147" s="17"/>
      <c r="F147" s="16" t="n">
        <v>1146</v>
      </c>
      <c r="G147" s="50" t="s">
        <v>33</v>
      </c>
      <c r="H147" s="37" t="n">
        <v>563</v>
      </c>
      <c r="I147" s="20" t="n">
        <v>8</v>
      </c>
      <c r="J147" s="20" t="n">
        <v>70</v>
      </c>
      <c r="K147" s="20" t="n">
        <v>237</v>
      </c>
      <c r="L147" s="20" t="n">
        <v>30</v>
      </c>
      <c r="M147" s="20" t="n">
        <v>16</v>
      </c>
      <c r="N147" s="20" t="n">
        <v>1</v>
      </c>
      <c r="O147" s="20" t="n">
        <v>1</v>
      </c>
      <c r="P147" s="20" t="n">
        <v>0</v>
      </c>
      <c r="Q147" s="20" t="n">
        <v>1</v>
      </c>
      <c r="R147" s="20" t="n">
        <v>4</v>
      </c>
      <c r="S147" s="20" t="n">
        <v>0</v>
      </c>
      <c r="T147" s="20" t="n">
        <v>1</v>
      </c>
      <c r="U147" s="38" t="n">
        <v>4</v>
      </c>
      <c r="V147" s="38" t="n">
        <v>0</v>
      </c>
      <c r="W147" s="38" t="n">
        <v>0</v>
      </c>
      <c r="X147" s="20" t="n">
        <v>0</v>
      </c>
      <c r="Y147" s="20" t="n">
        <v>0</v>
      </c>
      <c r="Z147" s="20" t="n">
        <v>0</v>
      </c>
      <c r="AA147" s="20" t="n">
        <v>0</v>
      </c>
      <c r="AB147" s="20" t="n">
        <v>0</v>
      </c>
      <c r="AC147" s="20" t="n">
        <v>0</v>
      </c>
      <c r="AD147" s="20" t="n">
        <v>34</v>
      </c>
      <c r="AE147" s="20" t="n">
        <f aca="false">SUM(I147:AD147)</f>
        <v>407</v>
      </c>
      <c r="AF147" s="1"/>
    </row>
    <row r="148" customFormat="false" ht="16.5" hidden="false" customHeight="false" outlineLevel="0" collapsed="false">
      <c r="A148" s="11" t="n">
        <v>16</v>
      </c>
      <c r="B148" s="12" t="n">
        <v>11</v>
      </c>
      <c r="C148" s="13" t="n">
        <v>199</v>
      </c>
      <c r="D148" s="17" t="s">
        <v>484</v>
      </c>
      <c r="E148" s="17"/>
      <c r="F148" s="16" t="n">
        <v>1147</v>
      </c>
      <c r="G148" s="17" t="s">
        <v>33</v>
      </c>
      <c r="H148" s="37" t="n">
        <v>391</v>
      </c>
      <c r="I148" s="20" t="n">
        <v>15</v>
      </c>
      <c r="J148" s="20" t="n">
        <v>60</v>
      </c>
      <c r="K148" s="20" t="n">
        <v>160</v>
      </c>
      <c r="L148" s="20" t="n">
        <v>2</v>
      </c>
      <c r="M148" s="20" t="n">
        <v>11</v>
      </c>
      <c r="N148" s="20" t="n">
        <v>0</v>
      </c>
      <c r="O148" s="20" t="n">
        <v>0</v>
      </c>
      <c r="P148" s="20" t="n">
        <v>0</v>
      </c>
      <c r="Q148" s="20" t="n">
        <v>3</v>
      </c>
      <c r="R148" s="20" t="n">
        <v>10</v>
      </c>
      <c r="S148" s="20" t="n">
        <v>0</v>
      </c>
      <c r="T148" s="20" t="n">
        <v>11</v>
      </c>
      <c r="U148" s="38" t="n">
        <v>0</v>
      </c>
      <c r="V148" s="38" t="n">
        <v>0</v>
      </c>
      <c r="W148" s="38" t="n">
        <v>0</v>
      </c>
      <c r="X148" s="20" t="n">
        <v>0</v>
      </c>
      <c r="Y148" s="20" t="n">
        <v>0</v>
      </c>
      <c r="Z148" s="20" t="n">
        <v>0</v>
      </c>
      <c r="AA148" s="20" t="n">
        <v>0</v>
      </c>
      <c r="AB148" s="20" t="n">
        <v>0</v>
      </c>
      <c r="AC148" s="20" t="n">
        <v>0</v>
      </c>
      <c r="AD148" s="20" t="n">
        <v>29</v>
      </c>
      <c r="AE148" s="20" t="n">
        <f aca="false">SUM(I148:AD148)</f>
        <v>301</v>
      </c>
      <c r="AF148" s="1"/>
    </row>
    <row r="149" customFormat="false" ht="16.5" hidden="false" customHeight="false" outlineLevel="0" collapsed="false">
      <c r="A149" s="11" t="n">
        <v>17</v>
      </c>
      <c r="B149" s="12" t="n">
        <v>11</v>
      </c>
      <c r="C149" s="13" t="n">
        <v>199</v>
      </c>
      <c r="D149" s="17" t="s">
        <v>484</v>
      </c>
      <c r="E149" s="17"/>
      <c r="F149" s="16" t="n">
        <v>1147</v>
      </c>
      <c r="G149" s="17" t="s">
        <v>62</v>
      </c>
      <c r="H149" s="37" t="n">
        <v>355</v>
      </c>
      <c r="I149" s="20" t="n">
        <v>3</v>
      </c>
      <c r="J149" s="20" t="n">
        <v>77</v>
      </c>
      <c r="K149" s="20" t="n">
        <v>92</v>
      </c>
      <c r="L149" s="20" t="n">
        <v>3</v>
      </c>
      <c r="M149" s="20" t="n">
        <v>3</v>
      </c>
      <c r="N149" s="20" t="n">
        <v>2</v>
      </c>
      <c r="O149" s="20" t="n">
        <v>0</v>
      </c>
      <c r="P149" s="20" t="n">
        <v>0</v>
      </c>
      <c r="Q149" s="20" t="n">
        <v>3</v>
      </c>
      <c r="R149" s="20" t="n">
        <v>3</v>
      </c>
      <c r="S149" s="20" t="n">
        <v>0</v>
      </c>
      <c r="T149" s="20" t="n">
        <v>29</v>
      </c>
      <c r="U149" s="38" t="n">
        <v>0</v>
      </c>
      <c r="V149" s="38" t="n">
        <v>0</v>
      </c>
      <c r="W149" s="38" t="n">
        <v>0</v>
      </c>
      <c r="X149" s="20" t="n">
        <v>0</v>
      </c>
      <c r="Y149" s="20" t="n">
        <v>0</v>
      </c>
      <c r="Z149" s="20" t="n">
        <v>0</v>
      </c>
      <c r="AA149" s="20" t="n">
        <v>0</v>
      </c>
      <c r="AB149" s="20" t="n">
        <v>0</v>
      </c>
      <c r="AC149" s="20" t="n">
        <v>8</v>
      </c>
      <c r="AD149" s="20" t="n">
        <v>8</v>
      </c>
      <c r="AE149" s="20" t="n">
        <f aca="false">SUM(I149:AD149)</f>
        <v>231</v>
      </c>
      <c r="AF149" s="1"/>
    </row>
    <row r="150" customFormat="false" ht="16.5" hidden="false" customHeight="false" outlineLevel="0" collapsed="false">
      <c r="A150" s="11" t="n">
        <v>18</v>
      </c>
      <c r="B150" s="12" t="n">
        <v>11</v>
      </c>
      <c r="C150" s="13" t="n">
        <v>199</v>
      </c>
      <c r="D150" s="17" t="s">
        <v>484</v>
      </c>
      <c r="E150" s="17"/>
      <c r="F150" s="16" t="n">
        <v>1148</v>
      </c>
      <c r="G150" s="17" t="s">
        <v>33</v>
      </c>
      <c r="H150" s="37" t="n">
        <v>719</v>
      </c>
      <c r="I150" s="20" t="n">
        <v>2</v>
      </c>
      <c r="J150" s="20" t="n">
        <v>40</v>
      </c>
      <c r="K150" s="20" t="n">
        <v>331</v>
      </c>
      <c r="L150" s="20" t="n">
        <v>2</v>
      </c>
      <c r="M150" s="20" t="n">
        <v>14</v>
      </c>
      <c r="N150" s="20" t="n">
        <v>0</v>
      </c>
      <c r="O150" s="20" t="n">
        <v>2</v>
      </c>
      <c r="P150" s="20" t="n">
        <v>0</v>
      </c>
      <c r="Q150" s="20" t="n">
        <v>2</v>
      </c>
      <c r="R150" s="20" t="n">
        <v>7</v>
      </c>
      <c r="S150" s="20" t="n">
        <v>0</v>
      </c>
      <c r="T150" s="20" t="n">
        <v>71</v>
      </c>
      <c r="U150" s="38" t="n">
        <v>1</v>
      </c>
      <c r="V150" s="38" t="n">
        <v>0</v>
      </c>
      <c r="W150" s="38" t="n">
        <v>0</v>
      </c>
      <c r="X150" s="20" t="n">
        <v>0</v>
      </c>
      <c r="Y150" s="20" t="n">
        <v>0</v>
      </c>
      <c r="Z150" s="20" t="n">
        <v>0</v>
      </c>
      <c r="AA150" s="20" t="n">
        <v>0</v>
      </c>
      <c r="AB150" s="20" t="n">
        <v>0</v>
      </c>
      <c r="AC150" s="20" t="n">
        <v>0</v>
      </c>
      <c r="AD150" s="20" t="n">
        <v>19</v>
      </c>
      <c r="AE150" s="20" t="n">
        <f aca="false">SUM(I150:AD150)</f>
        <v>491</v>
      </c>
      <c r="AF150" s="1"/>
    </row>
    <row r="151" customFormat="false" ht="16.5" hidden="false" customHeight="false" outlineLevel="0" collapsed="false">
      <c r="A151" s="11" t="n">
        <v>19</v>
      </c>
      <c r="B151" s="12" t="n">
        <v>11</v>
      </c>
      <c r="C151" s="13" t="n">
        <v>199</v>
      </c>
      <c r="D151" s="17" t="s">
        <v>484</v>
      </c>
      <c r="E151" s="17"/>
      <c r="F151" s="16" t="n">
        <v>1149</v>
      </c>
      <c r="G151" s="17" t="s">
        <v>33</v>
      </c>
      <c r="H151" s="37" t="n">
        <v>407</v>
      </c>
      <c r="I151" s="20" t="n">
        <v>4</v>
      </c>
      <c r="J151" s="20" t="n">
        <v>49</v>
      </c>
      <c r="K151" s="20" t="n">
        <v>99</v>
      </c>
      <c r="L151" s="20" t="n">
        <v>20</v>
      </c>
      <c r="M151" s="20" t="n">
        <v>18</v>
      </c>
      <c r="N151" s="20" t="n">
        <v>2</v>
      </c>
      <c r="O151" s="20" t="n">
        <v>1</v>
      </c>
      <c r="P151" s="20" t="n">
        <v>0</v>
      </c>
      <c r="Q151" s="20" t="n">
        <v>20</v>
      </c>
      <c r="R151" s="20" t="n">
        <v>23</v>
      </c>
      <c r="S151" s="20" t="n">
        <v>0</v>
      </c>
      <c r="T151" s="20" t="n">
        <v>3</v>
      </c>
      <c r="U151" s="38" t="n">
        <v>1</v>
      </c>
      <c r="V151" s="38" t="n">
        <v>0</v>
      </c>
      <c r="W151" s="38" t="n">
        <v>0</v>
      </c>
      <c r="X151" s="20" t="n">
        <v>0</v>
      </c>
      <c r="Y151" s="20" t="n">
        <v>0</v>
      </c>
      <c r="Z151" s="20" t="n">
        <v>0</v>
      </c>
      <c r="AA151" s="20" t="n">
        <v>0</v>
      </c>
      <c r="AB151" s="20" t="n">
        <v>0</v>
      </c>
      <c r="AC151" s="20" t="n">
        <v>0</v>
      </c>
      <c r="AD151" s="20" t="n">
        <v>43</v>
      </c>
      <c r="AE151" s="20" t="n">
        <f aca="false">SUM(I151:AD151)</f>
        <v>283</v>
      </c>
      <c r="AF151" s="1"/>
    </row>
    <row r="152" customFormat="false" ht="16.5" hidden="false" customHeight="false" outlineLevel="0" collapsed="false">
      <c r="A152" s="11" t="n">
        <v>20</v>
      </c>
      <c r="B152" s="12" t="n">
        <v>11</v>
      </c>
      <c r="C152" s="13" t="n">
        <v>199</v>
      </c>
      <c r="D152" s="17" t="s">
        <v>484</v>
      </c>
      <c r="E152" s="17"/>
      <c r="F152" s="16" t="n">
        <v>1149</v>
      </c>
      <c r="G152" s="17" t="s">
        <v>34</v>
      </c>
      <c r="H152" s="37" t="n">
        <v>406</v>
      </c>
      <c r="I152" s="1" t="n">
        <v>0</v>
      </c>
      <c r="J152" s="1" t="n">
        <v>34</v>
      </c>
      <c r="K152" s="1" t="n">
        <v>136</v>
      </c>
      <c r="L152" s="1" t="n">
        <v>20</v>
      </c>
      <c r="M152" s="1" t="n">
        <v>15</v>
      </c>
      <c r="N152" s="1" t="n">
        <v>1</v>
      </c>
      <c r="O152" s="1" t="n">
        <v>1</v>
      </c>
      <c r="P152" s="1" t="n">
        <v>0</v>
      </c>
      <c r="Q152" s="1" t="n">
        <v>10</v>
      </c>
      <c r="R152" s="1" t="n">
        <v>23</v>
      </c>
      <c r="S152" s="1" t="n">
        <v>0</v>
      </c>
      <c r="T152" s="1" t="n">
        <v>2</v>
      </c>
      <c r="U152" s="1" t="n">
        <v>1</v>
      </c>
      <c r="V152" s="1" t="n">
        <v>0</v>
      </c>
      <c r="W152" s="1" t="n">
        <v>0</v>
      </c>
      <c r="X152" s="1" t="n">
        <v>0</v>
      </c>
      <c r="Y152" s="1" t="n">
        <v>0</v>
      </c>
      <c r="Z152" s="1" t="n">
        <v>0</v>
      </c>
      <c r="AA152" s="1" t="n">
        <v>0</v>
      </c>
      <c r="AB152" s="1" t="n">
        <v>0</v>
      </c>
      <c r="AC152" s="1" t="n">
        <v>1</v>
      </c>
      <c r="AD152" s="1" t="n">
        <v>37</v>
      </c>
      <c r="AE152" s="1" t="n">
        <f aca="false">SUM(I152:AD152)</f>
        <v>281</v>
      </c>
      <c r="AF152" s="1"/>
    </row>
    <row r="153" customFormat="false" ht="16.5" hidden="false" customHeight="false" outlineLevel="0" collapsed="false">
      <c r="A153" s="11" t="n">
        <v>21</v>
      </c>
      <c r="B153" s="12" t="n">
        <v>11</v>
      </c>
      <c r="C153" s="13" t="n">
        <v>199</v>
      </c>
      <c r="D153" s="17" t="s">
        <v>484</v>
      </c>
      <c r="E153" s="17"/>
      <c r="F153" s="16" t="n">
        <v>1150</v>
      </c>
      <c r="G153" s="17" t="s">
        <v>33</v>
      </c>
      <c r="H153" s="37" t="n">
        <v>427</v>
      </c>
      <c r="I153" s="20" t="n">
        <v>3</v>
      </c>
      <c r="J153" s="20" t="n">
        <v>40</v>
      </c>
      <c r="K153" s="20" t="n">
        <v>200</v>
      </c>
      <c r="L153" s="20" t="n">
        <v>7</v>
      </c>
      <c r="M153" s="20" t="n">
        <v>8</v>
      </c>
      <c r="N153" s="20" t="n">
        <v>0</v>
      </c>
      <c r="O153" s="20" t="n">
        <v>0</v>
      </c>
      <c r="P153" s="20" t="n">
        <v>0</v>
      </c>
      <c r="Q153" s="20" t="n">
        <v>2</v>
      </c>
      <c r="R153" s="20" t="n">
        <v>15</v>
      </c>
      <c r="S153" s="20" t="n">
        <v>0</v>
      </c>
      <c r="T153" s="20" t="n">
        <v>3</v>
      </c>
      <c r="U153" s="38" t="n">
        <v>3</v>
      </c>
      <c r="V153" s="38" t="n">
        <v>0</v>
      </c>
      <c r="W153" s="38" t="n">
        <v>0</v>
      </c>
      <c r="X153" s="20" t="n">
        <v>0</v>
      </c>
      <c r="Y153" s="20" t="n">
        <v>0</v>
      </c>
      <c r="Z153" s="20" t="n">
        <v>0</v>
      </c>
      <c r="AA153" s="20" t="n">
        <v>0</v>
      </c>
      <c r="AB153" s="20" t="n">
        <v>0</v>
      </c>
      <c r="AC153" s="20" t="n">
        <v>0</v>
      </c>
      <c r="AD153" s="20" t="n">
        <v>15</v>
      </c>
      <c r="AE153" s="20" t="n">
        <f aca="false">SUM(I153:AD153)</f>
        <v>296</v>
      </c>
      <c r="AF153" s="1"/>
    </row>
    <row r="154" customFormat="false" ht="16.5" hidden="false" customHeight="false" outlineLevel="0" collapsed="false">
      <c r="A154" s="11" t="n">
        <v>22</v>
      </c>
      <c r="B154" s="12" t="n">
        <v>11</v>
      </c>
      <c r="C154" s="13" t="n">
        <v>199</v>
      </c>
      <c r="D154" s="17" t="s">
        <v>484</v>
      </c>
      <c r="E154" s="17"/>
      <c r="F154" s="16" t="n">
        <v>1150</v>
      </c>
      <c r="G154" s="17" t="s">
        <v>34</v>
      </c>
      <c r="H154" s="37" t="n">
        <v>427</v>
      </c>
      <c r="I154" s="20" t="n">
        <v>1</v>
      </c>
      <c r="J154" s="20" t="n">
        <v>53</v>
      </c>
      <c r="K154" s="20" t="n">
        <v>160</v>
      </c>
      <c r="L154" s="20" t="n">
        <v>8</v>
      </c>
      <c r="M154" s="20" t="n">
        <v>6</v>
      </c>
      <c r="N154" s="20" t="n">
        <v>1</v>
      </c>
      <c r="O154" s="20" t="n">
        <v>2</v>
      </c>
      <c r="P154" s="20" t="n">
        <v>0</v>
      </c>
      <c r="Q154" s="20" t="n">
        <v>3</v>
      </c>
      <c r="R154" s="20" t="n">
        <v>24</v>
      </c>
      <c r="S154" s="20" t="n">
        <v>0</v>
      </c>
      <c r="T154" s="20" t="n">
        <v>2</v>
      </c>
      <c r="U154" s="38" t="n">
        <v>0</v>
      </c>
      <c r="V154" s="38" t="n">
        <v>0</v>
      </c>
      <c r="W154" s="38" t="n">
        <v>0</v>
      </c>
      <c r="X154" s="20" t="n">
        <v>0</v>
      </c>
      <c r="Y154" s="20" t="n">
        <v>0</v>
      </c>
      <c r="Z154" s="20" t="n">
        <v>0</v>
      </c>
      <c r="AA154" s="20" t="n">
        <v>0</v>
      </c>
      <c r="AB154" s="20" t="n">
        <v>0</v>
      </c>
      <c r="AC154" s="20" t="n">
        <v>0</v>
      </c>
      <c r="AD154" s="20" t="n">
        <v>20</v>
      </c>
      <c r="AE154" s="20" t="n">
        <f aca="false">SUM(I154:AD154)</f>
        <v>280</v>
      </c>
      <c r="AF154" s="1"/>
    </row>
    <row r="155" customFormat="false" ht="16.5" hidden="false" customHeight="false" outlineLevel="0" collapsed="false">
      <c r="A155" s="11" t="n">
        <v>23</v>
      </c>
      <c r="B155" s="12" t="n">
        <v>11</v>
      </c>
      <c r="C155" s="13" t="n">
        <v>199</v>
      </c>
      <c r="D155" s="17" t="s">
        <v>484</v>
      </c>
      <c r="E155" s="17"/>
      <c r="F155" s="16" t="n">
        <v>1151</v>
      </c>
      <c r="G155" s="17" t="s">
        <v>33</v>
      </c>
      <c r="H155" s="37" t="n">
        <v>530</v>
      </c>
      <c r="I155" s="20" t="n">
        <v>4</v>
      </c>
      <c r="J155" s="20" t="n">
        <v>170</v>
      </c>
      <c r="K155" s="20" t="n">
        <v>167</v>
      </c>
      <c r="L155" s="20" t="n">
        <v>4</v>
      </c>
      <c r="M155" s="20" t="n">
        <v>15</v>
      </c>
      <c r="N155" s="20" t="n">
        <v>1</v>
      </c>
      <c r="O155" s="20" t="n">
        <v>0</v>
      </c>
      <c r="P155" s="20" t="n">
        <v>0</v>
      </c>
      <c r="Q155" s="20" t="n">
        <v>6</v>
      </c>
      <c r="R155" s="20" t="n">
        <v>5</v>
      </c>
      <c r="S155" s="20" t="n">
        <v>0</v>
      </c>
      <c r="T155" s="20" t="n">
        <v>10</v>
      </c>
      <c r="U155" s="38" t="n">
        <v>0</v>
      </c>
      <c r="V155" s="38" t="n">
        <v>0</v>
      </c>
      <c r="W155" s="38" t="n">
        <v>0</v>
      </c>
      <c r="X155" s="20" t="n">
        <v>0</v>
      </c>
      <c r="Y155" s="20" t="n">
        <v>0</v>
      </c>
      <c r="Z155" s="20" t="n">
        <v>0</v>
      </c>
      <c r="AA155" s="20" t="n">
        <v>0</v>
      </c>
      <c r="AB155" s="20" t="n">
        <v>0</v>
      </c>
      <c r="AC155" s="20" t="n">
        <v>0</v>
      </c>
      <c r="AD155" s="20" t="n">
        <v>34</v>
      </c>
      <c r="AE155" s="20" t="n">
        <f aca="false">SUM(I155:AD155)</f>
        <v>416</v>
      </c>
      <c r="AF155" s="1"/>
    </row>
    <row r="156" customFormat="false" ht="16.5" hidden="false" customHeight="false" outlineLevel="0" collapsed="false">
      <c r="A156" s="11" t="n">
        <v>24</v>
      </c>
      <c r="B156" s="12" t="n">
        <v>11</v>
      </c>
      <c r="C156" s="13" t="n">
        <v>199</v>
      </c>
      <c r="D156" s="17" t="s">
        <v>484</v>
      </c>
      <c r="E156" s="17"/>
      <c r="F156" s="16" t="n">
        <v>1151</v>
      </c>
      <c r="G156" s="17" t="s">
        <v>34</v>
      </c>
      <c r="H156" s="37" t="n">
        <v>529</v>
      </c>
      <c r="I156" s="20" t="n">
        <v>1</v>
      </c>
      <c r="J156" s="20" t="n">
        <v>129</v>
      </c>
      <c r="K156" s="20" t="n">
        <v>216</v>
      </c>
      <c r="L156" s="20" t="n">
        <v>5</v>
      </c>
      <c r="M156" s="20" t="n">
        <v>11</v>
      </c>
      <c r="N156" s="20" t="n">
        <v>0</v>
      </c>
      <c r="O156" s="20" t="n">
        <v>2</v>
      </c>
      <c r="P156" s="20" t="n">
        <v>0</v>
      </c>
      <c r="Q156" s="20" t="n">
        <v>5</v>
      </c>
      <c r="R156" s="20" t="n">
        <v>1</v>
      </c>
      <c r="S156" s="20" t="n">
        <v>0</v>
      </c>
      <c r="T156" s="20" t="n">
        <v>8</v>
      </c>
      <c r="U156" s="38" t="n">
        <v>1</v>
      </c>
      <c r="V156" s="38" t="n">
        <v>0</v>
      </c>
      <c r="W156" s="38" t="n">
        <v>0</v>
      </c>
      <c r="X156" s="20" t="n">
        <v>0</v>
      </c>
      <c r="Y156" s="20" t="n">
        <v>0</v>
      </c>
      <c r="Z156" s="20" t="n">
        <v>0</v>
      </c>
      <c r="AA156" s="20" t="n">
        <v>0</v>
      </c>
      <c r="AB156" s="20" t="n">
        <v>0</v>
      </c>
      <c r="AC156" s="20" t="n">
        <v>0</v>
      </c>
      <c r="AD156" s="20" t="n">
        <v>30</v>
      </c>
      <c r="AE156" s="20" t="n">
        <f aca="false">SUM(I156:AD156)</f>
        <v>409</v>
      </c>
      <c r="AF156" s="1"/>
    </row>
    <row r="157" customFormat="false" ht="16.5" hidden="false" customHeight="false" outlineLevel="0" collapsed="false">
      <c r="A157" s="11" t="n">
        <v>25</v>
      </c>
      <c r="B157" s="12" t="n">
        <v>11</v>
      </c>
      <c r="C157" s="13" t="n">
        <v>199</v>
      </c>
      <c r="D157" s="17" t="s">
        <v>484</v>
      </c>
      <c r="E157" s="17"/>
      <c r="F157" s="16" t="n">
        <v>1152</v>
      </c>
      <c r="G157" s="17" t="s">
        <v>33</v>
      </c>
      <c r="H157" s="37" t="n">
        <v>561</v>
      </c>
      <c r="I157" s="20" t="n">
        <v>0</v>
      </c>
      <c r="J157" s="20" t="n">
        <v>160</v>
      </c>
      <c r="K157" s="20" t="n">
        <v>238</v>
      </c>
      <c r="L157" s="20" t="n">
        <v>5</v>
      </c>
      <c r="M157" s="20" t="n">
        <v>4</v>
      </c>
      <c r="N157" s="20" t="n">
        <v>0</v>
      </c>
      <c r="O157" s="20" t="n">
        <v>0</v>
      </c>
      <c r="P157" s="20" t="n">
        <v>0</v>
      </c>
      <c r="Q157" s="20" t="n">
        <v>1</v>
      </c>
      <c r="R157" s="20" t="n">
        <v>0</v>
      </c>
      <c r="S157" s="20" t="n">
        <v>0</v>
      </c>
      <c r="T157" s="20" t="n">
        <v>53</v>
      </c>
      <c r="U157" s="38" t="n">
        <v>0</v>
      </c>
      <c r="V157" s="38" t="n">
        <v>0</v>
      </c>
      <c r="W157" s="38" t="n">
        <v>0</v>
      </c>
      <c r="X157" s="20" t="n">
        <v>0</v>
      </c>
      <c r="Y157" s="20" t="n">
        <v>0</v>
      </c>
      <c r="Z157" s="20" t="n">
        <v>0</v>
      </c>
      <c r="AA157" s="20" t="n">
        <v>0</v>
      </c>
      <c r="AB157" s="20" t="n">
        <v>0</v>
      </c>
      <c r="AC157" s="20" t="n">
        <v>0</v>
      </c>
      <c r="AD157" s="20" t="n">
        <v>7</v>
      </c>
      <c r="AE157" s="20" t="n">
        <f aca="false">SUM(I157:AD157)</f>
        <v>468</v>
      </c>
    </row>
    <row r="158" customFormat="false" ht="16.5" hidden="false" customHeight="false" outlineLevel="0" collapsed="false">
      <c r="A158" s="11" t="n">
        <v>26</v>
      </c>
      <c r="B158" s="12" t="n">
        <v>11</v>
      </c>
      <c r="C158" s="13" t="n">
        <v>199</v>
      </c>
      <c r="D158" s="17" t="s">
        <v>484</v>
      </c>
      <c r="E158" s="17"/>
      <c r="F158" s="16" t="n">
        <v>1153</v>
      </c>
      <c r="G158" s="17" t="s">
        <v>33</v>
      </c>
      <c r="H158" s="37" t="n">
        <v>651</v>
      </c>
      <c r="I158" s="20" t="n">
        <v>2</v>
      </c>
      <c r="J158" s="20" t="n">
        <v>124</v>
      </c>
      <c r="K158" s="20" t="n">
        <v>236</v>
      </c>
      <c r="L158" s="20" t="n">
        <v>17</v>
      </c>
      <c r="M158" s="20" t="n">
        <v>18</v>
      </c>
      <c r="N158" s="20" t="n">
        <v>2</v>
      </c>
      <c r="O158" s="20" t="n">
        <v>0</v>
      </c>
      <c r="P158" s="20" t="n">
        <v>0</v>
      </c>
      <c r="Q158" s="20" t="n">
        <v>3</v>
      </c>
      <c r="R158" s="20" t="n">
        <v>2</v>
      </c>
      <c r="S158" s="20" t="n">
        <v>0</v>
      </c>
      <c r="T158" s="20" t="n">
        <v>13</v>
      </c>
      <c r="U158" s="38" t="n">
        <v>2</v>
      </c>
      <c r="V158" s="38" t="n">
        <v>0</v>
      </c>
      <c r="W158" s="38" t="n">
        <v>0</v>
      </c>
      <c r="X158" s="20" t="n">
        <v>0</v>
      </c>
      <c r="Y158" s="20" t="n">
        <v>0</v>
      </c>
      <c r="Z158" s="20" t="n">
        <v>0</v>
      </c>
      <c r="AA158" s="20" t="n">
        <v>0</v>
      </c>
      <c r="AB158" s="20" t="n">
        <v>0</v>
      </c>
      <c r="AC158" s="20" t="n">
        <v>0</v>
      </c>
      <c r="AD158" s="20" t="n">
        <v>52</v>
      </c>
      <c r="AE158" s="20" t="n">
        <f aca="false">SUM(I158:AD158)</f>
        <v>471</v>
      </c>
    </row>
    <row r="159" customFormat="false" ht="16.5" hidden="false" customHeight="false" outlineLevel="0" collapsed="false">
      <c r="A159" s="11" t="n">
        <v>27</v>
      </c>
      <c r="B159" s="12" t="n">
        <v>11</v>
      </c>
      <c r="C159" s="13" t="n">
        <v>199</v>
      </c>
      <c r="D159" s="17" t="s">
        <v>484</v>
      </c>
      <c r="E159" s="17"/>
      <c r="F159" s="16" t="n">
        <v>1154</v>
      </c>
      <c r="G159" s="17" t="s">
        <v>33</v>
      </c>
      <c r="H159" s="37" t="n">
        <v>528</v>
      </c>
      <c r="I159" s="20" t="n">
        <v>2</v>
      </c>
      <c r="J159" s="20" t="n">
        <v>116</v>
      </c>
      <c r="K159" s="20" t="n">
        <v>208</v>
      </c>
      <c r="L159" s="20" t="n">
        <v>2</v>
      </c>
      <c r="M159" s="20" t="n">
        <v>3</v>
      </c>
      <c r="N159" s="20" t="n">
        <v>0</v>
      </c>
      <c r="O159" s="20" t="n">
        <v>0</v>
      </c>
      <c r="P159" s="20" t="n">
        <v>0</v>
      </c>
      <c r="Q159" s="20" t="n">
        <v>1</v>
      </c>
      <c r="R159" s="20" t="n">
        <v>1</v>
      </c>
      <c r="S159" s="20" t="n">
        <v>0</v>
      </c>
      <c r="T159" s="20" t="n">
        <v>17</v>
      </c>
      <c r="U159" s="38" t="n">
        <v>0</v>
      </c>
      <c r="V159" s="38" t="n">
        <v>0</v>
      </c>
      <c r="W159" s="38" t="n">
        <v>0</v>
      </c>
      <c r="X159" s="20" t="n">
        <v>0</v>
      </c>
      <c r="Y159" s="20" t="n">
        <v>0</v>
      </c>
      <c r="Z159" s="20" t="n">
        <v>0</v>
      </c>
      <c r="AA159" s="20" t="n">
        <v>0</v>
      </c>
      <c r="AB159" s="20" t="n">
        <v>0</v>
      </c>
      <c r="AC159" s="20" t="n">
        <v>0</v>
      </c>
      <c r="AD159" s="20" t="n">
        <v>20</v>
      </c>
      <c r="AE159" s="20" t="n">
        <f aca="false">SUM(I159:AD159)</f>
        <v>370</v>
      </c>
    </row>
    <row r="160" customFormat="false" ht="16.5" hidden="false" customHeight="false" outlineLevel="0" collapsed="false">
      <c r="A160" s="11" t="n">
        <v>28</v>
      </c>
      <c r="B160" s="12" t="n">
        <v>11</v>
      </c>
      <c r="C160" s="13" t="n">
        <v>199</v>
      </c>
      <c r="D160" s="17" t="s">
        <v>484</v>
      </c>
      <c r="E160" s="17"/>
      <c r="F160" s="16" t="n">
        <v>1154</v>
      </c>
      <c r="G160" s="17" t="s">
        <v>34</v>
      </c>
      <c r="H160" s="37" t="n">
        <v>527</v>
      </c>
      <c r="I160" s="20" t="n">
        <v>3</v>
      </c>
      <c r="J160" s="20" t="n">
        <v>112</v>
      </c>
      <c r="K160" s="20" t="n">
        <v>169</v>
      </c>
      <c r="L160" s="20" t="n">
        <v>9</v>
      </c>
      <c r="M160" s="20" t="n">
        <v>24</v>
      </c>
      <c r="N160" s="20" t="n">
        <v>0</v>
      </c>
      <c r="O160" s="20" t="n">
        <v>0</v>
      </c>
      <c r="P160" s="20" t="n">
        <v>0</v>
      </c>
      <c r="Q160" s="20" t="n">
        <v>1</v>
      </c>
      <c r="R160" s="20" t="n">
        <v>1</v>
      </c>
      <c r="S160" s="20" t="n">
        <v>0</v>
      </c>
      <c r="T160" s="20" t="n">
        <v>11</v>
      </c>
      <c r="U160" s="38" t="n">
        <v>2</v>
      </c>
      <c r="V160" s="38" t="n">
        <v>0</v>
      </c>
      <c r="W160" s="38" t="n">
        <v>0</v>
      </c>
      <c r="X160" s="20" t="n">
        <v>0</v>
      </c>
      <c r="Y160" s="20" t="n">
        <v>0</v>
      </c>
      <c r="Z160" s="20" t="n">
        <v>0</v>
      </c>
      <c r="AA160" s="20" t="n">
        <v>0</v>
      </c>
      <c r="AB160" s="20" t="n">
        <v>0</v>
      </c>
      <c r="AC160" s="20" t="n">
        <v>0</v>
      </c>
      <c r="AD160" s="20" t="n">
        <v>44</v>
      </c>
      <c r="AE160" s="20" t="n">
        <f aca="false">SUM(I160:AD160)</f>
        <v>376</v>
      </c>
    </row>
    <row r="161" customFormat="false" ht="16.5" hidden="false" customHeight="false" outlineLevel="0" collapsed="false">
      <c r="A161" s="11" t="n">
        <v>29</v>
      </c>
      <c r="B161" s="12" t="n">
        <v>11</v>
      </c>
      <c r="C161" s="13" t="n">
        <v>199</v>
      </c>
      <c r="D161" s="17" t="s">
        <v>484</v>
      </c>
      <c r="E161" s="17"/>
      <c r="F161" s="16" t="n">
        <v>1155</v>
      </c>
      <c r="G161" s="17" t="s">
        <v>33</v>
      </c>
      <c r="H161" s="37" t="n">
        <v>482</v>
      </c>
      <c r="I161" s="20" t="n">
        <v>2</v>
      </c>
      <c r="J161" s="20" t="n">
        <v>144</v>
      </c>
      <c r="K161" s="20" t="n">
        <v>188</v>
      </c>
      <c r="L161" s="20" t="n">
        <v>4</v>
      </c>
      <c r="M161" s="20" t="n">
        <v>9</v>
      </c>
      <c r="N161" s="20" t="n">
        <v>0</v>
      </c>
      <c r="O161" s="20" t="n">
        <v>1</v>
      </c>
      <c r="P161" s="20" t="n">
        <v>0</v>
      </c>
      <c r="Q161" s="20" t="n">
        <v>0</v>
      </c>
      <c r="R161" s="20" t="n">
        <v>3</v>
      </c>
      <c r="S161" s="20" t="n">
        <v>0</v>
      </c>
      <c r="T161" s="20" t="n">
        <v>12</v>
      </c>
      <c r="U161" s="38" t="n">
        <v>0</v>
      </c>
      <c r="V161" s="38" t="n">
        <v>0</v>
      </c>
      <c r="W161" s="38" t="n">
        <v>0</v>
      </c>
      <c r="X161" s="20" t="n">
        <v>0</v>
      </c>
      <c r="Y161" s="20" t="n">
        <v>0</v>
      </c>
      <c r="Z161" s="20" t="n">
        <v>0</v>
      </c>
      <c r="AA161" s="20" t="n">
        <v>0</v>
      </c>
      <c r="AB161" s="20" t="n">
        <v>0</v>
      </c>
      <c r="AC161" s="20" t="n">
        <v>0</v>
      </c>
      <c r="AD161" s="20" t="n">
        <v>12</v>
      </c>
      <c r="AE161" s="20" t="n">
        <f aca="false">SUM(I161:AD161)</f>
        <v>375</v>
      </c>
    </row>
    <row r="162" customFormat="false" ht="16.5" hidden="false" customHeight="false" outlineLevel="0" collapsed="false">
      <c r="A162" s="11" t="n">
        <v>30</v>
      </c>
      <c r="B162" s="12" t="n">
        <v>11</v>
      </c>
      <c r="C162" s="13" t="n">
        <v>199</v>
      </c>
      <c r="D162" s="17" t="s">
        <v>484</v>
      </c>
      <c r="E162" s="17"/>
      <c r="F162" s="16" t="n">
        <v>1155</v>
      </c>
      <c r="G162" s="17" t="s">
        <v>34</v>
      </c>
      <c r="H162" s="37" t="n">
        <v>481</v>
      </c>
      <c r="I162" s="20" t="n">
        <v>2</v>
      </c>
      <c r="J162" s="20" t="n">
        <v>134</v>
      </c>
      <c r="K162" s="20" t="n">
        <v>212</v>
      </c>
      <c r="L162" s="20" t="n">
        <v>1</v>
      </c>
      <c r="M162" s="20" t="n">
        <v>7</v>
      </c>
      <c r="N162" s="20" t="n">
        <v>0</v>
      </c>
      <c r="O162" s="20" t="n">
        <v>0</v>
      </c>
      <c r="P162" s="20" t="n">
        <v>0</v>
      </c>
      <c r="Q162" s="20" t="n">
        <v>0</v>
      </c>
      <c r="R162" s="20" t="n">
        <v>0</v>
      </c>
      <c r="S162" s="20" t="n">
        <v>0</v>
      </c>
      <c r="T162" s="20" t="n">
        <v>22</v>
      </c>
      <c r="U162" s="38" t="n">
        <v>0</v>
      </c>
      <c r="V162" s="38" t="n">
        <v>0</v>
      </c>
      <c r="W162" s="38" t="n">
        <v>0</v>
      </c>
      <c r="X162" s="20" t="n">
        <v>0</v>
      </c>
      <c r="Y162" s="20" t="n">
        <v>0</v>
      </c>
      <c r="Z162" s="20" t="n">
        <v>0</v>
      </c>
      <c r="AA162" s="20" t="n">
        <v>0</v>
      </c>
      <c r="AB162" s="20" t="n">
        <v>0</v>
      </c>
      <c r="AC162" s="20" t="n">
        <v>0</v>
      </c>
      <c r="AD162" s="20" t="n">
        <v>17</v>
      </c>
      <c r="AE162" s="20" t="n">
        <f aca="false">SUM(I162:AD162)</f>
        <v>395</v>
      </c>
    </row>
    <row r="163" customFormat="false" ht="16.5" hidden="false" customHeight="false" outlineLevel="0" collapsed="false">
      <c r="A163" s="11" t="n">
        <v>31</v>
      </c>
      <c r="B163" s="12" t="n">
        <v>11</v>
      </c>
      <c r="C163" s="13" t="n">
        <v>199</v>
      </c>
      <c r="D163" s="17" t="s">
        <v>484</v>
      </c>
      <c r="E163" s="17"/>
      <c r="F163" s="16" t="n">
        <v>1156</v>
      </c>
      <c r="G163" s="17" t="s">
        <v>33</v>
      </c>
      <c r="H163" s="37" t="n">
        <v>688</v>
      </c>
      <c r="I163" s="20" t="n">
        <v>6</v>
      </c>
      <c r="J163" s="20" t="n">
        <v>121</v>
      </c>
      <c r="K163" s="20" t="n">
        <v>224</v>
      </c>
      <c r="L163" s="20" t="n">
        <v>0</v>
      </c>
      <c r="M163" s="20" t="n">
        <v>5</v>
      </c>
      <c r="N163" s="20" t="n">
        <v>0</v>
      </c>
      <c r="O163" s="20" t="n">
        <v>0</v>
      </c>
      <c r="P163" s="20" t="n">
        <v>0</v>
      </c>
      <c r="Q163" s="20" t="n">
        <v>2</v>
      </c>
      <c r="R163" s="20" t="n">
        <v>6</v>
      </c>
      <c r="S163" s="20" t="n">
        <v>0</v>
      </c>
      <c r="T163" s="20" t="n">
        <v>112</v>
      </c>
      <c r="U163" s="38" t="n">
        <v>2</v>
      </c>
      <c r="V163" s="38" t="n">
        <v>0</v>
      </c>
      <c r="W163" s="38" t="n">
        <v>0</v>
      </c>
      <c r="X163" s="20" t="n">
        <v>0</v>
      </c>
      <c r="Y163" s="20" t="n">
        <v>0</v>
      </c>
      <c r="Z163" s="20" t="n">
        <v>0</v>
      </c>
      <c r="AA163" s="20" t="n">
        <v>0</v>
      </c>
      <c r="AB163" s="20" t="n">
        <v>0</v>
      </c>
      <c r="AC163" s="20" t="n">
        <v>0</v>
      </c>
      <c r="AD163" s="20" t="n">
        <v>19</v>
      </c>
      <c r="AE163" s="20" t="n">
        <f aca="false">SUM(I163:AD163)</f>
        <v>497</v>
      </c>
    </row>
    <row r="164" customFormat="false" ht="16.5" hidden="false" customHeight="false" outlineLevel="0" collapsed="false">
      <c r="A164" s="11" t="n">
        <v>32</v>
      </c>
      <c r="B164" s="12" t="n">
        <v>11</v>
      </c>
      <c r="C164" s="13" t="n">
        <v>199</v>
      </c>
      <c r="D164" s="17" t="s">
        <v>484</v>
      </c>
      <c r="E164" s="17"/>
      <c r="F164" s="16" t="n">
        <v>1156</v>
      </c>
      <c r="G164" s="50" t="s">
        <v>62</v>
      </c>
      <c r="H164" s="37" t="n">
        <v>352</v>
      </c>
      <c r="I164" s="1" t="n">
        <v>0</v>
      </c>
      <c r="J164" s="1" t="n">
        <v>72</v>
      </c>
      <c r="K164" s="1" t="n">
        <v>130</v>
      </c>
      <c r="L164" s="1" t="n">
        <v>0</v>
      </c>
      <c r="M164" s="1" t="n">
        <v>11</v>
      </c>
      <c r="N164" s="1" t="n">
        <v>0</v>
      </c>
      <c r="O164" s="1" t="n">
        <v>0</v>
      </c>
      <c r="P164" s="1" t="n">
        <v>0</v>
      </c>
      <c r="Q164" s="1" t="n">
        <v>0</v>
      </c>
      <c r="R164" s="1" t="n">
        <v>1</v>
      </c>
      <c r="S164" s="1" t="n">
        <v>0</v>
      </c>
      <c r="T164" s="1" t="n">
        <v>9</v>
      </c>
      <c r="U164" s="1" t="n">
        <v>0</v>
      </c>
      <c r="V164" s="1" t="n">
        <v>0</v>
      </c>
      <c r="W164" s="1" t="n">
        <v>0</v>
      </c>
      <c r="X164" s="1" t="n">
        <v>0</v>
      </c>
      <c r="Y164" s="1" t="n">
        <v>0</v>
      </c>
      <c r="Z164" s="1" t="n">
        <v>0</v>
      </c>
      <c r="AA164" s="1" t="n">
        <v>0</v>
      </c>
      <c r="AB164" s="1" t="n">
        <v>0</v>
      </c>
      <c r="AC164" s="1" t="n">
        <v>0</v>
      </c>
      <c r="AD164" s="1" t="n">
        <v>23</v>
      </c>
      <c r="AE164" s="1" t="n">
        <f aca="false">SUM(I164:AD164)</f>
        <v>246</v>
      </c>
    </row>
    <row r="165" customFormat="false" ht="16.5" hidden="false" customHeight="false" outlineLevel="0" collapsed="false">
      <c r="A165" s="11" t="n">
        <v>33</v>
      </c>
      <c r="B165" s="12" t="n">
        <v>11</v>
      </c>
      <c r="C165" s="13" t="n">
        <v>199</v>
      </c>
      <c r="D165" s="17" t="s">
        <v>484</v>
      </c>
      <c r="E165" s="17"/>
      <c r="F165" s="16" t="n">
        <v>1157</v>
      </c>
      <c r="G165" s="17" t="s">
        <v>33</v>
      </c>
      <c r="H165" s="37" t="n">
        <v>638</v>
      </c>
      <c r="I165" s="20" t="n">
        <v>2</v>
      </c>
      <c r="J165" s="20" t="n">
        <v>180</v>
      </c>
      <c r="K165" s="20" t="n">
        <v>198</v>
      </c>
      <c r="L165" s="20" t="n">
        <v>5</v>
      </c>
      <c r="M165" s="20" t="n">
        <v>5</v>
      </c>
      <c r="N165" s="20" t="n">
        <v>3</v>
      </c>
      <c r="O165" s="20" t="n">
        <v>1</v>
      </c>
      <c r="P165" s="20" t="n">
        <v>0</v>
      </c>
      <c r="Q165" s="20" t="n">
        <v>1</v>
      </c>
      <c r="R165" s="20" t="n">
        <v>10</v>
      </c>
      <c r="S165" s="20" t="n">
        <v>0</v>
      </c>
      <c r="T165" s="20" t="n">
        <v>7</v>
      </c>
      <c r="U165" s="38" t="n">
        <v>2</v>
      </c>
      <c r="V165" s="38" t="n">
        <v>0</v>
      </c>
      <c r="W165" s="38" t="n">
        <v>0</v>
      </c>
      <c r="X165" s="20" t="n">
        <v>0</v>
      </c>
      <c r="Y165" s="20" t="n">
        <v>0</v>
      </c>
      <c r="Z165" s="20" t="n">
        <v>0</v>
      </c>
      <c r="AA165" s="20" t="n">
        <v>0</v>
      </c>
      <c r="AB165" s="20" t="n">
        <v>0</v>
      </c>
      <c r="AC165" s="20" t="n">
        <v>0</v>
      </c>
      <c r="AD165" s="20" t="n">
        <v>16</v>
      </c>
      <c r="AE165" s="20" t="n">
        <f aca="false">SUM(I165:AD165)</f>
        <v>430</v>
      </c>
    </row>
    <row r="166" customFormat="false" ht="16.5" hidden="false" customHeight="false" outlineLevel="0" collapsed="false">
      <c r="A166" s="11" t="n">
        <v>34</v>
      </c>
      <c r="B166" s="12" t="n">
        <v>11</v>
      </c>
      <c r="C166" s="13" t="n">
        <v>199</v>
      </c>
      <c r="D166" s="17" t="s">
        <v>484</v>
      </c>
      <c r="E166" s="17"/>
      <c r="F166" s="16" t="n">
        <v>1157</v>
      </c>
      <c r="G166" s="17" t="s">
        <v>34</v>
      </c>
      <c r="H166" s="37" t="n">
        <v>637</v>
      </c>
      <c r="I166" s="20" t="n">
        <v>5</v>
      </c>
      <c r="J166" s="20" t="n">
        <v>168</v>
      </c>
      <c r="K166" s="20" t="n">
        <v>217</v>
      </c>
      <c r="L166" s="20" t="n">
        <v>1</v>
      </c>
      <c r="M166" s="20" t="n">
        <v>5</v>
      </c>
      <c r="N166" s="20" t="n">
        <v>1</v>
      </c>
      <c r="O166" s="20" t="n">
        <v>0</v>
      </c>
      <c r="P166" s="20" t="n">
        <v>0</v>
      </c>
      <c r="Q166" s="20" t="n">
        <v>2</v>
      </c>
      <c r="R166" s="20" t="n">
        <v>8</v>
      </c>
      <c r="S166" s="20" t="n">
        <v>0</v>
      </c>
      <c r="T166" s="20" t="n">
        <v>12</v>
      </c>
      <c r="U166" s="38" t="n">
        <v>0</v>
      </c>
      <c r="V166" s="38" t="n">
        <v>0</v>
      </c>
      <c r="W166" s="38" t="n">
        <v>0</v>
      </c>
      <c r="X166" s="20" t="n">
        <v>0</v>
      </c>
      <c r="Y166" s="20" t="n">
        <v>0</v>
      </c>
      <c r="Z166" s="20" t="n">
        <v>0</v>
      </c>
      <c r="AA166" s="20" t="n">
        <v>0</v>
      </c>
      <c r="AB166" s="20" t="n">
        <v>0</v>
      </c>
      <c r="AC166" s="20" t="n">
        <v>0</v>
      </c>
      <c r="AD166" s="20" t="n">
        <v>18</v>
      </c>
      <c r="AE166" s="20" t="n">
        <f aca="false">SUM(I166:AD166)</f>
        <v>437</v>
      </c>
    </row>
    <row r="167" customFormat="false" ht="16.5" hidden="false" customHeight="false" outlineLevel="0" collapsed="false">
      <c r="A167" s="11" t="n">
        <v>35</v>
      </c>
      <c r="B167" s="12" t="n">
        <v>11</v>
      </c>
      <c r="C167" s="13" t="n">
        <v>199</v>
      </c>
      <c r="D167" s="17" t="s">
        <v>484</v>
      </c>
      <c r="E167" s="17"/>
      <c r="F167" s="16" t="n">
        <v>1158</v>
      </c>
      <c r="G167" s="17" t="s">
        <v>33</v>
      </c>
      <c r="H167" s="37" t="n">
        <v>611</v>
      </c>
      <c r="I167" s="20" t="n">
        <v>7</v>
      </c>
      <c r="J167" s="20" t="n">
        <v>133</v>
      </c>
      <c r="K167" s="20" t="n">
        <v>171</v>
      </c>
      <c r="L167" s="20" t="n">
        <v>3</v>
      </c>
      <c r="M167" s="20" t="n">
        <v>8</v>
      </c>
      <c r="N167" s="20" t="n">
        <v>1</v>
      </c>
      <c r="O167" s="20" t="n">
        <v>4</v>
      </c>
      <c r="P167" s="20" t="n">
        <v>0</v>
      </c>
      <c r="Q167" s="20" t="n">
        <v>2</v>
      </c>
      <c r="R167" s="20" t="n">
        <v>6</v>
      </c>
      <c r="S167" s="20" t="n">
        <v>0</v>
      </c>
      <c r="T167" s="20" t="n">
        <v>16</v>
      </c>
      <c r="U167" s="38" t="n">
        <v>5</v>
      </c>
      <c r="V167" s="38" t="n">
        <v>0</v>
      </c>
      <c r="W167" s="38" t="n">
        <v>0</v>
      </c>
      <c r="X167" s="20" t="n">
        <v>0</v>
      </c>
      <c r="Y167" s="20" t="n">
        <v>0</v>
      </c>
      <c r="Z167" s="20" t="n">
        <v>0</v>
      </c>
      <c r="AA167" s="20" t="n">
        <v>0</v>
      </c>
      <c r="AB167" s="20" t="n">
        <v>0</v>
      </c>
      <c r="AC167" s="20" t="n">
        <v>0</v>
      </c>
      <c r="AD167" s="20" t="n">
        <v>47</v>
      </c>
      <c r="AE167" s="20" t="n">
        <f aca="false">SUM(I167:AD167)</f>
        <v>403</v>
      </c>
    </row>
    <row r="168" customFormat="false" ht="16.5" hidden="false" customHeight="false" outlineLevel="0" collapsed="false">
      <c r="A168" s="11" t="n">
        <v>36</v>
      </c>
      <c r="B168" s="12" t="n">
        <v>11</v>
      </c>
      <c r="C168" s="13" t="n">
        <v>199</v>
      </c>
      <c r="D168" s="17" t="s">
        <v>484</v>
      </c>
      <c r="E168" s="17"/>
      <c r="F168" s="16" t="n">
        <v>1158</v>
      </c>
      <c r="G168" s="17" t="s">
        <v>34</v>
      </c>
      <c r="H168" s="37" t="n">
        <v>611</v>
      </c>
      <c r="I168" s="20" t="n">
        <v>5</v>
      </c>
      <c r="J168" s="20" t="n">
        <v>98</v>
      </c>
      <c r="K168" s="20" t="n">
        <v>200</v>
      </c>
      <c r="L168" s="20" t="n">
        <v>3</v>
      </c>
      <c r="M168" s="20" t="n">
        <v>11</v>
      </c>
      <c r="N168" s="20" t="n">
        <v>2</v>
      </c>
      <c r="O168" s="20" t="n">
        <v>8</v>
      </c>
      <c r="P168" s="20" t="n">
        <v>0</v>
      </c>
      <c r="Q168" s="20" t="n">
        <v>3</v>
      </c>
      <c r="R168" s="20" t="n">
        <v>7</v>
      </c>
      <c r="S168" s="20" t="n">
        <v>0</v>
      </c>
      <c r="T168" s="20" t="n">
        <v>18</v>
      </c>
      <c r="U168" s="38" t="n">
        <v>2</v>
      </c>
      <c r="V168" s="38" t="n">
        <v>0</v>
      </c>
      <c r="W168" s="38" t="n">
        <v>0</v>
      </c>
      <c r="X168" s="20" t="n">
        <v>0</v>
      </c>
      <c r="Y168" s="20" t="n">
        <v>0</v>
      </c>
      <c r="Z168" s="20" t="n">
        <v>0</v>
      </c>
      <c r="AA168" s="20" t="n">
        <v>0</v>
      </c>
      <c r="AB168" s="20" t="n">
        <v>0</v>
      </c>
      <c r="AC168" s="20" t="n">
        <v>0</v>
      </c>
      <c r="AD168" s="20" t="n">
        <v>42</v>
      </c>
      <c r="AE168" s="20" t="n">
        <f aca="false">SUM(I168:AD168)</f>
        <v>399</v>
      </c>
    </row>
    <row r="169" customFormat="false" ht="16.5" hidden="false" customHeight="false" outlineLevel="0" collapsed="false">
      <c r="A169" s="11" t="n">
        <v>37</v>
      </c>
      <c r="B169" s="12" t="n">
        <v>11</v>
      </c>
      <c r="C169" s="13" t="n">
        <v>199</v>
      </c>
      <c r="D169" s="17" t="s">
        <v>484</v>
      </c>
      <c r="E169" s="17"/>
      <c r="F169" s="16" t="n">
        <v>1159</v>
      </c>
      <c r="G169" s="17" t="s">
        <v>33</v>
      </c>
      <c r="H169" s="37" t="n">
        <v>489</v>
      </c>
      <c r="I169" s="20" t="n">
        <v>3</v>
      </c>
      <c r="J169" s="20" t="n">
        <v>132</v>
      </c>
      <c r="K169" s="20" t="n">
        <v>170</v>
      </c>
      <c r="L169" s="20" t="n">
        <v>7</v>
      </c>
      <c r="M169" s="20" t="n">
        <v>1</v>
      </c>
      <c r="N169" s="20" t="n">
        <v>1</v>
      </c>
      <c r="O169" s="20" t="n">
        <v>0</v>
      </c>
      <c r="P169" s="20" t="n">
        <v>0</v>
      </c>
      <c r="Q169" s="20" t="n">
        <v>3</v>
      </c>
      <c r="R169" s="20" t="n">
        <v>2</v>
      </c>
      <c r="S169" s="20" t="n">
        <v>0</v>
      </c>
      <c r="T169" s="20" t="n">
        <v>3</v>
      </c>
      <c r="U169" s="38" t="n">
        <v>3</v>
      </c>
      <c r="V169" s="38" t="n">
        <v>0</v>
      </c>
      <c r="W169" s="38" t="n">
        <v>0</v>
      </c>
      <c r="X169" s="20" t="n">
        <v>0</v>
      </c>
      <c r="Y169" s="20" t="n">
        <v>0</v>
      </c>
      <c r="Z169" s="20" t="n">
        <v>0</v>
      </c>
      <c r="AA169" s="20" t="n">
        <v>0</v>
      </c>
      <c r="AB169" s="20" t="n">
        <v>0</v>
      </c>
      <c r="AC169" s="20" t="n">
        <v>0</v>
      </c>
      <c r="AD169" s="20" t="n">
        <v>35</v>
      </c>
      <c r="AE169" s="20" t="n">
        <f aca="false">SUM(I169:AD169)</f>
        <v>360</v>
      </c>
    </row>
    <row r="170" customFormat="false" ht="16.5" hidden="false" customHeight="false" outlineLevel="0" collapsed="false">
      <c r="A170" s="11" t="n">
        <v>38</v>
      </c>
      <c r="B170" s="12" t="n">
        <v>11</v>
      </c>
      <c r="C170" s="13" t="n">
        <v>199</v>
      </c>
      <c r="D170" s="17" t="s">
        <v>484</v>
      </c>
      <c r="E170" s="17"/>
      <c r="F170" s="16" t="n">
        <v>1159</v>
      </c>
      <c r="G170" s="17" t="s">
        <v>34</v>
      </c>
      <c r="H170" s="37" t="n">
        <v>488</v>
      </c>
      <c r="I170" s="20" t="n">
        <v>5</v>
      </c>
      <c r="J170" s="20" t="n">
        <v>153</v>
      </c>
      <c r="K170" s="20" t="n">
        <v>151</v>
      </c>
      <c r="L170" s="20" t="n">
        <v>6</v>
      </c>
      <c r="M170" s="20" t="n">
        <v>2</v>
      </c>
      <c r="N170" s="20" t="n">
        <v>1</v>
      </c>
      <c r="O170" s="20" t="n">
        <v>1</v>
      </c>
      <c r="P170" s="20" t="n">
        <v>0</v>
      </c>
      <c r="Q170" s="20" t="n">
        <v>0</v>
      </c>
      <c r="R170" s="20" t="n">
        <v>1</v>
      </c>
      <c r="S170" s="20" t="n">
        <v>0</v>
      </c>
      <c r="T170" s="20" t="n">
        <v>2</v>
      </c>
      <c r="U170" s="38" t="n">
        <v>4</v>
      </c>
      <c r="V170" s="38" t="n">
        <v>0</v>
      </c>
      <c r="W170" s="38" t="n">
        <v>0</v>
      </c>
      <c r="X170" s="20" t="n">
        <v>0</v>
      </c>
      <c r="Y170" s="20" t="n">
        <v>0</v>
      </c>
      <c r="Z170" s="20" t="n">
        <v>0</v>
      </c>
      <c r="AA170" s="20" t="n">
        <v>0</v>
      </c>
      <c r="AB170" s="20" t="n">
        <v>0</v>
      </c>
      <c r="AC170" s="20" t="n">
        <v>0</v>
      </c>
      <c r="AD170" s="20" t="n">
        <v>35</v>
      </c>
      <c r="AE170" s="20" t="n">
        <f aca="false">SUM(I170:AD170)</f>
        <v>361</v>
      </c>
    </row>
    <row r="171" customFormat="false" ht="16.5" hidden="false" customHeight="false" outlineLevel="0" collapsed="false">
      <c r="A171" s="11" t="n">
        <v>39</v>
      </c>
      <c r="B171" s="12" t="n">
        <v>11</v>
      </c>
      <c r="C171" s="13" t="n">
        <v>199</v>
      </c>
      <c r="D171" s="17" t="s">
        <v>484</v>
      </c>
      <c r="E171" s="17"/>
      <c r="F171" s="16" t="n">
        <v>1160</v>
      </c>
      <c r="G171" s="17" t="s">
        <v>33</v>
      </c>
      <c r="H171" s="37" t="n">
        <v>605</v>
      </c>
      <c r="I171" s="20" t="n">
        <v>10</v>
      </c>
      <c r="J171" s="20" t="n">
        <v>87</v>
      </c>
      <c r="K171" s="20" t="n">
        <v>337</v>
      </c>
      <c r="L171" s="20" t="n">
        <v>0</v>
      </c>
      <c r="M171" s="20" t="n">
        <v>4</v>
      </c>
      <c r="N171" s="20" t="n">
        <v>0</v>
      </c>
      <c r="O171" s="20" t="n">
        <v>0</v>
      </c>
      <c r="P171" s="20" t="n">
        <v>0</v>
      </c>
      <c r="Q171" s="20" t="n">
        <v>0</v>
      </c>
      <c r="R171" s="20" t="n">
        <v>0</v>
      </c>
      <c r="S171" s="20" t="n">
        <v>0</v>
      </c>
      <c r="T171" s="20" t="n">
        <v>31</v>
      </c>
      <c r="U171" s="38" t="n">
        <v>0</v>
      </c>
      <c r="V171" s="38" t="n">
        <v>0</v>
      </c>
      <c r="W171" s="38" t="n">
        <v>0</v>
      </c>
      <c r="X171" s="20" t="n">
        <v>0</v>
      </c>
      <c r="Y171" s="20" t="n">
        <v>0</v>
      </c>
      <c r="Z171" s="20" t="n">
        <v>0</v>
      </c>
      <c r="AA171" s="20" t="n">
        <v>0</v>
      </c>
      <c r="AB171" s="20" t="n">
        <v>0</v>
      </c>
      <c r="AC171" s="20" t="n">
        <v>0</v>
      </c>
      <c r="AD171" s="20" t="n">
        <v>1</v>
      </c>
      <c r="AE171" s="20" t="n">
        <f aca="false">SUM(I171:AD171)</f>
        <v>470</v>
      </c>
    </row>
    <row r="172" customFormat="false" ht="16.5" hidden="false" customHeight="false" outlineLevel="0" collapsed="false">
      <c r="A172" s="11" t="n">
        <v>40</v>
      </c>
      <c r="B172" s="12" t="n">
        <v>11</v>
      </c>
      <c r="C172" s="13" t="n">
        <v>199</v>
      </c>
      <c r="D172" s="17" t="s">
        <v>484</v>
      </c>
      <c r="E172" s="17"/>
      <c r="F172" s="16" t="n">
        <v>1160</v>
      </c>
      <c r="G172" s="17" t="s">
        <v>34</v>
      </c>
      <c r="H172" s="37" t="n">
        <v>605</v>
      </c>
      <c r="I172" s="20" t="n">
        <v>16</v>
      </c>
      <c r="J172" s="20" t="n">
        <v>69</v>
      </c>
      <c r="K172" s="20" t="n">
        <v>384</v>
      </c>
      <c r="L172" s="20" t="n">
        <v>0</v>
      </c>
      <c r="M172" s="20" t="n">
        <v>8</v>
      </c>
      <c r="N172" s="20" t="n">
        <v>0</v>
      </c>
      <c r="O172" s="20" t="n">
        <v>0</v>
      </c>
      <c r="P172" s="20" t="n">
        <v>0</v>
      </c>
      <c r="Q172" s="20" t="n">
        <v>0</v>
      </c>
      <c r="R172" s="20" t="n">
        <v>0</v>
      </c>
      <c r="S172" s="20" t="n">
        <v>0</v>
      </c>
      <c r="T172" s="20" t="n">
        <v>21</v>
      </c>
      <c r="U172" s="38" t="n">
        <v>0</v>
      </c>
      <c r="V172" s="38" t="n">
        <v>0</v>
      </c>
      <c r="W172" s="38" t="n">
        <v>0</v>
      </c>
      <c r="X172" s="20" t="n">
        <v>0</v>
      </c>
      <c r="Y172" s="20" t="n">
        <v>0</v>
      </c>
      <c r="Z172" s="20" t="n">
        <v>0</v>
      </c>
      <c r="AA172" s="20" t="n">
        <v>0</v>
      </c>
      <c r="AB172" s="20" t="n">
        <v>0</v>
      </c>
      <c r="AC172" s="20" t="n">
        <v>0</v>
      </c>
      <c r="AD172" s="20" t="n">
        <v>0</v>
      </c>
      <c r="AE172" s="20" t="n">
        <f aca="false">SUM(I172:AD172)</f>
        <v>498</v>
      </c>
    </row>
    <row r="173" customFormat="false" ht="16.5" hidden="false" customHeight="false" outlineLevel="0" collapsed="false">
      <c r="A173" s="11" t="n">
        <v>41</v>
      </c>
      <c r="B173" s="12" t="n">
        <v>11</v>
      </c>
      <c r="C173" s="13" t="n">
        <v>199</v>
      </c>
      <c r="D173" s="17" t="s">
        <v>484</v>
      </c>
      <c r="E173" s="17"/>
      <c r="F173" s="16" t="n">
        <v>1161</v>
      </c>
      <c r="G173" s="17" t="s">
        <v>33</v>
      </c>
      <c r="H173" s="37" t="n">
        <v>518</v>
      </c>
      <c r="I173" s="20" t="n">
        <v>14</v>
      </c>
      <c r="J173" s="20" t="n">
        <v>121</v>
      </c>
      <c r="K173" s="20" t="n">
        <v>264</v>
      </c>
      <c r="L173" s="20" t="n">
        <v>2</v>
      </c>
      <c r="M173" s="20" t="n">
        <v>1</v>
      </c>
      <c r="N173" s="20" t="n">
        <v>0</v>
      </c>
      <c r="O173" s="20" t="n">
        <v>0</v>
      </c>
      <c r="P173" s="20" t="n">
        <v>0</v>
      </c>
      <c r="Q173" s="20" t="n">
        <v>1</v>
      </c>
      <c r="R173" s="20" t="n">
        <v>8</v>
      </c>
      <c r="S173" s="20" t="n">
        <v>0</v>
      </c>
      <c r="T173" s="20" t="n">
        <v>6</v>
      </c>
      <c r="U173" s="38" t="n">
        <v>0</v>
      </c>
      <c r="V173" s="38" t="n">
        <v>0</v>
      </c>
      <c r="W173" s="38" t="n">
        <v>0</v>
      </c>
      <c r="X173" s="20" t="n">
        <v>0</v>
      </c>
      <c r="Y173" s="20" t="n">
        <v>0</v>
      </c>
      <c r="Z173" s="20" t="n">
        <v>0</v>
      </c>
      <c r="AA173" s="20" t="n">
        <v>0</v>
      </c>
      <c r="AB173" s="20" t="n">
        <v>0</v>
      </c>
      <c r="AC173" s="20" t="n">
        <v>0</v>
      </c>
      <c r="AD173" s="20" t="n">
        <v>2</v>
      </c>
      <c r="AE173" s="20" t="n">
        <f aca="false">SUM(I173:AD173)</f>
        <v>419</v>
      </c>
    </row>
    <row r="174" customFormat="false" ht="16.5" hidden="false" customHeight="false" outlineLevel="0" collapsed="false">
      <c r="A174" s="11" t="n">
        <v>42</v>
      </c>
      <c r="B174" s="12" t="n">
        <v>11</v>
      </c>
      <c r="C174" s="13" t="n">
        <v>199</v>
      </c>
      <c r="D174" s="17" t="s">
        <v>484</v>
      </c>
      <c r="E174" s="17"/>
      <c r="F174" s="16" t="n">
        <v>1161</v>
      </c>
      <c r="G174" s="17" t="s">
        <v>34</v>
      </c>
      <c r="H174" s="37" t="n">
        <v>517</v>
      </c>
      <c r="I174" s="20" t="n">
        <v>14</v>
      </c>
      <c r="J174" s="20" t="n">
        <v>117</v>
      </c>
      <c r="K174" s="20" t="n">
        <v>253</v>
      </c>
      <c r="L174" s="20" t="n">
        <v>1</v>
      </c>
      <c r="M174" s="20" t="n">
        <v>2</v>
      </c>
      <c r="N174" s="20" t="n">
        <v>0</v>
      </c>
      <c r="O174" s="20" t="n">
        <v>0</v>
      </c>
      <c r="P174" s="20" t="n">
        <v>0</v>
      </c>
      <c r="Q174" s="20" t="n">
        <v>0</v>
      </c>
      <c r="R174" s="20" t="n">
        <v>5</v>
      </c>
      <c r="S174" s="20" t="n">
        <v>0</v>
      </c>
      <c r="T174" s="20" t="n">
        <v>20</v>
      </c>
      <c r="U174" s="38" t="n">
        <v>0</v>
      </c>
      <c r="V174" s="38" t="n">
        <v>0</v>
      </c>
      <c r="W174" s="38" t="n">
        <v>0</v>
      </c>
      <c r="X174" s="20" t="n">
        <v>0</v>
      </c>
      <c r="Y174" s="20" t="n">
        <v>0</v>
      </c>
      <c r="Z174" s="20" t="n">
        <v>0</v>
      </c>
      <c r="AA174" s="20" t="n">
        <v>0</v>
      </c>
      <c r="AB174" s="20" t="n">
        <v>0</v>
      </c>
      <c r="AC174" s="20" t="n">
        <v>0</v>
      </c>
      <c r="AD174" s="20" t="n">
        <v>2</v>
      </c>
      <c r="AE174" s="20" t="n">
        <f aca="false">SUM(I174:AD174)</f>
        <v>414</v>
      </c>
    </row>
    <row r="175" s="1" customFormat="true" ht="16.5" hidden="false" customHeight="false" outlineLevel="0" collapsed="false">
      <c r="C175" s="29" t="s">
        <v>65</v>
      </c>
      <c r="D175" s="30" t="s">
        <v>66</v>
      </c>
      <c r="E175" s="30"/>
      <c r="F175" s="30"/>
      <c r="G175" s="30"/>
      <c r="H175" s="31" t="n">
        <f aca="false">SUM(H132:H174)</f>
        <v>21929</v>
      </c>
      <c r="I175" s="31" t="n">
        <f aca="false">SUM(I132:I174)</f>
        <v>178</v>
      </c>
      <c r="J175" s="31" t="n">
        <f aca="false">SUM(J132:J174)</f>
        <v>4948</v>
      </c>
      <c r="K175" s="31" t="n">
        <f aca="false">SUM(K132:K174)</f>
        <v>8047</v>
      </c>
      <c r="L175" s="31" t="n">
        <f aca="false">SUM(L132:L174)</f>
        <v>230</v>
      </c>
      <c r="M175" s="31" t="n">
        <f aca="false">SUM(M132:M174)</f>
        <v>324</v>
      </c>
      <c r="N175" s="31" t="n">
        <f aca="false">SUM(N132:N174)</f>
        <v>23</v>
      </c>
      <c r="O175" s="31" t="n">
        <f aca="false">SUM(O132:O174)</f>
        <v>34</v>
      </c>
      <c r="P175" s="31" t="n">
        <f aca="false">SUM(P132:P174)</f>
        <v>0</v>
      </c>
      <c r="Q175" s="31" t="n">
        <f aca="false">SUM(Q132:Q174)</f>
        <v>85</v>
      </c>
      <c r="R175" s="31" t="n">
        <f aca="false">SUM(R132:R174)</f>
        <v>271</v>
      </c>
      <c r="S175" s="31" t="n">
        <f aca="false">SUM(S132:S174)</f>
        <v>0</v>
      </c>
      <c r="T175" s="31" t="n">
        <f aca="false">SUM(T132:T174)</f>
        <v>625</v>
      </c>
      <c r="U175" s="31" t="n">
        <f aca="false">SUM(U132:U174)</f>
        <v>43</v>
      </c>
      <c r="V175" s="31" t="n">
        <f aca="false">SUM(V132:V174)</f>
        <v>0</v>
      </c>
      <c r="W175" s="31" t="n">
        <f aca="false">SUM(W132:W174)</f>
        <v>0</v>
      </c>
      <c r="X175" s="31" t="n">
        <f aca="false">SUM(X132:X174)</f>
        <v>0</v>
      </c>
      <c r="Y175" s="31" t="n">
        <f aca="false">SUM(Y132:Y174)</f>
        <v>0</v>
      </c>
      <c r="Z175" s="31" t="n">
        <f aca="false">SUM(Z132:Z174)</f>
        <v>0</v>
      </c>
      <c r="AA175" s="31" t="n">
        <f aca="false">SUM(AA132:AA174)</f>
        <v>0</v>
      </c>
      <c r="AB175" s="31" t="n">
        <f aca="false">SUM(AB132:AB174)</f>
        <v>0</v>
      </c>
      <c r="AC175" s="31" t="n">
        <f aca="false">SUM(AC132:AC174)</f>
        <v>9</v>
      </c>
      <c r="AD175" s="31" t="n">
        <f aca="false">SUM(AD132:AD174)</f>
        <v>903</v>
      </c>
      <c r="AE175" s="31" t="n">
        <f aca="false">SUM(AE132:AE174)</f>
        <v>15720</v>
      </c>
    </row>
    <row r="176" s="1" customFormat="true" ht="16.5" hidden="false" customHeight="false" outlineLevel="0" collapsed="false">
      <c r="F176" s="3"/>
      <c r="G176" s="3"/>
      <c r="U176" s="1" t="n">
        <f aca="false">U175/2</f>
        <v>21.5</v>
      </c>
    </row>
    <row r="177" s="1" customFormat="true" ht="16.5" hidden="false" customHeight="true" outlineLevel="0" collapsed="false">
      <c r="C177" s="29" t="s">
        <v>67</v>
      </c>
      <c r="D177" s="32" t="s">
        <v>68</v>
      </c>
      <c r="E177" s="32"/>
      <c r="F177" s="32"/>
      <c r="G177" s="32"/>
      <c r="H177" s="33" t="s">
        <v>8</v>
      </c>
      <c r="I177" s="9" t="s">
        <v>9</v>
      </c>
      <c r="J177" s="9" t="s">
        <v>10</v>
      </c>
      <c r="K177" s="9" t="s">
        <v>11</v>
      </c>
      <c r="L177" s="9" t="s">
        <v>12</v>
      </c>
      <c r="M177" s="9" t="s">
        <v>13</v>
      </c>
      <c r="N177" s="9" t="s">
        <v>14</v>
      </c>
      <c r="O177" s="9" t="s">
        <v>15</v>
      </c>
      <c r="P177" s="9" t="s">
        <v>16</v>
      </c>
      <c r="Q177" s="9" t="s">
        <v>17</v>
      </c>
      <c r="R177" s="9" t="s">
        <v>18</v>
      </c>
      <c r="S177" s="9" t="s">
        <v>19</v>
      </c>
      <c r="T177" s="9" t="s">
        <v>20</v>
      </c>
      <c r="U177" s="9" t="s">
        <v>24</v>
      </c>
      <c r="V177" s="9" t="s">
        <v>25</v>
      </c>
      <c r="W177" s="9" t="s">
        <v>26</v>
      </c>
      <c r="X177" s="9" t="s">
        <v>27</v>
      </c>
      <c r="Y177" s="9" t="s">
        <v>28</v>
      </c>
      <c r="Z177" s="9" t="s">
        <v>29</v>
      </c>
      <c r="AA177" s="9" t="s">
        <v>30</v>
      </c>
      <c r="AB177" s="136" t="s">
        <v>31</v>
      </c>
      <c r="AC177" s="146"/>
      <c r="AD177" s="81"/>
    </row>
    <row r="178" s="1" customFormat="true" ht="16.5" hidden="false" customHeight="false" outlineLevel="0" collapsed="false">
      <c r="D178" s="32"/>
      <c r="E178" s="32"/>
      <c r="F178" s="32"/>
      <c r="G178" s="32"/>
      <c r="H178" s="20" t="n">
        <f aca="false">H175</f>
        <v>21929</v>
      </c>
      <c r="I178" s="20" t="n">
        <f aca="false">I175+21</f>
        <v>199</v>
      </c>
      <c r="J178" s="20" t="n">
        <f aca="false">J175</f>
        <v>4948</v>
      </c>
      <c r="K178" s="20" t="n">
        <f aca="false">K175+22</f>
        <v>8069</v>
      </c>
      <c r="L178" s="20" t="n">
        <f aca="false">L175</f>
        <v>230</v>
      </c>
      <c r="M178" s="20" t="n">
        <f aca="false">M175</f>
        <v>324</v>
      </c>
      <c r="N178" s="20" t="n">
        <f aca="false">N175</f>
        <v>23</v>
      </c>
      <c r="O178" s="20" t="n">
        <f aca="false">O175</f>
        <v>34</v>
      </c>
      <c r="P178" s="20" t="n">
        <f aca="false">P175</f>
        <v>0</v>
      </c>
      <c r="Q178" s="20" t="n">
        <f aca="false">Q175</f>
        <v>85</v>
      </c>
      <c r="R178" s="20" t="n">
        <f aca="false">R175</f>
        <v>271</v>
      </c>
      <c r="S178" s="20" t="n">
        <f aca="false">S175</f>
        <v>0</v>
      </c>
      <c r="T178" s="20" t="n">
        <f aca="false">T175</f>
        <v>625</v>
      </c>
      <c r="U178" s="20" t="n">
        <f aca="false">X132</f>
        <v>0</v>
      </c>
      <c r="V178" s="20" t="n">
        <f aca="false">Y132</f>
        <v>0</v>
      </c>
      <c r="W178" s="20" t="n">
        <f aca="false">Z132</f>
        <v>0</v>
      </c>
      <c r="X178" s="20" t="n">
        <f aca="false">AA132</f>
        <v>0</v>
      </c>
      <c r="Y178" s="20" t="n">
        <f aca="false">AB132</f>
        <v>0</v>
      </c>
      <c r="Z178" s="20" t="n">
        <f aca="false">AC175</f>
        <v>9</v>
      </c>
      <c r="AA178" s="20" t="n">
        <f aca="false">AD175</f>
        <v>903</v>
      </c>
      <c r="AB178" s="260" t="n">
        <f aca="false">SUM(I178:AA178)</f>
        <v>15720</v>
      </c>
      <c r="AC178" s="81"/>
      <c r="AD178" s="81"/>
    </row>
    <row r="179" s="1" customFormat="true" ht="16.5" hidden="false" customHeight="false" outlineLevel="0" collapsed="false">
      <c r="F179" s="3"/>
      <c r="G179" s="3"/>
      <c r="AC179" s="81"/>
      <c r="AD179" s="81"/>
    </row>
    <row r="180" s="1" customFormat="true" ht="30.75" hidden="false" customHeight="true" outlineLevel="0" collapsed="false">
      <c r="C180" s="29" t="s">
        <v>69</v>
      </c>
      <c r="D180" s="32" t="s">
        <v>70</v>
      </c>
      <c r="E180" s="32"/>
      <c r="F180" s="32"/>
      <c r="G180" s="32"/>
      <c r="H180" s="33" t="s">
        <v>8</v>
      </c>
      <c r="I180" s="34" t="s">
        <v>71</v>
      </c>
      <c r="J180" s="34"/>
      <c r="K180" s="72" t="s">
        <v>10</v>
      </c>
      <c r="L180" s="73" t="s">
        <v>12</v>
      </c>
      <c r="M180" s="9" t="s">
        <v>13</v>
      </c>
      <c r="N180" s="9" t="s">
        <v>14</v>
      </c>
      <c r="O180" s="9" t="s">
        <v>15</v>
      </c>
      <c r="P180" s="9" t="s">
        <v>16</v>
      </c>
      <c r="Q180" s="9" t="s">
        <v>17</v>
      </c>
      <c r="R180" s="9" t="s">
        <v>18</v>
      </c>
      <c r="S180" s="9" t="s">
        <v>19</v>
      </c>
      <c r="T180" s="9" t="s">
        <v>20</v>
      </c>
      <c r="U180" s="9" t="s">
        <v>24</v>
      </c>
      <c r="V180" s="9" t="s">
        <v>25</v>
      </c>
      <c r="W180" s="9" t="s">
        <v>26</v>
      </c>
      <c r="X180" s="9" t="s">
        <v>27</v>
      </c>
      <c r="Y180" s="9" t="s">
        <v>28</v>
      </c>
      <c r="Z180" s="9" t="s">
        <v>29</v>
      </c>
      <c r="AA180" s="9" t="s">
        <v>30</v>
      </c>
      <c r="AB180" s="136" t="s">
        <v>31</v>
      </c>
      <c r="AC180" s="146"/>
      <c r="AD180" s="146"/>
    </row>
    <row r="181" s="1" customFormat="true" ht="16.5" hidden="false" customHeight="false" outlineLevel="0" collapsed="false">
      <c r="D181" s="32"/>
      <c r="E181" s="32"/>
      <c r="F181" s="32"/>
      <c r="G181" s="32"/>
      <c r="H181" s="20" t="n">
        <f aca="false">H175</f>
        <v>21929</v>
      </c>
      <c r="I181" s="35" t="n">
        <f aca="false">I178+K178</f>
        <v>8268</v>
      </c>
      <c r="J181" s="35"/>
      <c r="K181" s="74" t="n">
        <f aca="false">J178</f>
        <v>4948</v>
      </c>
      <c r="L181" s="75" t="n">
        <f aca="false">L178</f>
        <v>230</v>
      </c>
      <c r="M181" s="20" t="n">
        <f aca="false">M178</f>
        <v>324</v>
      </c>
      <c r="N181" s="20" t="n">
        <f aca="false">N178</f>
        <v>23</v>
      </c>
      <c r="O181" s="20" t="n">
        <f aca="false">O178</f>
        <v>34</v>
      </c>
      <c r="P181" s="20" t="s">
        <v>148</v>
      </c>
      <c r="Q181" s="20" t="n">
        <f aca="false">Q178</f>
        <v>85</v>
      </c>
      <c r="R181" s="20" t="n">
        <f aca="false">R178</f>
        <v>271</v>
      </c>
      <c r="S181" s="20" t="s">
        <v>148</v>
      </c>
      <c r="T181" s="20" t="n">
        <f aca="false">T178</f>
        <v>625</v>
      </c>
      <c r="U181" s="20" t="s">
        <v>148</v>
      </c>
      <c r="V181" s="20" t="s">
        <v>148</v>
      </c>
      <c r="W181" s="20" t="s">
        <v>148</v>
      </c>
      <c r="X181" s="20" t="s">
        <v>148</v>
      </c>
      <c r="Y181" s="20" t="s">
        <v>148</v>
      </c>
      <c r="Z181" s="20" t="n">
        <f aca="false">Z178</f>
        <v>9</v>
      </c>
      <c r="AA181" s="20" t="n">
        <f aca="false">AA178</f>
        <v>903</v>
      </c>
      <c r="AB181" s="260" t="n">
        <f aca="false">SUM(I181:AA181)</f>
        <v>15720</v>
      </c>
      <c r="AC181" s="81"/>
      <c r="AD181" s="81"/>
    </row>
    <row r="182" s="1" customFormat="true" ht="16.5" hidden="false" customHeight="false" outlineLevel="0" collapsed="false"/>
    <row r="183" s="1" customFormat="true" ht="16.5" hidden="false" customHeight="false" outlineLevel="0" collapsed="false"/>
    <row r="184" s="1" customFormat="true" ht="16.5" hidden="false" customHeight="false" outlineLevel="0" collapsed="false">
      <c r="A184" s="5" t="s">
        <v>1</v>
      </c>
      <c r="B184" s="6" t="s">
        <v>2</v>
      </c>
      <c r="C184" s="7" t="s">
        <v>3</v>
      </c>
      <c r="D184" s="5" t="s">
        <v>4</v>
      </c>
      <c r="E184" s="5" t="s">
        <v>5</v>
      </c>
      <c r="F184" s="8" t="s">
        <v>6</v>
      </c>
      <c r="G184" s="8" t="s">
        <v>7</v>
      </c>
      <c r="H184" s="8" t="s">
        <v>8</v>
      </c>
      <c r="I184" s="9" t="s">
        <v>9</v>
      </c>
      <c r="J184" s="9" t="s">
        <v>10</v>
      </c>
      <c r="K184" s="9" t="s">
        <v>11</v>
      </c>
      <c r="L184" s="9" t="s">
        <v>12</v>
      </c>
      <c r="M184" s="9" t="s">
        <v>13</v>
      </c>
      <c r="N184" s="9" t="s">
        <v>14</v>
      </c>
      <c r="O184" s="9" t="s">
        <v>15</v>
      </c>
      <c r="P184" s="9" t="s">
        <v>16</v>
      </c>
      <c r="Q184" s="9" t="s">
        <v>17</v>
      </c>
      <c r="R184" s="9" t="s">
        <v>18</v>
      </c>
      <c r="S184" s="9" t="s">
        <v>19</v>
      </c>
      <c r="T184" s="9" t="s">
        <v>20</v>
      </c>
      <c r="U184" s="10" t="s">
        <v>21</v>
      </c>
      <c r="V184" s="10" t="s">
        <v>22</v>
      </c>
      <c r="W184" s="10" t="s">
        <v>23</v>
      </c>
      <c r="X184" s="9" t="s">
        <v>24</v>
      </c>
      <c r="Y184" s="9" t="s">
        <v>25</v>
      </c>
      <c r="Z184" s="9" t="s">
        <v>26</v>
      </c>
      <c r="AA184" s="9" t="s">
        <v>27</v>
      </c>
      <c r="AB184" s="9" t="s">
        <v>28</v>
      </c>
      <c r="AC184" s="9" t="s">
        <v>29</v>
      </c>
      <c r="AD184" s="9" t="s">
        <v>30</v>
      </c>
      <c r="AE184" s="9" t="s">
        <v>31</v>
      </c>
    </row>
    <row r="185" s="1" customFormat="true" ht="16.5" hidden="false" customHeight="false" outlineLevel="0" collapsed="false">
      <c r="A185" s="11" t="n">
        <v>1</v>
      </c>
      <c r="B185" s="12" t="n">
        <v>11</v>
      </c>
      <c r="C185" s="13" t="n">
        <v>3225</v>
      </c>
      <c r="D185" s="17" t="s">
        <v>486</v>
      </c>
      <c r="E185" s="17"/>
      <c r="F185" s="16" t="n">
        <v>1544</v>
      </c>
      <c r="G185" s="17" t="s">
        <v>33</v>
      </c>
      <c r="H185" s="82" t="n">
        <v>592</v>
      </c>
      <c r="I185" s="20" t="n">
        <v>166</v>
      </c>
      <c r="J185" s="20" t="n">
        <v>229</v>
      </c>
      <c r="K185" s="20" t="n">
        <v>4</v>
      </c>
      <c r="L185" s="20" t="n">
        <v>15</v>
      </c>
      <c r="M185" s="20" t="n">
        <v>5</v>
      </c>
      <c r="N185" s="20" t="n">
        <v>0</v>
      </c>
      <c r="O185" s="20" t="n">
        <v>0</v>
      </c>
      <c r="P185" s="20" t="n">
        <v>0</v>
      </c>
      <c r="Q185" s="20" t="n">
        <v>1</v>
      </c>
      <c r="R185" s="20" t="n">
        <v>10</v>
      </c>
      <c r="S185" s="20" t="n">
        <v>0</v>
      </c>
      <c r="T185" s="20" t="n">
        <v>0</v>
      </c>
      <c r="U185" s="38" t="n">
        <v>1</v>
      </c>
      <c r="V185" s="38" t="n">
        <v>7</v>
      </c>
      <c r="W185" s="38" t="n">
        <v>0</v>
      </c>
      <c r="X185" s="20" t="n">
        <v>0</v>
      </c>
      <c r="Y185" s="20" t="n">
        <v>0</v>
      </c>
      <c r="Z185" s="20" t="n">
        <v>0</v>
      </c>
      <c r="AA185" s="20" t="n">
        <v>0</v>
      </c>
      <c r="AB185" s="20" t="n">
        <v>0</v>
      </c>
      <c r="AC185" s="20" t="n">
        <v>0</v>
      </c>
      <c r="AD185" s="20" t="n">
        <v>5</v>
      </c>
      <c r="AE185" s="20" t="n">
        <f aca="false">SUM(I185:AD185)</f>
        <v>443</v>
      </c>
    </row>
    <row r="186" s="1" customFormat="true" ht="16.5" hidden="false" customHeight="false" outlineLevel="0" collapsed="false">
      <c r="A186" s="11" t="n">
        <v>2</v>
      </c>
      <c r="B186" s="12" t="n">
        <v>11</v>
      </c>
      <c r="C186" s="13" t="n">
        <v>3225</v>
      </c>
      <c r="D186" s="17" t="s">
        <v>486</v>
      </c>
      <c r="E186" s="17"/>
      <c r="F186" s="16" t="n">
        <v>1544</v>
      </c>
      <c r="G186" s="17" t="s">
        <v>34</v>
      </c>
      <c r="H186" s="82" t="n">
        <v>591</v>
      </c>
      <c r="I186" s="20" t="n">
        <v>167</v>
      </c>
      <c r="J186" s="20" t="n">
        <v>213</v>
      </c>
      <c r="K186" s="20" t="n">
        <v>4</v>
      </c>
      <c r="L186" s="20" t="n">
        <v>9</v>
      </c>
      <c r="M186" s="20" t="n">
        <v>7</v>
      </c>
      <c r="N186" s="20" t="n">
        <v>0</v>
      </c>
      <c r="O186" s="20" t="n">
        <v>0</v>
      </c>
      <c r="P186" s="20" t="n">
        <v>0</v>
      </c>
      <c r="Q186" s="20" t="n">
        <v>1</v>
      </c>
      <c r="R186" s="20" t="n">
        <v>21</v>
      </c>
      <c r="S186" s="20" t="n">
        <v>0</v>
      </c>
      <c r="T186" s="20" t="n">
        <v>0</v>
      </c>
      <c r="U186" s="38" t="n">
        <v>2</v>
      </c>
      <c r="V186" s="38" t="n">
        <v>7</v>
      </c>
      <c r="W186" s="38" t="n">
        <v>0</v>
      </c>
      <c r="X186" s="20" t="n">
        <v>0</v>
      </c>
      <c r="Y186" s="20" t="n">
        <v>0</v>
      </c>
      <c r="Z186" s="20" t="n">
        <v>0</v>
      </c>
      <c r="AA186" s="20" t="n">
        <v>0</v>
      </c>
      <c r="AB186" s="20" t="n">
        <v>0</v>
      </c>
      <c r="AC186" s="20" t="n">
        <v>0</v>
      </c>
      <c r="AD186" s="20" t="n">
        <v>8</v>
      </c>
      <c r="AE186" s="20" t="n">
        <f aca="false">SUM(I186:AD186)</f>
        <v>439</v>
      </c>
    </row>
    <row r="187" s="1" customFormat="true" ht="16.5" hidden="false" customHeight="false" outlineLevel="0" collapsed="false">
      <c r="A187" s="11" t="n">
        <v>3</v>
      </c>
      <c r="B187" s="12" t="n">
        <v>11</v>
      </c>
      <c r="C187" s="13" t="n">
        <v>3225</v>
      </c>
      <c r="D187" s="17" t="s">
        <v>486</v>
      </c>
      <c r="E187" s="17"/>
      <c r="F187" s="16" t="n">
        <v>1545</v>
      </c>
      <c r="G187" s="17" t="s">
        <v>33</v>
      </c>
      <c r="H187" s="82" t="n">
        <v>714</v>
      </c>
      <c r="I187" s="20" t="n">
        <v>183</v>
      </c>
      <c r="J187" s="20" t="n">
        <v>244</v>
      </c>
      <c r="K187" s="20" t="n">
        <v>4</v>
      </c>
      <c r="L187" s="20" t="n">
        <v>5</v>
      </c>
      <c r="M187" s="20" t="n">
        <v>2</v>
      </c>
      <c r="N187" s="20" t="n">
        <v>0</v>
      </c>
      <c r="O187" s="20" t="n">
        <v>0</v>
      </c>
      <c r="P187" s="20" t="n">
        <v>0</v>
      </c>
      <c r="Q187" s="20" t="n">
        <v>0</v>
      </c>
      <c r="R187" s="20" t="n">
        <v>28</v>
      </c>
      <c r="S187" s="20" t="n">
        <v>0</v>
      </c>
      <c r="T187" s="20" t="n">
        <v>1</v>
      </c>
      <c r="U187" s="38" t="n">
        <v>5</v>
      </c>
      <c r="V187" s="38" t="n">
        <v>8</v>
      </c>
      <c r="W187" s="38" t="n">
        <v>0</v>
      </c>
      <c r="X187" s="20" t="n">
        <v>0</v>
      </c>
      <c r="Y187" s="20" t="n">
        <v>0</v>
      </c>
      <c r="Z187" s="20" t="n">
        <v>0</v>
      </c>
      <c r="AA187" s="20" t="n">
        <v>0</v>
      </c>
      <c r="AB187" s="20" t="n">
        <v>0</v>
      </c>
      <c r="AC187" s="20" t="n">
        <v>0</v>
      </c>
      <c r="AD187" s="20" t="n">
        <v>14</v>
      </c>
      <c r="AE187" s="20" t="n">
        <f aca="false">SUM(I187:AD187)</f>
        <v>494</v>
      </c>
    </row>
    <row r="188" s="1" customFormat="true" ht="16.5" hidden="false" customHeight="false" outlineLevel="0" collapsed="false">
      <c r="A188" s="11" t="n">
        <v>4</v>
      </c>
      <c r="B188" s="12" t="n">
        <v>11</v>
      </c>
      <c r="C188" s="13" t="n">
        <v>3225</v>
      </c>
      <c r="D188" s="17" t="s">
        <v>486</v>
      </c>
      <c r="E188" s="17"/>
      <c r="F188" s="16" t="n">
        <v>1545</v>
      </c>
      <c r="G188" s="17" t="s">
        <v>34</v>
      </c>
      <c r="H188" s="82" t="n">
        <v>714</v>
      </c>
      <c r="I188" s="20" t="n">
        <v>203</v>
      </c>
      <c r="J188" s="20" t="n">
        <v>231</v>
      </c>
      <c r="K188" s="20" t="n">
        <v>6</v>
      </c>
      <c r="L188" s="20" t="n">
        <v>3</v>
      </c>
      <c r="M188" s="20" t="n">
        <v>4</v>
      </c>
      <c r="N188" s="20" t="n">
        <v>0</v>
      </c>
      <c r="O188" s="20" t="n">
        <v>0</v>
      </c>
      <c r="P188" s="20" t="n">
        <v>0</v>
      </c>
      <c r="Q188" s="20" t="n">
        <v>0</v>
      </c>
      <c r="R188" s="20" t="n">
        <v>21</v>
      </c>
      <c r="S188" s="20" t="n">
        <v>0</v>
      </c>
      <c r="T188" s="20" t="n">
        <v>0</v>
      </c>
      <c r="U188" s="38" t="n">
        <v>7</v>
      </c>
      <c r="V188" s="38" t="n">
        <v>8</v>
      </c>
      <c r="W188" s="38" t="n">
        <v>0</v>
      </c>
      <c r="X188" s="20" t="n">
        <v>0</v>
      </c>
      <c r="Y188" s="20" t="n">
        <v>0</v>
      </c>
      <c r="Z188" s="20" t="n">
        <v>0</v>
      </c>
      <c r="AA188" s="20" t="n">
        <v>0</v>
      </c>
      <c r="AB188" s="20" t="n">
        <v>0</v>
      </c>
      <c r="AC188" s="20" t="n">
        <v>0</v>
      </c>
      <c r="AD188" s="20" t="n">
        <v>8</v>
      </c>
      <c r="AE188" s="20" t="n">
        <f aca="false">SUM(I188:AD188)</f>
        <v>491</v>
      </c>
    </row>
    <row r="189" s="1" customFormat="true" ht="16.5" hidden="false" customHeight="false" outlineLevel="0" collapsed="false">
      <c r="A189" s="11" t="n">
        <v>5</v>
      </c>
      <c r="B189" s="12" t="n">
        <v>11</v>
      </c>
      <c r="C189" s="13" t="n">
        <v>3225</v>
      </c>
      <c r="D189" s="17" t="s">
        <v>486</v>
      </c>
      <c r="E189" s="17"/>
      <c r="F189" s="16" t="n">
        <v>1546</v>
      </c>
      <c r="G189" s="17" t="s">
        <v>33</v>
      </c>
      <c r="H189" s="82" t="n">
        <v>469</v>
      </c>
      <c r="I189" s="20" t="n">
        <v>94</v>
      </c>
      <c r="J189" s="20" t="n">
        <v>186</v>
      </c>
      <c r="K189" s="20" t="n">
        <v>4</v>
      </c>
      <c r="L189" s="20" t="n">
        <v>3</v>
      </c>
      <c r="M189" s="20" t="n">
        <v>2</v>
      </c>
      <c r="N189" s="20" t="n">
        <v>0</v>
      </c>
      <c r="O189" s="20" t="n">
        <v>0</v>
      </c>
      <c r="P189" s="20" t="n">
        <v>0</v>
      </c>
      <c r="Q189" s="20" t="n">
        <v>0</v>
      </c>
      <c r="R189" s="20" t="n">
        <v>27</v>
      </c>
      <c r="S189" s="20" t="n">
        <v>0</v>
      </c>
      <c r="T189" s="20" t="n">
        <v>0</v>
      </c>
      <c r="U189" s="38" t="n">
        <v>0</v>
      </c>
      <c r="V189" s="38" t="n">
        <v>9</v>
      </c>
      <c r="W189" s="38" t="n">
        <v>0</v>
      </c>
      <c r="X189" s="20" t="n">
        <v>0</v>
      </c>
      <c r="Y189" s="20" t="n">
        <v>0</v>
      </c>
      <c r="Z189" s="20" t="n">
        <v>0</v>
      </c>
      <c r="AA189" s="20" t="n">
        <v>0</v>
      </c>
      <c r="AB189" s="20" t="n">
        <v>0</v>
      </c>
      <c r="AC189" s="20" t="n">
        <v>0</v>
      </c>
      <c r="AD189" s="20" t="n">
        <v>4</v>
      </c>
      <c r="AE189" s="20" t="n">
        <f aca="false">SUM(I189:AD189)</f>
        <v>329</v>
      </c>
    </row>
    <row r="190" s="1" customFormat="true" ht="16.5" hidden="false" customHeight="false" outlineLevel="0" collapsed="false">
      <c r="A190" s="11" t="n">
        <v>6</v>
      </c>
      <c r="B190" s="12" t="n">
        <v>11</v>
      </c>
      <c r="C190" s="13" t="n">
        <v>3225</v>
      </c>
      <c r="D190" s="17" t="s">
        <v>486</v>
      </c>
      <c r="E190" s="17"/>
      <c r="F190" s="16" t="n">
        <v>1546</v>
      </c>
      <c r="G190" s="17" t="s">
        <v>34</v>
      </c>
      <c r="H190" s="82" t="n">
        <v>468</v>
      </c>
      <c r="I190" s="20" t="n">
        <v>112</v>
      </c>
      <c r="J190" s="20" t="n">
        <v>183</v>
      </c>
      <c r="K190" s="20" t="n">
        <v>1</v>
      </c>
      <c r="L190" s="20" t="n">
        <v>5</v>
      </c>
      <c r="M190" s="20" t="n">
        <v>4</v>
      </c>
      <c r="N190" s="20" t="n">
        <v>0</v>
      </c>
      <c r="O190" s="20" t="n">
        <v>0</v>
      </c>
      <c r="P190" s="20" t="n">
        <v>0</v>
      </c>
      <c r="Q190" s="20" t="n">
        <v>0</v>
      </c>
      <c r="R190" s="20" t="n">
        <v>23</v>
      </c>
      <c r="S190" s="20" t="n">
        <v>0</v>
      </c>
      <c r="T190" s="20" t="n">
        <v>0</v>
      </c>
      <c r="U190" s="38" t="n">
        <v>1</v>
      </c>
      <c r="V190" s="38" t="n">
        <v>9</v>
      </c>
      <c r="W190" s="38" t="n">
        <v>0</v>
      </c>
      <c r="X190" s="20" t="n">
        <v>0</v>
      </c>
      <c r="Y190" s="20" t="n">
        <v>0</v>
      </c>
      <c r="Z190" s="20" t="n">
        <v>0</v>
      </c>
      <c r="AA190" s="20" t="n">
        <v>0</v>
      </c>
      <c r="AB190" s="20" t="n">
        <v>0</v>
      </c>
      <c r="AC190" s="20" t="n">
        <v>0</v>
      </c>
      <c r="AD190" s="20" t="n">
        <v>4</v>
      </c>
      <c r="AE190" s="20" t="n">
        <f aca="false">SUM(I190:AD190)</f>
        <v>342</v>
      </c>
    </row>
    <row r="191" s="1" customFormat="true" ht="16.5" hidden="false" customHeight="false" outlineLevel="0" collapsed="false">
      <c r="A191" s="11" t="n">
        <v>7</v>
      </c>
      <c r="B191" s="12" t="n">
        <v>11</v>
      </c>
      <c r="C191" s="13" t="n">
        <v>3225</v>
      </c>
      <c r="D191" s="17" t="s">
        <v>486</v>
      </c>
      <c r="E191" s="17"/>
      <c r="F191" s="16" t="n">
        <v>1547</v>
      </c>
      <c r="G191" s="17" t="s">
        <v>33</v>
      </c>
      <c r="H191" s="82" t="n">
        <v>435</v>
      </c>
      <c r="I191" s="20" t="n">
        <v>91</v>
      </c>
      <c r="J191" s="20" t="n">
        <v>159</v>
      </c>
      <c r="K191" s="20" t="n">
        <v>8</v>
      </c>
      <c r="L191" s="20" t="n">
        <v>4</v>
      </c>
      <c r="M191" s="20" t="n">
        <v>0</v>
      </c>
      <c r="N191" s="20" t="n">
        <v>0</v>
      </c>
      <c r="O191" s="20" t="n">
        <v>0</v>
      </c>
      <c r="P191" s="20" t="n">
        <v>0</v>
      </c>
      <c r="Q191" s="20" t="n">
        <v>0</v>
      </c>
      <c r="R191" s="20" t="n">
        <v>45</v>
      </c>
      <c r="S191" s="20" t="n">
        <v>0</v>
      </c>
      <c r="T191" s="20" t="n">
        <v>1</v>
      </c>
      <c r="U191" s="38" t="n">
        <v>1</v>
      </c>
      <c r="V191" s="38" t="n">
        <v>1</v>
      </c>
      <c r="W191" s="38" t="n">
        <v>0</v>
      </c>
      <c r="X191" s="20" t="n">
        <v>0</v>
      </c>
      <c r="Y191" s="20" t="n">
        <v>0</v>
      </c>
      <c r="Z191" s="20" t="n">
        <v>0</v>
      </c>
      <c r="AA191" s="20" t="n">
        <v>0</v>
      </c>
      <c r="AB191" s="20" t="n">
        <v>0</v>
      </c>
      <c r="AC191" s="20" t="n">
        <v>0</v>
      </c>
      <c r="AD191" s="20" t="n">
        <v>3</v>
      </c>
      <c r="AE191" s="20" t="n">
        <f aca="false">SUM(I191:AD191)</f>
        <v>313</v>
      </c>
    </row>
    <row r="192" s="1" customFormat="true" ht="16.5" hidden="false" customHeight="false" outlineLevel="0" collapsed="false">
      <c r="A192" s="11" t="n">
        <v>8</v>
      </c>
      <c r="B192" s="12" t="n">
        <v>11</v>
      </c>
      <c r="C192" s="13" t="n">
        <v>3225</v>
      </c>
      <c r="D192" s="17" t="s">
        <v>486</v>
      </c>
      <c r="E192" s="17"/>
      <c r="F192" s="16" t="n">
        <v>1547</v>
      </c>
      <c r="G192" s="17" t="s">
        <v>34</v>
      </c>
      <c r="H192" s="82" t="n">
        <v>434</v>
      </c>
      <c r="I192" s="20" t="n">
        <v>109</v>
      </c>
      <c r="J192" s="20" t="n">
        <v>136</v>
      </c>
      <c r="K192" s="20" t="n">
        <v>6</v>
      </c>
      <c r="L192" s="20" t="n">
        <v>2</v>
      </c>
      <c r="M192" s="20" t="n">
        <v>0</v>
      </c>
      <c r="N192" s="20" t="n">
        <v>0</v>
      </c>
      <c r="O192" s="20" t="n">
        <v>0</v>
      </c>
      <c r="P192" s="20" t="n">
        <v>0</v>
      </c>
      <c r="Q192" s="20" t="n">
        <v>2</v>
      </c>
      <c r="R192" s="20" t="n">
        <v>45</v>
      </c>
      <c r="S192" s="20" t="n">
        <v>0</v>
      </c>
      <c r="T192" s="20" t="n">
        <v>0</v>
      </c>
      <c r="U192" s="38" t="n">
        <v>1</v>
      </c>
      <c r="V192" s="38" t="n">
        <v>2</v>
      </c>
      <c r="W192" s="38" t="n">
        <v>0</v>
      </c>
      <c r="X192" s="20" t="n">
        <v>0</v>
      </c>
      <c r="Y192" s="20" t="n">
        <v>0</v>
      </c>
      <c r="Z192" s="20" t="n">
        <v>0</v>
      </c>
      <c r="AA192" s="20" t="n">
        <v>0</v>
      </c>
      <c r="AB192" s="20" t="n">
        <v>0</v>
      </c>
      <c r="AC192" s="20" t="n">
        <v>0</v>
      </c>
      <c r="AD192" s="20" t="n">
        <v>5</v>
      </c>
      <c r="AE192" s="20" t="n">
        <f aca="false">SUM(I192:AD192)</f>
        <v>308</v>
      </c>
    </row>
    <row r="193" s="1" customFormat="true" ht="16.5" hidden="false" customHeight="false" outlineLevel="0" collapsed="false">
      <c r="A193" s="11" t="n">
        <v>9</v>
      </c>
      <c r="B193" s="12" t="n">
        <v>11</v>
      </c>
      <c r="C193" s="13" t="n">
        <v>3225</v>
      </c>
      <c r="D193" s="17" t="s">
        <v>486</v>
      </c>
      <c r="E193" s="17"/>
      <c r="F193" s="16" t="n">
        <v>1548</v>
      </c>
      <c r="G193" s="17" t="s">
        <v>33</v>
      </c>
      <c r="H193" s="82" t="n">
        <v>628</v>
      </c>
      <c r="I193" s="20" t="n">
        <v>190</v>
      </c>
      <c r="J193" s="20" t="n">
        <v>214</v>
      </c>
      <c r="K193" s="20" t="n">
        <v>14</v>
      </c>
      <c r="L193" s="20" t="n">
        <v>8</v>
      </c>
      <c r="M193" s="20" t="n">
        <v>5</v>
      </c>
      <c r="N193" s="20" t="n">
        <v>0</v>
      </c>
      <c r="O193" s="20" t="n">
        <v>0</v>
      </c>
      <c r="P193" s="20" t="n">
        <v>0</v>
      </c>
      <c r="Q193" s="20" t="n">
        <v>1</v>
      </c>
      <c r="R193" s="20" t="n">
        <v>19</v>
      </c>
      <c r="S193" s="20" t="n">
        <v>0</v>
      </c>
      <c r="T193" s="20" t="n">
        <v>0</v>
      </c>
      <c r="U193" s="38" t="n">
        <v>2</v>
      </c>
      <c r="V193" s="38" t="n">
        <v>8</v>
      </c>
      <c r="W193" s="38" t="n">
        <v>0</v>
      </c>
      <c r="X193" s="20" t="n">
        <v>0</v>
      </c>
      <c r="Y193" s="20" t="n">
        <v>0</v>
      </c>
      <c r="Z193" s="20" t="n">
        <v>0</v>
      </c>
      <c r="AA193" s="20" t="n">
        <v>0</v>
      </c>
      <c r="AB193" s="20" t="n">
        <v>0</v>
      </c>
      <c r="AC193" s="20" t="n">
        <v>0</v>
      </c>
      <c r="AD193" s="20" t="n">
        <v>5</v>
      </c>
      <c r="AE193" s="20" t="n">
        <f aca="false">SUM(I193:AD193)</f>
        <v>466</v>
      </c>
    </row>
    <row r="194" s="1" customFormat="true" ht="16.5" hidden="false" customHeight="false" outlineLevel="0" collapsed="false">
      <c r="A194" s="11" t="n">
        <v>10</v>
      </c>
      <c r="B194" s="12" t="n">
        <v>11</v>
      </c>
      <c r="C194" s="13" t="n">
        <v>3225</v>
      </c>
      <c r="D194" s="17" t="s">
        <v>486</v>
      </c>
      <c r="E194" s="17"/>
      <c r="F194" s="16" t="n">
        <v>1548</v>
      </c>
      <c r="G194" s="17" t="s">
        <v>34</v>
      </c>
      <c r="H194" s="82" t="n">
        <v>627</v>
      </c>
      <c r="I194" s="20" t="n">
        <v>163</v>
      </c>
      <c r="J194" s="20" t="n">
        <v>232</v>
      </c>
      <c r="K194" s="20" t="n">
        <v>8</v>
      </c>
      <c r="L194" s="20" t="n">
        <v>4</v>
      </c>
      <c r="M194" s="20" t="n">
        <v>2</v>
      </c>
      <c r="N194" s="20" t="n">
        <v>0</v>
      </c>
      <c r="O194" s="20" t="n">
        <v>0</v>
      </c>
      <c r="P194" s="20" t="n">
        <v>0</v>
      </c>
      <c r="Q194" s="20" t="n">
        <v>1</v>
      </c>
      <c r="R194" s="20" t="n">
        <v>15</v>
      </c>
      <c r="S194" s="20" t="n">
        <v>0</v>
      </c>
      <c r="T194" s="20" t="n">
        <v>0</v>
      </c>
      <c r="U194" s="38" t="n">
        <v>4</v>
      </c>
      <c r="V194" s="38" t="n">
        <v>10</v>
      </c>
      <c r="W194" s="38" t="n">
        <v>0</v>
      </c>
      <c r="X194" s="20" t="n">
        <v>0</v>
      </c>
      <c r="Y194" s="20" t="n">
        <v>0</v>
      </c>
      <c r="Z194" s="20" t="n">
        <v>0</v>
      </c>
      <c r="AA194" s="20" t="n">
        <v>0</v>
      </c>
      <c r="AB194" s="20" t="n">
        <v>0</v>
      </c>
      <c r="AC194" s="20" t="n">
        <v>0</v>
      </c>
      <c r="AD194" s="20" t="n">
        <v>7</v>
      </c>
      <c r="AE194" s="20" t="n">
        <f aca="false">SUM(I194:AD194)</f>
        <v>446</v>
      </c>
    </row>
    <row r="195" s="1" customFormat="true" ht="16.5" hidden="false" customHeight="false" outlineLevel="0" collapsed="false">
      <c r="A195" s="11" t="n">
        <v>11</v>
      </c>
      <c r="B195" s="12" t="n">
        <v>11</v>
      </c>
      <c r="C195" s="13" t="n">
        <v>3225</v>
      </c>
      <c r="D195" s="17" t="s">
        <v>486</v>
      </c>
      <c r="E195" s="17"/>
      <c r="F195" s="16" t="n">
        <v>1549</v>
      </c>
      <c r="G195" s="17" t="s">
        <v>33</v>
      </c>
      <c r="H195" s="82" t="n">
        <v>669</v>
      </c>
      <c r="I195" s="20" t="n">
        <v>224</v>
      </c>
      <c r="J195" s="20" t="n">
        <v>201</v>
      </c>
      <c r="K195" s="20" t="n">
        <v>2</v>
      </c>
      <c r="L195" s="20" t="n">
        <v>8</v>
      </c>
      <c r="M195" s="20" t="n">
        <v>10</v>
      </c>
      <c r="N195" s="20" t="n">
        <v>0</v>
      </c>
      <c r="O195" s="20" t="n">
        <v>0</v>
      </c>
      <c r="P195" s="20" t="n">
        <v>0</v>
      </c>
      <c r="Q195" s="20" t="n">
        <v>1</v>
      </c>
      <c r="R195" s="20" t="n">
        <v>13</v>
      </c>
      <c r="S195" s="20" t="n">
        <v>0</v>
      </c>
      <c r="T195" s="20" t="n">
        <v>1</v>
      </c>
      <c r="U195" s="38" t="n">
        <v>2</v>
      </c>
      <c r="V195" s="38" t="n">
        <v>3</v>
      </c>
      <c r="W195" s="38" t="n">
        <v>0</v>
      </c>
      <c r="X195" s="20" t="n">
        <v>0</v>
      </c>
      <c r="Y195" s="20" t="n">
        <v>0</v>
      </c>
      <c r="Z195" s="20" t="n">
        <v>0</v>
      </c>
      <c r="AA195" s="20" t="n">
        <v>0</v>
      </c>
      <c r="AB195" s="20" t="n">
        <v>0</v>
      </c>
      <c r="AC195" s="20" t="n">
        <v>0</v>
      </c>
      <c r="AD195" s="20" t="n">
        <v>7</v>
      </c>
      <c r="AE195" s="20" t="n">
        <f aca="false">SUM(I195:AD195)</f>
        <v>472</v>
      </c>
    </row>
    <row r="196" s="1" customFormat="true" ht="16.5" hidden="false" customHeight="false" outlineLevel="0" collapsed="false">
      <c r="A196" s="11" t="n">
        <v>12</v>
      </c>
      <c r="B196" s="12" t="n">
        <v>11</v>
      </c>
      <c r="C196" s="13" t="n">
        <v>3225</v>
      </c>
      <c r="D196" s="17" t="s">
        <v>486</v>
      </c>
      <c r="E196" s="17"/>
      <c r="F196" s="16" t="n">
        <v>1549</v>
      </c>
      <c r="G196" s="17" t="s">
        <v>34</v>
      </c>
      <c r="H196" s="82" t="n">
        <v>668</v>
      </c>
      <c r="I196" s="20" t="n">
        <v>254</v>
      </c>
      <c r="J196" s="20" t="n">
        <v>194</v>
      </c>
      <c r="K196" s="20" t="n">
        <v>4</v>
      </c>
      <c r="L196" s="20" t="n">
        <v>7</v>
      </c>
      <c r="M196" s="17" t="n">
        <v>5</v>
      </c>
      <c r="N196" s="20" t="n">
        <v>0</v>
      </c>
      <c r="O196" s="20" t="n">
        <v>0</v>
      </c>
      <c r="P196" s="20" t="n">
        <v>0</v>
      </c>
      <c r="Q196" s="20" t="n">
        <v>1</v>
      </c>
      <c r="R196" s="20" t="n">
        <v>13</v>
      </c>
      <c r="S196" s="20" t="n">
        <v>0</v>
      </c>
      <c r="T196" s="20" t="n">
        <v>1</v>
      </c>
      <c r="U196" s="38" t="n">
        <v>1</v>
      </c>
      <c r="V196" s="38" t="n">
        <v>9</v>
      </c>
      <c r="W196" s="38" t="n">
        <v>0</v>
      </c>
      <c r="X196" s="20" t="n">
        <v>0</v>
      </c>
      <c r="Y196" s="20" t="n">
        <v>0</v>
      </c>
      <c r="Z196" s="20" t="n">
        <v>0</v>
      </c>
      <c r="AA196" s="20" t="n">
        <v>0</v>
      </c>
      <c r="AB196" s="20" t="n">
        <v>0</v>
      </c>
      <c r="AC196" s="20" t="n">
        <v>0</v>
      </c>
      <c r="AD196" s="20" t="n">
        <v>3</v>
      </c>
      <c r="AE196" s="20" t="n">
        <f aca="false">SUM(I196:AD196)</f>
        <v>492</v>
      </c>
    </row>
    <row r="197" s="1" customFormat="true" ht="16.5" hidden="false" customHeight="false" outlineLevel="0" collapsed="false">
      <c r="A197" s="41" t="n">
        <v>13</v>
      </c>
      <c r="B197" s="42" t="n">
        <v>11</v>
      </c>
      <c r="C197" s="13" t="n">
        <v>3225</v>
      </c>
      <c r="D197" s="17" t="s">
        <v>486</v>
      </c>
      <c r="E197" s="17"/>
      <c r="F197" s="16" t="n">
        <v>1550</v>
      </c>
      <c r="G197" s="17" t="s">
        <v>33</v>
      </c>
      <c r="H197" s="82" t="n">
        <v>605</v>
      </c>
      <c r="I197" s="20" t="n">
        <v>251</v>
      </c>
      <c r="J197" s="20" t="n">
        <v>209</v>
      </c>
      <c r="K197" s="20" t="n">
        <v>2</v>
      </c>
      <c r="L197" s="20" t="n">
        <v>4</v>
      </c>
      <c r="M197" s="20" t="n">
        <v>2</v>
      </c>
      <c r="N197" s="20" t="n">
        <v>0</v>
      </c>
      <c r="O197" s="20" t="n">
        <v>0</v>
      </c>
      <c r="P197" s="20" t="n">
        <v>0</v>
      </c>
      <c r="Q197" s="20" t="n">
        <v>0</v>
      </c>
      <c r="R197" s="20" t="n">
        <v>10</v>
      </c>
      <c r="S197" s="20" t="n">
        <v>0</v>
      </c>
      <c r="T197" s="20" t="n">
        <v>0</v>
      </c>
      <c r="U197" s="38" t="n">
        <v>0</v>
      </c>
      <c r="V197" s="38" t="n">
        <v>1</v>
      </c>
      <c r="W197" s="38" t="n">
        <v>0</v>
      </c>
      <c r="X197" s="20" t="n">
        <v>0</v>
      </c>
      <c r="Y197" s="20" t="n">
        <v>0</v>
      </c>
      <c r="Z197" s="20" t="n">
        <v>0</v>
      </c>
      <c r="AA197" s="20" t="n">
        <v>0</v>
      </c>
      <c r="AB197" s="20" t="n">
        <v>0</v>
      </c>
      <c r="AC197" s="20" t="n">
        <v>0</v>
      </c>
      <c r="AD197" s="20" t="n">
        <v>3</v>
      </c>
      <c r="AE197" s="20" t="n">
        <f aca="false">SUM(I197:AD197)</f>
        <v>482</v>
      </c>
    </row>
    <row r="198" s="1" customFormat="true" ht="16.5" hidden="false" customHeight="false" outlineLevel="0" collapsed="false">
      <c r="A198" s="41" t="n">
        <v>14</v>
      </c>
      <c r="B198" s="42" t="n">
        <v>11</v>
      </c>
      <c r="C198" s="13" t="n">
        <v>3225</v>
      </c>
      <c r="D198" s="17" t="s">
        <v>486</v>
      </c>
      <c r="E198" s="17"/>
      <c r="F198" s="16" t="n">
        <v>1550</v>
      </c>
      <c r="G198" s="17" t="s">
        <v>34</v>
      </c>
      <c r="H198" s="82" t="n">
        <v>605</v>
      </c>
      <c r="I198" s="20" t="n">
        <v>250</v>
      </c>
      <c r="J198" s="20" t="n">
        <v>205</v>
      </c>
      <c r="K198" s="20" t="n">
        <v>2</v>
      </c>
      <c r="L198" s="20" t="n">
        <v>4</v>
      </c>
      <c r="M198" s="20" t="n">
        <v>4</v>
      </c>
      <c r="N198" s="20" t="n">
        <v>0</v>
      </c>
      <c r="O198" s="20" t="n">
        <v>0</v>
      </c>
      <c r="P198" s="20" t="n">
        <v>0</v>
      </c>
      <c r="Q198" s="20" t="n">
        <v>0</v>
      </c>
      <c r="R198" s="20" t="n">
        <v>15</v>
      </c>
      <c r="S198" s="20" t="n">
        <v>0</v>
      </c>
      <c r="T198" s="20" t="n">
        <v>1</v>
      </c>
      <c r="U198" s="38" t="n">
        <v>2</v>
      </c>
      <c r="V198" s="38" t="n">
        <v>3</v>
      </c>
      <c r="W198" s="38" t="n">
        <v>0</v>
      </c>
      <c r="X198" s="20" t="n">
        <v>0</v>
      </c>
      <c r="Y198" s="20" t="n">
        <v>0</v>
      </c>
      <c r="Z198" s="20" t="n">
        <v>0</v>
      </c>
      <c r="AA198" s="20" t="n">
        <v>0</v>
      </c>
      <c r="AB198" s="20" t="n">
        <v>0</v>
      </c>
      <c r="AC198" s="20" t="n">
        <v>0</v>
      </c>
      <c r="AD198" s="20" t="n">
        <v>6</v>
      </c>
      <c r="AE198" s="20" t="n">
        <f aca="false">SUM(I198:AD198)</f>
        <v>492</v>
      </c>
    </row>
    <row r="199" s="1" customFormat="true" ht="16.5" hidden="false" customHeight="false" outlineLevel="0" collapsed="false">
      <c r="A199" s="41" t="n">
        <v>15</v>
      </c>
      <c r="B199" s="42" t="n">
        <v>11</v>
      </c>
      <c r="C199" s="13" t="n">
        <v>3225</v>
      </c>
      <c r="D199" s="17" t="s">
        <v>486</v>
      </c>
      <c r="E199" s="17"/>
      <c r="F199" s="16" t="n">
        <v>1550</v>
      </c>
      <c r="G199" s="17" t="s">
        <v>487</v>
      </c>
      <c r="H199" s="82" t="n">
        <v>573</v>
      </c>
      <c r="I199" s="20" t="n">
        <v>163</v>
      </c>
      <c r="J199" s="20" t="n">
        <v>183</v>
      </c>
      <c r="K199" s="20" t="n">
        <v>1</v>
      </c>
      <c r="L199" s="20" t="n">
        <v>12</v>
      </c>
      <c r="M199" s="20" t="n">
        <v>9</v>
      </c>
      <c r="N199" s="20" t="n">
        <v>0</v>
      </c>
      <c r="O199" s="20" t="n">
        <v>0</v>
      </c>
      <c r="P199" s="20" t="n">
        <v>0</v>
      </c>
      <c r="Q199" s="20" t="n">
        <v>1</v>
      </c>
      <c r="R199" s="20" t="n">
        <v>16</v>
      </c>
      <c r="S199" s="20" t="n">
        <v>0</v>
      </c>
      <c r="T199" s="20" t="n">
        <v>0</v>
      </c>
      <c r="U199" s="38" t="n">
        <v>7</v>
      </c>
      <c r="V199" s="38" t="n">
        <v>6</v>
      </c>
      <c r="W199" s="38" t="n">
        <v>0</v>
      </c>
      <c r="X199" s="20" t="n">
        <v>0</v>
      </c>
      <c r="Y199" s="20" t="n">
        <v>0</v>
      </c>
      <c r="Z199" s="20" t="n">
        <v>0</v>
      </c>
      <c r="AA199" s="20" t="n">
        <v>0</v>
      </c>
      <c r="AB199" s="20" t="n">
        <v>0</v>
      </c>
      <c r="AC199" s="20" t="n">
        <v>0</v>
      </c>
      <c r="AD199" s="20" t="n">
        <v>8</v>
      </c>
      <c r="AE199" s="20" t="n">
        <f aca="false">SUM(I199:AD199)</f>
        <v>406</v>
      </c>
    </row>
    <row r="200" s="1" customFormat="true" ht="16.5" hidden="false" customHeight="false" outlineLevel="0" collapsed="false">
      <c r="A200" s="41" t="n">
        <v>16</v>
      </c>
      <c r="B200" s="42" t="n">
        <v>11</v>
      </c>
      <c r="C200" s="13" t="n">
        <v>3225</v>
      </c>
      <c r="D200" s="17" t="s">
        <v>486</v>
      </c>
      <c r="E200" s="17"/>
      <c r="F200" s="16" t="n">
        <v>1551</v>
      </c>
      <c r="G200" s="17" t="s">
        <v>33</v>
      </c>
      <c r="H200" s="82" t="n">
        <v>223</v>
      </c>
      <c r="I200" s="20" t="n">
        <v>96</v>
      </c>
      <c r="J200" s="20" t="n">
        <v>62</v>
      </c>
      <c r="K200" s="20" t="n">
        <v>6</v>
      </c>
      <c r="L200" s="20" t="n">
        <v>1</v>
      </c>
      <c r="M200" s="20" t="n">
        <v>4</v>
      </c>
      <c r="N200" s="20" t="n">
        <v>0</v>
      </c>
      <c r="O200" s="20" t="n">
        <v>0</v>
      </c>
      <c r="P200" s="20" t="n">
        <v>0</v>
      </c>
      <c r="Q200" s="20" t="n">
        <v>0</v>
      </c>
      <c r="R200" s="20" t="n">
        <v>3</v>
      </c>
      <c r="S200" s="20" t="n">
        <v>0</v>
      </c>
      <c r="T200" s="20" t="n">
        <v>0</v>
      </c>
      <c r="U200" s="38" t="n">
        <v>1</v>
      </c>
      <c r="V200" s="38" t="n">
        <v>3</v>
      </c>
      <c r="W200" s="38" t="n">
        <v>0</v>
      </c>
      <c r="X200" s="20" t="n">
        <v>0</v>
      </c>
      <c r="Y200" s="20" t="n">
        <v>0</v>
      </c>
      <c r="Z200" s="20" t="n">
        <v>0</v>
      </c>
      <c r="AA200" s="20" t="n">
        <v>0</v>
      </c>
      <c r="AB200" s="20" t="n">
        <v>0</v>
      </c>
      <c r="AC200" s="20" t="n">
        <v>0</v>
      </c>
      <c r="AD200" s="20" t="n">
        <v>8</v>
      </c>
      <c r="AE200" s="20" t="n">
        <f aca="false">SUM(I200:AD200)</f>
        <v>184</v>
      </c>
    </row>
    <row r="201" s="1" customFormat="true" ht="16.5" hidden="false" customHeight="false" outlineLevel="0" collapsed="false">
      <c r="A201" s="41" t="n">
        <v>17</v>
      </c>
      <c r="B201" s="42" t="n">
        <v>11</v>
      </c>
      <c r="C201" s="13" t="n">
        <v>3225</v>
      </c>
      <c r="D201" s="17" t="s">
        <v>486</v>
      </c>
      <c r="E201" s="17"/>
      <c r="F201" s="16" t="n">
        <v>1552</v>
      </c>
      <c r="G201" s="17" t="s">
        <v>33</v>
      </c>
      <c r="H201" s="82" t="n">
        <v>243</v>
      </c>
      <c r="I201" s="20" t="n">
        <v>80</v>
      </c>
      <c r="J201" s="20" t="n">
        <v>61</v>
      </c>
      <c r="K201" s="20" t="n">
        <v>0</v>
      </c>
      <c r="L201" s="20" t="n">
        <v>2</v>
      </c>
      <c r="M201" s="20" t="n">
        <v>3</v>
      </c>
      <c r="N201" s="20" t="n">
        <v>0</v>
      </c>
      <c r="O201" s="20" t="n">
        <v>0</v>
      </c>
      <c r="P201" s="20" t="n">
        <v>0</v>
      </c>
      <c r="Q201" s="20" t="n">
        <v>0</v>
      </c>
      <c r="R201" s="20" t="n">
        <v>2</v>
      </c>
      <c r="S201" s="20" t="n">
        <v>0</v>
      </c>
      <c r="T201" s="20" t="n">
        <v>0</v>
      </c>
      <c r="U201" s="38" t="n">
        <v>0</v>
      </c>
      <c r="V201" s="38" t="n">
        <v>0</v>
      </c>
      <c r="W201" s="38" t="n">
        <v>0</v>
      </c>
      <c r="X201" s="20" t="n">
        <v>0</v>
      </c>
      <c r="Y201" s="20" t="n">
        <v>0</v>
      </c>
      <c r="Z201" s="20" t="n">
        <v>0</v>
      </c>
      <c r="AA201" s="20" t="n">
        <v>0</v>
      </c>
      <c r="AB201" s="20" t="n">
        <v>0</v>
      </c>
      <c r="AC201" s="20" t="n">
        <v>0</v>
      </c>
      <c r="AD201" s="20" t="n">
        <v>6</v>
      </c>
      <c r="AE201" s="20" t="n">
        <f aca="false">SUM(I201:AD201)</f>
        <v>154</v>
      </c>
    </row>
    <row r="202" s="1" customFormat="true" ht="16.5" hidden="false" customHeight="false" outlineLevel="0" collapsed="false">
      <c r="A202" s="41" t="n">
        <v>18</v>
      </c>
      <c r="B202" s="42" t="n">
        <v>11</v>
      </c>
      <c r="C202" s="13" t="n">
        <v>3225</v>
      </c>
      <c r="D202" s="17" t="s">
        <v>486</v>
      </c>
      <c r="E202" s="17"/>
      <c r="F202" s="16" t="n">
        <v>1552</v>
      </c>
      <c r="G202" s="17" t="s">
        <v>488</v>
      </c>
      <c r="H202" s="82" t="n">
        <v>479</v>
      </c>
      <c r="I202" s="20" t="n">
        <v>201</v>
      </c>
      <c r="J202" s="20" t="n">
        <v>107</v>
      </c>
      <c r="K202" s="20" t="n">
        <v>2</v>
      </c>
      <c r="L202" s="20" t="n">
        <v>10</v>
      </c>
      <c r="M202" s="20" t="n">
        <v>0</v>
      </c>
      <c r="N202" s="20" t="n">
        <v>0</v>
      </c>
      <c r="O202" s="20" t="n">
        <v>0</v>
      </c>
      <c r="P202" s="20" t="n">
        <v>0</v>
      </c>
      <c r="Q202" s="20" t="n">
        <v>3</v>
      </c>
      <c r="R202" s="20" t="n">
        <v>20</v>
      </c>
      <c r="S202" s="20" t="n">
        <v>0</v>
      </c>
      <c r="T202" s="20" t="n">
        <v>1</v>
      </c>
      <c r="U202" s="38" t="n">
        <v>3</v>
      </c>
      <c r="V202" s="38" t="n">
        <v>1</v>
      </c>
      <c r="W202" s="38" t="n">
        <v>0</v>
      </c>
      <c r="X202" s="20" t="n">
        <v>0</v>
      </c>
      <c r="Y202" s="20" t="n">
        <v>0</v>
      </c>
      <c r="Z202" s="20" t="n">
        <v>0</v>
      </c>
      <c r="AA202" s="20" t="n">
        <v>0</v>
      </c>
      <c r="AB202" s="20" t="n">
        <v>0</v>
      </c>
      <c r="AC202" s="20" t="n">
        <v>0</v>
      </c>
      <c r="AD202" s="20" t="n">
        <v>6</v>
      </c>
      <c r="AE202" s="20" t="n">
        <f aca="false">SUM(I202:AD202)</f>
        <v>354</v>
      </c>
    </row>
    <row r="203" s="1" customFormat="true" ht="16.5" hidden="false" customHeight="false" outlineLevel="0" collapsed="false">
      <c r="C203" s="29" t="s">
        <v>65</v>
      </c>
      <c r="D203" s="30" t="s">
        <v>66</v>
      </c>
      <c r="E203" s="30"/>
      <c r="F203" s="30"/>
      <c r="G203" s="30"/>
      <c r="H203" s="31" t="n">
        <f aca="false">SUM(H185:H202)</f>
        <v>9737</v>
      </c>
      <c r="I203" s="31" t="n">
        <f aca="false">SUM(I185:I202)</f>
        <v>2997</v>
      </c>
      <c r="J203" s="31" t="n">
        <f aca="false">SUM(J185:J202)</f>
        <v>3249</v>
      </c>
      <c r="K203" s="31" t="n">
        <f aca="false">SUM(K185:K202)</f>
        <v>78</v>
      </c>
      <c r="L203" s="31" t="n">
        <f aca="false">SUM(L185:L202)</f>
        <v>106</v>
      </c>
      <c r="M203" s="31" t="n">
        <f aca="false">SUM(M185:M202)</f>
        <v>68</v>
      </c>
      <c r="N203" s="31" t="n">
        <f aca="false">SUM(N185:N202)</f>
        <v>0</v>
      </c>
      <c r="O203" s="31" t="n">
        <f aca="false">SUM(O185:O202)</f>
        <v>0</v>
      </c>
      <c r="P203" s="31" t="n">
        <f aca="false">SUM(P185:P202)</f>
        <v>0</v>
      </c>
      <c r="Q203" s="31" t="n">
        <f aca="false">SUM(Q185:Q202)</f>
        <v>12</v>
      </c>
      <c r="R203" s="31" t="n">
        <f aca="false">SUM(R185:R202)</f>
        <v>346</v>
      </c>
      <c r="S203" s="31" t="n">
        <f aca="false">SUM(S185:S202)</f>
        <v>0</v>
      </c>
      <c r="T203" s="31" t="n">
        <f aca="false">SUM(T185:T202)</f>
        <v>6</v>
      </c>
      <c r="U203" s="31" t="n">
        <f aca="false">SUM(U185:U202)</f>
        <v>40</v>
      </c>
      <c r="V203" s="31" t="n">
        <f aca="false">SUM(V185:V202)</f>
        <v>95</v>
      </c>
      <c r="W203" s="31" t="n">
        <f aca="false">SUM(W185:W202)</f>
        <v>0</v>
      </c>
      <c r="X203" s="31" t="n">
        <f aca="false">SUM(X185:X202)</f>
        <v>0</v>
      </c>
      <c r="Y203" s="31" t="n">
        <f aca="false">SUM(Y185:Y202)</f>
        <v>0</v>
      </c>
      <c r="Z203" s="31" t="n">
        <f aca="false">SUM(Z185:Z202)</f>
        <v>0</v>
      </c>
      <c r="AA203" s="31" t="n">
        <f aca="false">SUM(AA185:AA202)</f>
        <v>0</v>
      </c>
      <c r="AB203" s="31" t="n">
        <f aca="false">SUM(AB185:AB202)</f>
        <v>0</v>
      </c>
      <c r="AC203" s="31" t="n">
        <f aca="false">SUM(AC185:AC202)</f>
        <v>0</v>
      </c>
      <c r="AD203" s="31" t="n">
        <f aca="false">SUM(AD185:AD202)</f>
        <v>110</v>
      </c>
      <c r="AE203" s="261" t="n">
        <f aca="false">SUM(AE185:AE202)</f>
        <v>7107</v>
      </c>
    </row>
    <row r="204" s="1" customFormat="true" ht="16.5" hidden="false" customHeight="false" outlineLevel="0" collapsed="false">
      <c r="D204" s="1" t="s">
        <v>489</v>
      </c>
      <c r="F204" s="3"/>
      <c r="G204" s="3"/>
      <c r="AE204" s="262" t="n">
        <v>6997</v>
      </c>
    </row>
    <row r="205" s="1" customFormat="true" ht="16.5" hidden="false" customHeight="true" outlineLevel="0" collapsed="false">
      <c r="C205" s="29" t="s">
        <v>67</v>
      </c>
      <c r="D205" s="32" t="s">
        <v>68</v>
      </c>
      <c r="E205" s="32"/>
      <c r="F205" s="32"/>
      <c r="G205" s="32"/>
      <c r="H205" s="33" t="s">
        <v>8</v>
      </c>
      <c r="I205" s="9" t="s">
        <v>9</v>
      </c>
      <c r="J205" s="9" t="s">
        <v>10</v>
      </c>
      <c r="K205" s="9" t="s">
        <v>11</v>
      </c>
      <c r="L205" s="9" t="s">
        <v>12</v>
      </c>
      <c r="M205" s="9" t="s">
        <v>13</v>
      </c>
      <c r="N205" s="9" t="s">
        <v>14</v>
      </c>
      <c r="O205" s="9" t="s">
        <v>15</v>
      </c>
      <c r="P205" s="9" t="s">
        <v>16</v>
      </c>
      <c r="Q205" s="9" t="s">
        <v>17</v>
      </c>
      <c r="R205" s="9" t="s">
        <v>18</v>
      </c>
      <c r="S205" s="9" t="s">
        <v>19</v>
      </c>
      <c r="T205" s="9" t="s">
        <v>20</v>
      </c>
      <c r="U205" s="9" t="s">
        <v>24</v>
      </c>
      <c r="V205" s="9" t="s">
        <v>25</v>
      </c>
      <c r="W205" s="9" t="s">
        <v>26</v>
      </c>
      <c r="X205" s="9" t="s">
        <v>27</v>
      </c>
      <c r="Y205" s="9" t="s">
        <v>28</v>
      </c>
      <c r="Z205" s="9" t="s">
        <v>29</v>
      </c>
      <c r="AA205" s="9" t="s">
        <v>30</v>
      </c>
      <c r="AB205" s="9" t="s">
        <v>31</v>
      </c>
    </row>
    <row r="206" s="1" customFormat="true" ht="16.5" hidden="false" customHeight="false" outlineLevel="0" collapsed="false">
      <c r="D206" s="32"/>
      <c r="E206" s="32"/>
      <c r="F206" s="32"/>
      <c r="G206" s="32"/>
      <c r="H206" s="20" t="n">
        <f aca="false">H203</f>
        <v>9737</v>
      </c>
      <c r="I206" s="20" t="n">
        <f aca="false">I203+20</f>
        <v>3017</v>
      </c>
      <c r="J206" s="20" t="n">
        <f aca="false">J203+48</f>
        <v>3297</v>
      </c>
      <c r="K206" s="20" t="n">
        <f aca="false">K203+20</f>
        <v>98</v>
      </c>
      <c r="L206" s="20" t="n">
        <f aca="false">L203+47</f>
        <v>153</v>
      </c>
      <c r="M206" s="20" t="n">
        <f aca="false">M203</f>
        <v>68</v>
      </c>
      <c r="N206" s="20" t="n">
        <f aca="false">N203</f>
        <v>0</v>
      </c>
      <c r="O206" s="20" t="n">
        <f aca="false">O203</f>
        <v>0</v>
      </c>
      <c r="P206" s="20" t="n">
        <f aca="false">P203</f>
        <v>0</v>
      </c>
      <c r="Q206" s="20" t="n">
        <f aca="false">Q203</f>
        <v>12</v>
      </c>
      <c r="R206" s="20" t="n">
        <f aca="false">R203</f>
        <v>346</v>
      </c>
      <c r="S206" s="20" t="n">
        <f aca="false">S203</f>
        <v>0</v>
      </c>
      <c r="T206" s="20" t="n">
        <f aca="false">T203</f>
        <v>6</v>
      </c>
      <c r="U206" s="20" t="n">
        <f aca="false">X185</f>
        <v>0</v>
      </c>
      <c r="V206" s="20" t="n">
        <f aca="false">Y185</f>
        <v>0</v>
      </c>
      <c r="W206" s="20" t="n">
        <f aca="false">Z185</f>
        <v>0</v>
      </c>
      <c r="X206" s="20" t="n">
        <f aca="false">AA185</f>
        <v>0</v>
      </c>
      <c r="Y206" s="20" t="n">
        <f aca="false">AB185</f>
        <v>0</v>
      </c>
      <c r="Z206" s="20" t="n">
        <f aca="false">AC203</f>
        <v>0</v>
      </c>
      <c r="AA206" s="20" t="n">
        <f aca="false">AD203</f>
        <v>110</v>
      </c>
      <c r="AB206" s="20" t="n">
        <f aca="false">SUM(I206:AA206)</f>
        <v>7107</v>
      </c>
    </row>
    <row r="207" s="1" customFormat="true" ht="16.5" hidden="false" customHeight="false" outlineLevel="0" collapsed="false">
      <c r="F207" s="3"/>
      <c r="G207" s="3"/>
    </row>
    <row r="208" s="1" customFormat="true" ht="30.75" hidden="false" customHeight="true" outlineLevel="0" collapsed="false">
      <c r="C208" s="29" t="s">
        <v>69</v>
      </c>
      <c r="D208" s="32" t="s">
        <v>70</v>
      </c>
      <c r="E208" s="32"/>
      <c r="F208" s="32"/>
      <c r="G208" s="32"/>
      <c r="H208" s="33" t="s">
        <v>8</v>
      </c>
      <c r="I208" s="34" t="s">
        <v>71</v>
      </c>
      <c r="J208" s="34"/>
      <c r="K208" s="34" t="s">
        <v>72</v>
      </c>
      <c r="L208" s="34"/>
      <c r="M208" s="9" t="s">
        <v>13</v>
      </c>
      <c r="N208" s="9" t="s">
        <v>14</v>
      </c>
      <c r="O208" s="9" t="s">
        <v>15</v>
      </c>
      <c r="P208" s="9" t="s">
        <v>16</v>
      </c>
      <c r="Q208" s="9" t="s">
        <v>17</v>
      </c>
      <c r="R208" s="9" t="s">
        <v>18</v>
      </c>
      <c r="S208" s="9" t="s">
        <v>19</v>
      </c>
      <c r="T208" s="9" t="s">
        <v>20</v>
      </c>
      <c r="U208" s="9" t="s">
        <v>24</v>
      </c>
      <c r="V208" s="9" t="s">
        <v>25</v>
      </c>
      <c r="W208" s="9" t="s">
        <v>26</v>
      </c>
      <c r="X208" s="9" t="s">
        <v>27</v>
      </c>
      <c r="Y208" s="9" t="s">
        <v>28</v>
      </c>
      <c r="Z208" s="9" t="s">
        <v>29</v>
      </c>
      <c r="AA208" s="9" t="s">
        <v>30</v>
      </c>
      <c r="AB208" s="9" t="s">
        <v>31</v>
      </c>
    </row>
    <row r="209" s="1" customFormat="true" ht="16.5" hidden="false" customHeight="false" outlineLevel="0" collapsed="false">
      <c r="D209" s="32"/>
      <c r="E209" s="32"/>
      <c r="F209" s="32"/>
      <c r="G209" s="32"/>
      <c r="H209" s="20" t="n">
        <f aca="false">H203</f>
        <v>9737</v>
      </c>
      <c r="I209" s="35" t="n">
        <f aca="false">I206+K206</f>
        <v>3115</v>
      </c>
      <c r="J209" s="35"/>
      <c r="K209" s="35" t="n">
        <f aca="false">J206+L206</f>
        <v>3450</v>
      </c>
      <c r="L209" s="35"/>
      <c r="M209" s="20" t="n">
        <f aca="false">M206</f>
        <v>68</v>
      </c>
      <c r="N209" s="20" t="s">
        <v>148</v>
      </c>
      <c r="O209" s="20" t="s">
        <v>148</v>
      </c>
      <c r="P209" s="20" t="s">
        <v>148</v>
      </c>
      <c r="Q209" s="20" t="n">
        <f aca="false">Q206</f>
        <v>12</v>
      </c>
      <c r="R209" s="20" t="n">
        <f aca="false">R206</f>
        <v>346</v>
      </c>
      <c r="S209" s="20" t="s">
        <v>148</v>
      </c>
      <c r="T209" s="20" t="n">
        <f aca="false">T206</f>
        <v>6</v>
      </c>
      <c r="U209" s="18" t="s">
        <v>148</v>
      </c>
      <c r="V209" s="18" t="s">
        <v>148</v>
      </c>
      <c r="W209" s="18" t="s">
        <v>148</v>
      </c>
      <c r="X209" s="18" t="s">
        <v>148</v>
      </c>
      <c r="Y209" s="18" t="s">
        <v>148</v>
      </c>
      <c r="Z209" s="20" t="n">
        <f aca="false">Z206</f>
        <v>0</v>
      </c>
      <c r="AA209" s="20" t="n">
        <f aca="false">AA206</f>
        <v>110</v>
      </c>
      <c r="AB209" s="20" t="n">
        <f aca="false">SUM(I209:AA209)</f>
        <v>7107</v>
      </c>
    </row>
    <row r="210" s="1" customFormat="true" ht="16.5" hidden="false" customHeight="false" outlineLevel="0" collapsed="false"/>
    <row r="211" s="1" customFormat="true" ht="16.5" hidden="false" customHeight="false" outlineLevel="0" collapsed="false"/>
    <row r="212" s="1" customFormat="true" ht="16.5" hidden="false" customHeight="false" outlineLevel="0" collapsed="false">
      <c r="A212" s="5" t="s">
        <v>1</v>
      </c>
      <c r="B212" s="6" t="s">
        <v>2</v>
      </c>
      <c r="C212" s="7" t="s">
        <v>3</v>
      </c>
      <c r="D212" s="5" t="s">
        <v>4</v>
      </c>
      <c r="E212" s="5" t="s">
        <v>5</v>
      </c>
      <c r="F212" s="8" t="s">
        <v>6</v>
      </c>
      <c r="G212" s="8" t="s">
        <v>7</v>
      </c>
      <c r="H212" s="8" t="s">
        <v>8</v>
      </c>
      <c r="I212" s="9" t="s">
        <v>9</v>
      </c>
      <c r="J212" s="9" t="s">
        <v>10</v>
      </c>
      <c r="K212" s="9" t="s">
        <v>11</v>
      </c>
      <c r="L212" s="9" t="s">
        <v>12</v>
      </c>
      <c r="M212" s="9" t="s">
        <v>13</v>
      </c>
      <c r="N212" s="9" t="s">
        <v>14</v>
      </c>
      <c r="O212" s="9" t="s">
        <v>15</v>
      </c>
      <c r="P212" s="9" t="s">
        <v>16</v>
      </c>
      <c r="Q212" s="9" t="s">
        <v>17</v>
      </c>
      <c r="R212" s="9" t="s">
        <v>18</v>
      </c>
      <c r="S212" s="9" t="s">
        <v>19</v>
      </c>
      <c r="T212" s="9" t="s">
        <v>20</v>
      </c>
      <c r="U212" s="10" t="s">
        <v>21</v>
      </c>
      <c r="V212" s="10" t="s">
        <v>22</v>
      </c>
      <c r="W212" s="10" t="s">
        <v>23</v>
      </c>
      <c r="X212" s="9" t="s">
        <v>24</v>
      </c>
      <c r="Y212" s="9" t="s">
        <v>25</v>
      </c>
      <c r="Z212" s="9" t="s">
        <v>26</v>
      </c>
      <c r="AA212" s="9" t="s">
        <v>27</v>
      </c>
      <c r="AB212" s="9" t="s">
        <v>28</v>
      </c>
      <c r="AC212" s="9" t="s">
        <v>29</v>
      </c>
      <c r="AD212" s="9" t="s">
        <v>30</v>
      </c>
      <c r="AE212" s="9" t="s">
        <v>31</v>
      </c>
    </row>
    <row r="213" s="1" customFormat="true" ht="16.5" hidden="false" customHeight="false" outlineLevel="0" collapsed="false">
      <c r="A213" s="11" t="n">
        <v>1</v>
      </c>
      <c r="B213" s="12" t="n">
        <v>11</v>
      </c>
      <c r="C213" s="13" t="n">
        <v>405</v>
      </c>
      <c r="D213" s="17" t="s">
        <v>490</v>
      </c>
      <c r="E213" s="263"/>
      <c r="F213" s="16" t="n">
        <v>1888</v>
      </c>
      <c r="G213" s="17" t="s">
        <v>33</v>
      </c>
      <c r="H213" s="37" t="n">
        <v>696</v>
      </c>
      <c r="I213" s="20" t="n">
        <v>8</v>
      </c>
      <c r="J213" s="20" t="n">
        <v>225</v>
      </c>
      <c r="K213" s="20" t="n">
        <v>65</v>
      </c>
      <c r="L213" s="20" t="n">
        <v>1</v>
      </c>
      <c r="M213" s="20" t="n">
        <v>200</v>
      </c>
      <c r="N213" s="20" t="n">
        <v>0</v>
      </c>
      <c r="O213" s="20" t="n">
        <v>0</v>
      </c>
      <c r="P213" s="20" t="n">
        <v>1</v>
      </c>
      <c r="Q213" s="20" t="n">
        <v>0</v>
      </c>
      <c r="R213" s="20" t="n">
        <v>18</v>
      </c>
      <c r="S213" s="20" t="n">
        <v>0</v>
      </c>
      <c r="T213" s="20" t="n">
        <v>1</v>
      </c>
      <c r="U213" s="38" t="n">
        <v>7</v>
      </c>
      <c r="V213" s="38" t="n">
        <v>4</v>
      </c>
      <c r="W213" s="38" t="n">
        <v>0</v>
      </c>
      <c r="X213" s="20" t="n">
        <v>0</v>
      </c>
      <c r="Y213" s="20" t="n">
        <v>0</v>
      </c>
      <c r="Z213" s="20" t="n">
        <v>0</v>
      </c>
      <c r="AA213" s="20" t="n">
        <v>0</v>
      </c>
      <c r="AB213" s="20" t="n">
        <v>0</v>
      </c>
      <c r="AC213" s="20" t="n">
        <v>0</v>
      </c>
      <c r="AD213" s="20" t="n">
        <v>9</v>
      </c>
      <c r="AE213" s="20" t="n">
        <f aca="false">SUM(I213:AD213)</f>
        <v>539</v>
      </c>
    </row>
    <row r="214" s="1" customFormat="true" ht="16.5" hidden="false" customHeight="false" outlineLevel="0" collapsed="false">
      <c r="A214" s="11" t="n">
        <v>2</v>
      </c>
      <c r="B214" s="12" t="n">
        <v>11</v>
      </c>
      <c r="C214" s="13" t="n">
        <v>405</v>
      </c>
      <c r="D214" s="17" t="s">
        <v>490</v>
      </c>
      <c r="E214" s="263"/>
      <c r="F214" s="16" t="n">
        <v>1889</v>
      </c>
      <c r="G214" s="17" t="s">
        <v>33</v>
      </c>
      <c r="H214" s="37" t="n">
        <v>495</v>
      </c>
      <c r="I214" s="20" t="n">
        <v>15</v>
      </c>
      <c r="J214" s="20" t="n">
        <v>167</v>
      </c>
      <c r="K214" s="20" t="n">
        <v>22</v>
      </c>
      <c r="L214" s="20" t="n">
        <v>0</v>
      </c>
      <c r="M214" s="20" t="n">
        <v>160</v>
      </c>
      <c r="N214" s="20" t="n">
        <v>0</v>
      </c>
      <c r="O214" s="20" t="n">
        <v>0</v>
      </c>
      <c r="P214" s="20" t="n">
        <v>0</v>
      </c>
      <c r="Q214" s="20" t="n">
        <v>0</v>
      </c>
      <c r="R214" s="20" t="n">
        <v>7</v>
      </c>
      <c r="S214" s="20" t="n">
        <v>0</v>
      </c>
      <c r="T214" s="20" t="n">
        <v>0</v>
      </c>
      <c r="U214" s="38" t="n">
        <v>1</v>
      </c>
      <c r="V214" s="38" t="n">
        <v>3</v>
      </c>
      <c r="W214" s="38" t="n">
        <v>0</v>
      </c>
      <c r="X214" s="20" t="n">
        <v>0</v>
      </c>
      <c r="Y214" s="20" t="n">
        <v>0</v>
      </c>
      <c r="Z214" s="20" t="n">
        <v>0</v>
      </c>
      <c r="AA214" s="20" t="n">
        <v>0</v>
      </c>
      <c r="AB214" s="20" t="n">
        <v>0</v>
      </c>
      <c r="AC214" s="20" t="n">
        <v>0</v>
      </c>
      <c r="AD214" s="20" t="n">
        <v>6</v>
      </c>
      <c r="AE214" s="20" t="n">
        <f aca="false">SUM(I214:AD214)</f>
        <v>381</v>
      </c>
    </row>
    <row r="215" s="1" customFormat="true" ht="16.5" hidden="false" customHeight="false" outlineLevel="0" collapsed="false">
      <c r="A215" s="11" t="n">
        <v>3</v>
      </c>
      <c r="B215" s="12" t="n">
        <v>11</v>
      </c>
      <c r="C215" s="13" t="n">
        <v>405</v>
      </c>
      <c r="D215" s="17" t="s">
        <v>490</v>
      </c>
      <c r="E215" s="263"/>
      <c r="F215" s="16" t="n">
        <v>1889</v>
      </c>
      <c r="G215" s="17" t="s">
        <v>34</v>
      </c>
      <c r="H215" s="37" t="n">
        <v>495</v>
      </c>
      <c r="I215" s="20" t="n">
        <v>8</v>
      </c>
      <c r="J215" s="20" t="n">
        <v>143</v>
      </c>
      <c r="K215" s="20" t="n">
        <v>31</v>
      </c>
      <c r="L215" s="20" t="n">
        <v>1</v>
      </c>
      <c r="M215" s="20" t="n">
        <v>183</v>
      </c>
      <c r="N215" s="20" t="n">
        <v>0</v>
      </c>
      <c r="O215" s="20" t="n">
        <v>0</v>
      </c>
      <c r="P215" s="20" t="n">
        <v>0</v>
      </c>
      <c r="Q215" s="20" t="n">
        <v>0</v>
      </c>
      <c r="R215" s="20" t="n">
        <v>13</v>
      </c>
      <c r="S215" s="20" t="n">
        <v>0</v>
      </c>
      <c r="T215" s="20" t="n">
        <v>0</v>
      </c>
      <c r="U215" s="38" t="n">
        <v>3</v>
      </c>
      <c r="V215" s="38" t="n">
        <v>0</v>
      </c>
      <c r="W215" s="38" t="n">
        <v>0</v>
      </c>
      <c r="X215" s="20" t="n">
        <v>0</v>
      </c>
      <c r="Y215" s="20" t="n">
        <v>0</v>
      </c>
      <c r="Z215" s="20" t="n">
        <v>0</v>
      </c>
      <c r="AA215" s="20" t="n">
        <v>0</v>
      </c>
      <c r="AB215" s="20" t="n">
        <v>0</v>
      </c>
      <c r="AC215" s="20" t="n">
        <v>0</v>
      </c>
      <c r="AD215" s="20" t="n">
        <v>9</v>
      </c>
      <c r="AE215" s="20" t="n">
        <f aca="false">SUM(I215:AD215)</f>
        <v>391</v>
      </c>
    </row>
    <row r="216" s="1" customFormat="true" ht="16.5" hidden="false" customHeight="false" outlineLevel="0" collapsed="false">
      <c r="A216" s="11" t="n">
        <v>4</v>
      </c>
      <c r="B216" s="12" t="n">
        <v>11</v>
      </c>
      <c r="C216" s="13" t="n">
        <v>405</v>
      </c>
      <c r="D216" s="17" t="s">
        <v>490</v>
      </c>
      <c r="E216" s="263"/>
      <c r="F216" s="16" t="n">
        <v>1890</v>
      </c>
      <c r="G216" s="17" t="s">
        <v>33</v>
      </c>
      <c r="H216" s="37" t="n">
        <v>693</v>
      </c>
      <c r="I216" s="20" t="n">
        <v>13</v>
      </c>
      <c r="J216" s="20" t="n">
        <v>141</v>
      </c>
      <c r="K216" s="20" t="n">
        <v>26</v>
      </c>
      <c r="L216" s="20" t="n">
        <v>4</v>
      </c>
      <c r="M216" s="20" t="n">
        <v>116</v>
      </c>
      <c r="N216" s="20" t="n">
        <v>3</v>
      </c>
      <c r="O216" s="20" t="n">
        <v>0</v>
      </c>
      <c r="P216" s="20" t="n">
        <v>4</v>
      </c>
      <c r="Q216" s="20" t="n">
        <v>3</v>
      </c>
      <c r="R216" s="20" t="n">
        <v>62</v>
      </c>
      <c r="S216" s="20" t="n">
        <v>0</v>
      </c>
      <c r="T216" s="20" t="n">
        <v>4</v>
      </c>
      <c r="U216" s="38" t="n">
        <v>0</v>
      </c>
      <c r="V216" s="38" t="n">
        <v>4</v>
      </c>
      <c r="W216" s="38" t="n">
        <v>0</v>
      </c>
      <c r="X216" s="20" t="n">
        <v>0</v>
      </c>
      <c r="Y216" s="20" t="n">
        <v>0</v>
      </c>
      <c r="Z216" s="20" t="n">
        <v>0</v>
      </c>
      <c r="AA216" s="20" t="n">
        <v>0</v>
      </c>
      <c r="AB216" s="20" t="n">
        <v>0</v>
      </c>
      <c r="AC216" s="20" t="n">
        <v>0</v>
      </c>
      <c r="AD216" s="20" t="n">
        <v>11</v>
      </c>
      <c r="AE216" s="20" t="n">
        <f aca="false">SUM(I216:AD216)</f>
        <v>391</v>
      </c>
    </row>
    <row r="217" s="1" customFormat="true" ht="16.5" hidden="false" customHeight="false" outlineLevel="0" collapsed="false">
      <c r="A217" s="11" t="n">
        <v>5</v>
      </c>
      <c r="B217" s="12" t="n">
        <v>11</v>
      </c>
      <c r="C217" s="13" t="n">
        <v>405</v>
      </c>
      <c r="D217" s="17" t="s">
        <v>490</v>
      </c>
      <c r="E217" s="263"/>
      <c r="F217" s="16" t="n">
        <v>1890</v>
      </c>
      <c r="G217" s="17" t="s">
        <v>34</v>
      </c>
      <c r="H217" s="37" t="n">
        <v>693</v>
      </c>
      <c r="I217" s="20" t="n">
        <v>7</v>
      </c>
      <c r="J217" s="20" t="n">
        <v>148</v>
      </c>
      <c r="K217" s="20" t="n">
        <v>28</v>
      </c>
      <c r="L217" s="20" t="n">
        <v>3</v>
      </c>
      <c r="M217" s="20" t="n">
        <v>131</v>
      </c>
      <c r="N217" s="20" t="n">
        <v>8</v>
      </c>
      <c r="O217" s="20" t="n">
        <v>0</v>
      </c>
      <c r="P217" s="20" t="n">
        <v>7</v>
      </c>
      <c r="Q217" s="20" t="n">
        <v>4</v>
      </c>
      <c r="R217" s="20" t="n">
        <v>37</v>
      </c>
      <c r="S217" s="20" t="n">
        <v>0</v>
      </c>
      <c r="T217" s="20" t="n">
        <v>3</v>
      </c>
      <c r="U217" s="38" t="n">
        <v>1</v>
      </c>
      <c r="V217" s="38" t="n">
        <v>0</v>
      </c>
      <c r="W217" s="38" t="n">
        <v>0</v>
      </c>
      <c r="X217" s="20" t="n">
        <v>0</v>
      </c>
      <c r="Y217" s="20" t="n">
        <v>0</v>
      </c>
      <c r="Z217" s="20" t="n">
        <v>0</v>
      </c>
      <c r="AA217" s="20" t="n">
        <v>0</v>
      </c>
      <c r="AB217" s="20" t="n">
        <v>0</v>
      </c>
      <c r="AC217" s="20" t="n">
        <v>0</v>
      </c>
      <c r="AD217" s="20" t="n">
        <v>11</v>
      </c>
      <c r="AE217" s="20" t="n">
        <f aca="false">SUM(I217:AD217)</f>
        <v>388</v>
      </c>
    </row>
    <row r="218" s="1" customFormat="true" ht="16.5" hidden="false" customHeight="false" outlineLevel="0" collapsed="false">
      <c r="A218" s="11" t="n">
        <v>6</v>
      </c>
      <c r="B218" s="12" t="n">
        <v>11</v>
      </c>
      <c r="C218" s="13" t="n">
        <v>405</v>
      </c>
      <c r="D218" s="17" t="s">
        <v>490</v>
      </c>
      <c r="E218" s="263"/>
      <c r="F218" s="16" t="n">
        <v>1891</v>
      </c>
      <c r="G218" s="17" t="s">
        <v>33</v>
      </c>
      <c r="H218" s="37" t="n">
        <v>675</v>
      </c>
      <c r="I218" s="20" t="n">
        <v>7</v>
      </c>
      <c r="J218" s="20" t="n">
        <v>109</v>
      </c>
      <c r="K218" s="20" t="n">
        <v>28</v>
      </c>
      <c r="L218" s="20" t="n">
        <v>2</v>
      </c>
      <c r="M218" s="20" t="n">
        <v>125</v>
      </c>
      <c r="N218" s="20" t="n">
        <v>2</v>
      </c>
      <c r="O218" s="20" t="n">
        <v>0</v>
      </c>
      <c r="P218" s="20" t="n">
        <v>1</v>
      </c>
      <c r="Q218" s="20" t="n">
        <v>2</v>
      </c>
      <c r="R218" s="20" t="n">
        <v>61</v>
      </c>
      <c r="S218" s="20" t="n">
        <v>0</v>
      </c>
      <c r="T218" s="20" t="n">
        <v>1</v>
      </c>
      <c r="U218" s="38" t="n">
        <v>4</v>
      </c>
      <c r="V218" s="38" t="n">
        <v>0</v>
      </c>
      <c r="W218" s="38" t="n">
        <v>0</v>
      </c>
      <c r="X218" s="20" t="n">
        <v>0</v>
      </c>
      <c r="Y218" s="20" t="n">
        <v>0</v>
      </c>
      <c r="Z218" s="20" t="n">
        <v>0</v>
      </c>
      <c r="AA218" s="20" t="n">
        <v>0</v>
      </c>
      <c r="AB218" s="20" t="n">
        <v>0</v>
      </c>
      <c r="AC218" s="20" t="n">
        <v>0</v>
      </c>
      <c r="AD218" s="20" t="n">
        <v>14</v>
      </c>
      <c r="AE218" s="20" t="n">
        <f aca="false">SUM(I218:AD218)</f>
        <v>356</v>
      </c>
    </row>
    <row r="219" s="1" customFormat="true" ht="16.5" hidden="false" customHeight="false" outlineLevel="0" collapsed="false">
      <c r="A219" s="11" t="n">
        <v>7</v>
      </c>
      <c r="B219" s="12" t="n">
        <v>11</v>
      </c>
      <c r="C219" s="13" t="n">
        <v>405</v>
      </c>
      <c r="D219" s="17" t="s">
        <v>490</v>
      </c>
      <c r="E219" s="263"/>
      <c r="F219" s="16" t="n">
        <v>1891</v>
      </c>
      <c r="G219" s="17" t="s">
        <v>34</v>
      </c>
      <c r="H219" s="37" t="n">
        <v>675</v>
      </c>
      <c r="I219" s="20" t="n">
        <v>0</v>
      </c>
      <c r="J219" s="20" t="n">
        <v>0</v>
      </c>
      <c r="K219" s="20" t="n">
        <v>0</v>
      </c>
      <c r="L219" s="20" t="n">
        <v>0</v>
      </c>
      <c r="M219" s="20" t="n">
        <v>129</v>
      </c>
      <c r="N219" s="20" t="n">
        <v>0</v>
      </c>
      <c r="O219" s="20" t="n">
        <v>0</v>
      </c>
      <c r="P219" s="20" t="n">
        <v>4</v>
      </c>
      <c r="Q219" s="20" t="n">
        <v>9</v>
      </c>
      <c r="R219" s="20" t="n">
        <v>63</v>
      </c>
      <c r="S219" s="20" t="n">
        <v>0</v>
      </c>
      <c r="T219" s="20" t="n">
        <v>1</v>
      </c>
      <c r="U219" s="38" t="n">
        <v>48</v>
      </c>
      <c r="V219" s="38" t="n">
        <v>108</v>
      </c>
      <c r="W219" s="38" t="n">
        <v>0</v>
      </c>
      <c r="X219" s="20" t="n">
        <v>0</v>
      </c>
      <c r="Y219" s="20" t="n">
        <v>0</v>
      </c>
      <c r="Z219" s="20" t="n">
        <v>0</v>
      </c>
      <c r="AA219" s="20" t="n">
        <v>0</v>
      </c>
      <c r="AB219" s="20" t="n">
        <v>0</v>
      </c>
      <c r="AC219" s="20" t="n">
        <v>0</v>
      </c>
      <c r="AD219" s="20" t="n">
        <v>13</v>
      </c>
      <c r="AE219" s="20" t="n">
        <f aca="false">SUM(I219:AD219)</f>
        <v>375</v>
      </c>
    </row>
    <row r="220" s="1" customFormat="true" ht="16.5" hidden="false" customHeight="false" outlineLevel="0" collapsed="false">
      <c r="A220" s="11" t="n">
        <v>8</v>
      </c>
      <c r="B220" s="12" t="n">
        <v>11</v>
      </c>
      <c r="C220" s="13" t="n">
        <v>405</v>
      </c>
      <c r="D220" s="17" t="s">
        <v>490</v>
      </c>
      <c r="E220" s="263"/>
      <c r="F220" s="16" t="n">
        <v>1892</v>
      </c>
      <c r="G220" s="17" t="s">
        <v>33</v>
      </c>
      <c r="H220" s="37" t="n">
        <v>509</v>
      </c>
      <c r="I220" s="20" t="n">
        <v>26</v>
      </c>
      <c r="J220" s="20" t="n">
        <v>70</v>
      </c>
      <c r="K220" s="20" t="n">
        <v>39</v>
      </c>
      <c r="L220" s="20" t="n">
        <v>2</v>
      </c>
      <c r="M220" s="20" t="n">
        <v>71</v>
      </c>
      <c r="N220" s="20" t="n">
        <v>3</v>
      </c>
      <c r="O220" s="20" t="n">
        <v>0</v>
      </c>
      <c r="P220" s="20" t="n">
        <v>7</v>
      </c>
      <c r="Q220" s="20" t="n">
        <v>1</v>
      </c>
      <c r="R220" s="20" t="n">
        <v>35</v>
      </c>
      <c r="S220" s="20" t="n">
        <v>0</v>
      </c>
      <c r="T220" s="20" t="n">
        <v>0</v>
      </c>
      <c r="U220" s="38" t="n">
        <v>11</v>
      </c>
      <c r="V220" s="38" t="n">
        <v>1</v>
      </c>
      <c r="W220" s="38" t="n">
        <v>0</v>
      </c>
      <c r="X220" s="20" t="n">
        <v>0</v>
      </c>
      <c r="Y220" s="20" t="n">
        <v>0</v>
      </c>
      <c r="Z220" s="20" t="n">
        <v>0</v>
      </c>
      <c r="AA220" s="20" t="n">
        <v>0</v>
      </c>
      <c r="AB220" s="20" t="n">
        <v>0</v>
      </c>
      <c r="AC220" s="20" t="n">
        <v>0</v>
      </c>
      <c r="AD220" s="20" t="n">
        <v>11</v>
      </c>
      <c r="AE220" s="20" t="n">
        <f aca="false">SUM(I220:AD220)</f>
        <v>277</v>
      </c>
    </row>
    <row r="221" s="1" customFormat="true" ht="16.5" hidden="false" customHeight="false" outlineLevel="0" collapsed="false">
      <c r="A221" s="11" t="n">
        <v>9</v>
      </c>
      <c r="B221" s="12" t="n">
        <v>11</v>
      </c>
      <c r="C221" s="13" t="n">
        <v>405</v>
      </c>
      <c r="D221" s="17" t="s">
        <v>490</v>
      </c>
      <c r="E221" s="263"/>
      <c r="F221" s="16" t="n">
        <v>1892</v>
      </c>
      <c r="G221" s="17" t="s">
        <v>34</v>
      </c>
      <c r="H221" s="37" t="n">
        <v>508</v>
      </c>
      <c r="I221" s="20" t="n">
        <v>26</v>
      </c>
      <c r="J221" s="20" t="n">
        <v>88</v>
      </c>
      <c r="K221" s="20" t="n">
        <v>34</v>
      </c>
      <c r="L221" s="20" t="n">
        <v>2</v>
      </c>
      <c r="M221" s="20" t="n">
        <v>77</v>
      </c>
      <c r="N221" s="20" t="n">
        <v>1</v>
      </c>
      <c r="O221" s="20" t="n">
        <v>0</v>
      </c>
      <c r="P221" s="20" t="n">
        <v>7</v>
      </c>
      <c r="Q221" s="20" t="n">
        <v>1</v>
      </c>
      <c r="R221" s="20" t="n">
        <v>41</v>
      </c>
      <c r="S221" s="20" t="n">
        <v>0</v>
      </c>
      <c r="T221" s="20" t="n">
        <v>1</v>
      </c>
      <c r="U221" s="38" t="n">
        <v>9</v>
      </c>
      <c r="V221" s="38" t="n">
        <v>2</v>
      </c>
      <c r="W221" s="38" t="n">
        <v>0</v>
      </c>
      <c r="X221" s="20" t="n">
        <v>0</v>
      </c>
      <c r="Y221" s="20" t="n">
        <v>0</v>
      </c>
      <c r="Z221" s="20" t="n">
        <v>0</v>
      </c>
      <c r="AA221" s="20" t="n">
        <v>0</v>
      </c>
      <c r="AB221" s="20" t="n">
        <v>0</v>
      </c>
      <c r="AC221" s="20" t="n">
        <v>0</v>
      </c>
      <c r="AD221" s="20" t="n">
        <v>13</v>
      </c>
      <c r="AE221" s="20" t="n">
        <f aca="false">SUM(I221:AD221)</f>
        <v>302</v>
      </c>
    </row>
    <row r="222" s="1" customFormat="true" ht="16.5" hidden="false" customHeight="false" outlineLevel="0" collapsed="false">
      <c r="A222" s="11" t="n">
        <v>10</v>
      </c>
      <c r="B222" s="12" t="n">
        <v>11</v>
      </c>
      <c r="C222" s="13" t="n">
        <v>405</v>
      </c>
      <c r="D222" s="17" t="s">
        <v>490</v>
      </c>
      <c r="E222" s="263"/>
      <c r="F222" s="16" t="n">
        <v>1893</v>
      </c>
      <c r="G222" s="17" t="s">
        <v>33</v>
      </c>
      <c r="H222" s="37" t="n">
        <v>574</v>
      </c>
      <c r="I222" s="20" t="n">
        <v>10</v>
      </c>
      <c r="J222" s="20" t="n">
        <v>76</v>
      </c>
      <c r="K222" s="20" t="n">
        <v>28</v>
      </c>
      <c r="L222" s="20" t="n">
        <v>4</v>
      </c>
      <c r="M222" s="20" t="n">
        <v>55</v>
      </c>
      <c r="N222" s="20" t="n">
        <v>0</v>
      </c>
      <c r="O222" s="20" t="n">
        <v>0</v>
      </c>
      <c r="P222" s="20" t="n">
        <v>6</v>
      </c>
      <c r="Q222" s="20" t="n">
        <v>2</v>
      </c>
      <c r="R222" s="20" t="n">
        <v>38</v>
      </c>
      <c r="S222" s="20" t="n">
        <v>0</v>
      </c>
      <c r="T222" s="20" t="n">
        <v>5</v>
      </c>
      <c r="U222" s="38" t="n">
        <v>3</v>
      </c>
      <c r="V222" s="38" t="n">
        <v>0</v>
      </c>
      <c r="W222" s="38" t="n">
        <v>0</v>
      </c>
      <c r="X222" s="20" t="n">
        <v>0</v>
      </c>
      <c r="Y222" s="20" t="n">
        <v>0</v>
      </c>
      <c r="Z222" s="20" t="n">
        <v>0</v>
      </c>
      <c r="AA222" s="20" t="n">
        <v>0</v>
      </c>
      <c r="AB222" s="20" t="n">
        <v>0</v>
      </c>
      <c r="AC222" s="20" t="n">
        <v>1</v>
      </c>
      <c r="AD222" s="20" t="n">
        <v>16</v>
      </c>
      <c r="AE222" s="20" t="n">
        <f aca="false">SUM(I222:AD222)</f>
        <v>244</v>
      </c>
    </row>
    <row r="223" s="1" customFormat="true" ht="16.5" hidden="false" customHeight="false" outlineLevel="0" collapsed="false">
      <c r="A223" s="11" t="n">
        <v>11</v>
      </c>
      <c r="B223" s="12" t="n">
        <v>11</v>
      </c>
      <c r="C223" s="13" t="n">
        <v>405</v>
      </c>
      <c r="D223" s="17" t="s">
        <v>490</v>
      </c>
      <c r="E223" s="263"/>
      <c r="F223" s="16" t="n">
        <v>1893</v>
      </c>
      <c r="G223" s="17" t="s">
        <v>34</v>
      </c>
      <c r="H223" s="37" t="n">
        <v>574</v>
      </c>
      <c r="I223" s="20" t="n">
        <v>11</v>
      </c>
      <c r="J223" s="20" t="n">
        <v>103</v>
      </c>
      <c r="K223" s="20" t="n">
        <v>29</v>
      </c>
      <c r="L223" s="20" t="n">
        <v>4</v>
      </c>
      <c r="M223" s="20" t="n">
        <v>66</v>
      </c>
      <c r="N223" s="20" t="n">
        <v>2</v>
      </c>
      <c r="O223" s="20" t="n">
        <v>0</v>
      </c>
      <c r="P223" s="20" t="n">
        <v>5</v>
      </c>
      <c r="Q223" s="20" t="n">
        <v>2</v>
      </c>
      <c r="R223" s="20" t="n">
        <v>29</v>
      </c>
      <c r="S223" s="20" t="n">
        <v>0</v>
      </c>
      <c r="T223" s="20" t="n">
        <v>4</v>
      </c>
      <c r="U223" s="38" t="n">
        <v>0</v>
      </c>
      <c r="V223" s="38" t="n">
        <v>0</v>
      </c>
      <c r="W223" s="38" t="n">
        <v>0</v>
      </c>
      <c r="X223" s="20" t="n">
        <v>0</v>
      </c>
      <c r="Y223" s="20" t="n">
        <v>0</v>
      </c>
      <c r="Z223" s="20" t="n">
        <v>0</v>
      </c>
      <c r="AA223" s="20" t="n">
        <v>0</v>
      </c>
      <c r="AB223" s="20" t="n">
        <v>0</v>
      </c>
      <c r="AC223" s="20" t="n">
        <v>0</v>
      </c>
      <c r="AD223" s="20" t="n">
        <v>11</v>
      </c>
      <c r="AE223" s="20" t="n">
        <f aca="false">SUM(I223:AD223)</f>
        <v>266</v>
      </c>
    </row>
    <row r="224" s="1" customFormat="true" ht="16.5" hidden="false" customHeight="false" outlineLevel="0" collapsed="false">
      <c r="A224" s="11" t="n">
        <v>12</v>
      </c>
      <c r="B224" s="12" t="n">
        <v>11</v>
      </c>
      <c r="C224" s="13" t="n">
        <v>405</v>
      </c>
      <c r="D224" s="17" t="s">
        <v>490</v>
      </c>
      <c r="E224" s="263"/>
      <c r="F224" s="16" t="n">
        <v>1893</v>
      </c>
      <c r="G224" s="17" t="s">
        <v>35</v>
      </c>
      <c r="H224" s="37" t="n">
        <v>573</v>
      </c>
      <c r="I224" s="20" t="n">
        <v>15</v>
      </c>
      <c r="J224" s="20" t="n">
        <v>62</v>
      </c>
      <c r="K224" s="20" t="n">
        <v>17</v>
      </c>
      <c r="L224" s="20" t="n">
        <v>3</v>
      </c>
      <c r="M224" s="20" t="n">
        <v>58</v>
      </c>
      <c r="N224" s="20" t="n">
        <v>2</v>
      </c>
      <c r="O224" s="20" t="n">
        <v>0</v>
      </c>
      <c r="P224" s="20" t="n">
        <v>14</v>
      </c>
      <c r="Q224" s="20" t="n">
        <v>4</v>
      </c>
      <c r="R224" s="20" t="n">
        <v>46</v>
      </c>
      <c r="S224" s="20" t="n">
        <v>0</v>
      </c>
      <c r="T224" s="20" t="n">
        <v>1</v>
      </c>
      <c r="U224" s="38" t="n">
        <v>6</v>
      </c>
      <c r="V224" s="38" t="n">
        <v>1</v>
      </c>
      <c r="W224" s="38" t="n">
        <v>0</v>
      </c>
      <c r="X224" s="20" t="n">
        <v>0</v>
      </c>
      <c r="Y224" s="20" t="n">
        <v>0</v>
      </c>
      <c r="Z224" s="20" t="n">
        <v>0</v>
      </c>
      <c r="AA224" s="20" t="n">
        <v>0</v>
      </c>
      <c r="AB224" s="20" t="n">
        <v>0</v>
      </c>
      <c r="AC224" s="20" t="n">
        <v>0</v>
      </c>
      <c r="AD224" s="20" t="n">
        <v>11</v>
      </c>
      <c r="AE224" s="20" t="n">
        <f aca="false">SUM(I224:AD224)</f>
        <v>240</v>
      </c>
    </row>
    <row r="225" s="1" customFormat="true" ht="16.5" hidden="false" customHeight="false" outlineLevel="0" collapsed="false">
      <c r="A225" s="11" t="n">
        <v>13</v>
      </c>
      <c r="B225" s="12" t="n">
        <v>11</v>
      </c>
      <c r="C225" s="13" t="n">
        <v>405</v>
      </c>
      <c r="D225" s="17" t="s">
        <v>490</v>
      </c>
      <c r="E225" s="263"/>
      <c r="F225" s="16" t="n">
        <v>1894</v>
      </c>
      <c r="G225" s="17" t="s">
        <v>33</v>
      </c>
      <c r="H225" s="37" t="n">
        <v>695</v>
      </c>
      <c r="I225" s="20" t="n">
        <v>12</v>
      </c>
      <c r="J225" s="20" t="n">
        <v>164</v>
      </c>
      <c r="K225" s="20" t="n">
        <v>30</v>
      </c>
      <c r="L225" s="20" t="n">
        <v>0</v>
      </c>
      <c r="M225" s="20" t="n">
        <v>173</v>
      </c>
      <c r="N225" s="20" t="n">
        <v>4</v>
      </c>
      <c r="O225" s="20" t="n">
        <v>0</v>
      </c>
      <c r="P225" s="20" t="n">
        <v>1</v>
      </c>
      <c r="Q225" s="20" t="n">
        <v>2</v>
      </c>
      <c r="R225" s="20" t="n">
        <v>34</v>
      </c>
      <c r="S225" s="20" t="n">
        <v>0</v>
      </c>
      <c r="T225" s="20" t="n">
        <v>1</v>
      </c>
      <c r="U225" s="38" t="n">
        <v>2</v>
      </c>
      <c r="V225" s="38" t="n">
        <v>5</v>
      </c>
      <c r="W225" s="38" t="n">
        <v>0</v>
      </c>
      <c r="X225" s="20" t="n">
        <v>0</v>
      </c>
      <c r="Y225" s="20" t="n">
        <v>0</v>
      </c>
      <c r="Z225" s="20" t="n">
        <v>0</v>
      </c>
      <c r="AA225" s="20" t="n">
        <v>0</v>
      </c>
      <c r="AB225" s="20" t="n">
        <v>0</v>
      </c>
      <c r="AC225" s="20" t="n">
        <v>0</v>
      </c>
      <c r="AD225" s="20" t="n">
        <v>19</v>
      </c>
      <c r="AE225" s="20" t="n">
        <f aca="false">SUM(I225:AD225)</f>
        <v>447</v>
      </c>
    </row>
    <row r="226" s="1" customFormat="true" ht="16.5" hidden="false" customHeight="false" outlineLevel="0" collapsed="false">
      <c r="A226" s="11" t="n">
        <v>14</v>
      </c>
      <c r="B226" s="12" t="n">
        <v>11</v>
      </c>
      <c r="C226" s="13" t="n">
        <v>405</v>
      </c>
      <c r="D226" s="17" t="s">
        <v>490</v>
      </c>
      <c r="E226" s="263"/>
      <c r="F226" s="16" t="n">
        <v>1894</v>
      </c>
      <c r="G226" s="17" t="s">
        <v>34</v>
      </c>
      <c r="H226" s="37" t="n">
        <v>694</v>
      </c>
      <c r="I226" s="20" t="n">
        <v>18</v>
      </c>
      <c r="J226" s="20" t="n">
        <v>154</v>
      </c>
      <c r="K226" s="20" t="n">
        <v>25</v>
      </c>
      <c r="L226" s="20" t="n">
        <v>1</v>
      </c>
      <c r="M226" s="20" t="n">
        <v>169</v>
      </c>
      <c r="N226" s="20" t="n">
        <v>2</v>
      </c>
      <c r="O226" s="20" t="n">
        <v>0</v>
      </c>
      <c r="P226" s="20" t="n">
        <v>4</v>
      </c>
      <c r="Q226" s="20" t="n">
        <v>0</v>
      </c>
      <c r="R226" s="20" t="n">
        <v>38</v>
      </c>
      <c r="S226" s="20" t="n">
        <v>0</v>
      </c>
      <c r="T226" s="20" t="n">
        <v>3</v>
      </c>
      <c r="U226" s="38" t="n">
        <v>2</v>
      </c>
      <c r="V226" s="38" t="n">
        <v>6</v>
      </c>
      <c r="W226" s="38" t="n">
        <v>0</v>
      </c>
      <c r="X226" s="20" t="n">
        <v>0</v>
      </c>
      <c r="Y226" s="20" t="n">
        <v>0</v>
      </c>
      <c r="Z226" s="20" t="n">
        <v>0</v>
      </c>
      <c r="AA226" s="20" t="n">
        <v>0</v>
      </c>
      <c r="AB226" s="20" t="n">
        <v>0</v>
      </c>
      <c r="AC226" s="20" t="n">
        <v>0</v>
      </c>
      <c r="AD226" s="20" t="n">
        <v>18</v>
      </c>
      <c r="AE226" s="20" t="n">
        <f aca="false">SUM(I226:AD226)</f>
        <v>440</v>
      </c>
    </row>
    <row r="227" s="1" customFormat="true" ht="16.5" hidden="false" customHeight="false" outlineLevel="0" collapsed="false">
      <c r="A227" s="11" t="n">
        <v>15</v>
      </c>
      <c r="B227" s="12" t="n">
        <v>11</v>
      </c>
      <c r="C227" s="13" t="n">
        <v>405</v>
      </c>
      <c r="D227" s="17" t="s">
        <v>490</v>
      </c>
      <c r="E227" s="263"/>
      <c r="F227" s="16" t="n">
        <v>1895</v>
      </c>
      <c r="G227" s="17" t="s">
        <v>33</v>
      </c>
      <c r="H227" s="37" t="n">
        <v>617</v>
      </c>
      <c r="I227" s="20" t="n">
        <v>14</v>
      </c>
      <c r="J227" s="20" t="n">
        <v>198</v>
      </c>
      <c r="K227" s="20" t="n">
        <v>46</v>
      </c>
      <c r="L227" s="20" t="n">
        <v>3</v>
      </c>
      <c r="M227" s="20" t="n">
        <v>208</v>
      </c>
      <c r="N227" s="20" t="n">
        <v>0</v>
      </c>
      <c r="O227" s="20" t="n">
        <v>0</v>
      </c>
      <c r="P227" s="20" t="n">
        <v>1</v>
      </c>
      <c r="Q227" s="20" t="n">
        <v>1</v>
      </c>
      <c r="R227" s="20" t="n">
        <v>5</v>
      </c>
      <c r="S227" s="20" t="n">
        <v>0</v>
      </c>
      <c r="T227" s="20" t="n">
        <v>1</v>
      </c>
      <c r="U227" s="38" t="n">
        <v>3</v>
      </c>
      <c r="V227" s="38" t="n">
        <v>2</v>
      </c>
      <c r="W227" s="38" t="n">
        <v>0</v>
      </c>
      <c r="X227" s="20" t="n">
        <v>0</v>
      </c>
      <c r="Y227" s="20" t="n">
        <v>0</v>
      </c>
      <c r="Z227" s="20" t="n">
        <v>0</v>
      </c>
      <c r="AA227" s="20" t="n">
        <v>0</v>
      </c>
      <c r="AB227" s="20" t="n">
        <v>0</v>
      </c>
      <c r="AC227" s="20" t="n">
        <v>0</v>
      </c>
      <c r="AD227" s="20" t="n">
        <v>8</v>
      </c>
      <c r="AE227" s="20" t="n">
        <f aca="false">SUM(I227:AD227)</f>
        <v>490</v>
      </c>
    </row>
    <row r="228" s="1" customFormat="true" ht="16.5" hidden="false" customHeight="false" outlineLevel="0" collapsed="false">
      <c r="A228" s="11" t="n">
        <v>16</v>
      </c>
      <c r="B228" s="12" t="n">
        <v>11</v>
      </c>
      <c r="C228" s="13" t="n">
        <v>405</v>
      </c>
      <c r="D228" s="17" t="s">
        <v>490</v>
      </c>
      <c r="E228" s="263"/>
      <c r="F228" s="16" t="n">
        <v>1895</v>
      </c>
      <c r="G228" s="17" t="s">
        <v>34</v>
      </c>
      <c r="H228" s="37" t="n">
        <v>617</v>
      </c>
      <c r="I228" s="20" t="n">
        <v>16</v>
      </c>
      <c r="J228" s="20" t="n">
        <v>178</v>
      </c>
      <c r="K228" s="20" t="n">
        <v>39</v>
      </c>
      <c r="L228" s="20" t="n">
        <v>1</v>
      </c>
      <c r="M228" s="20" t="n">
        <v>210</v>
      </c>
      <c r="N228" s="20" t="n">
        <v>1</v>
      </c>
      <c r="O228" s="20" t="n">
        <v>0</v>
      </c>
      <c r="P228" s="20" t="n">
        <v>0</v>
      </c>
      <c r="Q228" s="20" t="n">
        <v>0</v>
      </c>
      <c r="R228" s="20" t="n">
        <v>8</v>
      </c>
      <c r="S228" s="20" t="n">
        <v>0</v>
      </c>
      <c r="T228" s="20" t="n">
        <v>2</v>
      </c>
      <c r="U228" s="38" t="n">
        <v>5</v>
      </c>
      <c r="V228" s="38" t="n">
        <v>1</v>
      </c>
      <c r="W228" s="38" t="n">
        <v>0</v>
      </c>
      <c r="X228" s="20" t="n">
        <v>0</v>
      </c>
      <c r="Y228" s="20" t="n">
        <v>0</v>
      </c>
      <c r="Z228" s="20" t="n">
        <v>0</v>
      </c>
      <c r="AA228" s="20" t="n">
        <v>0</v>
      </c>
      <c r="AB228" s="20" t="n">
        <v>0</v>
      </c>
      <c r="AC228" s="20" t="n">
        <v>0</v>
      </c>
      <c r="AD228" s="20" t="n">
        <v>10</v>
      </c>
      <c r="AE228" s="20" t="n">
        <f aca="false">SUM(I228:AD228)</f>
        <v>471</v>
      </c>
    </row>
    <row r="229" s="1" customFormat="true" ht="16.5" hidden="false" customHeight="false" outlineLevel="0" collapsed="false">
      <c r="A229" s="11" t="n">
        <v>17</v>
      </c>
      <c r="B229" s="12" t="n">
        <v>11</v>
      </c>
      <c r="C229" s="13" t="n">
        <v>405</v>
      </c>
      <c r="D229" s="17" t="s">
        <v>490</v>
      </c>
      <c r="E229" s="263"/>
      <c r="F229" s="16" t="n">
        <v>1896</v>
      </c>
      <c r="G229" s="17" t="s">
        <v>33</v>
      </c>
      <c r="H229" s="37" t="n">
        <v>652</v>
      </c>
      <c r="I229" s="20" t="n">
        <v>6</v>
      </c>
      <c r="J229" s="20" t="n">
        <v>225</v>
      </c>
      <c r="K229" s="20" t="n">
        <v>37</v>
      </c>
      <c r="L229" s="20" t="n">
        <v>1</v>
      </c>
      <c r="M229" s="20" t="n">
        <v>182</v>
      </c>
      <c r="N229" s="20" t="n">
        <v>1</v>
      </c>
      <c r="O229" s="20" t="n">
        <v>0</v>
      </c>
      <c r="P229" s="20" t="n">
        <v>0</v>
      </c>
      <c r="Q229" s="20" t="n">
        <v>0</v>
      </c>
      <c r="R229" s="20" t="n">
        <v>8</v>
      </c>
      <c r="S229" s="20" t="n">
        <v>0</v>
      </c>
      <c r="T229" s="20" t="n">
        <v>0</v>
      </c>
      <c r="U229" s="38" t="n">
        <v>4</v>
      </c>
      <c r="V229" s="38" t="n">
        <v>1</v>
      </c>
      <c r="W229" s="38" t="n">
        <v>0</v>
      </c>
      <c r="X229" s="20" t="n">
        <v>0</v>
      </c>
      <c r="Y229" s="20" t="n">
        <v>0</v>
      </c>
      <c r="Z229" s="20" t="n">
        <v>0</v>
      </c>
      <c r="AA229" s="20" t="n">
        <v>0</v>
      </c>
      <c r="AB229" s="20" t="n">
        <v>0</v>
      </c>
      <c r="AC229" s="20" t="n">
        <v>0</v>
      </c>
      <c r="AD229" s="20" t="n">
        <v>7</v>
      </c>
      <c r="AE229" s="20" t="n">
        <f aca="false">SUM(I229:AD229)</f>
        <v>472</v>
      </c>
    </row>
    <row r="230" s="1" customFormat="true" ht="16.5" hidden="false" customHeight="false" outlineLevel="0" collapsed="false">
      <c r="A230" s="11" t="n">
        <v>18</v>
      </c>
      <c r="B230" s="12" t="n">
        <v>11</v>
      </c>
      <c r="C230" s="13" t="n">
        <v>405</v>
      </c>
      <c r="D230" s="17" t="s">
        <v>490</v>
      </c>
      <c r="E230" s="263"/>
      <c r="F230" s="16" t="n">
        <v>1897</v>
      </c>
      <c r="G230" s="17" t="s">
        <v>33</v>
      </c>
      <c r="H230" s="37" t="n">
        <v>571</v>
      </c>
      <c r="I230" s="20" t="n">
        <v>14</v>
      </c>
      <c r="J230" s="20" t="n">
        <v>119</v>
      </c>
      <c r="K230" s="20" t="n">
        <v>46</v>
      </c>
      <c r="L230" s="20" t="n">
        <v>6</v>
      </c>
      <c r="M230" s="20" t="n">
        <v>156</v>
      </c>
      <c r="N230" s="20" t="n">
        <v>2</v>
      </c>
      <c r="O230" s="20" t="n">
        <v>0</v>
      </c>
      <c r="P230" s="20" t="n">
        <v>0</v>
      </c>
      <c r="Q230" s="20" t="n">
        <v>0</v>
      </c>
      <c r="R230" s="20" t="n">
        <v>24</v>
      </c>
      <c r="S230" s="20" t="n">
        <v>0</v>
      </c>
      <c r="T230" s="20" t="n">
        <v>0</v>
      </c>
      <c r="U230" s="38" t="n">
        <v>6</v>
      </c>
      <c r="V230" s="38" t="n">
        <v>1</v>
      </c>
      <c r="W230" s="38" t="n">
        <v>0</v>
      </c>
      <c r="X230" s="20" t="n">
        <v>0</v>
      </c>
      <c r="Y230" s="20" t="n">
        <v>0</v>
      </c>
      <c r="Z230" s="20" t="n">
        <v>0</v>
      </c>
      <c r="AA230" s="20" t="n">
        <v>0</v>
      </c>
      <c r="AB230" s="20" t="n">
        <v>0</v>
      </c>
      <c r="AC230" s="20" t="n">
        <v>6</v>
      </c>
      <c r="AD230" s="20" t="n">
        <v>16</v>
      </c>
      <c r="AE230" s="20" t="n">
        <f aca="false">SUM(I230:AD230)</f>
        <v>396</v>
      </c>
    </row>
    <row r="231" s="1" customFormat="true" ht="16.5" hidden="false" customHeight="false" outlineLevel="0" collapsed="false">
      <c r="C231" s="29" t="s">
        <v>65</v>
      </c>
      <c r="D231" s="30" t="s">
        <v>66</v>
      </c>
      <c r="E231" s="30"/>
      <c r="F231" s="30"/>
      <c r="G231" s="30"/>
      <c r="H231" s="31" t="n">
        <f aca="false">SUM(H213:H230)</f>
        <v>11006</v>
      </c>
      <c r="I231" s="31" t="n">
        <f aca="false">SUM(I213:I230)</f>
        <v>226</v>
      </c>
      <c r="J231" s="31" t="n">
        <f aca="false">SUM(J213:J230)</f>
        <v>2370</v>
      </c>
      <c r="K231" s="31" t="n">
        <f aca="false">SUM(K213:K230)</f>
        <v>570</v>
      </c>
      <c r="L231" s="31" t="n">
        <f aca="false">SUM(L213:L230)</f>
        <v>38</v>
      </c>
      <c r="M231" s="31" t="n">
        <f aca="false">SUM(M213:M230)</f>
        <v>2469</v>
      </c>
      <c r="N231" s="31" t="n">
        <f aca="false">SUM(N213:N230)</f>
        <v>31</v>
      </c>
      <c r="O231" s="31" t="n">
        <f aca="false">SUM(O213:O230)</f>
        <v>0</v>
      </c>
      <c r="P231" s="31" t="n">
        <f aca="false">SUM(P213:P230)</f>
        <v>62</v>
      </c>
      <c r="Q231" s="31" t="n">
        <f aca="false">SUM(Q213:Q230)</f>
        <v>31</v>
      </c>
      <c r="R231" s="31" t="n">
        <f aca="false">SUM(R213:R230)</f>
        <v>567</v>
      </c>
      <c r="S231" s="31" t="n">
        <f aca="false">SUM(S213:S230)</f>
        <v>0</v>
      </c>
      <c r="T231" s="31" t="n">
        <f aca="false">SUM(T213:T230)</f>
        <v>28</v>
      </c>
      <c r="U231" s="31" t="n">
        <f aca="false">SUM(U213:U230)</f>
        <v>115</v>
      </c>
      <c r="V231" s="31" t="n">
        <f aca="false">SUM(V213:V230)</f>
        <v>139</v>
      </c>
      <c r="W231" s="31" t="n">
        <f aca="false">SUM(W213:W230)</f>
        <v>0</v>
      </c>
      <c r="X231" s="31" t="n">
        <f aca="false">SUM(X213:X230)</f>
        <v>0</v>
      </c>
      <c r="Y231" s="31" t="n">
        <f aca="false">SUM(Y213:Y230)</f>
        <v>0</v>
      </c>
      <c r="Z231" s="31" t="n">
        <f aca="false">SUM(Z213:Z230)</f>
        <v>0</v>
      </c>
      <c r="AA231" s="31" t="n">
        <f aca="false">SUM(AA213:AA230)</f>
        <v>0</v>
      </c>
      <c r="AB231" s="31" t="n">
        <f aca="false">SUM(AB213:AB230)</f>
        <v>0</v>
      </c>
      <c r="AC231" s="31" t="n">
        <f aca="false">SUM(AC213:AC230)</f>
        <v>7</v>
      </c>
      <c r="AD231" s="31" t="n">
        <f aca="false">SUM(AD213:AD230)</f>
        <v>213</v>
      </c>
      <c r="AE231" s="31" t="n">
        <f aca="false">SUM(AE213:AE230)</f>
        <v>6866</v>
      </c>
    </row>
    <row r="232" s="1" customFormat="true" ht="16.5" hidden="false" customHeight="false" outlineLevel="0" collapsed="false">
      <c r="F232" s="3"/>
      <c r="G232" s="3"/>
      <c r="U232" s="1" t="n">
        <f aca="false">U231/2</f>
        <v>57.5</v>
      </c>
      <c r="V232" s="1" t="n">
        <f aca="false">V231/2</f>
        <v>69.5</v>
      </c>
    </row>
    <row r="233" s="1" customFormat="true" ht="16.5" hidden="false" customHeight="true" outlineLevel="0" collapsed="false">
      <c r="C233" s="29" t="s">
        <v>67</v>
      </c>
      <c r="D233" s="32" t="s">
        <v>68</v>
      </c>
      <c r="E233" s="32"/>
      <c r="F233" s="32"/>
      <c r="G233" s="32"/>
      <c r="H233" s="33" t="s">
        <v>8</v>
      </c>
      <c r="I233" s="9" t="s">
        <v>9</v>
      </c>
      <c r="J233" s="9" t="s">
        <v>10</v>
      </c>
      <c r="K233" s="9" t="s">
        <v>11</v>
      </c>
      <c r="L233" s="9" t="s">
        <v>12</v>
      </c>
      <c r="M233" s="9" t="s">
        <v>13</v>
      </c>
      <c r="N233" s="9" t="s">
        <v>14</v>
      </c>
      <c r="O233" s="9" t="s">
        <v>15</v>
      </c>
      <c r="P233" s="9" t="s">
        <v>16</v>
      </c>
      <c r="Q233" s="9" t="s">
        <v>17</v>
      </c>
      <c r="R233" s="9" t="s">
        <v>18</v>
      </c>
      <c r="S233" s="9" t="s">
        <v>19</v>
      </c>
      <c r="T233" s="9" t="s">
        <v>20</v>
      </c>
      <c r="U233" s="9" t="s">
        <v>24</v>
      </c>
      <c r="V233" s="9" t="s">
        <v>25</v>
      </c>
      <c r="W233" s="9" t="s">
        <v>26</v>
      </c>
      <c r="X233" s="9" t="s">
        <v>27</v>
      </c>
      <c r="Y233" s="9" t="s">
        <v>28</v>
      </c>
      <c r="Z233" s="9" t="s">
        <v>29</v>
      </c>
      <c r="AA233" s="9" t="s">
        <v>30</v>
      </c>
      <c r="AB233" s="9" t="s">
        <v>31</v>
      </c>
    </row>
    <row r="234" s="1" customFormat="true" ht="16.5" hidden="false" customHeight="false" outlineLevel="0" collapsed="false">
      <c r="D234" s="32"/>
      <c r="E234" s="32"/>
      <c r="F234" s="32"/>
      <c r="G234" s="32"/>
      <c r="H234" s="20" t="n">
        <f aca="false">H231</f>
        <v>11006</v>
      </c>
      <c r="I234" s="20" t="n">
        <f aca="false">I231+57</f>
        <v>283</v>
      </c>
      <c r="J234" s="20" t="n">
        <f aca="false">J231+70</f>
        <v>2440</v>
      </c>
      <c r="K234" s="20" t="n">
        <f aca="false">K231+58</f>
        <v>628</v>
      </c>
      <c r="L234" s="20" t="n">
        <f aca="false">L231+69</f>
        <v>107</v>
      </c>
      <c r="M234" s="20" t="n">
        <f aca="false">M231</f>
        <v>2469</v>
      </c>
      <c r="N234" s="20" t="n">
        <f aca="false">N231</f>
        <v>31</v>
      </c>
      <c r="O234" s="20" t="n">
        <f aca="false">O231</f>
        <v>0</v>
      </c>
      <c r="P234" s="20" t="n">
        <f aca="false">P231</f>
        <v>62</v>
      </c>
      <c r="Q234" s="20" t="n">
        <f aca="false">Q231</f>
        <v>31</v>
      </c>
      <c r="R234" s="20" t="n">
        <f aca="false">R231</f>
        <v>567</v>
      </c>
      <c r="S234" s="20" t="n">
        <f aca="false">S231</f>
        <v>0</v>
      </c>
      <c r="T234" s="20" t="n">
        <f aca="false">T231</f>
        <v>28</v>
      </c>
      <c r="U234" s="20" t="n">
        <f aca="false">X213</f>
        <v>0</v>
      </c>
      <c r="V234" s="20" t="n">
        <f aca="false">Y213</f>
        <v>0</v>
      </c>
      <c r="W234" s="20" t="n">
        <f aca="false">Z213</f>
        <v>0</v>
      </c>
      <c r="X234" s="20" t="n">
        <f aca="false">AA213</f>
        <v>0</v>
      </c>
      <c r="Y234" s="20" t="n">
        <f aca="false">AB213</f>
        <v>0</v>
      </c>
      <c r="Z234" s="20" t="n">
        <f aca="false">AC231</f>
        <v>7</v>
      </c>
      <c r="AA234" s="20" t="n">
        <f aca="false">AD231</f>
        <v>213</v>
      </c>
      <c r="AB234" s="20" t="n">
        <f aca="false">SUM(I234:AA234)</f>
        <v>6866</v>
      </c>
    </row>
    <row r="235" s="1" customFormat="true" ht="16.5" hidden="false" customHeight="false" outlineLevel="0" collapsed="false">
      <c r="F235" s="3"/>
      <c r="G235" s="3"/>
    </row>
    <row r="236" s="1" customFormat="true" ht="30.75" hidden="false" customHeight="true" outlineLevel="0" collapsed="false">
      <c r="C236" s="29" t="s">
        <v>69</v>
      </c>
      <c r="D236" s="32" t="s">
        <v>70</v>
      </c>
      <c r="E236" s="32"/>
      <c r="F236" s="32"/>
      <c r="G236" s="32"/>
      <c r="H236" s="33" t="s">
        <v>8</v>
      </c>
      <c r="I236" s="34" t="s">
        <v>71</v>
      </c>
      <c r="J236" s="34"/>
      <c r="K236" s="34" t="s">
        <v>72</v>
      </c>
      <c r="L236" s="34"/>
      <c r="M236" s="9" t="s">
        <v>13</v>
      </c>
      <c r="N236" s="9" t="s">
        <v>14</v>
      </c>
      <c r="O236" s="9" t="s">
        <v>15</v>
      </c>
      <c r="P236" s="9" t="s">
        <v>16</v>
      </c>
      <c r="Q236" s="9" t="s">
        <v>17</v>
      </c>
      <c r="R236" s="9" t="s">
        <v>18</v>
      </c>
      <c r="S236" s="9" t="s">
        <v>19</v>
      </c>
      <c r="T236" s="9" t="s">
        <v>20</v>
      </c>
      <c r="U236" s="9" t="s">
        <v>24</v>
      </c>
      <c r="V236" s="9" t="s">
        <v>25</v>
      </c>
      <c r="W236" s="9" t="s">
        <v>26</v>
      </c>
      <c r="X236" s="9" t="s">
        <v>27</v>
      </c>
      <c r="Y236" s="9" t="s">
        <v>28</v>
      </c>
      <c r="Z236" s="9" t="s">
        <v>29</v>
      </c>
      <c r="AA236" s="9" t="s">
        <v>30</v>
      </c>
      <c r="AB236" s="9" t="s">
        <v>31</v>
      </c>
    </row>
    <row r="237" s="1" customFormat="true" ht="16.5" hidden="false" customHeight="false" outlineLevel="0" collapsed="false">
      <c r="D237" s="32"/>
      <c r="E237" s="32"/>
      <c r="F237" s="32"/>
      <c r="G237" s="32"/>
      <c r="H237" s="20" t="n">
        <f aca="false">H231</f>
        <v>11006</v>
      </c>
      <c r="I237" s="35" t="n">
        <f aca="false">I234+K234</f>
        <v>911</v>
      </c>
      <c r="J237" s="35"/>
      <c r="K237" s="35" t="n">
        <f aca="false">J234+L234</f>
        <v>2547</v>
      </c>
      <c r="L237" s="35"/>
      <c r="M237" s="20" t="n">
        <f aca="false">M234</f>
        <v>2469</v>
      </c>
      <c r="N237" s="20" t="n">
        <f aca="false">N234</f>
        <v>31</v>
      </c>
      <c r="O237" s="20" t="s">
        <v>148</v>
      </c>
      <c r="P237" s="20" t="n">
        <f aca="false">P234</f>
        <v>62</v>
      </c>
      <c r="Q237" s="20" t="n">
        <f aca="false">Q234</f>
        <v>31</v>
      </c>
      <c r="R237" s="20" t="n">
        <f aca="false">R234</f>
        <v>567</v>
      </c>
      <c r="S237" s="20" t="s">
        <v>148</v>
      </c>
      <c r="T237" s="20" t="n">
        <f aca="false">T234</f>
        <v>28</v>
      </c>
      <c r="U237" s="20" t="s">
        <v>148</v>
      </c>
      <c r="V237" s="20" t="s">
        <v>148</v>
      </c>
      <c r="W237" s="20" t="s">
        <v>148</v>
      </c>
      <c r="X237" s="20" t="s">
        <v>148</v>
      </c>
      <c r="Y237" s="20" t="s">
        <v>148</v>
      </c>
      <c r="Z237" s="20" t="n">
        <f aca="false">Z234</f>
        <v>7</v>
      </c>
      <c r="AA237" s="20" t="n">
        <f aca="false">AA234</f>
        <v>213</v>
      </c>
      <c r="AB237" s="20" t="n">
        <f aca="false">SUM(I237:AA237)</f>
        <v>6866</v>
      </c>
    </row>
    <row r="238" s="1" customFormat="true" ht="16.5" hidden="false" customHeight="false" outlineLevel="0" collapsed="false"/>
    <row r="239" s="1" customFormat="true" ht="16.5" hidden="false" customHeight="false" outlineLevel="0" collapsed="false"/>
    <row r="240" s="1" customFormat="true" ht="16.5" hidden="false" customHeight="false" outlineLevel="0" collapsed="false">
      <c r="A240" s="5" t="s">
        <v>1</v>
      </c>
      <c r="B240" s="6" t="s">
        <v>2</v>
      </c>
      <c r="C240" s="7" t="s">
        <v>3</v>
      </c>
      <c r="D240" s="5" t="s">
        <v>4</v>
      </c>
      <c r="E240" s="5" t="s">
        <v>5</v>
      </c>
      <c r="F240" s="8" t="s">
        <v>6</v>
      </c>
      <c r="G240" s="8" t="s">
        <v>7</v>
      </c>
      <c r="H240" s="8" t="s">
        <v>8</v>
      </c>
      <c r="I240" s="9" t="s">
        <v>9</v>
      </c>
      <c r="J240" s="9" t="s">
        <v>10</v>
      </c>
      <c r="K240" s="9" t="s">
        <v>11</v>
      </c>
      <c r="L240" s="9" t="s">
        <v>12</v>
      </c>
      <c r="M240" s="9" t="s">
        <v>13</v>
      </c>
      <c r="N240" s="9" t="s">
        <v>14</v>
      </c>
      <c r="O240" s="9" t="s">
        <v>15</v>
      </c>
      <c r="P240" s="9" t="s">
        <v>16</v>
      </c>
      <c r="Q240" s="9" t="s">
        <v>17</v>
      </c>
      <c r="R240" s="9" t="s">
        <v>18</v>
      </c>
      <c r="S240" s="9" t="s">
        <v>19</v>
      </c>
      <c r="T240" s="9" t="s">
        <v>20</v>
      </c>
      <c r="U240" s="10" t="s">
        <v>21</v>
      </c>
      <c r="V240" s="10" t="s">
        <v>22</v>
      </c>
      <c r="W240" s="10" t="s">
        <v>23</v>
      </c>
      <c r="X240" s="9" t="s">
        <v>24</v>
      </c>
      <c r="Y240" s="9" t="s">
        <v>25</v>
      </c>
      <c r="Z240" s="9" t="s">
        <v>26</v>
      </c>
      <c r="AA240" s="9" t="s">
        <v>27</v>
      </c>
      <c r="AB240" s="9" t="s">
        <v>28</v>
      </c>
      <c r="AC240" s="9" t="s">
        <v>29</v>
      </c>
      <c r="AD240" s="9" t="s">
        <v>30</v>
      </c>
      <c r="AE240" s="9" t="s">
        <v>31</v>
      </c>
    </row>
    <row r="241" s="1" customFormat="true" ht="16.5" hidden="false" customHeight="false" outlineLevel="0" collapsed="false">
      <c r="A241" s="11" t="n">
        <v>1</v>
      </c>
      <c r="B241" s="12" t="n">
        <v>11</v>
      </c>
      <c r="C241" s="13" t="n">
        <v>481</v>
      </c>
      <c r="D241" s="17" t="s">
        <v>491</v>
      </c>
      <c r="E241" s="17" t="s">
        <v>491</v>
      </c>
      <c r="F241" s="16" t="n">
        <v>2077</v>
      </c>
      <c r="G241" s="50" t="s">
        <v>33</v>
      </c>
      <c r="H241" s="37" t="n">
        <v>530</v>
      </c>
      <c r="I241" s="20" t="n">
        <v>0</v>
      </c>
      <c r="J241" s="20" t="n">
        <v>93</v>
      </c>
      <c r="K241" s="20" t="n">
        <v>100</v>
      </c>
      <c r="L241" s="20" t="n">
        <v>0</v>
      </c>
      <c r="M241" s="20" t="n">
        <v>136</v>
      </c>
      <c r="N241" s="20" t="n">
        <v>0</v>
      </c>
      <c r="O241" s="20" t="n">
        <v>0</v>
      </c>
      <c r="P241" s="20" t="n">
        <v>0</v>
      </c>
      <c r="Q241" s="20" t="n">
        <v>0</v>
      </c>
      <c r="R241" s="20" t="n">
        <v>46</v>
      </c>
      <c r="S241" s="20" t="n">
        <v>0</v>
      </c>
      <c r="T241" s="20" t="n">
        <v>0</v>
      </c>
      <c r="U241" s="38" t="n">
        <v>0</v>
      </c>
      <c r="V241" s="38" t="n">
        <v>0</v>
      </c>
      <c r="W241" s="38" t="n">
        <v>0</v>
      </c>
      <c r="X241" s="20" t="n">
        <v>0</v>
      </c>
      <c r="Y241" s="20" t="n">
        <v>0</v>
      </c>
      <c r="Z241" s="20" t="n">
        <v>0</v>
      </c>
      <c r="AA241" s="20" t="n">
        <v>0</v>
      </c>
      <c r="AB241" s="20" t="n">
        <v>0</v>
      </c>
      <c r="AC241" s="20" t="n">
        <v>1</v>
      </c>
      <c r="AD241" s="20" t="n">
        <v>17</v>
      </c>
      <c r="AE241" s="20" t="n">
        <f aca="false">SUM(I241:AD241)</f>
        <v>393</v>
      </c>
    </row>
    <row r="242" s="1" customFormat="true" ht="16.5" hidden="false" customHeight="false" outlineLevel="0" collapsed="false">
      <c r="A242" s="11" t="n">
        <v>2</v>
      </c>
      <c r="B242" s="12" t="n">
        <v>11</v>
      </c>
      <c r="C242" s="13" t="n">
        <v>481</v>
      </c>
      <c r="D242" s="17" t="s">
        <v>491</v>
      </c>
      <c r="E242" s="17" t="s">
        <v>491</v>
      </c>
      <c r="F242" s="16" t="n">
        <v>2078</v>
      </c>
      <c r="G242" s="50" t="s">
        <v>33</v>
      </c>
      <c r="H242" s="37" t="n">
        <v>689</v>
      </c>
      <c r="I242" s="20" t="n">
        <v>0</v>
      </c>
      <c r="J242" s="20" t="n">
        <v>146</v>
      </c>
      <c r="K242" s="20" t="n">
        <v>221</v>
      </c>
      <c r="L242" s="20" t="n">
        <v>0</v>
      </c>
      <c r="M242" s="20" t="n">
        <v>122</v>
      </c>
      <c r="N242" s="20" t="n">
        <v>0</v>
      </c>
      <c r="O242" s="20" t="n">
        <v>0</v>
      </c>
      <c r="P242" s="20" t="n">
        <v>0</v>
      </c>
      <c r="Q242" s="20" t="n">
        <v>2</v>
      </c>
      <c r="R242" s="20" t="n">
        <v>68</v>
      </c>
      <c r="S242" s="20" t="n">
        <v>0</v>
      </c>
      <c r="T242" s="20" t="n">
        <v>2</v>
      </c>
      <c r="U242" s="38" t="n">
        <v>0</v>
      </c>
      <c r="V242" s="38" t="n">
        <v>0</v>
      </c>
      <c r="W242" s="38" t="n">
        <v>0</v>
      </c>
      <c r="X242" s="20" t="n">
        <v>0</v>
      </c>
      <c r="Y242" s="20" t="n">
        <v>0</v>
      </c>
      <c r="Z242" s="20" t="n">
        <v>0</v>
      </c>
      <c r="AA242" s="20" t="n">
        <v>0</v>
      </c>
      <c r="AB242" s="20" t="n">
        <v>0</v>
      </c>
      <c r="AC242" s="20" t="n">
        <v>0</v>
      </c>
      <c r="AD242" s="20" t="n">
        <v>6</v>
      </c>
      <c r="AE242" s="20" t="n">
        <f aca="false">SUM(I242:AD242)</f>
        <v>567</v>
      </c>
    </row>
    <row r="243" s="1" customFormat="true" ht="16.5" hidden="false" customHeight="false" outlineLevel="0" collapsed="false">
      <c r="A243" s="11" t="n">
        <v>3</v>
      </c>
      <c r="B243" s="12" t="n">
        <v>11</v>
      </c>
      <c r="C243" s="13" t="n">
        <v>481</v>
      </c>
      <c r="D243" s="17" t="s">
        <v>491</v>
      </c>
      <c r="E243" s="17" t="s">
        <v>491</v>
      </c>
      <c r="F243" s="16" t="n">
        <v>2079</v>
      </c>
      <c r="G243" s="50" t="s">
        <v>33</v>
      </c>
      <c r="H243" s="37" t="n">
        <v>474</v>
      </c>
      <c r="I243" s="20" t="n">
        <v>4</v>
      </c>
      <c r="J243" s="20" t="n">
        <v>153</v>
      </c>
      <c r="K243" s="20" t="n">
        <v>116</v>
      </c>
      <c r="L243" s="20" t="n">
        <v>0</v>
      </c>
      <c r="M243" s="20" t="n">
        <v>56</v>
      </c>
      <c r="N243" s="20" t="n">
        <v>1</v>
      </c>
      <c r="O243" s="20" t="n">
        <v>0</v>
      </c>
      <c r="P243" s="20" t="n">
        <v>0</v>
      </c>
      <c r="Q243" s="20" t="n">
        <v>2</v>
      </c>
      <c r="R243" s="20" t="n">
        <v>36</v>
      </c>
      <c r="S243" s="20" t="n">
        <v>0</v>
      </c>
      <c r="T243" s="20" t="n">
        <v>0</v>
      </c>
      <c r="U243" s="38" t="n">
        <v>2</v>
      </c>
      <c r="V243" s="38" t="n">
        <v>2</v>
      </c>
      <c r="W243" s="38" t="n">
        <v>0</v>
      </c>
      <c r="X243" s="20" t="n">
        <v>0</v>
      </c>
      <c r="Y243" s="20" t="n">
        <v>0</v>
      </c>
      <c r="Z243" s="20" t="n">
        <v>0</v>
      </c>
      <c r="AA243" s="20" t="n">
        <v>0</v>
      </c>
      <c r="AB243" s="20" t="n">
        <v>0</v>
      </c>
      <c r="AC243" s="20" t="n">
        <v>0</v>
      </c>
      <c r="AD243" s="20" t="n">
        <v>5</v>
      </c>
      <c r="AE243" s="20" t="n">
        <f aca="false">SUM(I243:AD243)</f>
        <v>377</v>
      </c>
    </row>
    <row r="244" s="1" customFormat="true" ht="16.5" hidden="false" customHeight="false" outlineLevel="0" collapsed="false">
      <c r="A244" s="11" t="n">
        <v>4</v>
      </c>
      <c r="B244" s="12" t="n">
        <v>11</v>
      </c>
      <c r="C244" s="13" t="n">
        <v>481</v>
      </c>
      <c r="D244" s="17" t="s">
        <v>491</v>
      </c>
      <c r="E244" s="17" t="s">
        <v>491</v>
      </c>
      <c r="F244" s="16" t="n">
        <v>2079</v>
      </c>
      <c r="G244" s="17" t="s">
        <v>34</v>
      </c>
      <c r="H244" s="37" t="n">
        <v>473</v>
      </c>
      <c r="I244" s="20" t="n">
        <v>3</v>
      </c>
      <c r="J244" s="20" t="n">
        <v>133</v>
      </c>
      <c r="K244" s="20" t="n">
        <v>115</v>
      </c>
      <c r="L244" s="20" t="n">
        <v>2</v>
      </c>
      <c r="M244" s="20" t="n">
        <v>38</v>
      </c>
      <c r="N244" s="20" t="n">
        <v>0</v>
      </c>
      <c r="O244" s="20" t="n">
        <v>0</v>
      </c>
      <c r="P244" s="20" t="n">
        <v>0</v>
      </c>
      <c r="Q244" s="20" t="n">
        <v>0</v>
      </c>
      <c r="R244" s="20" t="n">
        <v>38</v>
      </c>
      <c r="S244" s="20" t="n">
        <v>0</v>
      </c>
      <c r="T244" s="20" t="n">
        <v>0</v>
      </c>
      <c r="U244" s="38" t="n">
        <v>0</v>
      </c>
      <c r="V244" s="38" t="n">
        <v>3</v>
      </c>
      <c r="W244" s="38" t="n">
        <v>0</v>
      </c>
      <c r="X244" s="20" t="n">
        <v>0</v>
      </c>
      <c r="Y244" s="20" t="n">
        <v>0</v>
      </c>
      <c r="Z244" s="20" t="n">
        <v>0</v>
      </c>
      <c r="AA244" s="20" t="n">
        <v>0</v>
      </c>
      <c r="AB244" s="20" t="n">
        <v>0</v>
      </c>
      <c r="AC244" s="20" t="n">
        <v>0</v>
      </c>
      <c r="AD244" s="20" t="n">
        <v>12</v>
      </c>
      <c r="AE244" s="20" t="n">
        <f aca="false">SUM(I244:AD244)</f>
        <v>344</v>
      </c>
    </row>
    <row r="245" s="1" customFormat="true" ht="16.5" hidden="false" customHeight="false" outlineLevel="0" collapsed="false">
      <c r="A245" s="11" t="n">
        <v>5</v>
      </c>
      <c r="B245" s="12" t="n">
        <v>11</v>
      </c>
      <c r="C245" s="13" t="n">
        <v>481</v>
      </c>
      <c r="D245" s="17" t="s">
        <v>491</v>
      </c>
      <c r="E245" s="17" t="s">
        <v>491</v>
      </c>
      <c r="F245" s="16" t="n">
        <v>2080</v>
      </c>
      <c r="G245" s="50" t="s">
        <v>33</v>
      </c>
      <c r="H245" s="37" t="n">
        <v>703</v>
      </c>
      <c r="I245" s="20" t="n">
        <v>0</v>
      </c>
      <c r="J245" s="20" t="n">
        <v>161</v>
      </c>
      <c r="K245" s="20" t="n">
        <v>153</v>
      </c>
      <c r="L245" s="20" t="n">
        <v>1</v>
      </c>
      <c r="M245" s="20" t="n">
        <v>203</v>
      </c>
      <c r="N245" s="20" t="n">
        <v>0</v>
      </c>
      <c r="O245" s="20" t="n">
        <v>0</v>
      </c>
      <c r="P245" s="20" t="n">
        <v>0</v>
      </c>
      <c r="Q245" s="20" t="n">
        <v>1</v>
      </c>
      <c r="R245" s="20" t="n">
        <v>44</v>
      </c>
      <c r="S245" s="20" t="n">
        <v>0</v>
      </c>
      <c r="T245" s="20" t="n">
        <v>0</v>
      </c>
      <c r="U245" s="38" t="n">
        <v>0</v>
      </c>
      <c r="V245" s="38" t="n">
        <v>3</v>
      </c>
      <c r="W245" s="38" t="n">
        <v>0</v>
      </c>
      <c r="X245" s="20" t="n">
        <v>0</v>
      </c>
      <c r="Y245" s="20" t="n">
        <v>0</v>
      </c>
      <c r="Z245" s="20" t="n">
        <v>0</v>
      </c>
      <c r="AA245" s="20" t="n">
        <v>0</v>
      </c>
      <c r="AB245" s="20" t="n">
        <v>0</v>
      </c>
      <c r="AC245" s="20" t="n">
        <v>0</v>
      </c>
      <c r="AD245" s="20" t="n">
        <v>6</v>
      </c>
      <c r="AE245" s="20" t="n">
        <f aca="false">SUM(I245:AD245)</f>
        <v>572</v>
      </c>
    </row>
    <row r="246" s="1" customFormat="true" ht="16.5" hidden="false" customHeight="false" outlineLevel="0" collapsed="false">
      <c r="A246" s="11" t="n">
        <v>6</v>
      </c>
      <c r="B246" s="12" t="n">
        <v>11</v>
      </c>
      <c r="C246" s="13" t="n">
        <v>481</v>
      </c>
      <c r="D246" s="17" t="s">
        <v>491</v>
      </c>
      <c r="E246" s="17" t="s">
        <v>492</v>
      </c>
      <c r="F246" s="16" t="n">
        <v>2081</v>
      </c>
      <c r="G246" s="50" t="s">
        <v>33</v>
      </c>
      <c r="H246" s="37" t="n">
        <v>459</v>
      </c>
      <c r="I246" s="20" t="n">
        <v>0</v>
      </c>
      <c r="J246" s="20" t="n">
        <v>115</v>
      </c>
      <c r="K246" s="20" t="n">
        <v>78</v>
      </c>
      <c r="L246" s="20" t="n">
        <v>0</v>
      </c>
      <c r="M246" s="20" t="n">
        <v>146</v>
      </c>
      <c r="N246" s="20" t="n">
        <v>0</v>
      </c>
      <c r="O246" s="20" t="n">
        <v>0</v>
      </c>
      <c r="P246" s="20" t="n">
        <v>0</v>
      </c>
      <c r="Q246" s="20" t="n">
        <v>0</v>
      </c>
      <c r="R246" s="20" t="n">
        <v>16</v>
      </c>
      <c r="S246" s="20" t="n">
        <v>0</v>
      </c>
      <c r="T246" s="20" t="n">
        <v>0</v>
      </c>
      <c r="U246" s="38" t="n">
        <v>1</v>
      </c>
      <c r="V246" s="38" t="n">
        <v>0</v>
      </c>
      <c r="W246" s="38" t="n">
        <v>0</v>
      </c>
      <c r="X246" s="20" t="n">
        <v>0</v>
      </c>
      <c r="Y246" s="20" t="n">
        <v>0</v>
      </c>
      <c r="Z246" s="20" t="n">
        <v>0</v>
      </c>
      <c r="AA246" s="20" t="n">
        <v>0</v>
      </c>
      <c r="AB246" s="20" t="n">
        <v>0</v>
      </c>
      <c r="AC246" s="20" t="n">
        <v>0</v>
      </c>
      <c r="AD246" s="20" t="n">
        <v>11</v>
      </c>
      <c r="AE246" s="20" t="n">
        <f aca="false">SUM(I246:AD246)</f>
        <v>367</v>
      </c>
    </row>
    <row r="247" s="1" customFormat="true" ht="16.5" hidden="false" customHeight="false" outlineLevel="0" collapsed="false">
      <c r="A247" s="11" t="n">
        <v>7</v>
      </c>
      <c r="B247" s="12" t="n">
        <v>11</v>
      </c>
      <c r="C247" s="13" t="n">
        <v>481</v>
      </c>
      <c r="D247" s="17" t="s">
        <v>491</v>
      </c>
      <c r="E247" s="17" t="s">
        <v>493</v>
      </c>
      <c r="F247" s="16" t="n">
        <v>2082</v>
      </c>
      <c r="G247" s="50" t="s">
        <v>33</v>
      </c>
      <c r="H247" s="37" t="n">
        <v>176</v>
      </c>
      <c r="I247" s="20" t="n">
        <v>1</v>
      </c>
      <c r="J247" s="20" t="n">
        <v>35</v>
      </c>
      <c r="K247" s="20" t="n">
        <v>51</v>
      </c>
      <c r="L247" s="20" t="n">
        <v>0</v>
      </c>
      <c r="M247" s="20" t="n">
        <v>31</v>
      </c>
      <c r="N247" s="20" t="n">
        <v>0</v>
      </c>
      <c r="O247" s="20" t="n">
        <v>0</v>
      </c>
      <c r="P247" s="20" t="n">
        <v>0</v>
      </c>
      <c r="Q247" s="20" t="n">
        <v>3</v>
      </c>
      <c r="R247" s="20" t="n">
        <v>6</v>
      </c>
      <c r="S247" s="20" t="n">
        <v>0</v>
      </c>
      <c r="T247" s="20" t="n">
        <v>0</v>
      </c>
      <c r="U247" s="38" t="n">
        <v>1</v>
      </c>
      <c r="V247" s="38" t="n">
        <v>0</v>
      </c>
      <c r="W247" s="38" t="n">
        <v>0</v>
      </c>
      <c r="X247" s="20" t="n">
        <v>0</v>
      </c>
      <c r="Y247" s="20" t="n">
        <v>0</v>
      </c>
      <c r="Z247" s="20" t="n">
        <v>0</v>
      </c>
      <c r="AA247" s="20" t="n">
        <v>0</v>
      </c>
      <c r="AB247" s="20" t="n">
        <v>0</v>
      </c>
      <c r="AC247" s="20" t="n">
        <v>0</v>
      </c>
      <c r="AD247" s="20" t="n">
        <v>4</v>
      </c>
      <c r="AE247" s="20" t="n">
        <f aca="false">SUM(I247:AD247)</f>
        <v>132</v>
      </c>
    </row>
    <row r="248" s="1" customFormat="true" ht="16.5" hidden="false" customHeight="false" outlineLevel="0" collapsed="false">
      <c r="A248" s="11" t="n">
        <v>8</v>
      </c>
      <c r="B248" s="12" t="n">
        <v>11</v>
      </c>
      <c r="C248" s="13" t="n">
        <v>481</v>
      </c>
      <c r="D248" s="17" t="s">
        <v>491</v>
      </c>
      <c r="E248" s="17" t="s">
        <v>494</v>
      </c>
      <c r="F248" s="16" t="n">
        <v>2083</v>
      </c>
      <c r="G248" s="50" t="s">
        <v>33</v>
      </c>
      <c r="H248" s="37" t="n">
        <v>529</v>
      </c>
      <c r="I248" s="20" t="n">
        <v>7</v>
      </c>
      <c r="J248" s="20" t="n">
        <v>54</v>
      </c>
      <c r="K248" s="20" t="n">
        <v>89</v>
      </c>
      <c r="L248" s="20" t="n">
        <v>1</v>
      </c>
      <c r="M248" s="20" t="n">
        <v>156</v>
      </c>
      <c r="N248" s="20" t="n">
        <v>0</v>
      </c>
      <c r="O248" s="20" t="n">
        <v>0</v>
      </c>
      <c r="P248" s="20" t="n">
        <v>0</v>
      </c>
      <c r="Q248" s="20" t="n">
        <v>0</v>
      </c>
      <c r="R248" s="20" t="n">
        <v>13</v>
      </c>
      <c r="S248" s="20" t="n">
        <v>0</v>
      </c>
      <c r="T248" s="20" t="n">
        <v>0</v>
      </c>
      <c r="U248" s="38" t="n">
        <v>1</v>
      </c>
      <c r="V248" s="38" t="n">
        <v>1</v>
      </c>
      <c r="W248" s="38" t="n">
        <v>0</v>
      </c>
      <c r="X248" s="20" t="n">
        <v>0</v>
      </c>
      <c r="Y248" s="20" t="n">
        <v>0</v>
      </c>
      <c r="Z248" s="20" t="n">
        <v>0</v>
      </c>
      <c r="AA248" s="20"/>
      <c r="AB248" s="20" t="n">
        <v>0</v>
      </c>
      <c r="AC248" s="20" t="n">
        <v>0</v>
      </c>
      <c r="AD248" s="20" t="n">
        <v>6</v>
      </c>
      <c r="AE248" s="20" t="n">
        <f aca="false">SUM(I248:AD248)</f>
        <v>328</v>
      </c>
    </row>
    <row r="249" s="1" customFormat="true" ht="16.5" hidden="false" customHeight="false" outlineLevel="0" collapsed="false">
      <c r="C249" s="29" t="s">
        <v>65</v>
      </c>
      <c r="D249" s="30" t="s">
        <v>66</v>
      </c>
      <c r="E249" s="30"/>
      <c r="F249" s="30"/>
      <c r="G249" s="30"/>
      <c r="H249" s="31" t="n">
        <f aca="false">SUM(H241:H248)</f>
        <v>4033</v>
      </c>
      <c r="I249" s="31" t="n">
        <f aca="false">SUM(I241:I248)</f>
        <v>15</v>
      </c>
      <c r="J249" s="31" t="n">
        <f aca="false">SUM(J241:J248)</f>
        <v>890</v>
      </c>
      <c r="K249" s="31" t="n">
        <f aca="false">SUM(K241:K248)</f>
        <v>923</v>
      </c>
      <c r="L249" s="31" t="n">
        <f aca="false">SUM(L241:L248)</f>
        <v>4</v>
      </c>
      <c r="M249" s="31" t="n">
        <f aca="false">SUM(M241:M248)</f>
        <v>888</v>
      </c>
      <c r="N249" s="31" t="n">
        <f aca="false">SUM(N241:N248)</f>
        <v>1</v>
      </c>
      <c r="O249" s="31" t="n">
        <f aca="false">SUM(O241:O248)</f>
        <v>0</v>
      </c>
      <c r="P249" s="31" t="n">
        <f aca="false">SUM(P241:P248)</f>
        <v>0</v>
      </c>
      <c r="Q249" s="31" t="n">
        <f aca="false">SUM(Q241:Q248)</f>
        <v>8</v>
      </c>
      <c r="R249" s="31" t="n">
        <f aca="false">SUM(R241:R248)</f>
        <v>267</v>
      </c>
      <c r="S249" s="31" t="n">
        <f aca="false">SUM(S241:S248)</f>
        <v>0</v>
      </c>
      <c r="T249" s="31" t="n">
        <f aca="false">SUM(T241:T248)</f>
        <v>2</v>
      </c>
      <c r="U249" s="31" t="n">
        <f aca="false">SUM(U241:U248)</f>
        <v>5</v>
      </c>
      <c r="V249" s="31" t="n">
        <f aca="false">SUM(V241:V248)</f>
        <v>9</v>
      </c>
      <c r="W249" s="31" t="n">
        <f aca="false">SUM(W241:W248)</f>
        <v>0</v>
      </c>
      <c r="X249" s="31" t="n">
        <f aca="false">SUM(X241:X248)</f>
        <v>0</v>
      </c>
      <c r="Y249" s="31" t="n">
        <f aca="false">SUM(Y241:Y248)</f>
        <v>0</v>
      </c>
      <c r="Z249" s="31" t="n">
        <f aca="false">SUM(Z241:Z248)</f>
        <v>0</v>
      </c>
      <c r="AA249" s="31" t="n">
        <f aca="false">SUM(AA241:AA248)</f>
        <v>0</v>
      </c>
      <c r="AB249" s="31" t="n">
        <f aca="false">SUM(AB241:AB248)</f>
        <v>0</v>
      </c>
      <c r="AC249" s="31" t="n">
        <f aca="false">SUM(AC241:AC248)</f>
        <v>1</v>
      </c>
      <c r="AD249" s="31" t="n">
        <f aca="false">SUM(AD241:AD248)</f>
        <v>67</v>
      </c>
      <c r="AE249" s="31" t="n">
        <f aca="false">SUM(AE241:AE248)</f>
        <v>3080</v>
      </c>
    </row>
    <row r="250" s="1" customFormat="true" ht="16.5" hidden="false" customHeight="false" outlineLevel="0" collapsed="false">
      <c r="F250" s="3"/>
      <c r="G250" s="3"/>
    </row>
    <row r="251" s="1" customFormat="true" ht="16.5" hidden="false" customHeight="true" outlineLevel="0" collapsed="false">
      <c r="C251" s="29" t="s">
        <v>67</v>
      </c>
      <c r="D251" s="32" t="s">
        <v>68</v>
      </c>
      <c r="E251" s="32"/>
      <c r="F251" s="32"/>
      <c r="G251" s="32"/>
      <c r="H251" s="33" t="s">
        <v>8</v>
      </c>
      <c r="I251" s="9" t="s">
        <v>9</v>
      </c>
      <c r="J251" s="9" t="s">
        <v>10</v>
      </c>
      <c r="K251" s="9" t="s">
        <v>11</v>
      </c>
      <c r="L251" s="9" t="s">
        <v>12</v>
      </c>
      <c r="M251" s="9" t="s">
        <v>13</v>
      </c>
      <c r="N251" s="9" t="s">
        <v>14</v>
      </c>
      <c r="O251" s="9" t="s">
        <v>15</v>
      </c>
      <c r="P251" s="9" t="s">
        <v>16</v>
      </c>
      <c r="Q251" s="9" t="s">
        <v>17</v>
      </c>
      <c r="R251" s="9" t="s">
        <v>18</v>
      </c>
      <c r="S251" s="9" t="s">
        <v>19</v>
      </c>
      <c r="T251" s="9" t="s">
        <v>20</v>
      </c>
      <c r="U251" s="9" t="s">
        <v>24</v>
      </c>
      <c r="V251" s="9" t="s">
        <v>25</v>
      </c>
      <c r="W251" s="9" t="s">
        <v>26</v>
      </c>
      <c r="X251" s="9" t="s">
        <v>27</v>
      </c>
      <c r="Y251" s="9" t="s">
        <v>28</v>
      </c>
      <c r="Z251" s="9" t="s">
        <v>29</v>
      </c>
      <c r="AA251" s="9" t="s">
        <v>30</v>
      </c>
      <c r="AB251" s="9" t="s">
        <v>31</v>
      </c>
    </row>
    <row r="252" s="1" customFormat="true" ht="16.5" hidden="false" customHeight="false" outlineLevel="0" collapsed="false">
      <c r="D252" s="32"/>
      <c r="E252" s="32"/>
      <c r="F252" s="32"/>
      <c r="G252" s="32"/>
      <c r="H252" s="20" t="n">
        <f aca="false">H249</f>
        <v>4033</v>
      </c>
      <c r="I252" s="20" t="n">
        <f aca="false">I249+2</f>
        <v>17</v>
      </c>
      <c r="J252" s="20" t="n">
        <v>895</v>
      </c>
      <c r="K252" s="20" t="n">
        <v>926</v>
      </c>
      <c r="L252" s="20" t="n">
        <v>8</v>
      </c>
      <c r="M252" s="20" t="n">
        <f aca="false">M249</f>
        <v>888</v>
      </c>
      <c r="N252" s="20" t="n">
        <v>1</v>
      </c>
      <c r="O252" s="20" t="n">
        <v>0</v>
      </c>
      <c r="P252" s="20" t="n">
        <v>0</v>
      </c>
      <c r="Q252" s="20" t="n">
        <v>8</v>
      </c>
      <c r="R252" s="20" t="n">
        <f aca="false">R249</f>
        <v>267</v>
      </c>
      <c r="S252" s="20" t="n">
        <v>0</v>
      </c>
      <c r="T252" s="20" t="n">
        <v>2</v>
      </c>
      <c r="U252" s="20" t="n">
        <f aca="false">X241</f>
        <v>0</v>
      </c>
      <c r="V252" s="20" t="n">
        <f aca="false">Y241</f>
        <v>0</v>
      </c>
      <c r="W252" s="20" t="n">
        <f aca="false">Z241</f>
        <v>0</v>
      </c>
      <c r="X252" s="20" t="n">
        <f aca="false">AA241</f>
        <v>0</v>
      </c>
      <c r="Y252" s="20" t="n">
        <f aca="false">AB241</f>
        <v>0</v>
      </c>
      <c r="Z252" s="20" t="n">
        <f aca="false">AC249</f>
        <v>1</v>
      </c>
      <c r="AA252" s="20" t="n">
        <f aca="false">AD249</f>
        <v>67</v>
      </c>
      <c r="AB252" s="20" t="n">
        <f aca="false">SUM(I252:AA252)</f>
        <v>3080</v>
      </c>
    </row>
    <row r="253" s="1" customFormat="true" ht="16.5" hidden="false" customHeight="false" outlineLevel="0" collapsed="false">
      <c r="F253" s="3"/>
      <c r="G253" s="3"/>
    </row>
    <row r="254" s="1" customFormat="true" ht="30.75" hidden="false" customHeight="true" outlineLevel="0" collapsed="false">
      <c r="C254" s="29" t="s">
        <v>69</v>
      </c>
      <c r="D254" s="32" t="s">
        <v>70</v>
      </c>
      <c r="E254" s="32"/>
      <c r="F254" s="32"/>
      <c r="G254" s="32"/>
      <c r="H254" s="33" t="s">
        <v>8</v>
      </c>
      <c r="I254" s="34" t="s">
        <v>71</v>
      </c>
      <c r="J254" s="34"/>
      <c r="K254" s="34" t="s">
        <v>72</v>
      </c>
      <c r="L254" s="34"/>
      <c r="M254" s="9" t="s">
        <v>13</v>
      </c>
      <c r="N254" s="9" t="s">
        <v>14</v>
      </c>
      <c r="O254" s="9" t="s">
        <v>15</v>
      </c>
      <c r="P254" s="9" t="s">
        <v>16</v>
      </c>
      <c r="Q254" s="9" t="s">
        <v>17</v>
      </c>
      <c r="R254" s="9" t="s">
        <v>18</v>
      </c>
      <c r="S254" s="9" t="s">
        <v>19</v>
      </c>
      <c r="T254" s="9" t="s">
        <v>20</v>
      </c>
      <c r="U254" s="9" t="s">
        <v>24</v>
      </c>
      <c r="V254" s="9" t="s">
        <v>25</v>
      </c>
      <c r="W254" s="9" t="s">
        <v>26</v>
      </c>
      <c r="X254" s="9" t="s">
        <v>27</v>
      </c>
      <c r="Y254" s="9" t="s">
        <v>28</v>
      </c>
      <c r="Z254" s="9" t="s">
        <v>29</v>
      </c>
      <c r="AA254" s="9" t="s">
        <v>30</v>
      </c>
      <c r="AB254" s="9" t="s">
        <v>31</v>
      </c>
    </row>
    <row r="255" s="1" customFormat="true" ht="16.5" hidden="false" customHeight="false" outlineLevel="0" collapsed="false">
      <c r="D255" s="32"/>
      <c r="E255" s="32"/>
      <c r="F255" s="32"/>
      <c r="G255" s="32"/>
      <c r="H255" s="20" t="n">
        <f aca="false">H249</f>
        <v>4033</v>
      </c>
      <c r="I255" s="35" t="n">
        <f aca="false">I252+K252</f>
        <v>943</v>
      </c>
      <c r="J255" s="35"/>
      <c r="K255" s="35" t="n">
        <f aca="false">J252+L252</f>
        <v>903</v>
      </c>
      <c r="L255" s="35"/>
      <c r="M255" s="20" t="n">
        <f aca="false">M252</f>
        <v>888</v>
      </c>
      <c r="N255" s="20" t="n">
        <f aca="false">N252</f>
        <v>1</v>
      </c>
      <c r="O255" s="20" t="s">
        <v>148</v>
      </c>
      <c r="P255" s="20" t="s">
        <v>148</v>
      </c>
      <c r="Q255" s="20" t="n">
        <f aca="false">Q252</f>
        <v>8</v>
      </c>
      <c r="R255" s="20" t="n">
        <f aca="false">R252</f>
        <v>267</v>
      </c>
      <c r="S255" s="20" t="s">
        <v>148</v>
      </c>
      <c r="T255" s="20" t="n">
        <f aca="false">T252</f>
        <v>2</v>
      </c>
      <c r="U255" s="20" t="s">
        <v>148</v>
      </c>
      <c r="V255" s="20" t="s">
        <v>148</v>
      </c>
      <c r="W255" s="20" t="s">
        <v>148</v>
      </c>
      <c r="X255" s="20" t="s">
        <v>148</v>
      </c>
      <c r="Y255" s="20" t="s">
        <v>148</v>
      </c>
      <c r="Z255" s="20" t="n">
        <f aca="false">Z252</f>
        <v>1</v>
      </c>
      <c r="AA255" s="20" t="n">
        <f aca="false">AA252</f>
        <v>67</v>
      </c>
      <c r="AB255" s="20" t="n">
        <f aca="false">SUM(I255:AA255)</f>
        <v>3080</v>
      </c>
    </row>
    <row r="258" s="1" customFormat="true" ht="16.5" hidden="false" customHeight="false" outlineLevel="0" collapsed="false">
      <c r="A258" s="5" t="s">
        <v>1</v>
      </c>
      <c r="B258" s="6" t="s">
        <v>2</v>
      </c>
      <c r="C258" s="7" t="s">
        <v>3</v>
      </c>
      <c r="D258" s="5" t="s">
        <v>4</v>
      </c>
      <c r="E258" s="5" t="s">
        <v>5</v>
      </c>
      <c r="F258" s="8" t="s">
        <v>6</v>
      </c>
      <c r="G258" s="8" t="s">
        <v>7</v>
      </c>
      <c r="H258" s="8" t="s">
        <v>8</v>
      </c>
      <c r="I258" s="9" t="s">
        <v>9</v>
      </c>
      <c r="J258" s="9" t="s">
        <v>10</v>
      </c>
      <c r="K258" s="9" t="s">
        <v>11</v>
      </c>
      <c r="L258" s="9" t="s">
        <v>12</v>
      </c>
      <c r="M258" s="9" t="s">
        <v>13</v>
      </c>
      <c r="N258" s="9" t="s">
        <v>14</v>
      </c>
      <c r="O258" s="9" t="s">
        <v>15</v>
      </c>
      <c r="P258" s="9" t="s">
        <v>16</v>
      </c>
      <c r="Q258" s="9" t="s">
        <v>17</v>
      </c>
      <c r="R258" s="9" t="s">
        <v>18</v>
      </c>
      <c r="S258" s="9" t="s">
        <v>19</v>
      </c>
      <c r="T258" s="9" t="s">
        <v>20</v>
      </c>
      <c r="U258" s="10" t="s">
        <v>21</v>
      </c>
      <c r="V258" s="10" t="s">
        <v>22</v>
      </c>
      <c r="W258" s="10" t="s">
        <v>23</v>
      </c>
      <c r="X258" s="9" t="s">
        <v>24</v>
      </c>
      <c r="Y258" s="9" t="s">
        <v>25</v>
      </c>
      <c r="Z258" s="9" t="s">
        <v>26</v>
      </c>
      <c r="AA258" s="9" t="s">
        <v>27</v>
      </c>
      <c r="AB258" s="9" t="s">
        <v>28</v>
      </c>
      <c r="AC258" s="9" t="s">
        <v>29</v>
      </c>
      <c r="AD258" s="9" t="s">
        <v>30</v>
      </c>
      <c r="AE258" s="9" t="s">
        <v>31</v>
      </c>
    </row>
    <row r="259" s="1" customFormat="true" ht="16.5" hidden="false" customHeight="false" outlineLevel="0" collapsed="false">
      <c r="A259" s="11" t="n">
        <v>1</v>
      </c>
      <c r="B259" s="12" t="n">
        <v>11</v>
      </c>
      <c r="C259" s="13" t="n">
        <v>509</v>
      </c>
      <c r="D259" s="17" t="s">
        <v>495</v>
      </c>
      <c r="E259" s="17" t="s">
        <v>495</v>
      </c>
      <c r="F259" s="16" t="n">
        <v>2180</v>
      </c>
      <c r="G259" s="50" t="s">
        <v>33</v>
      </c>
      <c r="H259" s="82" t="n">
        <v>426</v>
      </c>
      <c r="I259" s="20" t="n">
        <v>42</v>
      </c>
      <c r="J259" s="20" t="n">
        <v>68</v>
      </c>
      <c r="K259" s="20" t="n">
        <v>5</v>
      </c>
      <c r="L259" s="20" t="n">
        <v>2</v>
      </c>
      <c r="M259" s="20" t="n">
        <v>1</v>
      </c>
      <c r="N259" s="20"/>
      <c r="O259" s="20"/>
      <c r="P259" s="20" t="n">
        <v>156</v>
      </c>
      <c r="Q259" s="20"/>
      <c r="R259" s="20" t="n">
        <v>21</v>
      </c>
      <c r="S259" s="20"/>
      <c r="T259" s="20"/>
      <c r="U259" s="38" t="n">
        <v>3</v>
      </c>
      <c r="V259" s="38" t="n">
        <v>2</v>
      </c>
      <c r="W259" s="38"/>
      <c r="X259" s="20"/>
      <c r="Y259" s="20"/>
      <c r="Z259" s="20"/>
      <c r="AA259" s="20"/>
      <c r="AB259" s="20"/>
      <c r="AC259" s="20"/>
      <c r="AD259" s="20" t="n">
        <v>13</v>
      </c>
      <c r="AE259" s="20" t="n">
        <f aca="false">SUM(I259:AD259)</f>
        <v>313</v>
      </c>
    </row>
    <row r="260" s="1" customFormat="true" ht="16.5" hidden="false" customHeight="false" outlineLevel="0" collapsed="false">
      <c r="A260" s="11" t="n">
        <v>2</v>
      </c>
      <c r="B260" s="12" t="n">
        <v>11</v>
      </c>
      <c r="C260" s="13" t="n">
        <v>509</v>
      </c>
      <c r="D260" s="17" t="s">
        <v>495</v>
      </c>
      <c r="E260" s="17" t="s">
        <v>495</v>
      </c>
      <c r="F260" s="16" t="n">
        <v>2180</v>
      </c>
      <c r="G260" s="17" t="s">
        <v>34</v>
      </c>
      <c r="H260" s="82" t="n">
        <v>426</v>
      </c>
      <c r="I260" s="20" t="n">
        <v>46</v>
      </c>
      <c r="J260" s="20" t="n">
        <v>94</v>
      </c>
      <c r="K260" s="20" t="n">
        <v>11</v>
      </c>
      <c r="L260" s="20" t="n">
        <v>3</v>
      </c>
      <c r="M260" s="20" t="n">
        <v>4</v>
      </c>
      <c r="N260" s="20"/>
      <c r="O260" s="20"/>
      <c r="P260" s="20" t="n">
        <v>131</v>
      </c>
      <c r="Q260" s="20"/>
      <c r="R260" s="20" t="n">
        <v>18</v>
      </c>
      <c r="S260" s="20"/>
      <c r="T260" s="20"/>
      <c r="U260" s="38" t="n">
        <v>1</v>
      </c>
      <c r="V260" s="38" t="n">
        <v>3</v>
      </c>
      <c r="W260" s="38"/>
      <c r="X260" s="20"/>
      <c r="Y260" s="20"/>
      <c r="Z260" s="20"/>
      <c r="AA260" s="20"/>
      <c r="AB260" s="20"/>
      <c r="AC260" s="20"/>
      <c r="AD260" s="20" t="n">
        <v>17</v>
      </c>
      <c r="AE260" s="20" t="n">
        <f aca="false">SUM(I260:AD260)</f>
        <v>328</v>
      </c>
    </row>
    <row r="261" s="1" customFormat="true" ht="16.5" hidden="false" customHeight="false" outlineLevel="0" collapsed="false">
      <c r="A261" s="11" t="n">
        <v>3</v>
      </c>
      <c r="B261" s="12" t="n">
        <v>11</v>
      </c>
      <c r="C261" s="13" t="n">
        <v>509</v>
      </c>
      <c r="D261" s="17" t="s">
        <v>495</v>
      </c>
      <c r="E261" s="17" t="s">
        <v>495</v>
      </c>
      <c r="F261" s="16" t="n">
        <v>2181</v>
      </c>
      <c r="G261" s="17" t="s">
        <v>33</v>
      </c>
      <c r="H261" s="82" t="n">
        <v>633</v>
      </c>
      <c r="I261" s="20" t="n">
        <v>81</v>
      </c>
      <c r="J261" s="20" t="n">
        <v>127</v>
      </c>
      <c r="K261" s="20" t="n">
        <v>14</v>
      </c>
      <c r="L261" s="20" t="n">
        <v>2</v>
      </c>
      <c r="M261" s="20" t="n">
        <v>8</v>
      </c>
      <c r="N261" s="20"/>
      <c r="O261" s="20"/>
      <c r="P261" s="20" t="n">
        <v>186</v>
      </c>
      <c r="Q261" s="20"/>
      <c r="R261" s="20" t="n">
        <v>25</v>
      </c>
      <c r="S261" s="20"/>
      <c r="T261" s="20"/>
      <c r="U261" s="38" t="n">
        <v>4</v>
      </c>
      <c r="V261" s="38" t="n">
        <v>2</v>
      </c>
      <c r="W261" s="38"/>
      <c r="X261" s="20"/>
      <c r="Y261" s="20"/>
      <c r="Z261" s="20"/>
      <c r="AA261" s="20"/>
      <c r="AB261" s="20"/>
      <c r="AC261" s="20"/>
      <c r="AD261" s="20" t="n">
        <v>24</v>
      </c>
      <c r="AE261" s="20" t="n">
        <f aca="false">SUM(I261:AD261)</f>
        <v>473</v>
      </c>
    </row>
    <row r="262" s="1" customFormat="true" ht="16.5" hidden="false" customHeight="false" outlineLevel="0" collapsed="false">
      <c r="A262" s="11" t="n">
        <v>4</v>
      </c>
      <c r="B262" s="12" t="n">
        <v>11</v>
      </c>
      <c r="C262" s="13" t="n">
        <v>509</v>
      </c>
      <c r="D262" s="17" t="s">
        <v>495</v>
      </c>
      <c r="E262" s="17" t="s">
        <v>495</v>
      </c>
      <c r="F262" s="16" t="n">
        <v>2181</v>
      </c>
      <c r="G262" s="17" t="s">
        <v>34</v>
      </c>
      <c r="H262" s="82" t="n">
        <v>633</v>
      </c>
      <c r="I262" s="20" t="n">
        <v>73</v>
      </c>
      <c r="J262" s="20" t="n">
        <v>129</v>
      </c>
      <c r="K262" s="20" t="n">
        <v>25</v>
      </c>
      <c r="L262" s="20" t="n">
        <v>5</v>
      </c>
      <c r="M262" s="20" t="n">
        <v>9</v>
      </c>
      <c r="N262" s="20"/>
      <c r="O262" s="20"/>
      <c r="P262" s="20" t="n">
        <v>181</v>
      </c>
      <c r="Q262" s="20"/>
      <c r="R262" s="20" t="n">
        <v>27</v>
      </c>
      <c r="S262" s="20"/>
      <c r="T262" s="20"/>
      <c r="U262" s="38" t="n">
        <v>3</v>
      </c>
      <c r="V262" s="38" t="n">
        <v>1</v>
      </c>
      <c r="W262" s="38"/>
      <c r="X262" s="20"/>
      <c r="Y262" s="20"/>
      <c r="Z262" s="20"/>
      <c r="AA262" s="20"/>
      <c r="AB262" s="20"/>
      <c r="AC262" s="20"/>
      <c r="AD262" s="20" t="n">
        <v>11</v>
      </c>
      <c r="AE262" s="20" t="n">
        <f aca="false">SUM(I262:AD262)</f>
        <v>464</v>
      </c>
    </row>
    <row r="263" s="1" customFormat="true" ht="16.5" hidden="false" customHeight="false" outlineLevel="0" collapsed="false">
      <c r="A263" s="11" t="n">
        <v>5</v>
      </c>
      <c r="B263" s="12" t="n">
        <v>11</v>
      </c>
      <c r="C263" s="13" t="n">
        <v>509</v>
      </c>
      <c r="D263" s="17" t="s">
        <v>495</v>
      </c>
      <c r="E263" s="17" t="s">
        <v>495</v>
      </c>
      <c r="F263" s="16" t="n">
        <v>2181</v>
      </c>
      <c r="G263" s="17" t="s">
        <v>35</v>
      </c>
      <c r="H263" s="82" t="n">
        <v>632</v>
      </c>
      <c r="I263" s="20" t="n">
        <v>82</v>
      </c>
      <c r="J263" s="20" t="n">
        <v>124</v>
      </c>
      <c r="K263" s="20" t="n">
        <v>19</v>
      </c>
      <c r="L263" s="20" t="n">
        <v>5</v>
      </c>
      <c r="M263" s="20" t="n">
        <v>4</v>
      </c>
      <c r="N263" s="20"/>
      <c r="O263" s="20"/>
      <c r="P263" s="20" t="n">
        <v>185</v>
      </c>
      <c r="Q263" s="20"/>
      <c r="R263" s="20" t="n">
        <v>26</v>
      </c>
      <c r="S263" s="20"/>
      <c r="T263" s="20"/>
      <c r="U263" s="38" t="n">
        <v>5</v>
      </c>
      <c r="V263" s="38" t="n">
        <v>3</v>
      </c>
      <c r="W263" s="38"/>
      <c r="X263" s="20"/>
      <c r="Y263" s="20"/>
      <c r="Z263" s="20"/>
      <c r="AA263" s="20"/>
      <c r="AB263" s="20"/>
      <c r="AC263" s="20"/>
      <c r="AD263" s="20" t="n">
        <v>17</v>
      </c>
      <c r="AE263" s="20" t="n">
        <f aca="false">SUM(I263:AD263)</f>
        <v>470</v>
      </c>
    </row>
    <row r="264" s="1" customFormat="true" ht="16.5" hidden="false" customHeight="false" outlineLevel="0" collapsed="false">
      <c r="A264" s="11" t="n">
        <v>6</v>
      </c>
      <c r="B264" s="12" t="n">
        <v>11</v>
      </c>
      <c r="C264" s="13" t="n">
        <v>509</v>
      </c>
      <c r="D264" s="17" t="s">
        <v>495</v>
      </c>
      <c r="E264" s="17" t="s">
        <v>495</v>
      </c>
      <c r="F264" s="16" t="n">
        <v>2182</v>
      </c>
      <c r="G264" s="17" t="s">
        <v>33</v>
      </c>
      <c r="H264" s="82" t="n">
        <v>552</v>
      </c>
      <c r="I264" s="20" t="n">
        <v>87</v>
      </c>
      <c r="J264" s="20" t="n">
        <v>144</v>
      </c>
      <c r="K264" s="20" t="n">
        <v>7</v>
      </c>
      <c r="L264" s="20" t="n">
        <v>0</v>
      </c>
      <c r="M264" s="20" t="n">
        <v>4</v>
      </c>
      <c r="N264" s="20"/>
      <c r="O264" s="20"/>
      <c r="P264" s="20" t="n">
        <v>107</v>
      </c>
      <c r="Q264" s="20"/>
      <c r="R264" s="20" t="n">
        <v>24</v>
      </c>
      <c r="S264" s="20"/>
      <c r="T264" s="20"/>
      <c r="U264" s="38" t="n">
        <v>5</v>
      </c>
      <c r="V264" s="38" t="n">
        <v>4</v>
      </c>
      <c r="W264" s="38"/>
      <c r="X264" s="20"/>
      <c r="Y264" s="20"/>
      <c r="Z264" s="20"/>
      <c r="AA264" s="20"/>
      <c r="AB264" s="20"/>
      <c r="AC264" s="20"/>
      <c r="AD264" s="20" t="n">
        <v>17</v>
      </c>
      <c r="AE264" s="20" t="n">
        <f aca="false">SUM(I264:AD264)</f>
        <v>399</v>
      </c>
    </row>
    <row r="265" s="1" customFormat="true" ht="16.5" hidden="false" customHeight="false" outlineLevel="0" collapsed="false">
      <c r="A265" s="11" t="n">
        <v>7</v>
      </c>
      <c r="B265" s="12" t="n">
        <v>11</v>
      </c>
      <c r="C265" s="13" t="n">
        <v>509</v>
      </c>
      <c r="D265" s="17" t="s">
        <v>495</v>
      </c>
      <c r="E265" s="17" t="s">
        <v>495</v>
      </c>
      <c r="F265" s="16" t="n">
        <v>2182</v>
      </c>
      <c r="G265" s="17" t="s">
        <v>34</v>
      </c>
      <c r="H265" s="82" t="n">
        <v>551</v>
      </c>
      <c r="I265" s="20" t="n">
        <v>99</v>
      </c>
      <c r="J265" s="20" t="n">
        <v>148</v>
      </c>
      <c r="K265" s="20" t="n">
        <v>9</v>
      </c>
      <c r="L265" s="20" t="n">
        <v>5</v>
      </c>
      <c r="M265" s="20" t="n">
        <v>7</v>
      </c>
      <c r="N265" s="20"/>
      <c r="O265" s="20"/>
      <c r="P265" s="20" t="n">
        <v>97</v>
      </c>
      <c r="Q265" s="20"/>
      <c r="R265" s="20" t="n">
        <v>24</v>
      </c>
      <c r="S265" s="20"/>
      <c r="T265" s="20"/>
      <c r="U265" s="38" t="n">
        <v>3</v>
      </c>
      <c r="V265" s="38" t="n">
        <v>0</v>
      </c>
      <c r="W265" s="38"/>
      <c r="X265" s="20"/>
      <c r="Y265" s="20"/>
      <c r="Z265" s="20"/>
      <c r="AA265" s="20"/>
      <c r="AB265" s="20"/>
      <c r="AC265" s="20"/>
      <c r="AD265" s="20" t="n">
        <v>8</v>
      </c>
      <c r="AE265" s="20" t="n">
        <f aca="false">SUM(I265:AD265)</f>
        <v>400</v>
      </c>
    </row>
    <row r="266" s="1" customFormat="true" ht="16.5" hidden="false" customHeight="false" outlineLevel="0" collapsed="false">
      <c r="A266" s="11" t="n">
        <v>8</v>
      </c>
      <c r="B266" s="12" t="n">
        <v>11</v>
      </c>
      <c r="C266" s="13" t="n">
        <v>509</v>
      </c>
      <c r="D266" s="17" t="s">
        <v>495</v>
      </c>
      <c r="E266" s="17" t="s">
        <v>495</v>
      </c>
      <c r="F266" s="16" t="n">
        <v>2182</v>
      </c>
      <c r="G266" s="17" t="s">
        <v>35</v>
      </c>
      <c r="H266" s="82" t="n">
        <v>551</v>
      </c>
      <c r="I266" s="20" t="n">
        <v>100</v>
      </c>
      <c r="J266" s="20" t="n">
        <v>136</v>
      </c>
      <c r="K266" s="20" t="n">
        <v>1</v>
      </c>
      <c r="L266" s="20" t="n">
        <v>3</v>
      </c>
      <c r="M266" s="20" t="n">
        <v>6</v>
      </c>
      <c r="N266" s="20"/>
      <c r="O266" s="20"/>
      <c r="P266" s="20" t="n">
        <v>97</v>
      </c>
      <c r="Q266" s="20"/>
      <c r="R266" s="20" t="n">
        <v>33</v>
      </c>
      <c r="S266" s="20"/>
      <c r="T266" s="20"/>
      <c r="U266" s="38" t="n">
        <v>7</v>
      </c>
      <c r="V266" s="38" t="n">
        <v>3</v>
      </c>
      <c r="W266" s="38"/>
      <c r="X266" s="20"/>
      <c r="Y266" s="20"/>
      <c r="Z266" s="20"/>
      <c r="AA266" s="20"/>
      <c r="AB266" s="20"/>
      <c r="AC266" s="20"/>
      <c r="AD266" s="20" t="n">
        <v>17</v>
      </c>
      <c r="AE266" s="20" t="n">
        <f aca="false">SUM(I266:AD266)</f>
        <v>403</v>
      </c>
    </row>
    <row r="267" s="1" customFormat="true" ht="16.5" hidden="false" customHeight="false" outlineLevel="0" collapsed="false">
      <c r="A267" s="11" t="n">
        <v>9</v>
      </c>
      <c r="B267" s="12" t="n">
        <v>11</v>
      </c>
      <c r="C267" s="13" t="n">
        <v>509</v>
      </c>
      <c r="D267" s="17" t="s">
        <v>495</v>
      </c>
      <c r="E267" s="17" t="s">
        <v>495</v>
      </c>
      <c r="F267" s="16" t="n">
        <v>2183</v>
      </c>
      <c r="G267" s="17" t="s">
        <v>33</v>
      </c>
      <c r="H267" s="82" t="n">
        <v>669</v>
      </c>
      <c r="I267" s="20" t="n">
        <v>99</v>
      </c>
      <c r="J267" s="20" t="n">
        <v>187</v>
      </c>
      <c r="K267" s="20" t="n">
        <v>18</v>
      </c>
      <c r="L267" s="20" t="n">
        <v>2</v>
      </c>
      <c r="M267" s="20" t="n">
        <v>4</v>
      </c>
      <c r="N267" s="20"/>
      <c r="O267" s="20"/>
      <c r="P267" s="20" t="n">
        <v>168</v>
      </c>
      <c r="Q267" s="20"/>
      <c r="R267" s="20" t="n">
        <v>18</v>
      </c>
      <c r="S267" s="20"/>
      <c r="T267" s="20"/>
      <c r="U267" s="38" t="n">
        <v>1</v>
      </c>
      <c r="V267" s="38" t="n">
        <v>3</v>
      </c>
      <c r="W267" s="38"/>
      <c r="X267" s="20"/>
      <c r="Y267" s="20"/>
      <c r="Z267" s="20"/>
      <c r="AA267" s="20"/>
      <c r="AB267" s="20"/>
      <c r="AC267" s="20"/>
      <c r="AD267" s="20" t="n">
        <v>11</v>
      </c>
      <c r="AE267" s="20" t="n">
        <f aca="false">SUM(I267:AD267)</f>
        <v>511</v>
      </c>
    </row>
    <row r="268" s="1" customFormat="true" ht="16.5" hidden="false" customHeight="false" outlineLevel="0" collapsed="false">
      <c r="A268" s="11" t="n">
        <v>10</v>
      </c>
      <c r="B268" s="12" t="n">
        <v>11</v>
      </c>
      <c r="C268" s="13" t="n">
        <v>509</v>
      </c>
      <c r="D268" s="17" t="s">
        <v>495</v>
      </c>
      <c r="E268" s="17" t="s">
        <v>496</v>
      </c>
      <c r="F268" s="16" t="n">
        <v>2184</v>
      </c>
      <c r="G268" s="17" t="s">
        <v>33</v>
      </c>
      <c r="H268" s="82" t="n">
        <v>552</v>
      </c>
      <c r="I268" s="20" t="n">
        <v>78</v>
      </c>
      <c r="J268" s="20" t="n">
        <v>220</v>
      </c>
      <c r="K268" s="20" t="n">
        <v>8</v>
      </c>
      <c r="L268" s="20" t="n">
        <v>3</v>
      </c>
      <c r="M268" s="20" t="n">
        <v>1</v>
      </c>
      <c r="N268" s="20"/>
      <c r="O268" s="20"/>
      <c r="P268" s="20" t="n">
        <v>79</v>
      </c>
      <c r="Q268" s="20"/>
      <c r="R268" s="20" t="n">
        <v>5</v>
      </c>
      <c r="S268" s="20"/>
      <c r="T268" s="20"/>
      <c r="U268" s="38" t="n">
        <v>8</v>
      </c>
      <c r="V268" s="38" t="n">
        <v>3</v>
      </c>
      <c r="W268" s="38"/>
      <c r="X268" s="20"/>
      <c r="Y268" s="20"/>
      <c r="Z268" s="20"/>
      <c r="AA268" s="20"/>
      <c r="AB268" s="20"/>
      <c r="AC268" s="20"/>
      <c r="AD268" s="20" t="n">
        <v>10</v>
      </c>
      <c r="AE268" s="20" t="n">
        <f aca="false">SUM(I268:AD268)</f>
        <v>415</v>
      </c>
    </row>
    <row r="269" s="1" customFormat="true" ht="16.5" hidden="false" customHeight="false" outlineLevel="0" collapsed="false">
      <c r="A269" s="11" t="n">
        <v>11</v>
      </c>
      <c r="B269" s="12" t="n">
        <v>11</v>
      </c>
      <c r="C269" s="13" t="n">
        <v>509</v>
      </c>
      <c r="D269" s="17" t="s">
        <v>495</v>
      </c>
      <c r="E269" s="17" t="s">
        <v>496</v>
      </c>
      <c r="F269" s="16" t="n">
        <v>2184</v>
      </c>
      <c r="G269" s="17" t="s">
        <v>34</v>
      </c>
      <c r="H269" s="82" t="n">
        <v>551</v>
      </c>
      <c r="I269" s="20" t="n">
        <v>74</v>
      </c>
      <c r="J269" s="20" t="n">
        <v>186</v>
      </c>
      <c r="K269" s="20" t="n">
        <v>7</v>
      </c>
      <c r="L269" s="20" t="n">
        <v>0</v>
      </c>
      <c r="M269" s="20" t="n">
        <v>1</v>
      </c>
      <c r="N269" s="20"/>
      <c r="O269" s="20"/>
      <c r="P269" s="20" t="n">
        <v>84</v>
      </c>
      <c r="Q269" s="20"/>
      <c r="R269" s="20" t="n">
        <v>3</v>
      </c>
      <c r="S269" s="20"/>
      <c r="T269" s="20"/>
      <c r="U269" s="38" t="n">
        <v>4</v>
      </c>
      <c r="V269" s="38" t="n">
        <v>0</v>
      </c>
      <c r="W269" s="38"/>
      <c r="X269" s="20"/>
      <c r="Y269" s="20"/>
      <c r="Z269" s="20"/>
      <c r="AA269" s="20"/>
      <c r="AB269" s="20"/>
      <c r="AC269" s="20"/>
      <c r="AD269" s="20" t="n">
        <v>20</v>
      </c>
      <c r="AE269" s="20" t="n">
        <f aca="false">SUM(I269:AD269)</f>
        <v>379</v>
      </c>
    </row>
    <row r="270" s="1" customFormat="true" ht="17.25" hidden="false" customHeight="false" outlineLevel="0" collapsed="false">
      <c r="A270" s="11" t="n">
        <v>12</v>
      </c>
      <c r="B270" s="12" t="n">
        <v>11</v>
      </c>
      <c r="C270" s="13" t="n">
        <v>509</v>
      </c>
      <c r="D270" s="17" t="s">
        <v>495</v>
      </c>
      <c r="E270" s="17" t="s">
        <v>497</v>
      </c>
      <c r="F270" s="16" t="n">
        <v>2184</v>
      </c>
      <c r="G270" s="17" t="s">
        <v>482</v>
      </c>
      <c r="H270" s="83" t="n">
        <v>189</v>
      </c>
      <c r="I270" s="20" t="n">
        <v>6</v>
      </c>
      <c r="J270" s="20" t="n">
        <v>117</v>
      </c>
      <c r="K270" s="20" t="n">
        <v>0</v>
      </c>
      <c r="L270" s="20" t="n">
        <v>0</v>
      </c>
      <c r="M270" s="20" t="n">
        <v>2</v>
      </c>
      <c r="N270" s="20"/>
      <c r="O270" s="20"/>
      <c r="P270" s="20" t="n">
        <v>21</v>
      </c>
      <c r="Q270" s="20"/>
      <c r="R270" s="20" t="n">
        <v>0</v>
      </c>
      <c r="S270" s="20"/>
      <c r="T270" s="20"/>
      <c r="U270" s="38" t="n">
        <v>0</v>
      </c>
      <c r="V270" s="38" t="n">
        <v>1</v>
      </c>
      <c r="W270" s="38"/>
      <c r="X270" s="20"/>
      <c r="Y270" s="20"/>
      <c r="Z270" s="20"/>
      <c r="AA270" s="20"/>
      <c r="AB270" s="20"/>
      <c r="AC270" s="20"/>
      <c r="AD270" s="20" t="n">
        <v>2</v>
      </c>
      <c r="AE270" s="20" t="n">
        <f aca="false">SUM(I270:AD270)</f>
        <v>149</v>
      </c>
    </row>
    <row r="271" s="1" customFormat="true" ht="16.5" hidden="false" customHeight="false" outlineLevel="0" collapsed="false">
      <c r="C271" s="29" t="s">
        <v>65</v>
      </c>
      <c r="D271" s="30" t="s">
        <v>66</v>
      </c>
      <c r="E271" s="30"/>
      <c r="F271" s="30"/>
      <c r="G271" s="30"/>
      <c r="H271" s="31" t="n">
        <f aca="false">SUM(H259:H270)</f>
        <v>6365</v>
      </c>
      <c r="I271" s="31" t="n">
        <f aca="false">SUM(I259:I270)</f>
        <v>867</v>
      </c>
      <c r="J271" s="31" t="n">
        <f aca="false">SUM(J259:J270)</f>
        <v>1680</v>
      </c>
      <c r="K271" s="31" t="n">
        <f aca="false">SUM(K259:K270)</f>
        <v>124</v>
      </c>
      <c r="L271" s="31" t="n">
        <f aca="false">SUM(L259:L270)</f>
        <v>30</v>
      </c>
      <c r="M271" s="31" t="n">
        <f aca="false">SUM(M259:M270)</f>
        <v>51</v>
      </c>
      <c r="N271" s="31" t="n">
        <f aca="false">SUM(N259:N270)</f>
        <v>0</v>
      </c>
      <c r="O271" s="31" t="n">
        <f aca="false">SUM(O259:O270)</f>
        <v>0</v>
      </c>
      <c r="P271" s="31" t="n">
        <v>1492</v>
      </c>
      <c r="Q271" s="31" t="n">
        <f aca="false">SUM(Q259:Q270)</f>
        <v>0</v>
      </c>
      <c r="R271" s="31" t="n">
        <v>224</v>
      </c>
      <c r="S271" s="31" t="n">
        <f aca="false">SUM(S259:S270)</f>
        <v>0</v>
      </c>
      <c r="T271" s="31" t="n">
        <f aca="false">SUM(T259:T270)</f>
        <v>0</v>
      </c>
      <c r="U271" s="31" t="n">
        <f aca="false">SUM(U259:U270)</f>
        <v>44</v>
      </c>
      <c r="V271" s="31" t="n">
        <f aca="false">SUM(V259:V270)</f>
        <v>25</v>
      </c>
      <c r="W271" s="31" t="n">
        <f aca="false">SUM(W259:W270)</f>
        <v>0</v>
      </c>
      <c r="X271" s="31" t="n">
        <f aca="false">SUM(X259:X270)</f>
        <v>0</v>
      </c>
      <c r="Y271" s="31" t="n">
        <f aca="false">SUM(Y259:Y270)</f>
        <v>0</v>
      </c>
      <c r="Z271" s="31" t="n">
        <f aca="false">SUM(Z259:Z270)</f>
        <v>0</v>
      </c>
      <c r="AA271" s="31" t="n">
        <f aca="false">SUM(AA259:AA270)</f>
        <v>0</v>
      </c>
      <c r="AB271" s="31" t="n">
        <f aca="false">SUM(AB259:AB270)</f>
        <v>0</v>
      </c>
      <c r="AC271" s="31" t="n">
        <f aca="false">SUM(AC259:AC270)</f>
        <v>0</v>
      </c>
      <c r="AD271" s="31" t="n">
        <f aca="false">SUM(AD259:AD270)</f>
        <v>167</v>
      </c>
      <c r="AE271" s="31" t="n">
        <f aca="false">SUM(AE259:AE270)</f>
        <v>4704</v>
      </c>
    </row>
    <row r="272" s="1" customFormat="true" ht="16.5" hidden="false" customHeight="false" outlineLevel="0" collapsed="false">
      <c r="F272" s="3"/>
      <c r="G272" s="3"/>
      <c r="U272" s="1" t="n">
        <f aca="false">U271/2</f>
        <v>22</v>
      </c>
      <c r="V272" s="1" t="n">
        <f aca="false">V271/2</f>
        <v>12.5</v>
      </c>
    </row>
    <row r="273" s="1" customFormat="true" ht="16.5" hidden="false" customHeight="true" outlineLevel="0" collapsed="false">
      <c r="C273" s="29" t="s">
        <v>67</v>
      </c>
      <c r="D273" s="32" t="s">
        <v>68</v>
      </c>
      <c r="E273" s="32"/>
      <c r="F273" s="32"/>
      <c r="G273" s="32"/>
      <c r="H273" s="33" t="s">
        <v>8</v>
      </c>
      <c r="I273" s="9" t="s">
        <v>9</v>
      </c>
      <c r="J273" s="9" t="s">
        <v>10</v>
      </c>
      <c r="K273" s="9" t="s">
        <v>11</v>
      </c>
      <c r="L273" s="9" t="s">
        <v>12</v>
      </c>
      <c r="M273" s="9" t="s">
        <v>13</v>
      </c>
      <c r="N273" s="9" t="s">
        <v>14</v>
      </c>
      <c r="O273" s="9" t="s">
        <v>15</v>
      </c>
      <c r="P273" s="9" t="s">
        <v>16</v>
      </c>
      <c r="Q273" s="9" t="s">
        <v>17</v>
      </c>
      <c r="R273" s="9" t="s">
        <v>18</v>
      </c>
      <c r="S273" s="9" t="s">
        <v>19</v>
      </c>
      <c r="T273" s="9" t="s">
        <v>20</v>
      </c>
      <c r="U273" s="9" t="s">
        <v>24</v>
      </c>
      <c r="V273" s="9" t="s">
        <v>25</v>
      </c>
      <c r="W273" s="9" t="s">
        <v>26</v>
      </c>
      <c r="X273" s="9" t="s">
        <v>27</v>
      </c>
      <c r="Y273" s="9" t="s">
        <v>28</v>
      </c>
      <c r="Z273" s="9" t="s">
        <v>29</v>
      </c>
      <c r="AA273" s="9" t="s">
        <v>30</v>
      </c>
      <c r="AB273" s="9" t="s">
        <v>31</v>
      </c>
    </row>
    <row r="274" s="1" customFormat="true" ht="16.5" hidden="false" customHeight="false" outlineLevel="0" collapsed="false">
      <c r="D274" s="32"/>
      <c r="E274" s="32"/>
      <c r="F274" s="32"/>
      <c r="G274" s="32"/>
      <c r="H274" s="20" t="n">
        <f aca="false">H271</f>
        <v>6365</v>
      </c>
      <c r="I274" s="20" t="n">
        <f aca="false">I271+22</f>
        <v>889</v>
      </c>
      <c r="J274" s="20" t="n">
        <f aca="false">J271+13</f>
        <v>1693</v>
      </c>
      <c r="K274" s="20" t="n">
        <f aca="false">K271+22</f>
        <v>146</v>
      </c>
      <c r="L274" s="20" t="n">
        <f aca="false">L271+12</f>
        <v>42</v>
      </c>
      <c r="M274" s="20" t="n">
        <f aca="false">M271</f>
        <v>51</v>
      </c>
      <c r="N274" s="20" t="n">
        <f aca="false">N271</f>
        <v>0</v>
      </c>
      <c r="O274" s="20" t="n">
        <f aca="false">O271</f>
        <v>0</v>
      </c>
      <c r="P274" s="20" t="n">
        <f aca="false">P271</f>
        <v>1492</v>
      </c>
      <c r="Q274" s="20" t="n">
        <f aca="false">Q271</f>
        <v>0</v>
      </c>
      <c r="R274" s="20" t="n">
        <f aca="false">R271</f>
        <v>224</v>
      </c>
      <c r="S274" s="20" t="n">
        <f aca="false">S271</f>
        <v>0</v>
      </c>
      <c r="T274" s="20" t="n">
        <f aca="false">T271</f>
        <v>0</v>
      </c>
      <c r="U274" s="20" t="n">
        <f aca="false">X259</f>
        <v>0</v>
      </c>
      <c r="V274" s="20" t="n">
        <f aca="false">Y259</f>
        <v>0</v>
      </c>
      <c r="W274" s="20" t="n">
        <f aca="false">Z259</f>
        <v>0</v>
      </c>
      <c r="X274" s="20" t="n">
        <f aca="false">AA259</f>
        <v>0</v>
      </c>
      <c r="Y274" s="20" t="n">
        <f aca="false">AB259</f>
        <v>0</v>
      </c>
      <c r="Z274" s="20" t="n">
        <f aca="false">AC271</f>
        <v>0</v>
      </c>
      <c r="AA274" s="20" t="n">
        <f aca="false">AD271</f>
        <v>167</v>
      </c>
      <c r="AB274" s="20" t="n">
        <f aca="false">SUM(I274:AA274)</f>
        <v>4704</v>
      </c>
    </row>
    <row r="275" s="1" customFormat="true" ht="16.5" hidden="false" customHeight="false" outlineLevel="0" collapsed="false">
      <c r="F275" s="3"/>
      <c r="G275" s="3"/>
    </row>
    <row r="276" s="1" customFormat="true" ht="30.75" hidden="false" customHeight="true" outlineLevel="0" collapsed="false">
      <c r="C276" s="29" t="s">
        <v>69</v>
      </c>
      <c r="D276" s="32" t="s">
        <v>70</v>
      </c>
      <c r="E276" s="32"/>
      <c r="F276" s="32"/>
      <c r="G276" s="32"/>
      <c r="H276" s="33" t="s">
        <v>8</v>
      </c>
      <c r="I276" s="34" t="s">
        <v>71</v>
      </c>
      <c r="J276" s="34"/>
      <c r="K276" s="34" t="s">
        <v>72</v>
      </c>
      <c r="L276" s="34"/>
      <c r="M276" s="9" t="s">
        <v>13</v>
      </c>
      <c r="N276" s="9" t="s">
        <v>14</v>
      </c>
      <c r="O276" s="9" t="s">
        <v>15</v>
      </c>
      <c r="P276" s="9" t="s">
        <v>16</v>
      </c>
      <c r="Q276" s="9" t="s">
        <v>17</v>
      </c>
      <c r="R276" s="9" t="s">
        <v>18</v>
      </c>
      <c r="S276" s="9" t="s">
        <v>19</v>
      </c>
      <c r="T276" s="9" t="s">
        <v>20</v>
      </c>
      <c r="U276" s="9" t="s">
        <v>24</v>
      </c>
      <c r="V276" s="9" t="s">
        <v>25</v>
      </c>
      <c r="W276" s="9" t="s">
        <v>26</v>
      </c>
      <c r="X276" s="9" t="s">
        <v>27</v>
      </c>
      <c r="Y276" s="9" t="s">
        <v>28</v>
      </c>
      <c r="Z276" s="9" t="s">
        <v>29</v>
      </c>
      <c r="AA276" s="9" t="s">
        <v>30</v>
      </c>
      <c r="AB276" s="9" t="s">
        <v>31</v>
      </c>
    </row>
    <row r="277" s="1" customFormat="true" ht="16.5" hidden="false" customHeight="false" outlineLevel="0" collapsed="false">
      <c r="D277" s="32"/>
      <c r="E277" s="32"/>
      <c r="F277" s="32"/>
      <c r="G277" s="32"/>
      <c r="H277" s="20" t="n">
        <f aca="false">H271</f>
        <v>6365</v>
      </c>
      <c r="I277" s="35" t="n">
        <f aca="false">I274+K274</f>
        <v>1035</v>
      </c>
      <c r="J277" s="35"/>
      <c r="K277" s="35" t="n">
        <f aca="false">J274+L274</f>
        <v>1735</v>
      </c>
      <c r="L277" s="35"/>
      <c r="M277" s="20" t="n">
        <f aca="false">M274</f>
        <v>51</v>
      </c>
      <c r="N277" s="20" t="s">
        <v>148</v>
      </c>
      <c r="O277" s="20" t="s">
        <v>148</v>
      </c>
      <c r="P277" s="20" t="n">
        <f aca="false">P274</f>
        <v>1492</v>
      </c>
      <c r="Q277" s="20" t="s">
        <v>148</v>
      </c>
      <c r="R277" s="20" t="n">
        <f aca="false">R274</f>
        <v>224</v>
      </c>
      <c r="S277" s="20" t="s">
        <v>148</v>
      </c>
      <c r="T277" s="20" t="s">
        <v>148</v>
      </c>
      <c r="U277" s="20" t="s">
        <v>148</v>
      </c>
      <c r="V277" s="20" t="s">
        <v>148</v>
      </c>
      <c r="W277" s="20" t="s">
        <v>148</v>
      </c>
      <c r="X277" s="20" t="s">
        <v>148</v>
      </c>
      <c r="Y277" s="20" t="s">
        <v>148</v>
      </c>
      <c r="Z277" s="20" t="n">
        <f aca="false">Z274</f>
        <v>0</v>
      </c>
      <c r="AA277" s="20" t="n">
        <f aca="false">AA274</f>
        <v>167</v>
      </c>
      <c r="AB277" s="20" t="n">
        <f aca="false">SUM(I277:AA277)</f>
        <v>4704</v>
      </c>
    </row>
    <row r="278" s="1" customFormat="true" ht="16.5" hidden="false" customHeight="false" outlineLevel="0" collapsed="false"/>
    <row r="280" s="1" customFormat="true" ht="16.5" hidden="false" customHeight="false" outlineLevel="0" collapsed="false">
      <c r="A280" s="5" t="s">
        <v>1</v>
      </c>
      <c r="B280" s="6" t="s">
        <v>2</v>
      </c>
      <c r="C280" s="7" t="s">
        <v>3</v>
      </c>
      <c r="D280" s="5" t="s">
        <v>4</v>
      </c>
      <c r="E280" s="5" t="s">
        <v>5</v>
      </c>
      <c r="F280" s="8"/>
      <c r="G280" s="8" t="s">
        <v>7</v>
      </c>
      <c r="H280" s="8"/>
      <c r="I280" s="9" t="s">
        <v>9</v>
      </c>
      <c r="J280" s="9" t="s">
        <v>10</v>
      </c>
      <c r="K280" s="9" t="s">
        <v>11</v>
      </c>
      <c r="L280" s="9" t="s">
        <v>12</v>
      </c>
      <c r="M280" s="9" t="s">
        <v>13</v>
      </c>
      <c r="N280" s="9" t="s">
        <v>14</v>
      </c>
      <c r="O280" s="9" t="s">
        <v>15</v>
      </c>
      <c r="P280" s="9" t="s">
        <v>498</v>
      </c>
      <c r="Q280" s="9" t="s">
        <v>17</v>
      </c>
      <c r="R280" s="9" t="s">
        <v>18</v>
      </c>
      <c r="S280" s="9" t="s">
        <v>19</v>
      </c>
      <c r="T280" s="9" t="s">
        <v>20</v>
      </c>
      <c r="U280" s="10" t="s">
        <v>21</v>
      </c>
      <c r="V280" s="10" t="s">
        <v>22</v>
      </c>
      <c r="W280" s="10" t="s">
        <v>23</v>
      </c>
      <c r="X280" s="9" t="s">
        <v>24</v>
      </c>
      <c r="Y280" s="9" t="s">
        <v>25</v>
      </c>
      <c r="Z280" s="9" t="s">
        <v>26</v>
      </c>
      <c r="AA280" s="9" t="s">
        <v>27</v>
      </c>
      <c r="AB280" s="9" t="s">
        <v>28</v>
      </c>
      <c r="AC280" s="9" t="s">
        <v>29</v>
      </c>
      <c r="AD280" s="9" t="s">
        <v>30</v>
      </c>
      <c r="AE280" s="9" t="s">
        <v>31</v>
      </c>
    </row>
    <row r="281" s="1" customFormat="true" ht="16.5" hidden="false" customHeight="false" outlineLevel="0" collapsed="false">
      <c r="A281" s="11" t="n">
        <v>1</v>
      </c>
      <c r="B281" s="12" t="n">
        <v>11</v>
      </c>
      <c r="C281" s="13" t="n">
        <v>525</v>
      </c>
      <c r="D281" s="17" t="s">
        <v>499</v>
      </c>
      <c r="E281" s="17"/>
      <c r="F281" s="16" t="n">
        <v>2249</v>
      </c>
      <c r="G281" s="27" t="s">
        <v>33</v>
      </c>
      <c r="H281" s="76" t="n">
        <v>522</v>
      </c>
      <c r="I281" s="20" t="n">
        <v>0</v>
      </c>
      <c r="J281" s="20" t="n">
        <v>41</v>
      </c>
      <c r="K281" s="20" t="n">
        <v>39</v>
      </c>
      <c r="L281" s="20" t="n">
        <v>20</v>
      </c>
      <c r="M281" s="20"/>
      <c r="N281" s="20" t="n">
        <v>74</v>
      </c>
      <c r="O281" s="20" t="n">
        <v>2</v>
      </c>
      <c r="P281" s="20" t="n">
        <v>268</v>
      </c>
      <c r="Q281" s="20" t="n">
        <v>8</v>
      </c>
      <c r="R281" s="20" t="n">
        <v>9</v>
      </c>
      <c r="S281" s="20" t="n">
        <v>3</v>
      </c>
      <c r="T281" s="20" t="n">
        <v>3</v>
      </c>
      <c r="U281" s="38" t="n">
        <v>3</v>
      </c>
      <c r="V281" s="38"/>
      <c r="W281" s="38"/>
      <c r="X281" s="20"/>
      <c r="Y281" s="20"/>
      <c r="Z281" s="20"/>
      <c r="AA281" s="20"/>
      <c r="AB281" s="20"/>
      <c r="AC281" s="20"/>
      <c r="AD281" s="20" t="n">
        <v>8</v>
      </c>
      <c r="AE281" s="20" t="n">
        <v>478</v>
      </c>
    </row>
    <row r="282" s="1" customFormat="true" ht="16.5" hidden="false" customHeight="false" outlineLevel="0" collapsed="false">
      <c r="A282" s="11" t="n">
        <v>2</v>
      </c>
      <c r="B282" s="12" t="n">
        <v>11</v>
      </c>
      <c r="C282" s="13" t="n">
        <v>525</v>
      </c>
      <c r="D282" s="17" t="s">
        <v>499</v>
      </c>
      <c r="E282" s="17"/>
      <c r="F282" s="16" t="n">
        <v>2249</v>
      </c>
      <c r="G282" s="89" t="s">
        <v>34</v>
      </c>
      <c r="H282" s="76" t="n">
        <v>521</v>
      </c>
      <c r="I282" s="20" t="n">
        <v>1</v>
      </c>
      <c r="J282" s="20" t="n">
        <v>62</v>
      </c>
      <c r="K282" s="20" t="n">
        <v>39</v>
      </c>
      <c r="L282" s="20" t="n">
        <v>29</v>
      </c>
      <c r="M282" s="20"/>
      <c r="N282" s="20" t="n">
        <v>47</v>
      </c>
      <c r="O282" s="20" t="n">
        <v>1</v>
      </c>
      <c r="P282" s="20" t="n">
        <v>237</v>
      </c>
      <c r="Q282" s="20" t="n">
        <v>9</v>
      </c>
      <c r="R282" s="20" t="n">
        <v>11</v>
      </c>
      <c r="S282" s="20" t="n">
        <v>0</v>
      </c>
      <c r="T282" s="20" t="n">
        <v>5</v>
      </c>
      <c r="U282" s="38" t="n">
        <v>3</v>
      </c>
      <c r="V282" s="38"/>
      <c r="W282" s="38"/>
      <c r="X282" s="20"/>
      <c r="Y282" s="20"/>
      <c r="Z282" s="20"/>
      <c r="AA282" s="20"/>
      <c r="AB282" s="20"/>
      <c r="AC282" s="20"/>
      <c r="AD282" s="20" t="n">
        <v>24</v>
      </c>
      <c r="AE282" s="20" t="n">
        <v>468</v>
      </c>
    </row>
    <row r="283" s="1" customFormat="true" ht="16.5" hidden="false" customHeight="false" outlineLevel="0" collapsed="false">
      <c r="A283" s="11" t="n">
        <v>3</v>
      </c>
      <c r="B283" s="12" t="n">
        <v>11</v>
      </c>
      <c r="C283" s="13" t="n">
        <v>525</v>
      </c>
      <c r="D283" s="17" t="s">
        <v>499</v>
      </c>
      <c r="E283" s="17"/>
      <c r="F283" s="16" t="n">
        <v>2250</v>
      </c>
      <c r="G283" s="27" t="s">
        <v>33</v>
      </c>
      <c r="H283" s="76" t="n">
        <v>629</v>
      </c>
      <c r="I283" s="20" t="n">
        <v>2</v>
      </c>
      <c r="J283" s="20" t="n">
        <v>2</v>
      </c>
      <c r="K283" s="20" t="n">
        <v>2</v>
      </c>
      <c r="L283" s="20" t="n">
        <v>0</v>
      </c>
      <c r="M283" s="20"/>
      <c r="N283" s="20" t="n">
        <v>1</v>
      </c>
      <c r="O283" s="20" t="n">
        <v>0</v>
      </c>
      <c r="P283" s="20" t="n">
        <v>3</v>
      </c>
      <c r="Q283" s="20" t="n">
        <v>0</v>
      </c>
      <c r="R283" s="20" t="n">
        <v>2</v>
      </c>
      <c r="S283" s="20" t="n">
        <v>0</v>
      </c>
      <c r="T283" s="20" t="n">
        <v>0</v>
      </c>
      <c r="U283" s="38" t="n">
        <v>0</v>
      </c>
      <c r="V283" s="38"/>
      <c r="W283" s="38"/>
      <c r="X283" s="20"/>
      <c r="Y283" s="20"/>
      <c r="Z283" s="20"/>
      <c r="AA283" s="20"/>
      <c r="AB283" s="20"/>
      <c r="AC283" s="20"/>
      <c r="AD283" s="20" t="n">
        <v>1</v>
      </c>
      <c r="AE283" s="20" t="n">
        <v>13</v>
      </c>
    </row>
    <row r="284" s="1" customFormat="true" ht="16.5" hidden="false" customHeight="false" outlineLevel="0" collapsed="false">
      <c r="A284" s="11" t="n">
        <v>4</v>
      </c>
      <c r="B284" s="12" t="n">
        <v>11</v>
      </c>
      <c r="C284" s="13" t="n">
        <v>525</v>
      </c>
      <c r="D284" s="17" t="s">
        <v>499</v>
      </c>
      <c r="E284" s="17"/>
      <c r="F284" s="16" t="n">
        <v>2250</v>
      </c>
      <c r="G284" s="89" t="s">
        <v>34</v>
      </c>
      <c r="H284" s="76" t="n">
        <v>628</v>
      </c>
      <c r="I284" s="20" t="n">
        <v>1</v>
      </c>
      <c r="J284" s="20" t="n">
        <v>75</v>
      </c>
      <c r="K284" s="20" t="n">
        <v>16</v>
      </c>
      <c r="L284" s="20" t="n">
        <v>70</v>
      </c>
      <c r="M284" s="20"/>
      <c r="N284" s="20" t="n">
        <v>44</v>
      </c>
      <c r="O284" s="20" t="n">
        <v>2</v>
      </c>
      <c r="P284" s="20" t="n">
        <v>163</v>
      </c>
      <c r="Q284" s="20" t="n">
        <v>12</v>
      </c>
      <c r="R284" s="20" t="n">
        <v>3</v>
      </c>
      <c r="S284" s="20" t="n">
        <v>1</v>
      </c>
      <c r="T284" s="20" t="n">
        <v>1</v>
      </c>
      <c r="U284" s="38" t="n">
        <v>1</v>
      </c>
      <c r="V284" s="38"/>
      <c r="W284" s="38"/>
      <c r="X284" s="20"/>
      <c r="Y284" s="20"/>
      <c r="Z284" s="20"/>
      <c r="AA284" s="20"/>
      <c r="AB284" s="20"/>
      <c r="AC284" s="20"/>
      <c r="AD284" s="20" t="n">
        <v>13</v>
      </c>
      <c r="AE284" s="20" t="n">
        <v>402</v>
      </c>
    </row>
    <row r="285" s="1" customFormat="true" ht="16.5" hidden="false" customHeight="false" outlineLevel="0" collapsed="false">
      <c r="A285" s="11" t="n">
        <v>5</v>
      </c>
      <c r="B285" s="12" t="n">
        <v>11</v>
      </c>
      <c r="C285" s="13" t="n">
        <v>525</v>
      </c>
      <c r="D285" s="17" t="s">
        <v>499</v>
      </c>
      <c r="E285" s="17"/>
      <c r="F285" s="16" t="n">
        <v>2251</v>
      </c>
      <c r="G285" s="27" t="s">
        <v>33</v>
      </c>
      <c r="H285" s="76" t="n">
        <v>593</v>
      </c>
      <c r="I285" s="20" t="n">
        <v>2</v>
      </c>
      <c r="J285" s="20" t="n">
        <v>77</v>
      </c>
      <c r="K285" s="20" t="n">
        <v>17</v>
      </c>
      <c r="L285" s="20" t="n">
        <v>56</v>
      </c>
      <c r="M285" s="20"/>
      <c r="N285" s="20" t="n">
        <v>55</v>
      </c>
      <c r="O285" s="20" t="n">
        <v>0</v>
      </c>
      <c r="P285" s="20" t="n">
        <v>158</v>
      </c>
      <c r="Q285" s="20" t="n">
        <v>12</v>
      </c>
      <c r="R285" s="20" t="n">
        <v>3</v>
      </c>
      <c r="S285" s="20" t="n">
        <v>0</v>
      </c>
      <c r="T285" s="20" t="n">
        <v>1</v>
      </c>
      <c r="U285" s="38" t="n">
        <v>0</v>
      </c>
      <c r="V285" s="38"/>
      <c r="W285" s="38"/>
      <c r="X285" s="20"/>
      <c r="Y285" s="20"/>
      <c r="Z285" s="20"/>
      <c r="AA285" s="20"/>
      <c r="AB285" s="20"/>
      <c r="AC285" s="20"/>
      <c r="AD285" s="20" t="n">
        <v>22</v>
      </c>
      <c r="AE285" s="20" t="n">
        <v>403</v>
      </c>
    </row>
    <row r="286" s="1" customFormat="true" ht="16.5" hidden="false" customHeight="false" outlineLevel="0" collapsed="false">
      <c r="A286" s="11" t="n">
        <v>6</v>
      </c>
      <c r="B286" s="12" t="n">
        <v>11</v>
      </c>
      <c r="C286" s="13" t="n">
        <v>525</v>
      </c>
      <c r="D286" s="17" t="s">
        <v>499</v>
      </c>
      <c r="E286" s="17"/>
      <c r="F286" s="16" t="n">
        <v>2251</v>
      </c>
      <c r="G286" s="89" t="s">
        <v>34</v>
      </c>
      <c r="H286" s="76" t="n">
        <v>593</v>
      </c>
      <c r="I286" s="20" t="n">
        <v>2</v>
      </c>
      <c r="J286" s="20" t="n">
        <v>71</v>
      </c>
      <c r="K286" s="20" t="n">
        <v>17</v>
      </c>
      <c r="L286" s="20" t="n">
        <v>17</v>
      </c>
      <c r="M286" s="20"/>
      <c r="N286" s="20" t="n">
        <v>74</v>
      </c>
      <c r="O286" s="20" t="n">
        <v>0</v>
      </c>
      <c r="P286" s="20" t="n">
        <v>192</v>
      </c>
      <c r="Q286" s="20" t="n">
        <v>12</v>
      </c>
      <c r="R286" s="20" t="n">
        <v>9</v>
      </c>
      <c r="S286" s="20" t="n">
        <v>1</v>
      </c>
      <c r="T286" s="20" t="n">
        <v>5</v>
      </c>
      <c r="U286" s="38" t="n">
        <v>0</v>
      </c>
      <c r="V286" s="38"/>
      <c r="W286" s="38"/>
      <c r="X286" s="20"/>
      <c r="Y286" s="20"/>
      <c r="Z286" s="20"/>
      <c r="AA286" s="20"/>
      <c r="AB286" s="20"/>
      <c r="AC286" s="20"/>
      <c r="AD286" s="20" t="n">
        <v>16</v>
      </c>
      <c r="AE286" s="20" t="n">
        <v>416</v>
      </c>
    </row>
    <row r="287" s="1" customFormat="true" ht="16.5" hidden="false" customHeight="false" outlineLevel="0" collapsed="false">
      <c r="A287" s="11" t="n">
        <v>7</v>
      </c>
      <c r="B287" s="12" t="n">
        <v>11</v>
      </c>
      <c r="C287" s="13" t="n">
        <v>525</v>
      </c>
      <c r="D287" s="17" t="s">
        <v>499</v>
      </c>
      <c r="E287" s="17"/>
      <c r="F287" s="16" t="n">
        <v>2252</v>
      </c>
      <c r="G287" s="27" t="s">
        <v>33</v>
      </c>
      <c r="H287" s="76" t="n">
        <v>499</v>
      </c>
      <c r="I287" s="20" t="n">
        <v>0</v>
      </c>
      <c r="J287" s="20" t="n">
        <v>84</v>
      </c>
      <c r="K287" s="20" t="n">
        <v>16</v>
      </c>
      <c r="L287" s="20" t="n">
        <v>12</v>
      </c>
      <c r="M287" s="20"/>
      <c r="N287" s="20" t="n">
        <v>100</v>
      </c>
      <c r="O287" s="20" t="n">
        <v>1</v>
      </c>
      <c r="P287" s="20" t="n">
        <v>191</v>
      </c>
      <c r="Q287" s="20" t="n">
        <v>7</v>
      </c>
      <c r="R287" s="20" t="n">
        <v>4</v>
      </c>
      <c r="S287" s="20" t="n">
        <v>1</v>
      </c>
      <c r="T287" s="20" t="n">
        <v>4</v>
      </c>
      <c r="U287" s="38" t="n">
        <v>0</v>
      </c>
      <c r="V287" s="38"/>
      <c r="W287" s="38"/>
      <c r="X287" s="20"/>
      <c r="Y287" s="20"/>
      <c r="Z287" s="20"/>
      <c r="AA287" s="20"/>
      <c r="AB287" s="20"/>
      <c r="AC287" s="20"/>
      <c r="AD287" s="20" t="n">
        <v>13</v>
      </c>
      <c r="AE287" s="20" t="n">
        <v>433</v>
      </c>
    </row>
    <row r="288" s="1" customFormat="true" ht="16.5" hidden="false" customHeight="false" outlineLevel="0" collapsed="false">
      <c r="A288" s="11" t="n">
        <v>8</v>
      </c>
      <c r="B288" s="12" t="n">
        <v>11</v>
      </c>
      <c r="C288" s="13" t="n">
        <v>525</v>
      </c>
      <c r="D288" s="17" t="s">
        <v>499</v>
      </c>
      <c r="E288" s="17"/>
      <c r="F288" s="16" t="n">
        <v>2252</v>
      </c>
      <c r="G288" s="89" t="s">
        <v>34</v>
      </c>
      <c r="H288" s="76" t="n">
        <v>498</v>
      </c>
      <c r="I288" s="20" t="n">
        <v>3</v>
      </c>
      <c r="J288" s="20" t="n">
        <v>56</v>
      </c>
      <c r="K288" s="20" t="n">
        <v>12</v>
      </c>
      <c r="L288" s="20" t="n">
        <v>21</v>
      </c>
      <c r="M288" s="20"/>
      <c r="N288" s="20" t="n">
        <v>33</v>
      </c>
      <c r="O288" s="20" t="n">
        <v>2</v>
      </c>
      <c r="P288" s="20" t="n">
        <v>171</v>
      </c>
      <c r="Q288" s="20" t="n">
        <v>4</v>
      </c>
      <c r="R288" s="20" t="n">
        <v>4</v>
      </c>
      <c r="S288" s="20" t="n">
        <v>3</v>
      </c>
      <c r="T288" s="20" t="n">
        <v>1</v>
      </c>
      <c r="U288" s="38" t="n">
        <v>2</v>
      </c>
      <c r="V288" s="38"/>
      <c r="W288" s="38"/>
      <c r="X288" s="20"/>
      <c r="Y288" s="20"/>
      <c r="Z288" s="20"/>
      <c r="AA288" s="20"/>
      <c r="AB288" s="20"/>
      <c r="AC288" s="20"/>
      <c r="AD288" s="20" t="n">
        <v>5</v>
      </c>
      <c r="AE288" s="20" t="n">
        <v>317</v>
      </c>
    </row>
    <row r="289" s="1" customFormat="true" ht="16.5" hidden="false" customHeight="false" outlineLevel="0" collapsed="false">
      <c r="A289" s="11" t="n">
        <v>9</v>
      </c>
      <c r="B289" s="12" t="n">
        <v>11</v>
      </c>
      <c r="C289" s="13" t="n">
        <v>525</v>
      </c>
      <c r="D289" s="17" t="s">
        <v>499</v>
      </c>
      <c r="E289" s="17"/>
      <c r="F289" s="16" t="n">
        <v>2253</v>
      </c>
      <c r="G289" s="27" t="s">
        <v>33</v>
      </c>
      <c r="H289" s="76" t="n">
        <v>621</v>
      </c>
      <c r="I289" s="20" t="n">
        <v>1</v>
      </c>
      <c r="J289" s="20" t="n">
        <v>71</v>
      </c>
      <c r="K289" s="20" t="n">
        <v>8</v>
      </c>
      <c r="L289" s="20" t="n">
        <v>53</v>
      </c>
      <c r="M289" s="20"/>
      <c r="N289" s="20" t="n">
        <v>53</v>
      </c>
      <c r="O289" s="20" t="n">
        <v>0</v>
      </c>
      <c r="P289" s="20" t="n">
        <v>176</v>
      </c>
      <c r="Q289" s="20" t="n">
        <v>2</v>
      </c>
      <c r="R289" s="20" t="n">
        <v>24</v>
      </c>
      <c r="S289" s="20" t="n">
        <v>1</v>
      </c>
      <c r="T289" s="20" t="n">
        <v>10</v>
      </c>
      <c r="U289" s="38" t="n">
        <v>0</v>
      </c>
      <c r="V289" s="38"/>
      <c r="W289" s="38"/>
      <c r="X289" s="20"/>
      <c r="Y289" s="20"/>
      <c r="Z289" s="20"/>
      <c r="AA289" s="20"/>
      <c r="AB289" s="20"/>
      <c r="AC289" s="20"/>
      <c r="AD289" s="20" t="n">
        <v>15</v>
      </c>
      <c r="AE289" s="20" t="n">
        <v>414</v>
      </c>
    </row>
    <row r="290" s="1" customFormat="true" ht="16.5" hidden="false" customHeight="false" outlineLevel="0" collapsed="false">
      <c r="A290" s="11" t="n">
        <v>10</v>
      </c>
      <c r="B290" s="12" t="n">
        <v>11</v>
      </c>
      <c r="C290" s="13" t="n">
        <v>525</v>
      </c>
      <c r="D290" s="17" t="s">
        <v>499</v>
      </c>
      <c r="E290" s="17"/>
      <c r="F290" s="16" t="n">
        <v>2253</v>
      </c>
      <c r="G290" s="89" t="s">
        <v>34</v>
      </c>
      <c r="H290" s="76" t="n">
        <v>621</v>
      </c>
      <c r="I290" s="20" t="n">
        <v>2</v>
      </c>
      <c r="J290" s="20" t="n">
        <v>70</v>
      </c>
      <c r="K290" s="20" t="n">
        <v>6</v>
      </c>
      <c r="L290" s="20" t="n">
        <v>55</v>
      </c>
      <c r="M290" s="20"/>
      <c r="N290" s="20" t="n">
        <v>60</v>
      </c>
      <c r="O290" s="20" t="n">
        <v>0</v>
      </c>
      <c r="P290" s="20" t="n">
        <v>190</v>
      </c>
      <c r="Q290" s="20" t="n">
        <v>4</v>
      </c>
      <c r="R290" s="20" t="n">
        <v>33</v>
      </c>
      <c r="S290" s="20" t="n">
        <v>0</v>
      </c>
      <c r="T290" s="20" t="n">
        <v>7</v>
      </c>
      <c r="U290" s="38" t="n">
        <v>0</v>
      </c>
      <c r="V290" s="38"/>
      <c r="W290" s="38"/>
      <c r="X290" s="20"/>
      <c r="Y290" s="20"/>
      <c r="Z290" s="20"/>
      <c r="AA290" s="20"/>
      <c r="AB290" s="20"/>
      <c r="AC290" s="20"/>
      <c r="AD290" s="20" t="n">
        <v>8</v>
      </c>
      <c r="AE290" s="20" t="n">
        <v>435</v>
      </c>
    </row>
    <row r="291" s="1" customFormat="true" ht="16.5" hidden="false" customHeight="false" outlineLevel="0" collapsed="false">
      <c r="A291" s="11" t="n">
        <v>11</v>
      </c>
      <c r="B291" s="12" t="n">
        <v>11</v>
      </c>
      <c r="C291" s="13" t="n">
        <v>525</v>
      </c>
      <c r="D291" s="17" t="s">
        <v>499</v>
      </c>
      <c r="E291" s="17"/>
      <c r="F291" s="16" t="n">
        <v>2253</v>
      </c>
      <c r="G291" s="89" t="s">
        <v>36</v>
      </c>
      <c r="H291" s="76"/>
      <c r="I291" s="20" t="n">
        <v>0</v>
      </c>
      <c r="J291" s="20" t="n">
        <v>12</v>
      </c>
      <c r="K291" s="20" t="n">
        <v>3</v>
      </c>
      <c r="L291" s="20" t="n">
        <v>6</v>
      </c>
      <c r="M291" s="20"/>
      <c r="N291" s="20" t="n">
        <v>23</v>
      </c>
      <c r="O291" s="20" t="n">
        <v>2</v>
      </c>
      <c r="P291" s="20" t="n">
        <v>27</v>
      </c>
      <c r="Q291" s="20" t="n">
        <v>2</v>
      </c>
      <c r="R291" s="20" t="n">
        <v>2</v>
      </c>
      <c r="S291" s="20" t="n">
        <v>0</v>
      </c>
      <c r="T291" s="20" t="n">
        <v>0</v>
      </c>
      <c r="U291" s="38" t="n">
        <v>0</v>
      </c>
      <c r="V291" s="38"/>
      <c r="W291" s="38"/>
      <c r="X291" s="20"/>
      <c r="Y291" s="20"/>
      <c r="Z291" s="20"/>
      <c r="AA291" s="20"/>
      <c r="AB291" s="20"/>
      <c r="AC291" s="20"/>
      <c r="AD291" s="20" t="n">
        <v>2</v>
      </c>
      <c r="AE291" s="20" t="n">
        <v>79</v>
      </c>
    </row>
    <row r="292" s="1" customFormat="true" ht="16.5" hidden="false" customHeight="false" outlineLevel="0" collapsed="false">
      <c r="A292" s="11" t="n">
        <v>12</v>
      </c>
      <c r="B292" s="12" t="n">
        <v>11</v>
      </c>
      <c r="C292" s="13" t="n">
        <v>525</v>
      </c>
      <c r="D292" s="17" t="s">
        <v>499</v>
      </c>
      <c r="E292" s="17"/>
      <c r="F292" s="16" t="n">
        <v>2254</v>
      </c>
      <c r="G292" s="27" t="s">
        <v>33</v>
      </c>
      <c r="H292" s="76" t="n">
        <v>563</v>
      </c>
      <c r="I292" s="20" t="n">
        <v>2</v>
      </c>
      <c r="J292" s="20" t="n">
        <v>30</v>
      </c>
      <c r="K292" s="20" t="n">
        <v>8</v>
      </c>
      <c r="L292" s="20" t="n">
        <v>75</v>
      </c>
      <c r="M292" s="20"/>
      <c r="N292" s="20" t="n">
        <v>46</v>
      </c>
      <c r="O292" s="20" t="n">
        <v>1</v>
      </c>
      <c r="P292" s="20" t="n">
        <v>116</v>
      </c>
      <c r="Q292" s="20" t="n">
        <v>33</v>
      </c>
      <c r="R292" s="20" t="n">
        <v>7</v>
      </c>
      <c r="S292" s="20" t="n">
        <v>0</v>
      </c>
      <c r="T292" s="20" t="n">
        <v>0</v>
      </c>
      <c r="U292" s="38" t="n">
        <v>0</v>
      </c>
      <c r="V292" s="38"/>
      <c r="W292" s="38"/>
      <c r="X292" s="20"/>
      <c r="Y292" s="20"/>
      <c r="Z292" s="20"/>
      <c r="AA292" s="20"/>
      <c r="AB292" s="20"/>
      <c r="AC292" s="20"/>
      <c r="AD292" s="20" t="n">
        <v>15</v>
      </c>
      <c r="AE292" s="20" t="n">
        <v>333</v>
      </c>
    </row>
    <row r="293" s="1" customFormat="true" ht="16.5" hidden="false" customHeight="false" outlineLevel="0" collapsed="false">
      <c r="A293" s="1" t="n">
        <v>13</v>
      </c>
      <c r="B293" s="12" t="n">
        <v>11</v>
      </c>
      <c r="C293" s="13" t="n">
        <v>525</v>
      </c>
      <c r="D293" s="17" t="s">
        <v>499</v>
      </c>
      <c r="E293" s="17"/>
      <c r="F293" s="16" t="n">
        <v>2255</v>
      </c>
      <c r="G293" s="27" t="s">
        <v>33</v>
      </c>
      <c r="H293" s="89" t="n">
        <v>392</v>
      </c>
      <c r="I293" s="20" t="n">
        <v>0</v>
      </c>
      <c r="J293" s="20" t="n">
        <v>47</v>
      </c>
      <c r="K293" s="20" t="n">
        <v>18</v>
      </c>
      <c r="L293" s="20" t="n">
        <v>17</v>
      </c>
      <c r="M293" s="20"/>
      <c r="N293" s="20" t="n">
        <v>57</v>
      </c>
      <c r="O293" s="20" t="n">
        <v>0</v>
      </c>
      <c r="P293" s="20" t="n">
        <v>189</v>
      </c>
      <c r="Q293" s="20" t="n">
        <v>10</v>
      </c>
      <c r="R293" s="20" t="n">
        <v>13</v>
      </c>
      <c r="S293" s="20" t="n">
        <v>1</v>
      </c>
      <c r="T293" s="20" t="n">
        <v>0</v>
      </c>
      <c r="U293" s="38" t="n">
        <v>0</v>
      </c>
      <c r="V293" s="38"/>
      <c r="W293" s="38"/>
      <c r="X293" s="20"/>
      <c r="Y293" s="20"/>
      <c r="Z293" s="20"/>
      <c r="AA293" s="20"/>
      <c r="AB293" s="20"/>
      <c r="AC293" s="20"/>
      <c r="AD293" s="20" t="n">
        <v>6</v>
      </c>
      <c r="AE293" s="20" t="n">
        <v>358</v>
      </c>
    </row>
    <row r="294" s="1" customFormat="true" ht="16.5" hidden="false" customHeight="false" outlineLevel="0" collapsed="false">
      <c r="A294" s="1" t="n">
        <v>14</v>
      </c>
      <c r="B294" s="12" t="n">
        <v>11</v>
      </c>
      <c r="C294" s="13" t="n">
        <v>525</v>
      </c>
      <c r="D294" s="17" t="s">
        <v>499</v>
      </c>
      <c r="E294" s="17"/>
      <c r="F294" s="16" t="n">
        <v>2255</v>
      </c>
      <c r="G294" s="89" t="s">
        <v>34</v>
      </c>
      <c r="H294" s="89" t="n">
        <v>392</v>
      </c>
      <c r="I294" s="37" t="n">
        <v>1</v>
      </c>
      <c r="J294" s="20" t="n">
        <v>83</v>
      </c>
      <c r="K294" s="20" t="n">
        <v>19</v>
      </c>
      <c r="L294" s="20" t="n">
        <v>18</v>
      </c>
      <c r="M294" s="20"/>
      <c r="N294" s="20" t="n">
        <v>26</v>
      </c>
      <c r="O294" s="20" t="n">
        <v>2</v>
      </c>
      <c r="P294" s="20" t="n">
        <v>201</v>
      </c>
      <c r="Q294" s="20" t="n">
        <v>11</v>
      </c>
      <c r="R294" s="20" t="n">
        <v>4</v>
      </c>
      <c r="S294" s="20" t="n">
        <v>0</v>
      </c>
      <c r="T294" s="20" t="n">
        <v>2</v>
      </c>
      <c r="U294" s="38" t="n">
        <v>0</v>
      </c>
      <c r="V294" s="38"/>
      <c r="W294" s="38"/>
      <c r="X294" s="20"/>
      <c r="Y294" s="20"/>
      <c r="Z294" s="20"/>
      <c r="AA294" s="20"/>
      <c r="AB294" s="20"/>
      <c r="AC294" s="20"/>
      <c r="AD294" s="20" t="n">
        <v>8</v>
      </c>
      <c r="AE294" s="20" t="n">
        <v>375</v>
      </c>
    </row>
    <row r="295" s="1" customFormat="true" ht="16.5" hidden="false" customHeight="false" outlineLevel="0" collapsed="false">
      <c r="A295" s="1" t="n">
        <v>15</v>
      </c>
      <c r="B295" s="12" t="n">
        <v>11</v>
      </c>
      <c r="C295" s="13" t="n">
        <v>525</v>
      </c>
      <c r="D295" s="17" t="s">
        <v>499</v>
      </c>
      <c r="E295" s="17"/>
      <c r="F295" s="16" t="n">
        <v>2256</v>
      </c>
      <c r="G295" s="27" t="s">
        <v>33</v>
      </c>
      <c r="H295" s="28" t="n">
        <v>111</v>
      </c>
      <c r="I295" s="37" t="n">
        <v>2</v>
      </c>
      <c r="J295" s="20" t="n">
        <v>29</v>
      </c>
      <c r="K295" s="20" t="n">
        <v>90</v>
      </c>
      <c r="L295" s="20" t="n">
        <v>31</v>
      </c>
      <c r="M295" s="20"/>
      <c r="N295" s="20" t="n">
        <v>36</v>
      </c>
      <c r="O295" s="20" t="n">
        <v>0</v>
      </c>
      <c r="P295" s="20" t="n">
        <v>90</v>
      </c>
      <c r="Q295" s="20" t="n">
        <v>0</v>
      </c>
      <c r="R295" s="20" t="n">
        <v>6</v>
      </c>
      <c r="S295" s="20" t="n">
        <v>0</v>
      </c>
      <c r="T295" s="20" t="n">
        <v>2</v>
      </c>
      <c r="U295" s="38" t="n">
        <v>1</v>
      </c>
      <c r="V295" s="38"/>
      <c r="W295" s="38"/>
      <c r="X295" s="20"/>
      <c r="Y295" s="20"/>
      <c r="Z295" s="20"/>
      <c r="AA295" s="20"/>
      <c r="AB295" s="20"/>
      <c r="AC295" s="20"/>
      <c r="AD295" s="20" t="n">
        <v>5</v>
      </c>
      <c r="AE295" s="20" t="n">
        <v>292</v>
      </c>
    </row>
    <row r="296" s="1" customFormat="true" ht="16.5" hidden="false" customHeight="false" outlineLevel="0" collapsed="false">
      <c r="A296" s="1" t="n">
        <v>16</v>
      </c>
      <c r="B296" s="12" t="n">
        <v>11</v>
      </c>
      <c r="C296" s="13" t="n">
        <v>525</v>
      </c>
      <c r="D296" s="17" t="s">
        <v>499</v>
      </c>
      <c r="E296" s="17"/>
      <c r="F296" s="16" t="n">
        <v>2257</v>
      </c>
      <c r="G296" s="27" t="s">
        <v>33</v>
      </c>
      <c r="H296" s="76" t="n">
        <v>510</v>
      </c>
      <c r="I296" s="37" t="n">
        <v>3</v>
      </c>
      <c r="J296" s="20" t="n">
        <v>26</v>
      </c>
      <c r="K296" s="20" t="n">
        <v>99</v>
      </c>
      <c r="L296" s="20" t="n">
        <v>46</v>
      </c>
      <c r="M296" s="20"/>
      <c r="N296" s="20" t="n">
        <v>42</v>
      </c>
      <c r="O296" s="20" t="n">
        <v>0</v>
      </c>
      <c r="P296" s="20" t="n">
        <v>57</v>
      </c>
      <c r="Q296" s="20" t="n">
        <v>1</v>
      </c>
      <c r="R296" s="20" t="n">
        <v>8</v>
      </c>
      <c r="S296" s="20" t="n">
        <v>0</v>
      </c>
      <c r="T296" s="20" t="n">
        <v>3</v>
      </c>
      <c r="U296" s="38" t="n">
        <v>1</v>
      </c>
      <c r="V296" s="38"/>
      <c r="W296" s="38"/>
      <c r="X296" s="20"/>
      <c r="Y296" s="20"/>
      <c r="Z296" s="20"/>
      <c r="AA296" s="20"/>
      <c r="AB296" s="20"/>
      <c r="AC296" s="20"/>
      <c r="AD296" s="20" t="n">
        <v>2</v>
      </c>
      <c r="AE296" s="20" t="n">
        <v>288</v>
      </c>
    </row>
    <row r="297" s="1" customFormat="true" ht="16.5" hidden="false" customHeight="false" outlineLevel="0" collapsed="false">
      <c r="A297" s="1" t="n">
        <v>17</v>
      </c>
      <c r="B297" s="12" t="n">
        <v>11</v>
      </c>
      <c r="C297" s="13" t="n">
        <v>525</v>
      </c>
      <c r="D297" s="17" t="s">
        <v>499</v>
      </c>
      <c r="E297" s="17"/>
      <c r="F297" s="16" t="n">
        <v>2257</v>
      </c>
      <c r="G297" s="89" t="s">
        <v>34</v>
      </c>
      <c r="H297" s="76" t="n">
        <v>509</v>
      </c>
      <c r="I297" s="20" t="n">
        <v>3</v>
      </c>
      <c r="J297" s="20" t="n">
        <v>29</v>
      </c>
      <c r="K297" s="20" t="n">
        <v>22</v>
      </c>
      <c r="L297" s="20" t="n">
        <v>65</v>
      </c>
      <c r="M297" s="20"/>
      <c r="N297" s="20" t="n">
        <v>58</v>
      </c>
      <c r="O297" s="20" t="n">
        <v>4</v>
      </c>
      <c r="P297" s="20" t="n">
        <v>107</v>
      </c>
      <c r="Q297" s="20" t="n">
        <v>37</v>
      </c>
      <c r="R297" s="20" t="n">
        <v>5</v>
      </c>
      <c r="S297" s="20" t="n">
        <v>2</v>
      </c>
      <c r="T297" s="1" t="n">
        <v>1</v>
      </c>
      <c r="U297" s="38" t="n">
        <v>0</v>
      </c>
      <c r="V297" s="38"/>
      <c r="X297" s="20"/>
      <c r="Z297" s="20"/>
      <c r="AA297" s="20"/>
      <c r="AB297" s="20"/>
      <c r="AC297" s="20"/>
      <c r="AD297" s="20" t="n">
        <v>10</v>
      </c>
      <c r="AE297" s="20" t="n">
        <v>343</v>
      </c>
    </row>
    <row r="298" s="1" customFormat="true" ht="16.5" hidden="false" customHeight="false" outlineLevel="0" collapsed="false">
      <c r="C298" s="29" t="s">
        <v>65</v>
      </c>
      <c r="D298" s="30" t="s">
        <v>66</v>
      </c>
      <c r="E298" s="30"/>
      <c r="F298" s="30"/>
      <c r="G298" s="30"/>
      <c r="H298" s="31" t="n">
        <f aca="false">SUM(H281:H297)</f>
        <v>8202</v>
      </c>
      <c r="I298" s="31" t="n">
        <f aca="false">SUM(I281:I297)</f>
        <v>25</v>
      </c>
      <c r="J298" s="31" t="n">
        <f aca="false">SUM(J281:J297)</f>
        <v>865</v>
      </c>
      <c r="K298" s="31" t="n">
        <f aca="false">SUM(K281:K297)</f>
        <v>431</v>
      </c>
      <c r="L298" s="31" t="n">
        <f aca="false">SUM(L281:L297)</f>
        <v>591</v>
      </c>
      <c r="M298" s="31" t="n">
        <f aca="false">SUM(M281:M292)</f>
        <v>0</v>
      </c>
      <c r="N298" s="31" t="n">
        <f aca="false">SUM(N281:N297)</f>
        <v>829</v>
      </c>
      <c r="O298" s="31" t="n">
        <f aca="false">SUM(O281:O297)</f>
        <v>17</v>
      </c>
      <c r="P298" s="31" t="n">
        <f aca="false">SUM(P281:P297)</f>
        <v>2536</v>
      </c>
      <c r="Q298" s="31" t="n">
        <f aca="false">SUM(Q281:Q297)</f>
        <v>164</v>
      </c>
      <c r="R298" s="31" t="n">
        <f aca="false">SUM(R281:R297)</f>
        <v>147</v>
      </c>
      <c r="S298" s="31" t="n">
        <f aca="false">SUM(S281:S297)</f>
        <v>13</v>
      </c>
      <c r="T298" s="31" t="n">
        <f aca="false">SUM(T281:T297)</f>
        <v>45</v>
      </c>
      <c r="U298" s="31" t="n">
        <f aca="false">SUM(U281:U297)</f>
        <v>11</v>
      </c>
      <c r="V298" s="31" t="n">
        <f aca="false">SUM(V281:V292)</f>
        <v>0</v>
      </c>
      <c r="W298" s="31" t="n">
        <f aca="false">SUM(W281:W292)</f>
        <v>0</v>
      </c>
      <c r="X298" s="31" t="n">
        <f aca="false">SUM(X281:X292)</f>
        <v>0</v>
      </c>
      <c r="Y298" s="31" t="n">
        <f aca="false">SUM(Y281:Y292)</f>
        <v>0</v>
      </c>
      <c r="Z298" s="31" t="n">
        <f aca="false">SUM(Z281:Z292)</f>
        <v>0</v>
      </c>
      <c r="AA298" s="31" t="n">
        <f aca="false">SUM(AA281:AA292)</f>
        <v>0</v>
      </c>
      <c r="AB298" s="31" t="n">
        <f aca="false">SUM(AB281:AB292)</f>
        <v>0</v>
      </c>
      <c r="AC298" s="31" t="n">
        <f aca="false">SUM(AC281:AC292)</f>
        <v>0</v>
      </c>
      <c r="AD298" s="31" t="n">
        <f aca="false">SUM(AD281:AD297)</f>
        <v>173</v>
      </c>
      <c r="AE298" s="31" t="n">
        <f aca="false">SUM(AE281:AE297)</f>
        <v>5847</v>
      </c>
    </row>
    <row r="299" s="1" customFormat="true" ht="16.5" hidden="false" customHeight="false" outlineLevel="0" collapsed="false">
      <c r="F299" s="3"/>
      <c r="G299" s="3"/>
    </row>
    <row r="300" s="1" customFormat="true" ht="16.5" hidden="false" customHeight="true" outlineLevel="0" collapsed="false">
      <c r="C300" s="29" t="s">
        <v>67</v>
      </c>
      <c r="D300" s="32" t="s">
        <v>68</v>
      </c>
      <c r="E300" s="32"/>
      <c r="F300" s="32"/>
      <c r="G300" s="32"/>
      <c r="H300" s="33" t="s">
        <v>8</v>
      </c>
      <c r="I300" s="9" t="s">
        <v>9</v>
      </c>
      <c r="J300" s="9" t="s">
        <v>10</v>
      </c>
      <c r="K300" s="9" t="s">
        <v>11</v>
      </c>
      <c r="L300" s="9" t="s">
        <v>12</v>
      </c>
      <c r="M300" s="9" t="s">
        <v>13</v>
      </c>
      <c r="N300" s="9" t="s">
        <v>14</v>
      </c>
      <c r="O300" s="9" t="s">
        <v>15</v>
      </c>
      <c r="P300" s="9" t="s">
        <v>16</v>
      </c>
      <c r="Q300" s="9" t="s">
        <v>17</v>
      </c>
      <c r="R300" s="9" t="s">
        <v>18</v>
      </c>
      <c r="S300" s="9" t="s">
        <v>19</v>
      </c>
      <c r="T300" s="9" t="s">
        <v>20</v>
      </c>
      <c r="U300" s="9" t="s">
        <v>24</v>
      </c>
      <c r="V300" s="9" t="s">
        <v>25</v>
      </c>
      <c r="W300" s="9" t="s">
        <v>26</v>
      </c>
      <c r="X300" s="9" t="s">
        <v>27</v>
      </c>
      <c r="Y300" s="9" t="s">
        <v>28</v>
      </c>
      <c r="Z300" s="9" t="s">
        <v>29</v>
      </c>
      <c r="AA300" s="9" t="s">
        <v>30</v>
      </c>
      <c r="AB300" s="9" t="s">
        <v>31</v>
      </c>
    </row>
    <row r="301" s="1" customFormat="true" ht="16.5" hidden="false" customHeight="false" outlineLevel="0" collapsed="false">
      <c r="D301" s="32"/>
      <c r="E301" s="32"/>
      <c r="F301" s="32"/>
      <c r="G301" s="32"/>
      <c r="H301" s="20" t="n">
        <f aca="false">H298</f>
        <v>8202</v>
      </c>
      <c r="I301" s="20" t="n">
        <f aca="false">I298+5</f>
        <v>30</v>
      </c>
      <c r="J301" s="20" t="n">
        <v>865</v>
      </c>
      <c r="K301" s="20" t="n">
        <f aca="false">K298+6</f>
        <v>437</v>
      </c>
      <c r="L301" s="20" t="n">
        <v>591</v>
      </c>
      <c r="M301" s="20" t="n">
        <f aca="false">M298</f>
        <v>0</v>
      </c>
      <c r="N301" s="20" t="n">
        <f aca="false">N298</f>
        <v>829</v>
      </c>
      <c r="O301" s="20" t="n">
        <f aca="false">O298</f>
        <v>17</v>
      </c>
      <c r="P301" s="20" t="n">
        <f aca="false">P298</f>
        <v>2536</v>
      </c>
      <c r="Q301" s="20" t="n">
        <f aca="false">Q298</f>
        <v>164</v>
      </c>
      <c r="R301" s="20" t="n">
        <f aca="false">R298</f>
        <v>147</v>
      </c>
      <c r="S301" s="20" t="n">
        <f aca="false">S298</f>
        <v>13</v>
      </c>
      <c r="T301" s="20" t="n">
        <f aca="false">T298</f>
        <v>45</v>
      </c>
      <c r="U301" s="20" t="n">
        <f aca="false">X281</f>
        <v>0</v>
      </c>
      <c r="V301" s="20" t="n">
        <f aca="false">Y281</f>
        <v>0</v>
      </c>
      <c r="W301" s="20" t="n">
        <f aca="false">Z281</f>
        <v>0</v>
      </c>
      <c r="X301" s="20" t="n">
        <f aca="false">AA281</f>
        <v>0</v>
      </c>
      <c r="Y301" s="20" t="n">
        <f aca="false">AB281</f>
        <v>0</v>
      </c>
      <c r="Z301" s="20" t="n">
        <f aca="false">AC298</f>
        <v>0</v>
      </c>
      <c r="AA301" s="20" t="n">
        <f aca="false">AD298</f>
        <v>173</v>
      </c>
      <c r="AB301" s="20" t="n">
        <f aca="false">SUM(I301:AA301)</f>
        <v>5847</v>
      </c>
    </row>
    <row r="302" s="1" customFormat="true" ht="16.5" hidden="false" customHeight="false" outlineLevel="0" collapsed="false">
      <c r="F302" s="3"/>
      <c r="G302" s="3"/>
    </row>
    <row r="303" s="1" customFormat="true" ht="26.25" hidden="false" customHeight="true" outlineLevel="0" collapsed="false">
      <c r="C303" s="29" t="s">
        <v>69</v>
      </c>
      <c r="D303" s="127" t="s">
        <v>70</v>
      </c>
      <c r="E303" s="127"/>
      <c r="F303" s="127"/>
      <c r="G303" s="127"/>
      <c r="H303" s="33" t="s">
        <v>8</v>
      </c>
      <c r="I303" s="264" t="s">
        <v>71</v>
      </c>
      <c r="J303" s="264"/>
      <c r="K303" s="34" t="s">
        <v>10</v>
      </c>
      <c r="L303" s="34" t="s">
        <v>12</v>
      </c>
      <c r="M303" s="9" t="s">
        <v>13</v>
      </c>
      <c r="N303" s="9" t="s">
        <v>14</v>
      </c>
      <c r="O303" s="9" t="s">
        <v>15</v>
      </c>
      <c r="P303" s="9" t="s">
        <v>16</v>
      </c>
      <c r="Q303" s="9" t="s">
        <v>17</v>
      </c>
      <c r="R303" s="9" t="s">
        <v>18</v>
      </c>
      <c r="S303" s="9" t="s">
        <v>19</v>
      </c>
      <c r="T303" s="9" t="s">
        <v>20</v>
      </c>
      <c r="U303" s="9" t="s">
        <v>24</v>
      </c>
      <c r="V303" s="9" t="s">
        <v>25</v>
      </c>
      <c r="W303" s="9" t="s">
        <v>26</v>
      </c>
      <c r="X303" s="9" t="s">
        <v>27</v>
      </c>
      <c r="Y303" s="9" t="s">
        <v>28</v>
      </c>
      <c r="Z303" s="9" t="s">
        <v>29</v>
      </c>
      <c r="AA303" s="9" t="s">
        <v>30</v>
      </c>
      <c r="AB303" s="9" t="s">
        <v>31</v>
      </c>
    </row>
    <row r="304" s="1" customFormat="true" ht="16.5" hidden="false" customHeight="false" outlineLevel="0" collapsed="false">
      <c r="D304" s="32"/>
      <c r="E304" s="32"/>
      <c r="F304" s="32"/>
      <c r="G304" s="32"/>
      <c r="H304" s="20" t="n">
        <f aca="false">H298</f>
        <v>8202</v>
      </c>
      <c r="I304" s="265" t="n">
        <f aca="false">I301+K301</f>
        <v>467</v>
      </c>
      <c r="J304" s="265"/>
      <c r="K304" s="18" t="n">
        <v>865</v>
      </c>
      <c r="L304" s="18" t="n">
        <v>591</v>
      </c>
      <c r="M304" s="20" t="s">
        <v>148</v>
      </c>
      <c r="N304" s="20" t="n">
        <f aca="false">N301</f>
        <v>829</v>
      </c>
      <c r="O304" s="20" t="n">
        <f aca="false">O301</f>
        <v>17</v>
      </c>
      <c r="P304" s="20" t="n">
        <f aca="false">P301</f>
        <v>2536</v>
      </c>
      <c r="Q304" s="20" t="n">
        <f aca="false">Q301</f>
        <v>164</v>
      </c>
      <c r="R304" s="20" t="n">
        <f aca="false">R301</f>
        <v>147</v>
      </c>
      <c r="S304" s="20" t="n">
        <f aca="false">S301</f>
        <v>13</v>
      </c>
      <c r="T304" s="20" t="n">
        <f aca="false">T301</f>
        <v>45</v>
      </c>
      <c r="U304" s="20" t="s">
        <v>148</v>
      </c>
      <c r="V304" s="20" t="s">
        <v>148</v>
      </c>
      <c r="W304" s="20" t="s">
        <v>148</v>
      </c>
      <c r="X304" s="20" t="s">
        <v>148</v>
      </c>
      <c r="Y304" s="20" t="s">
        <v>148</v>
      </c>
      <c r="Z304" s="20" t="n">
        <f aca="false">Z301</f>
        <v>0</v>
      </c>
      <c r="AA304" s="20" t="n">
        <f aca="false">AA301</f>
        <v>173</v>
      </c>
      <c r="AB304" s="20" t="n">
        <f aca="false">SUM(I304:AA304)</f>
        <v>5847</v>
      </c>
    </row>
    <row r="305" s="1" customFormat="true" ht="16.5" hidden="false" customHeight="false" outlineLevel="0" collapsed="false"/>
    <row r="306" s="1" customFormat="true" ht="16.5" hidden="false" customHeight="false" outlineLevel="0" collapsed="false"/>
  </sheetData>
  <mergeCells count="65">
    <mergeCell ref="D21:E21"/>
    <mergeCell ref="D23:G24"/>
    <mergeCell ref="D26:G27"/>
    <mergeCell ref="I26:J26"/>
    <mergeCell ref="K26:L26"/>
    <mergeCell ref="I27:J27"/>
    <mergeCell ref="K27:L27"/>
    <mergeCell ref="D44:E44"/>
    <mergeCell ref="D46:G47"/>
    <mergeCell ref="D49:G50"/>
    <mergeCell ref="I49:J49"/>
    <mergeCell ref="K49:L49"/>
    <mergeCell ref="I50:J50"/>
    <mergeCell ref="K50:L50"/>
    <mergeCell ref="D110:G111"/>
    <mergeCell ref="D113:G113"/>
    <mergeCell ref="I113:J113"/>
    <mergeCell ref="K113:L113"/>
    <mergeCell ref="I114:J114"/>
    <mergeCell ref="K114:L114"/>
    <mergeCell ref="D122:E122"/>
    <mergeCell ref="D124:G125"/>
    <mergeCell ref="D127:G128"/>
    <mergeCell ref="I127:J127"/>
    <mergeCell ref="K127:L127"/>
    <mergeCell ref="I128:J128"/>
    <mergeCell ref="K128:L128"/>
    <mergeCell ref="D175:E175"/>
    <mergeCell ref="D177:G178"/>
    <mergeCell ref="D180:G181"/>
    <mergeCell ref="I180:J180"/>
    <mergeCell ref="I181:J181"/>
    <mergeCell ref="D203:E203"/>
    <mergeCell ref="D205:G206"/>
    <mergeCell ref="D208:G209"/>
    <mergeCell ref="I208:J208"/>
    <mergeCell ref="K208:L208"/>
    <mergeCell ref="I209:J209"/>
    <mergeCell ref="K209:L209"/>
    <mergeCell ref="D231:E231"/>
    <mergeCell ref="D233:G234"/>
    <mergeCell ref="D236:G237"/>
    <mergeCell ref="I236:J236"/>
    <mergeCell ref="K236:L236"/>
    <mergeCell ref="I237:J237"/>
    <mergeCell ref="K237:L237"/>
    <mergeCell ref="D249:E249"/>
    <mergeCell ref="D251:G252"/>
    <mergeCell ref="D254:G255"/>
    <mergeCell ref="I254:J254"/>
    <mergeCell ref="K254:L254"/>
    <mergeCell ref="I255:J255"/>
    <mergeCell ref="K255:L255"/>
    <mergeCell ref="D271:E271"/>
    <mergeCell ref="D273:G274"/>
    <mergeCell ref="D276:G277"/>
    <mergeCell ref="I276:J276"/>
    <mergeCell ref="K276:L276"/>
    <mergeCell ref="I277:J277"/>
    <mergeCell ref="K277:L277"/>
    <mergeCell ref="D298:E298"/>
    <mergeCell ref="D300:G301"/>
    <mergeCell ref="D303:G303"/>
    <mergeCell ref="I303:J303"/>
    <mergeCell ref="I304:J3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2" activePane="bottomLeft" state="frozen"/>
      <selection pane="topLeft" activeCell="A1" activeCellId="0" sqref="A1"/>
      <selection pane="bottomLeft" activeCell="N153" activeCellId="0" sqref="N153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5.01"/>
    <col collapsed="false" customWidth="true" hidden="false" outlineLevel="0" max="3" min="3" style="0" width="4.14"/>
    <col collapsed="false" customWidth="true" hidden="false" outlineLevel="0" max="4" min="4" style="0" width="24.42"/>
    <col collapsed="false" customWidth="true" hidden="false" outlineLevel="0" max="5" min="5" style="0" width="2"/>
    <col collapsed="false" customWidth="true" hidden="false" outlineLevel="0" max="6" min="6" style="0" width="8.29"/>
    <col collapsed="false" customWidth="true" hidden="false" outlineLevel="0" max="7" min="7" style="0" width="12.29"/>
    <col collapsed="false" customWidth="true" hidden="false" outlineLevel="0" max="8" min="8" style="0" width="10"/>
    <col collapsed="false" customWidth="true" hidden="false" outlineLevel="0" max="10" min="9" style="0" width="7.71"/>
    <col collapsed="false" customWidth="true" hidden="false" outlineLevel="0" max="11" min="11" style="0" width="5.01"/>
    <col collapsed="false" customWidth="true" hidden="false" outlineLevel="0" max="12" min="12" style="0" width="5.28"/>
    <col collapsed="false" customWidth="true" hidden="false" outlineLevel="0" max="15" min="13" style="0" width="5.01"/>
    <col collapsed="false" customWidth="true" hidden="false" outlineLevel="0" max="16" min="16" style="0" width="4.14"/>
    <col collapsed="false" customWidth="true" hidden="false" outlineLevel="0" max="17" min="17" style="0" width="4.29"/>
    <col collapsed="false" customWidth="true" hidden="false" outlineLevel="0" max="18" min="18" style="0" width="7.71"/>
    <col collapsed="false" customWidth="true" hidden="false" outlineLevel="0" max="19" min="19" style="0" width="4.14"/>
    <col collapsed="false" customWidth="true" hidden="false" outlineLevel="0" max="20" min="20" style="0" width="5.01"/>
    <col collapsed="false" customWidth="true" hidden="false" outlineLevel="0" max="21" min="21" style="0" width="8"/>
    <col collapsed="false" customWidth="true" hidden="false" outlineLevel="0" max="22" min="22" style="0" width="8.57"/>
    <col collapsed="false" customWidth="true" hidden="false" outlineLevel="0" max="23" min="23" style="0" width="8"/>
    <col collapsed="false" customWidth="true" hidden="false" outlineLevel="0" max="25" min="24" style="0" width="6.57"/>
    <col collapsed="false" customWidth="true" hidden="false" outlineLevel="0" max="26" min="26" style="0" width="5.57"/>
    <col collapsed="false" customWidth="true" hidden="false" outlineLevel="0" max="27" min="27" style="0" width="6.57"/>
    <col collapsed="false" customWidth="true" hidden="false" outlineLevel="0" max="28" min="28" style="0" width="9.71"/>
    <col collapsed="false" customWidth="true" hidden="false" outlineLevel="0" max="29" min="29" style="0" width="4.43"/>
    <col collapsed="false" customWidth="true" hidden="false" outlineLevel="0" max="30" min="30" style="0" width="6.57"/>
    <col collapsed="false" customWidth="true" hidden="false" outlineLevel="0" max="31" min="31" style="0" width="9.71"/>
  </cols>
  <sheetData>
    <row r="1" s="1" customFormat="true" ht="16.5" hidden="false" customHeight="false" outlineLevel="0" collapsed="false">
      <c r="A1" s="236" t="s">
        <v>1</v>
      </c>
      <c r="B1" s="6" t="s">
        <v>2</v>
      </c>
      <c r="C1" s="7" t="s">
        <v>3</v>
      </c>
      <c r="D1" s="5" t="s">
        <v>4</v>
      </c>
      <c r="E1" s="5" t="s">
        <v>5</v>
      </c>
      <c r="F1" s="8" t="s">
        <v>6</v>
      </c>
      <c r="G1" s="8" t="s">
        <v>7</v>
      </c>
      <c r="H1" s="8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203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21</v>
      </c>
      <c r="V1" s="10" t="s">
        <v>22</v>
      </c>
      <c r="W1" s="10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</row>
    <row r="2" customFormat="false" ht="15" hidden="false" customHeight="false" outlineLevel="0" collapsed="false">
      <c r="A2" s="258" t="n">
        <v>1</v>
      </c>
      <c r="B2" s="258" t="n">
        <v>12</v>
      </c>
      <c r="C2" s="258" t="n">
        <v>376</v>
      </c>
      <c r="D2" s="258" t="s">
        <v>500</v>
      </c>
      <c r="E2" s="258"/>
      <c r="F2" s="258" t="n">
        <v>1686</v>
      </c>
      <c r="G2" s="258" t="s">
        <v>33</v>
      </c>
      <c r="H2" s="258" t="n">
        <v>706</v>
      </c>
      <c r="I2" s="258" t="n">
        <v>41</v>
      </c>
      <c r="J2" s="258" t="n">
        <v>42</v>
      </c>
      <c r="K2" s="258" t="n">
        <v>3</v>
      </c>
      <c r="L2" s="258" t="n">
        <v>7</v>
      </c>
      <c r="M2" s="258"/>
      <c r="N2" s="258" t="n">
        <v>132</v>
      </c>
      <c r="O2" s="258" t="n">
        <v>159</v>
      </c>
      <c r="P2" s="258" t="n">
        <v>14</v>
      </c>
      <c r="Q2" s="258" t="n">
        <v>3</v>
      </c>
      <c r="R2" s="258" t="n">
        <v>31</v>
      </c>
      <c r="S2" s="258"/>
      <c r="T2" s="258" t="n">
        <v>18</v>
      </c>
      <c r="U2" s="258"/>
      <c r="V2" s="258" t="n">
        <v>1</v>
      </c>
      <c r="W2" s="258"/>
      <c r="X2" s="258"/>
      <c r="Y2" s="258"/>
      <c r="Z2" s="258"/>
      <c r="AA2" s="258"/>
      <c r="AB2" s="258"/>
      <c r="AC2" s="258" t="n">
        <v>0</v>
      </c>
      <c r="AD2" s="258" t="n">
        <v>7</v>
      </c>
      <c r="AE2" s="258" t="n">
        <f aca="false">SUM(I2:AD2)</f>
        <v>458</v>
      </c>
    </row>
    <row r="3" customFormat="false" ht="15" hidden="false" customHeight="false" outlineLevel="0" collapsed="false">
      <c r="A3" s="258" t="n">
        <v>2</v>
      </c>
      <c r="B3" s="258" t="n">
        <v>12</v>
      </c>
      <c r="C3" s="258" t="n">
        <v>376</v>
      </c>
      <c r="D3" s="258" t="s">
        <v>500</v>
      </c>
      <c r="E3" s="258"/>
      <c r="F3" s="258" t="n">
        <v>1686</v>
      </c>
      <c r="G3" s="258" t="s">
        <v>34</v>
      </c>
      <c r="H3" s="258" t="n">
        <v>706</v>
      </c>
      <c r="I3" s="258" t="n">
        <v>44</v>
      </c>
      <c r="J3" s="258" t="n">
        <v>26</v>
      </c>
      <c r="K3" s="258" t="n">
        <v>9</v>
      </c>
      <c r="L3" s="258" t="n">
        <v>4</v>
      </c>
      <c r="M3" s="258"/>
      <c r="N3" s="258" t="n">
        <v>124</v>
      </c>
      <c r="O3" s="258" t="n">
        <v>127</v>
      </c>
      <c r="P3" s="258" t="n">
        <v>11</v>
      </c>
      <c r="Q3" s="258" t="n">
        <v>0</v>
      </c>
      <c r="R3" s="258" t="n">
        <v>43</v>
      </c>
      <c r="S3" s="258"/>
      <c r="T3" s="258" t="n">
        <v>34</v>
      </c>
      <c r="U3" s="258"/>
      <c r="V3" s="258" t="n">
        <v>1</v>
      </c>
      <c r="W3" s="258"/>
      <c r="X3" s="258"/>
      <c r="Y3" s="258"/>
      <c r="Z3" s="258"/>
      <c r="AA3" s="258"/>
      <c r="AB3" s="258"/>
      <c r="AC3" s="258" t="n">
        <v>0</v>
      </c>
      <c r="AD3" s="258" t="n">
        <v>13</v>
      </c>
      <c r="AE3" s="258" t="n">
        <f aca="false">SUM(I3:AD3)</f>
        <v>436</v>
      </c>
    </row>
    <row r="4" customFormat="false" ht="15" hidden="false" customHeight="false" outlineLevel="0" collapsed="false">
      <c r="A4" s="258" t="n">
        <v>3</v>
      </c>
      <c r="B4" s="258" t="n">
        <v>12</v>
      </c>
      <c r="C4" s="258" t="n">
        <v>376</v>
      </c>
      <c r="D4" s="258" t="s">
        <v>500</v>
      </c>
      <c r="E4" s="258"/>
      <c r="F4" s="258" t="n">
        <v>1686</v>
      </c>
      <c r="G4" s="258" t="s">
        <v>35</v>
      </c>
      <c r="H4" s="258" t="n">
        <v>706</v>
      </c>
      <c r="I4" s="258" t="n">
        <v>35</v>
      </c>
      <c r="J4" s="258" t="n">
        <v>33</v>
      </c>
      <c r="K4" s="258" t="n">
        <v>7</v>
      </c>
      <c r="L4" s="258" t="n">
        <v>3</v>
      </c>
      <c r="M4" s="258"/>
      <c r="N4" s="258" t="n">
        <v>139</v>
      </c>
      <c r="O4" s="258" t="n">
        <v>108</v>
      </c>
      <c r="P4" s="258" t="n">
        <v>14</v>
      </c>
      <c r="Q4" s="258" t="n">
        <v>5</v>
      </c>
      <c r="R4" s="258" t="n">
        <v>25</v>
      </c>
      <c r="S4" s="258"/>
      <c r="T4" s="258" t="n">
        <v>37</v>
      </c>
      <c r="U4" s="258"/>
      <c r="V4" s="258" t="n">
        <v>0</v>
      </c>
      <c r="W4" s="258"/>
      <c r="X4" s="258"/>
      <c r="Y4" s="258"/>
      <c r="Z4" s="258"/>
      <c r="AA4" s="258"/>
      <c r="AB4" s="258"/>
      <c r="AC4" s="258" t="n">
        <v>0</v>
      </c>
      <c r="AD4" s="258" t="n">
        <v>18</v>
      </c>
      <c r="AE4" s="258" t="n">
        <f aca="false">SUM(I4:AD4)</f>
        <v>424</v>
      </c>
    </row>
    <row r="5" customFormat="false" ht="15" hidden="false" customHeight="false" outlineLevel="0" collapsed="false">
      <c r="A5" s="258" t="n">
        <v>4</v>
      </c>
      <c r="B5" s="258" t="n">
        <v>12</v>
      </c>
      <c r="C5" s="258" t="n">
        <v>376</v>
      </c>
      <c r="D5" s="258" t="s">
        <v>500</v>
      </c>
      <c r="E5" s="258"/>
      <c r="F5" s="258" t="n">
        <v>1686</v>
      </c>
      <c r="G5" s="258" t="s">
        <v>137</v>
      </c>
      <c r="H5" s="258" t="n">
        <v>705</v>
      </c>
      <c r="I5" s="258" t="n">
        <v>41</v>
      </c>
      <c r="J5" s="258" t="n">
        <v>24</v>
      </c>
      <c r="K5" s="258" t="n">
        <v>5</v>
      </c>
      <c r="L5" s="258" t="n">
        <v>4</v>
      </c>
      <c r="M5" s="258"/>
      <c r="N5" s="258" t="n">
        <v>141</v>
      </c>
      <c r="O5" s="258" t="n">
        <v>143</v>
      </c>
      <c r="P5" s="258" t="n">
        <v>21</v>
      </c>
      <c r="Q5" s="258" t="n">
        <v>3</v>
      </c>
      <c r="R5" s="258" t="n">
        <v>30</v>
      </c>
      <c r="S5" s="258"/>
      <c r="T5" s="258" t="n">
        <v>17</v>
      </c>
      <c r="U5" s="258"/>
      <c r="V5" s="258" t="n">
        <v>1</v>
      </c>
      <c r="W5" s="258"/>
      <c r="X5" s="258"/>
      <c r="Y5" s="258"/>
      <c r="Z5" s="258"/>
      <c r="AA5" s="258"/>
      <c r="AB5" s="258"/>
      <c r="AC5" s="258" t="n">
        <v>0</v>
      </c>
      <c r="AD5" s="258" t="n">
        <v>9</v>
      </c>
      <c r="AE5" s="258" t="n">
        <f aca="false">SUM(I5:AD5)</f>
        <v>439</v>
      </c>
    </row>
    <row r="6" customFormat="false" ht="15" hidden="false" customHeight="false" outlineLevel="0" collapsed="false">
      <c r="A6" s="258" t="n">
        <v>5</v>
      </c>
      <c r="B6" s="258" t="n">
        <v>12</v>
      </c>
      <c r="C6" s="258" t="n">
        <v>376</v>
      </c>
      <c r="D6" s="258" t="s">
        <v>500</v>
      </c>
      <c r="E6" s="258"/>
      <c r="F6" s="258" t="n">
        <v>1686</v>
      </c>
      <c r="G6" s="258" t="s">
        <v>138</v>
      </c>
      <c r="H6" s="258" t="n">
        <v>705</v>
      </c>
      <c r="I6" s="258" t="n">
        <v>33</v>
      </c>
      <c r="J6" s="258" t="n">
        <v>36</v>
      </c>
      <c r="K6" s="258" t="n">
        <v>5</v>
      </c>
      <c r="L6" s="258" t="n">
        <v>2</v>
      </c>
      <c r="M6" s="258"/>
      <c r="N6" s="258" t="n">
        <v>176</v>
      </c>
      <c r="O6" s="258" t="n">
        <v>126</v>
      </c>
      <c r="P6" s="258" t="n">
        <v>16</v>
      </c>
      <c r="Q6" s="258" t="n">
        <v>4</v>
      </c>
      <c r="R6" s="258" t="n">
        <v>29</v>
      </c>
      <c r="S6" s="258"/>
      <c r="T6" s="258" t="n">
        <v>24</v>
      </c>
      <c r="U6" s="258"/>
      <c r="V6" s="258" t="n">
        <v>1</v>
      </c>
      <c r="W6" s="258"/>
      <c r="X6" s="258"/>
      <c r="Y6" s="258"/>
      <c r="Z6" s="258"/>
      <c r="AA6" s="258"/>
      <c r="AB6" s="258"/>
      <c r="AC6" s="258" t="n">
        <v>0</v>
      </c>
      <c r="AD6" s="258" t="n">
        <v>13</v>
      </c>
      <c r="AE6" s="258" t="n">
        <f aca="false">SUM(I6:AD6)</f>
        <v>465</v>
      </c>
    </row>
    <row r="7" customFormat="false" ht="15" hidden="false" customHeight="false" outlineLevel="0" collapsed="false">
      <c r="A7" s="258" t="n">
        <v>6</v>
      </c>
      <c r="B7" s="258" t="n">
        <v>12</v>
      </c>
      <c r="C7" s="258" t="n">
        <v>376</v>
      </c>
      <c r="D7" s="258" t="s">
        <v>500</v>
      </c>
      <c r="E7" s="258"/>
      <c r="F7" s="258" t="n">
        <v>1687</v>
      </c>
      <c r="G7" s="258" t="s">
        <v>33</v>
      </c>
      <c r="H7" s="258" t="n">
        <v>566</v>
      </c>
      <c r="I7" s="258" t="n">
        <v>32</v>
      </c>
      <c r="J7" s="258" t="n">
        <v>55</v>
      </c>
      <c r="K7" s="258" t="n">
        <v>7</v>
      </c>
      <c r="L7" s="258" t="n">
        <v>6</v>
      </c>
      <c r="M7" s="258"/>
      <c r="N7" s="258" t="n">
        <v>91</v>
      </c>
      <c r="O7" s="258" t="n">
        <v>60</v>
      </c>
      <c r="P7" s="258" t="n">
        <v>17</v>
      </c>
      <c r="Q7" s="258" t="n">
        <v>6</v>
      </c>
      <c r="R7" s="258" t="n">
        <v>46</v>
      </c>
      <c r="S7" s="258"/>
      <c r="T7" s="258" t="n">
        <v>11</v>
      </c>
      <c r="U7" s="258"/>
      <c r="V7" s="258" t="n">
        <v>3</v>
      </c>
      <c r="W7" s="258"/>
      <c r="X7" s="258"/>
      <c r="Y7" s="258"/>
      <c r="Z7" s="258"/>
      <c r="AA7" s="258"/>
      <c r="AB7" s="258"/>
      <c r="AC7" s="258" t="n">
        <v>1</v>
      </c>
      <c r="AD7" s="258" t="n">
        <v>10</v>
      </c>
      <c r="AE7" s="258" t="n">
        <f aca="false">SUM(I7:AD7)</f>
        <v>345</v>
      </c>
    </row>
    <row r="8" customFormat="false" ht="15" hidden="false" customHeight="false" outlineLevel="0" collapsed="false">
      <c r="A8" s="258" t="n">
        <v>7</v>
      </c>
      <c r="B8" s="258" t="n">
        <v>12</v>
      </c>
      <c r="C8" s="258" t="n">
        <v>376</v>
      </c>
      <c r="D8" s="258" t="s">
        <v>500</v>
      </c>
      <c r="E8" s="258"/>
      <c r="F8" s="258" t="n">
        <v>1687</v>
      </c>
      <c r="G8" s="258" t="s">
        <v>34</v>
      </c>
      <c r="H8" s="258" t="n">
        <v>566</v>
      </c>
      <c r="I8" s="258" t="n">
        <v>36</v>
      </c>
      <c r="J8" s="258" t="n">
        <v>63</v>
      </c>
      <c r="K8" s="258" t="n">
        <v>16</v>
      </c>
      <c r="L8" s="258" t="n">
        <v>4</v>
      </c>
      <c r="M8" s="258"/>
      <c r="N8" s="258" t="n">
        <v>85</v>
      </c>
      <c r="O8" s="258" t="n">
        <v>75</v>
      </c>
      <c r="P8" s="258" t="n">
        <v>12</v>
      </c>
      <c r="Q8" s="258" t="n">
        <v>5</v>
      </c>
      <c r="R8" s="258" t="n">
        <v>45</v>
      </c>
      <c r="S8" s="258"/>
      <c r="T8" s="258" t="n">
        <v>7</v>
      </c>
      <c r="U8" s="258"/>
      <c r="V8" s="258" t="n">
        <v>1</v>
      </c>
      <c r="W8" s="258"/>
      <c r="X8" s="258"/>
      <c r="Y8" s="258"/>
      <c r="Z8" s="258"/>
      <c r="AA8" s="258"/>
      <c r="AB8" s="258"/>
      <c r="AC8" s="258" t="n">
        <v>0</v>
      </c>
      <c r="AD8" s="258" t="n">
        <v>15</v>
      </c>
      <c r="AE8" s="258" t="n">
        <f aca="false">SUM(I8:AD8)</f>
        <v>364</v>
      </c>
    </row>
    <row r="9" customFormat="false" ht="15" hidden="false" customHeight="false" outlineLevel="0" collapsed="false">
      <c r="A9" s="258" t="n">
        <v>8</v>
      </c>
      <c r="B9" s="258" t="n">
        <v>12</v>
      </c>
      <c r="C9" s="258" t="n">
        <v>376</v>
      </c>
      <c r="D9" s="258" t="s">
        <v>500</v>
      </c>
      <c r="E9" s="258"/>
      <c r="F9" s="258" t="n">
        <v>1688</v>
      </c>
      <c r="G9" s="258" t="s">
        <v>33</v>
      </c>
      <c r="H9" s="258" t="n">
        <v>618</v>
      </c>
      <c r="I9" s="258" t="n">
        <v>51</v>
      </c>
      <c r="J9" s="258" t="n">
        <v>43</v>
      </c>
      <c r="K9" s="258" t="n">
        <v>6</v>
      </c>
      <c r="L9" s="258" t="n">
        <v>2</v>
      </c>
      <c r="M9" s="258"/>
      <c r="N9" s="258" t="n">
        <v>96</v>
      </c>
      <c r="O9" s="258" t="n">
        <v>69</v>
      </c>
      <c r="P9" s="258" t="n">
        <v>12</v>
      </c>
      <c r="Q9" s="258" t="n">
        <v>3</v>
      </c>
      <c r="R9" s="258" t="n">
        <v>43</v>
      </c>
      <c r="S9" s="258"/>
      <c r="T9" s="258" t="n">
        <v>63</v>
      </c>
      <c r="U9" s="258"/>
      <c r="V9" s="258" t="n">
        <v>0</v>
      </c>
      <c r="W9" s="258"/>
      <c r="X9" s="258"/>
      <c r="Y9" s="258"/>
      <c r="Z9" s="258"/>
      <c r="AA9" s="258"/>
      <c r="AB9" s="258"/>
      <c r="AC9" s="258" t="n">
        <v>0</v>
      </c>
      <c r="AD9" s="258" t="n">
        <v>17</v>
      </c>
      <c r="AE9" s="258" t="n">
        <f aca="false">SUM(I9:AD9)</f>
        <v>405</v>
      </c>
    </row>
    <row r="10" customFormat="false" ht="15" hidden="false" customHeight="false" outlineLevel="0" collapsed="false">
      <c r="A10" s="258" t="n">
        <v>9</v>
      </c>
      <c r="B10" s="258" t="n">
        <v>12</v>
      </c>
      <c r="C10" s="258" t="n">
        <v>376</v>
      </c>
      <c r="D10" s="258" t="s">
        <v>500</v>
      </c>
      <c r="E10" s="258"/>
      <c r="F10" s="258" t="n">
        <v>1688</v>
      </c>
      <c r="G10" s="258" t="s">
        <v>34</v>
      </c>
      <c r="H10" s="258" t="n">
        <v>618</v>
      </c>
      <c r="I10" s="258" t="n">
        <v>47</v>
      </c>
      <c r="J10" s="258" t="n">
        <v>41</v>
      </c>
      <c r="K10" s="258" t="n">
        <v>10</v>
      </c>
      <c r="L10" s="258" t="n">
        <v>3</v>
      </c>
      <c r="M10" s="258"/>
      <c r="N10" s="258" t="n">
        <v>88</v>
      </c>
      <c r="O10" s="258" t="n">
        <v>76</v>
      </c>
      <c r="P10" s="258" t="n">
        <v>18</v>
      </c>
      <c r="Q10" s="258" t="n">
        <v>1</v>
      </c>
      <c r="R10" s="258" t="n">
        <v>31</v>
      </c>
      <c r="S10" s="258"/>
      <c r="T10" s="258" t="n">
        <v>68</v>
      </c>
      <c r="U10" s="258"/>
      <c r="V10" s="258" t="n">
        <v>4</v>
      </c>
      <c r="W10" s="258"/>
      <c r="X10" s="258"/>
      <c r="Y10" s="258"/>
      <c r="Z10" s="258"/>
      <c r="AA10" s="258"/>
      <c r="AB10" s="258"/>
      <c r="AC10" s="258" t="n">
        <v>0</v>
      </c>
      <c r="AD10" s="258" t="n">
        <v>7</v>
      </c>
      <c r="AE10" s="258" t="n">
        <f aca="false">SUM(I10:AD10)</f>
        <v>394</v>
      </c>
    </row>
    <row r="11" customFormat="false" ht="15" hidden="false" customHeight="false" outlineLevel="0" collapsed="false">
      <c r="A11" s="258" t="n">
        <v>10</v>
      </c>
      <c r="B11" s="258" t="n">
        <v>12</v>
      </c>
      <c r="C11" s="258" t="n">
        <v>376</v>
      </c>
      <c r="D11" s="258" t="s">
        <v>500</v>
      </c>
      <c r="E11" s="258"/>
      <c r="F11" s="258" t="n">
        <v>1688</v>
      </c>
      <c r="G11" s="258" t="s">
        <v>35</v>
      </c>
      <c r="H11" s="258" t="n">
        <v>617</v>
      </c>
      <c r="I11" s="258" t="n">
        <v>45</v>
      </c>
      <c r="J11" s="258" t="n">
        <v>40</v>
      </c>
      <c r="K11" s="258" t="n">
        <v>3</v>
      </c>
      <c r="L11" s="258" t="n">
        <v>6</v>
      </c>
      <c r="M11" s="258"/>
      <c r="N11" s="258" t="n">
        <v>88</v>
      </c>
      <c r="O11" s="258" t="n">
        <v>61</v>
      </c>
      <c r="P11" s="258" t="n">
        <v>7</v>
      </c>
      <c r="Q11" s="258" t="n">
        <v>3</v>
      </c>
      <c r="R11" s="258" t="n">
        <v>33</v>
      </c>
      <c r="S11" s="258"/>
      <c r="T11" s="258" t="n">
        <v>67</v>
      </c>
      <c r="U11" s="258"/>
      <c r="V11" s="258" t="n">
        <v>2</v>
      </c>
      <c r="W11" s="258"/>
      <c r="X11" s="258"/>
      <c r="Y11" s="258"/>
      <c r="Z11" s="258"/>
      <c r="AA11" s="258"/>
      <c r="AB11" s="258"/>
      <c r="AC11" s="258" t="n">
        <v>0</v>
      </c>
      <c r="AD11" s="258" t="n">
        <v>22</v>
      </c>
      <c r="AE11" s="258" t="n">
        <f aca="false">SUM(I11:AD11)</f>
        <v>377</v>
      </c>
    </row>
    <row r="12" customFormat="false" ht="15" hidden="false" customHeight="false" outlineLevel="0" collapsed="false">
      <c r="A12" s="258" t="n">
        <v>11</v>
      </c>
      <c r="B12" s="258" t="n">
        <v>12</v>
      </c>
      <c r="C12" s="258" t="n">
        <v>376</v>
      </c>
      <c r="D12" s="258" t="s">
        <v>500</v>
      </c>
      <c r="E12" s="258"/>
      <c r="F12" s="258" t="n">
        <v>1688</v>
      </c>
      <c r="G12" s="258" t="s">
        <v>137</v>
      </c>
      <c r="H12" s="258" t="n">
        <v>617</v>
      </c>
      <c r="I12" s="258" t="n">
        <v>60</v>
      </c>
      <c r="J12" s="258" t="n">
        <v>48</v>
      </c>
      <c r="K12" s="258" t="n">
        <v>7</v>
      </c>
      <c r="L12" s="258" t="n">
        <v>2</v>
      </c>
      <c r="M12" s="258"/>
      <c r="N12" s="258" t="n">
        <v>95</v>
      </c>
      <c r="O12" s="258" t="n">
        <v>67</v>
      </c>
      <c r="P12" s="258" t="n">
        <v>11</v>
      </c>
      <c r="Q12" s="258" t="n">
        <v>6</v>
      </c>
      <c r="R12" s="258" t="n">
        <v>28</v>
      </c>
      <c r="S12" s="258"/>
      <c r="T12" s="258" t="n">
        <v>79</v>
      </c>
      <c r="U12" s="258"/>
      <c r="V12" s="258" t="n">
        <v>1</v>
      </c>
      <c r="W12" s="258"/>
      <c r="X12" s="258"/>
      <c r="Y12" s="258"/>
      <c r="Z12" s="258"/>
      <c r="AA12" s="258"/>
      <c r="AB12" s="258"/>
      <c r="AC12" s="258" t="n">
        <v>0</v>
      </c>
      <c r="AD12" s="258" t="n">
        <v>8</v>
      </c>
      <c r="AE12" s="258" t="n">
        <f aca="false">SUM(I12:AD12)</f>
        <v>412</v>
      </c>
    </row>
    <row r="13" customFormat="false" ht="15" hidden="false" customHeight="false" outlineLevel="0" collapsed="false">
      <c r="A13" s="258" t="n">
        <v>12</v>
      </c>
      <c r="B13" s="258" t="n">
        <v>12</v>
      </c>
      <c r="C13" s="258" t="n">
        <v>376</v>
      </c>
      <c r="D13" s="258" t="s">
        <v>500</v>
      </c>
      <c r="E13" s="258"/>
      <c r="F13" s="258" t="n">
        <v>1689</v>
      </c>
      <c r="G13" s="258" t="s">
        <v>33</v>
      </c>
      <c r="H13" s="258" t="n">
        <v>495</v>
      </c>
      <c r="I13" s="258" t="n">
        <v>57</v>
      </c>
      <c r="J13" s="258" t="n">
        <v>40</v>
      </c>
      <c r="K13" s="258" t="n">
        <v>9</v>
      </c>
      <c r="L13" s="258" t="n">
        <v>4</v>
      </c>
      <c r="M13" s="258"/>
      <c r="N13" s="258" t="n">
        <v>79</v>
      </c>
      <c r="O13" s="258" t="n">
        <v>33</v>
      </c>
      <c r="P13" s="258" t="n">
        <v>35</v>
      </c>
      <c r="Q13" s="258" t="n">
        <v>7</v>
      </c>
      <c r="R13" s="258" t="n">
        <v>40</v>
      </c>
      <c r="S13" s="258"/>
      <c r="T13" s="258" t="n">
        <v>19</v>
      </c>
      <c r="U13" s="258"/>
      <c r="V13" s="258" t="n">
        <v>0</v>
      </c>
      <c r="W13" s="258"/>
      <c r="X13" s="258"/>
      <c r="Y13" s="258"/>
      <c r="Z13" s="258"/>
      <c r="AA13" s="258"/>
      <c r="AB13" s="258"/>
      <c r="AC13" s="258" t="n">
        <v>1</v>
      </c>
      <c r="AD13" s="258" t="n">
        <v>9</v>
      </c>
      <c r="AE13" s="258" t="n">
        <f aca="false">SUM(I13:AD13)</f>
        <v>333</v>
      </c>
    </row>
    <row r="14" customFormat="false" ht="15" hidden="false" customHeight="false" outlineLevel="0" collapsed="false">
      <c r="A14" s="258" t="n">
        <v>13</v>
      </c>
      <c r="B14" s="258" t="n">
        <v>12</v>
      </c>
      <c r="C14" s="258" t="n">
        <v>376</v>
      </c>
      <c r="D14" s="258" t="s">
        <v>500</v>
      </c>
      <c r="E14" s="258"/>
      <c r="F14" s="258" t="n">
        <v>1689</v>
      </c>
      <c r="G14" s="258" t="s">
        <v>34</v>
      </c>
      <c r="H14" s="258" t="n">
        <v>495</v>
      </c>
      <c r="I14" s="258" t="n">
        <v>38</v>
      </c>
      <c r="J14" s="258" t="n">
        <v>60</v>
      </c>
      <c r="K14" s="258" t="n">
        <v>4</v>
      </c>
      <c r="L14" s="258" t="n">
        <v>5</v>
      </c>
      <c r="M14" s="258"/>
      <c r="N14" s="258" t="n">
        <v>72</v>
      </c>
      <c r="O14" s="258" t="n">
        <v>48</v>
      </c>
      <c r="P14" s="258" t="n">
        <v>18</v>
      </c>
      <c r="Q14" s="258" t="n">
        <v>2</v>
      </c>
      <c r="R14" s="258" t="n">
        <v>38</v>
      </c>
      <c r="S14" s="258"/>
      <c r="T14" s="258" t="n">
        <v>16</v>
      </c>
      <c r="U14" s="258"/>
      <c r="V14" s="258" t="n">
        <v>1</v>
      </c>
      <c r="W14" s="258"/>
      <c r="X14" s="258"/>
      <c r="Y14" s="258"/>
      <c r="Z14" s="258"/>
      <c r="AA14" s="258"/>
      <c r="AB14" s="258"/>
      <c r="AC14" s="258" t="n">
        <v>0</v>
      </c>
      <c r="AD14" s="258" t="n">
        <v>17</v>
      </c>
      <c r="AE14" s="258" t="n">
        <f aca="false">SUM(I14:AD14)</f>
        <v>319</v>
      </c>
    </row>
    <row r="15" s="1" customFormat="true" ht="16.5" hidden="false" customHeight="false" outlineLevel="0" collapsed="false">
      <c r="C15" s="29" t="s">
        <v>65</v>
      </c>
      <c r="D15" s="30" t="s">
        <v>66</v>
      </c>
      <c r="E15" s="30"/>
      <c r="F15" s="30"/>
      <c r="G15" s="30"/>
      <c r="H15" s="46" t="n">
        <f aca="false">SUM(H2:H14)</f>
        <v>8120</v>
      </c>
      <c r="I15" s="46" t="n">
        <f aca="false">SUM(I2:I14)</f>
        <v>560</v>
      </c>
      <c r="J15" s="46" t="n">
        <f aca="false">SUM(J2:J14)</f>
        <v>551</v>
      </c>
      <c r="K15" s="46" t="n">
        <f aca="false">SUM(K2:K14)</f>
        <v>91</v>
      </c>
      <c r="L15" s="46" t="n">
        <f aca="false">SUM(L2:L14)</f>
        <v>52</v>
      </c>
      <c r="M15" s="46" t="n">
        <f aca="false">SUM(M2:M14)</f>
        <v>0</v>
      </c>
      <c r="N15" s="46" t="n">
        <f aca="false">SUM(N2:N14)</f>
        <v>1406</v>
      </c>
      <c r="O15" s="46" t="n">
        <f aca="false">SUM(O2:O14)</f>
        <v>1152</v>
      </c>
      <c r="P15" s="46" t="n">
        <f aca="false">SUM(P2:P14)</f>
        <v>206</v>
      </c>
      <c r="Q15" s="46" t="n">
        <f aca="false">SUM(Q2:Q14)</f>
        <v>48</v>
      </c>
      <c r="R15" s="46" t="n">
        <f aca="false">SUM(R2:R14)</f>
        <v>462</v>
      </c>
      <c r="S15" s="46" t="n">
        <f aca="false">SUM(S2:S14)</f>
        <v>0</v>
      </c>
      <c r="T15" s="46" t="n">
        <f aca="false">SUM(T2:T14)</f>
        <v>460</v>
      </c>
      <c r="U15" s="46" t="n">
        <f aca="false">SUM(U2:U14)</f>
        <v>0</v>
      </c>
      <c r="V15" s="46" t="n">
        <f aca="false">SUM(V2:V14)</f>
        <v>16</v>
      </c>
      <c r="W15" s="46" t="n">
        <f aca="false">SUM(W2:W14)</f>
        <v>0</v>
      </c>
      <c r="X15" s="46" t="n">
        <f aca="false">SUM(X2:X14)</f>
        <v>0</v>
      </c>
      <c r="Y15" s="46" t="n">
        <f aca="false">SUM(Y2:Y14)</f>
        <v>0</v>
      </c>
      <c r="Z15" s="46" t="n">
        <f aca="false">SUM(Z2:Z14)</f>
        <v>0</v>
      </c>
      <c r="AA15" s="46" t="n">
        <f aca="false">SUM(AA2:AA14)</f>
        <v>0</v>
      </c>
      <c r="AB15" s="46" t="n">
        <f aca="false">SUM(AB2:AB14)</f>
        <v>0</v>
      </c>
      <c r="AC15" s="46" t="n">
        <f aca="false">SUM(AC2:AC14)</f>
        <v>2</v>
      </c>
      <c r="AD15" s="46" t="n">
        <f aca="false">SUM(AD2:AD14)</f>
        <v>165</v>
      </c>
      <c r="AE15" s="46" t="n">
        <f aca="false">SUM(AE2:AE14)</f>
        <v>5171</v>
      </c>
    </row>
    <row r="16" s="1" customFormat="true" ht="16.5" hidden="false" customHeight="false" outlineLevel="0" collapsed="false">
      <c r="F16" s="3"/>
      <c r="G16" s="3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 t="n">
        <f aca="false">U15/2</f>
        <v>0</v>
      </c>
      <c r="V16" s="81" t="n">
        <f aca="false">V15/2</f>
        <v>8</v>
      </c>
    </row>
    <row r="17" s="1" customFormat="true" ht="16.5" hidden="false" customHeight="true" outlineLevel="0" collapsed="false">
      <c r="C17" s="29" t="s">
        <v>67</v>
      </c>
      <c r="D17" s="32" t="s">
        <v>68</v>
      </c>
      <c r="E17" s="32"/>
      <c r="F17" s="32"/>
      <c r="G17" s="32"/>
      <c r="H17" s="33" t="s">
        <v>8</v>
      </c>
      <c r="I17" s="234" t="s">
        <v>9</v>
      </c>
      <c r="J17" s="234" t="s">
        <v>10</v>
      </c>
      <c r="K17" s="234" t="s">
        <v>11</v>
      </c>
      <c r="L17" s="234" t="s">
        <v>12</v>
      </c>
      <c r="M17" s="234" t="s">
        <v>13</v>
      </c>
      <c r="N17" s="234" t="s">
        <v>14</v>
      </c>
      <c r="O17" s="234" t="s">
        <v>15</v>
      </c>
      <c r="P17" s="234" t="s">
        <v>16</v>
      </c>
      <c r="Q17" s="234" t="s">
        <v>17</v>
      </c>
      <c r="R17" s="234" t="s">
        <v>18</v>
      </c>
      <c r="S17" s="234" t="s">
        <v>19</v>
      </c>
      <c r="T17" s="234" t="s">
        <v>20</v>
      </c>
      <c r="U17" s="234" t="s">
        <v>24</v>
      </c>
      <c r="V17" s="234" t="s">
        <v>25</v>
      </c>
      <c r="W17" s="9" t="s">
        <v>26</v>
      </c>
      <c r="X17" s="9" t="s">
        <v>27</v>
      </c>
      <c r="Y17" s="9" t="s">
        <v>28</v>
      </c>
      <c r="Z17" s="9" t="s">
        <v>29</v>
      </c>
      <c r="AA17" s="9" t="s">
        <v>30</v>
      </c>
      <c r="AB17" s="9" t="s">
        <v>31</v>
      </c>
    </row>
    <row r="18" s="1" customFormat="true" ht="16.5" hidden="false" customHeight="false" outlineLevel="0" collapsed="false">
      <c r="D18" s="32"/>
      <c r="E18" s="32"/>
      <c r="F18" s="32"/>
      <c r="G18" s="32"/>
      <c r="H18" s="20" t="n">
        <f aca="false">H15</f>
        <v>8120</v>
      </c>
      <c r="I18" s="20" t="n">
        <f aca="false">I15</f>
        <v>560</v>
      </c>
      <c r="J18" s="20" t="n">
        <f aca="false">J15+8</f>
        <v>559</v>
      </c>
      <c r="K18" s="20" t="n">
        <f aca="false">K15</f>
        <v>91</v>
      </c>
      <c r="L18" s="20" t="n">
        <f aca="false">L15+8</f>
        <v>60</v>
      </c>
      <c r="M18" s="20" t="n">
        <f aca="false">M15</f>
        <v>0</v>
      </c>
      <c r="N18" s="20" t="n">
        <f aca="false">N15</f>
        <v>1406</v>
      </c>
      <c r="O18" s="20" t="n">
        <f aca="false">O15</f>
        <v>1152</v>
      </c>
      <c r="P18" s="20" t="n">
        <f aca="false">P15</f>
        <v>206</v>
      </c>
      <c r="Q18" s="20" t="n">
        <f aca="false">Q15</f>
        <v>48</v>
      </c>
      <c r="R18" s="20" t="n">
        <f aca="false">R15</f>
        <v>462</v>
      </c>
      <c r="S18" s="20" t="n">
        <f aca="false">S15</f>
        <v>0</v>
      </c>
      <c r="T18" s="20" t="n">
        <f aca="false">T15</f>
        <v>460</v>
      </c>
      <c r="U18" s="20" t="n">
        <f aca="false">X15</f>
        <v>0</v>
      </c>
      <c r="V18" s="20" t="n">
        <f aca="false">Y15</f>
        <v>0</v>
      </c>
      <c r="W18" s="20" t="n">
        <f aca="false">Z15</f>
        <v>0</v>
      </c>
      <c r="X18" s="20" t="n">
        <f aca="false">AA15</f>
        <v>0</v>
      </c>
      <c r="Y18" s="20" t="n">
        <f aca="false">AB15</f>
        <v>0</v>
      </c>
      <c r="Z18" s="20" t="n">
        <f aca="false">AC15</f>
        <v>2</v>
      </c>
      <c r="AA18" s="20" t="n">
        <f aca="false">AD15</f>
        <v>165</v>
      </c>
      <c r="AB18" s="20" t="n">
        <f aca="false">SUM(I18:AA18)</f>
        <v>5171</v>
      </c>
    </row>
    <row r="19" s="1" customFormat="true" ht="16.5" hidden="false" customHeight="false" outlineLevel="0" collapsed="false">
      <c r="F19" s="3"/>
      <c r="G19" s="3"/>
    </row>
    <row r="20" s="1" customFormat="true" ht="30.75" hidden="false" customHeight="true" outlineLevel="0" collapsed="false">
      <c r="C20" s="29" t="s">
        <v>69</v>
      </c>
      <c r="D20" s="32" t="s">
        <v>70</v>
      </c>
      <c r="E20" s="32"/>
      <c r="F20" s="32"/>
      <c r="G20" s="32"/>
      <c r="H20" s="33" t="s">
        <v>8</v>
      </c>
      <c r="I20" s="72" t="s">
        <v>9</v>
      </c>
      <c r="J20" s="158" t="s">
        <v>72</v>
      </c>
      <c r="K20" s="158"/>
      <c r="L20" s="73" t="s">
        <v>11</v>
      </c>
      <c r="M20" s="9" t="s">
        <v>13</v>
      </c>
      <c r="N20" s="9" t="s">
        <v>14</v>
      </c>
      <c r="O20" s="9" t="s">
        <v>15</v>
      </c>
      <c r="P20" s="9" t="s">
        <v>16</v>
      </c>
      <c r="Q20" s="9" t="s">
        <v>17</v>
      </c>
      <c r="R20" s="9" t="s">
        <v>18</v>
      </c>
      <c r="S20" s="9" t="s">
        <v>19</v>
      </c>
      <c r="T20" s="9" t="s">
        <v>20</v>
      </c>
      <c r="U20" s="9" t="s">
        <v>24</v>
      </c>
      <c r="V20" s="9" t="s">
        <v>25</v>
      </c>
      <c r="W20" s="9" t="s">
        <v>26</v>
      </c>
      <c r="X20" s="9" t="s">
        <v>27</v>
      </c>
      <c r="Y20" s="9" t="s">
        <v>28</v>
      </c>
      <c r="Z20" s="9" t="s">
        <v>29</v>
      </c>
      <c r="AA20" s="9" t="s">
        <v>30</v>
      </c>
      <c r="AB20" s="9" t="s">
        <v>31</v>
      </c>
    </row>
    <row r="21" s="1" customFormat="true" ht="16.5" hidden="false" customHeight="false" outlineLevel="0" collapsed="false">
      <c r="D21" s="32"/>
      <c r="E21" s="32"/>
      <c r="F21" s="32"/>
      <c r="G21" s="32"/>
      <c r="H21" s="20" t="n">
        <f aca="false">H15</f>
        <v>8120</v>
      </c>
      <c r="I21" s="74" t="n">
        <f aca="false">I18</f>
        <v>560</v>
      </c>
      <c r="J21" s="266" t="n">
        <f aca="false">J18+L18</f>
        <v>619</v>
      </c>
      <c r="K21" s="266"/>
      <c r="L21" s="75" t="n">
        <f aca="false">K18</f>
        <v>91</v>
      </c>
      <c r="M21" s="20" t="s">
        <v>148</v>
      </c>
      <c r="N21" s="20" t="n">
        <f aca="false">N18</f>
        <v>1406</v>
      </c>
      <c r="O21" s="20" t="n">
        <f aca="false">O18</f>
        <v>1152</v>
      </c>
      <c r="P21" s="20" t="n">
        <f aca="false">P18</f>
        <v>206</v>
      </c>
      <c r="Q21" s="20" t="n">
        <f aca="false">Q18</f>
        <v>48</v>
      </c>
      <c r="R21" s="20" t="n">
        <f aca="false">R18</f>
        <v>462</v>
      </c>
      <c r="S21" s="20" t="s">
        <v>148</v>
      </c>
      <c r="T21" s="20" t="n">
        <f aca="false">T18</f>
        <v>460</v>
      </c>
      <c r="U21" s="18" t="s">
        <v>148</v>
      </c>
      <c r="V21" s="18" t="s">
        <v>148</v>
      </c>
      <c r="W21" s="18" t="s">
        <v>148</v>
      </c>
      <c r="X21" s="18" t="s">
        <v>148</v>
      </c>
      <c r="Y21" s="18" t="s">
        <v>148</v>
      </c>
      <c r="Z21" s="20" t="n">
        <f aca="false">Z18</f>
        <v>2</v>
      </c>
      <c r="AA21" s="20" t="n">
        <f aca="false">AA18</f>
        <v>165</v>
      </c>
      <c r="AB21" s="20" t="n">
        <f aca="false">SUM(I21:AA21)</f>
        <v>5171</v>
      </c>
    </row>
    <row r="25" s="1" customFormat="true" ht="16.5" hidden="false" customHeight="false" outlineLevel="0" collapsed="false">
      <c r="A25" s="236" t="s">
        <v>1</v>
      </c>
      <c r="B25" s="6" t="s">
        <v>2</v>
      </c>
      <c r="C25" s="7" t="s">
        <v>3</v>
      </c>
      <c r="D25" s="5" t="s">
        <v>4</v>
      </c>
      <c r="E25" s="5" t="s">
        <v>5</v>
      </c>
      <c r="F25" s="8" t="s">
        <v>6</v>
      </c>
      <c r="G25" s="8" t="s">
        <v>7</v>
      </c>
      <c r="H25" s="8" t="s">
        <v>8</v>
      </c>
      <c r="I25" s="9" t="s">
        <v>9</v>
      </c>
      <c r="J25" s="9" t="s">
        <v>10</v>
      </c>
      <c r="K25" s="9" t="s">
        <v>11</v>
      </c>
      <c r="L25" s="9" t="s">
        <v>12</v>
      </c>
      <c r="M25" s="9" t="s">
        <v>13</v>
      </c>
      <c r="N25" s="9" t="s">
        <v>14</v>
      </c>
      <c r="O25" s="203" t="s">
        <v>15</v>
      </c>
      <c r="P25" s="9" t="s">
        <v>16</v>
      </c>
      <c r="Q25" s="9" t="s">
        <v>17</v>
      </c>
      <c r="R25" s="9" t="s">
        <v>18</v>
      </c>
      <c r="S25" s="9" t="s">
        <v>19</v>
      </c>
      <c r="T25" s="9" t="s">
        <v>20</v>
      </c>
      <c r="U25" s="10" t="s">
        <v>21</v>
      </c>
      <c r="V25" s="10" t="s">
        <v>22</v>
      </c>
      <c r="W25" s="10" t="s">
        <v>23</v>
      </c>
      <c r="X25" s="9" t="s">
        <v>24</v>
      </c>
      <c r="Y25" s="9" t="s">
        <v>25</v>
      </c>
      <c r="Z25" s="9" t="s">
        <v>26</v>
      </c>
      <c r="AA25" s="9" t="s">
        <v>27</v>
      </c>
      <c r="AB25" s="9" t="s">
        <v>28</v>
      </c>
      <c r="AC25" s="9" t="s">
        <v>29</v>
      </c>
      <c r="AD25" s="9" t="s">
        <v>30</v>
      </c>
      <c r="AE25" s="9" t="s">
        <v>31</v>
      </c>
    </row>
    <row r="26" customFormat="false" ht="15" hidden="false" customHeight="false" outlineLevel="0" collapsed="false">
      <c r="A26" s="258" t="n">
        <v>1</v>
      </c>
      <c r="B26" s="258"/>
      <c r="C26" s="258"/>
      <c r="D26" s="258" t="s">
        <v>501</v>
      </c>
      <c r="E26" s="258"/>
      <c r="F26" s="258" t="n">
        <v>1746</v>
      </c>
      <c r="G26" s="258" t="s">
        <v>33</v>
      </c>
      <c r="H26" s="82" t="n">
        <v>591</v>
      </c>
      <c r="I26" s="258" t="n">
        <v>23</v>
      </c>
      <c r="J26" s="258" t="n">
        <v>54</v>
      </c>
      <c r="K26" s="258" t="n">
        <v>23</v>
      </c>
      <c r="L26" s="258" t="n">
        <v>9</v>
      </c>
      <c r="M26" s="258" t="n">
        <v>28</v>
      </c>
      <c r="N26" s="258" t="n">
        <v>12</v>
      </c>
      <c r="O26" s="258" t="n">
        <v>16</v>
      </c>
      <c r="P26" s="258" t="n">
        <v>7</v>
      </c>
      <c r="Q26" s="258" t="n">
        <v>1</v>
      </c>
      <c r="R26" s="258" t="n">
        <v>103</v>
      </c>
      <c r="S26" s="258"/>
      <c r="T26" s="258" t="n">
        <v>10</v>
      </c>
      <c r="U26" s="258" t="n">
        <v>5</v>
      </c>
      <c r="V26" s="258" t="n">
        <v>2</v>
      </c>
      <c r="W26" s="258"/>
      <c r="X26" s="258" t="n">
        <v>43</v>
      </c>
      <c r="Y26" s="258"/>
      <c r="Z26" s="258"/>
      <c r="AA26" s="258"/>
      <c r="AB26" s="258"/>
      <c r="AC26" s="258" t="n">
        <v>0</v>
      </c>
      <c r="AD26" s="258" t="n">
        <v>9</v>
      </c>
      <c r="AE26" s="258" t="n">
        <f aca="false">SUM(I26:AD26)</f>
        <v>345</v>
      </c>
    </row>
    <row r="27" customFormat="false" ht="15" hidden="false" customHeight="false" outlineLevel="0" collapsed="false">
      <c r="A27" s="258" t="n">
        <v>2</v>
      </c>
      <c r="B27" s="258"/>
      <c r="C27" s="258"/>
      <c r="D27" s="258" t="s">
        <v>501</v>
      </c>
      <c r="E27" s="258"/>
      <c r="F27" s="258" t="n">
        <v>1746</v>
      </c>
      <c r="G27" s="258" t="s">
        <v>34</v>
      </c>
      <c r="H27" s="82" t="n">
        <v>591</v>
      </c>
      <c r="I27" s="258" t="n">
        <v>27</v>
      </c>
      <c r="J27" s="258" t="n">
        <v>52</v>
      </c>
      <c r="K27" s="258" t="n">
        <v>18</v>
      </c>
      <c r="L27" s="258" t="n">
        <v>10</v>
      </c>
      <c r="M27" s="258" t="n">
        <v>20</v>
      </c>
      <c r="N27" s="258" t="n">
        <v>11</v>
      </c>
      <c r="O27" s="258" t="n">
        <v>18</v>
      </c>
      <c r="P27" s="258" t="n">
        <v>2</v>
      </c>
      <c r="Q27" s="258" t="n">
        <v>3</v>
      </c>
      <c r="R27" s="258" t="n">
        <v>113</v>
      </c>
      <c r="S27" s="258"/>
      <c r="T27" s="258" t="n">
        <v>21</v>
      </c>
      <c r="U27" s="258" t="n">
        <v>2</v>
      </c>
      <c r="V27" s="258" t="n">
        <v>1</v>
      </c>
      <c r="W27" s="258"/>
      <c r="X27" s="258" t="n">
        <v>42</v>
      </c>
      <c r="Y27" s="258"/>
      <c r="Z27" s="258"/>
      <c r="AA27" s="258"/>
      <c r="AB27" s="258"/>
      <c r="AC27" s="258" t="n">
        <v>0</v>
      </c>
      <c r="AD27" s="258" t="n">
        <v>13</v>
      </c>
      <c r="AE27" s="258" t="n">
        <f aca="false">SUM(I27:AD27)</f>
        <v>353</v>
      </c>
    </row>
    <row r="28" customFormat="false" ht="15" hidden="false" customHeight="false" outlineLevel="0" collapsed="false">
      <c r="A28" s="258" t="n">
        <v>3</v>
      </c>
      <c r="B28" s="258"/>
      <c r="C28" s="258"/>
      <c r="D28" s="258" t="s">
        <v>501</v>
      </c>
      <c r="E28" s="258"/>
      <c r="F28" s="258" t="n">
        <v>1747</v>
      </c>
      <c r="G28" s="258" t="s">
        <v>33</v>
      </c>
      <c r="H28" s="82" t="n">
        <v>503</v>
      </c>
      <c r="I28" s="258" t="n">
        <v>22</v>
      </c>
      <c r="J28" s="258" t="n">
        <v>23</v>
      </c>
      <c r="K28" s="258" t="n">
        <v>16</v>
      </c>
      <c r="L28" s="258" t="n">
        <v>0</v>
      </c>
      <c r="M28" s="258" t="n">
        <v>6</v>
      </c>
      <c r="N28" s="258" t="n">
        <v>1</v>
      </c>
      <c r="O28" s="258" t="n">
        <v>3</v>
      </c>
      <c r="P28" s="258" t="n">
        <v>9</v>
      </c>
      <c r="Q28" s="258" t="n">
        <v>5</v>
      </c>
      <c r="R28" s="258" t="n">
        <v>23</v>
      </c>
      <c r="S28" s="258"/>
      <c r="T28" s="258" t="n">
        <v>25</v>
      </c>
      <c r="U28" s="258" t="n">
        <v>1</v>
      </c>
      <c r="V28" s="258" t="n">
        <v>0</v>
      </c>
      <c r="W28" s="258"/>
      <c r="X28" s="258" t="n">
        <v>6</v>
      </c>
      <c r="Y28" s="258"/>
      <c r="Z28" s="258"/>
      <c r="AA28" s="258"/>
      <c r="AB28" s="258"/>
      <c r="AC28" s="258" t="n">
        <v>0</v>
      </c>
      <c r="AD28" s="258" t="n">
        <v>3</v>
      </c>
      <c r="AE28" s="258" t="n">
        <f aca="false">SUM(I28:AD28)</f>
        <v>143</v>
      </c>
    </row>
    <row r="29" customFormat="false" ht="15" hidden="false" customHeight="false" outlineLevel="0" collapsed="false">
      <c r="A29" s="258" t="n">
        <v>4</v>
      </c>
      <c r="B29" s="258"/>
      <c r="C29" s="258"/>
      <c r="D29" s="258" t="s">
        <v>501</v>
      </c>
      <c r="E29" s="258"/>
      <c r="F29" s="258" t="n">
        <v>1748</v>
      </c>
      <c r="G29" s="258" t="s">
        <v>33</v>
      </c>
      <c r="H29" s="82" t="n">
        <v>562</v>
      </c>
      <c r="I29" s="258" t="n">
        <v>22</v>
      </c>
      <c r="J29" s="258" t="n">
        <v>43</v>
      </c>
      <c r="K29" s="258" t="n">
        <v>15</v>
      </c>
      <c r="L29" s="258" t="n">
        <v>4</v>
      </c>
      <c r="M29" s="258" t="n">
        <v>13</v>
      </c>
      <c r="N29" s="258" t="n">
        <v>10</v>
      </c>
      <c r="O29" s="258" t="n">
        <v>14</v>
      </c>
      <c r="P29" s="258" t="n">
        <v>6</v>
      </c>
      <c r="Q29" s="258" t="n">
        <v>5</v>
      </c>
      <c r="R29" s="258" t="n">
        <v>73</v>
      </c>
      <c r="S29" s="258"/>
      <c r="T29" s="258" t="n">
        <v>14</v>
      </c>
      <c r="U29" s="258" t="n">
        <v>1</v>
      </c>
      <c r="V29" s="258" t="n">
        <v>1</v>
      </c>
      <c r="W29" s="258"/>
      <c r="X29" s="258" t="n">
        <v>45</v>
      </c>
      <c r="Y29" s="258"/>
      <c r="Z29" s="258"/>
      <c r="AA29" s="258"/>
      <c r="AB29" s="258"/>
      <c r="AC29" s="258" t="n">
        <v>2</v>
      </c>
      <c r="AD29" s="258" t="n">
        <v>8</v>
      </c>
      <c r="AE29" s="258" t="n">
        <f aca="false">SUM(I29:AD29)</f>
        <v>276</v>
      </c>
    </row>
    <row r="30" customFormat="false" ht="15" hidden="false" customHeight="false" outlineLevel="0" collapsed="false">
      <c r="A30" s="258" t="n">
        <v>5</v>
      </c>
      <c r="B30" s="258"/>
      <c r="C30" s="258"/>
      <c r="D30" s="258" t="s">
        <v>501</v>
      </c>
      <c r="E30" s="258"/>
      <c r="F30" s="258" t="n">
        <v>1748</v>
      </c>
      <c r="G30" s="258" t="s">
        <v>34</v>
      </c>
      <c r="H30" s="82" t="n">
        <v>562</v>
      </c>
      <c r="I30" s="258" t="n">
        <v>16</v>
      </c>
      <c r="J30" s="258" t="n">
        <v>50</v>
      </c>
      <c r="K30" s="258" t="n">
        <v>32</v>
      </c>
      <c r="L30" s="258" t="n">
        <v>4</v>
      </c>
      <c r="M30" s="258" t="n">
        <v>18</v>
      </c>
      <c r="N30" s="258" t="n">
        <v>14</v>
      </c>
      <c r="O30" s="258" t="n">
        <v>16</v>
      </c>
      <c r="P30" s="258" t="n">
        <v>7</v>
      </c>
      <c r="Q30" s="258" t="n">
        <v>5</v>
      </c>
      <c r="R30" s="258" t="n">
        <v>64</v>
      </c>
      <c r="S30" s="258"/>
      <c r="T30" s="258" t="n">
        <v>16</v>
      </c>
      <c r="U30" s="258" t="n">
        <v>0</v>
      </c>
      <c r="V30" s="258" t="n">
        <v>2</v>
      </c>
      <c r="W30" s="258"/>
      <c r="X30" s="258" t="n">
        <v>52</v>
      </c>
      <c r="Y30" s="258"/>
      <c r="Z30" s="258"/>
      <c r="AA30" s="258"/>
      <c r="AB30" s="258"/>
      <c r="AC30" s="258" t="n">
        <v>1</v>
      </c>
      <c r="AD30" s="258" t="n">
        <v>2</v>
      </c>
      <c r="AE30" s="258" t="n">
        <f aca="false">SUM(I30:AD30)</f>
        <v>299</v>
      </c>
    </row>
    <row r="31" customFormat="false" ht="15" hidden="false" customHeight="false" outlineLevel="0" collapsed="false">
      <c r="A31" s="258" t="n">
        <v>6</v>
      </c>
      <c r="B31" s="258"/>
      <c r="C31" s="258"/>
      <c r="D31" s="258" t="s">
        <v>501</v>
      </c>
      <c r="E31" s="258"/>
      <c r="F31" s="258" t="n">
        <v>1749</v>
      </c>
      <c r="G31" s="258" t="s">
        <v>33</v>
      </c>
      <c r="H31" s="82" t="n">
        <v>422</v>
      </c>
      <c r="I31" s="258" t="n">
        <v>22</v>
      </c>
      <c r="J31" s="258" t="n">
        <v>40</v>
      </c>
      <c r="K31" s="258" t="n">
        <v>17</v>
      </c>
      <c r="L31" s="258" t="n">
        <v>3</v>
      </c>
      <c r="M31" s="258" t="n">
        <v>9</v>
      </c>
      <c r="N31" s="258" t="n">
        <v>12</v>
      </c>
      <c r="O31" s="258" t="n">
        <v>27</v>
      </c>
      <c r="P31" s="258" t="n">
        <v>10</v>
      </c>
      <c r="Q31" s="258" t="n">
        <v>9</v>
      </c>
      <c r="R31" s="258" t="n">
        <v>63</v>
      </c>
      <c r="S31" s="258"/>
      <c r="T31" s="258" t="n">
        <v>4</v>
      </c>
      <c r="U31" s="258" t="n">
        <v>0</v>
      </c>
      <c r="V31" s="258" t="n">
        <v>0</v>
      </c>
      <c r="W31" s="258"/>
      <c r="X31" s="258" t="n">
        <v>31</v>
      </c>
      <c r="Y31" s="258"/>
      <c r="Z31" s="258"/>
      <c r="AA31" s="258"/>
      <c r="AB31" s="258"/>
      <c r="AC31" s="258" t="n">
        <v>0</v>
      </c>
      <c r="AD31" s="258" t="n">
        <v>2</v>
      </c>
      <c r="AE31" s="258" t="n">
        <f aca="false">SUM(I31:AD31)</f>
        <v>249</v>
      </c>
    </row>
    <row r="32" customFormat="false" ht="15" hidden="false" customHeight="false" outlineLevel="0" collapsed="false">
      <c r="A32" s="258" t="n">
        <v>7</v>
      </c>
      <c r="B32" s="258"/>
      <c r="C32" s="258"/>
      <c r="D32" s="258" t="s">
        <v>501</v>
      </c>
      <c r="E32" s="258"/>
      <c r="F32" s="258" t="n">
        <v>1749</v>
      </c>
      <c r="G32" s="258" t="s">
        <v>34</v>
      </c>
      <c r="H32" s="82" t="n">
        <v>422</v>
      </c>
      <c r="I32" s="258" t="n">
        <v>16</v>
      </c>
      <c r="J32" s="258" t="n">
        <v>41</v>
      </c>
      <c r="K32" s="258" t="n">
        <v>26</v>
      </c>
      <c r="L32" s="258" t="n">
        <v>1</v>
      </c>
      <c r="M32" s="258" t="n">
        <v>20</v>
      </c>
      <c r="N32" s="258" t="n">
        <v>8</v>
      </c>
      <c r="O32" s="258" t="n">
        <v>25</v>
      </c>
      <c r="P32" s="258" t="n">
        <v>10</v>
      </c>
      <c r="Q32" s="258" t="n">
        <v>12</v>
      </c>
      <c r="R32" s="258" t="n">
        <v>48</v>
      </c>
      <c r="S32" s="258"/>
      <c r="T32" s="258" t="n">
        <v>14</v>
      </c>
      <c r="U32" s="258" t="n">
        <v>1</v>
      </c>
      <c r="V32" s="258" t="n">
        <v>1</v>
      </c>
      <c r="W32" s="258"/>
      <c r="X32" s="258" t="n">
        <v>32</v>
      </c>
      <c r="Y32" s="258"/>
      <c r="Z32" s="258"/>
      <c r="AA32" s="258"/>
      <c r="AB32" s="258"/>
      <c r="AC32" s="258" t="n">
        <v>0</v>
      </c>
      <c r="AD32" s="258" t="n">
        <v>8</v>
      </c>
      <c r="AE32" s="258" t="n">
        <f aca="false">SUM(I32:AD32)</f>
        <v>263</v>
      </c>
    </row>
    <row r="33" customFormat="false" ht="15" hidden="false" customHeight="false" outlineLevel="0" collapsed="false">
      <c r="A33" s="258" t="n">
        <v>8</v>
      </c>
      <c r="B33" s="258"/>
      <c r="C33" s="258"/>
      <c r="D33" s="258" t="s">
        <v>501</v>
      </c>
      <c r="E33" s="258"/>
      <c r="F33" s="258" t="n">
        <v>1750</v>
      </c>
      <c r="G33" s="258" t="s">
        <v>33</v>
      </c>
      <c r="H33" s="82" t="n">
        <v>570</v>
      </c>
      <c r="I33" s="258" t="n">
        <v>34</v>
      </c>
      <c r="J33" s="258" t="n">
        <v>44</v>
      </c>
      <c r="K33" s="258" t="n">
        <v>19</v>
      </c>
      <c r="L33" s="258" t="n">
        <v>7</v>
      </c>
      <c r="M33" s="258" t="n">
        <v>11</v>
      </c>
      <c r="N33" s="258" t="n">
        <v>13</v>
      </c>
      <c r="O33" s="258" t="n">
        <v>7</v>
      </c>
      <c r="P33" s="258" t="n">
        <v>21</v>
      </c>
      <c r="Q33" s="258" t="n">
        <v>6</v>
      </c>
      <c r="R33" s="258" t="n">
        <v>44</v>
      </c>
      <c r="S33" s="258"/>
      <c r="T33" s="258" t="n">
        <v>27</v>
      </c>
      <c r="U33" s="258" t="n">
        <v>1</v>
      </c>
      <c r="V33" s="258" t="n">
        <v>1</v>
      </c>
      <c r="W33" s="258"/>
      <c r="X33" s="258" t="n">
        <v>82</v>
      </c>
      <c r="Y33" s="258"/>
      <c r="Z33" s="258"/>
      <c r="AA33" s="258"/>
      <c r="AB33" s="258"/>
      <c r="AC33" s="258" t="n">
        <v>1</v>
      </c>
      <c r="AD33" s="258" t="n">
        <v>14</v>
      </c>
      <c r="AE33" s="258" t="n">
        <f aca="false">SUM(I33:AD33)</f>
        <v>332</v>
      </c>
    </row>
    <row r="34" customFormat="false" ht="15" hidden="false" customHeight="false" outlineLevel="0" collapsed="false">
      <c r="A34" s="258" t="n">
        <v>9</v>
      </c>
      <c r="B34" s="258"/>
      <c r="C34" s="258"/>
      <c r="D34" s="258" t="s">
        <v>501</v>
      </c>
      <c r="E34" s="258"/>
      <c r="F34" s="258" t="n">
        <v>1750</v>
      </c>
      <c r="G34" s="258" t="s">
        <v>34</v>
      </c>
      <c r="H34" s="82" t="n">
        <v>569</v>
      </c>
      <c r="I34" s="258" t="n">
        <v>36</v>
      </c>
      <c r="J34" s="258" t="n">
        <v>61</v>
      </c>
      <c r="K34" s="258" t="n">
        <v>25</v>
      </c>
      <c r="L34" s="258" t="n">
        <v>12</v>
      </c>
      <c r="M34" s="258" t="n">
        <v>11</v>
      </c>
      <c r="N34" s="258" t="n">
        <v>8</v>
      </c>
      <c r="O34" s="258" t="n">
        <v>8</v>
      </c>
      <c r="P34" s="258" t="n">
        <v>25</v>
      </c>
      <c r="Q34" s="258" t="n">
        <v>7</v>
      </c>
      <c r="R34" s="258" t="n">
        <v>43</v>
      </c>
      <c r="S34" s="258"/>
      <c r="T34" s="258" t="n">
        <v>17</v>
      </c>
      <c r="U34" s="258" t="n">
        <v>1</v>
      </c>
      <c r="V34" s="258" t="n">
        <v>2</v>
      </c>
      <c r="W34" s="258"/>
      <c r="X34" s="258" t="n">
        <v>49</v>
      </c>
      <c r="Y34" s="258"/>
      <c r="Z34" s="258"/>
      <c r="AA34" s="258"/>
      <c r="AB34" s="258"/>
      <c r="AC34" s="258" t="n">
        <v>1</v>
      </c>
      <c r="AD34" s="258" t="n">
        <v>13</v>
      </c>
      <c r="AE34" s="258" t="n">
        <f aca="false">SUM(I34:AD34)</f>
        <v>319</v>
      </c>
    </row>
    <row r="35" customFormat="false" ht="15" hidden="false" customHeight="false" outlineLevel="0" collapsed="false">
      <c r="A35" s="258" t="n">
        <v>10</v>
      </c>
      <c r="B35" s="258"/>
      <c r="C35" s="258"/>
      <c r="D35" s="258" t="s">
        <v>501</v>
      </c>
      <c r="E35" s="258"/>
      <c r="F35" s="258" t="n">
        <v>1750</v>
      </c>
      <c r="G35" s="258" t="s">
        <v>36</v>
      </c>
      <c r="H35" s="82"/>
      <c r="I35" s="258" t="n">
        <v>4</v>
      </c>
      <c r="J35" s="258" t="n">
        <v>2</v>
      </c>
      <c r="K35" s="258" t="n">
        <v>1</v>
      </c>
      <c r="L35" s="258" t="n">
        <v>3</v>
      </c>
      <c r="M35" s="258" t="n">
        <v>0</v>
      </c>
      <c r="N35" s="258" t="n">
        <v>1</v>
      </c>
      <c r="O35" s="258" t="n">
        <v>3</v>
      </c>
      <c r="P35" s="258" t="n">
        <v>0</v>
      </c>
      <c r="Q35" s="258" t="n">
        <v>0</v>
      </c>
      <c r="R35" s="258" t="n">
        <v>5</v>
      </c>
      <c r="S35" s="258"/>
      <c r="T35" s="258" t="n">
        <v>3</v>
      </c>
      <c r="U35" s="258" t="n">
        <v>0</v>
      </c>
      <c r="V35" s="258" t="n">
        <v>0</v>
      </c>
      <c r="W35" s="258"/>
      <c r="X35" s="258" t="n">
        <v>1</v>
      </c>
      <c r="Y35" s="258"/>
      <c r="Z35" s="258"/>
      <c r="AA35" s="258"/>
      <c r="AB35" s="258"/>
      <c r="AC35" s="258" t="n">
        <v>0</v>
      </c>
      <c r="AD35" s="258" t="n">
        <v>1</v>
      </c>
      <c r="AE35" s="258" t="n">
        <f aca="false">SUM(I35:AD35)</f>
        <v>24</v>
      </c>
    </row>
    <row r="36" customFormat="false" ht="15" hidden="false" customHeight="false" outlineLevel="0" collapsed="false">
      <c r="A36" s="258" t="n">
        <v>11</v>
      </c>
      <c r="B36" s="258"/>
      <c r="C36" s="258"/>
      <c r="D36" s="258" t="s">
        <v>501</v>
      </c>
      <c r="E36" s="258"/>
      <c r="F36" s="258" t="n">
        <v>1751</v>
      </c>
      <c r="G36" s="258" t="s">
        <v>33</v>
      </c>
      <c r="H36" s="82" t="n">
        <v>685</v>
      </c>
      <c r="I36" s="258" t="n">
        <v>15</v>
      </c>
      <c r="J36" s="258" t="n">
        <v>50</v>
      </c>
      <c r="K36" s="258" t="n">
        <v>22</v>
      </c>
      <c r="L36" s="258" t="n">
        <v>5</v>
      </c>
      <c r="M36" s="258" t="n">
        <v>19</v>
      </c>
      <c r="N36" s="258" t="n">
        <v>6</v>
      </c>
      <c r="O36" s="258" t="n">
        <v>90</v>
      </c>
      <c r="P36" s="258" t="n">
        <v>8</v>
      </c>
      <c r="Q36" s="258" t="n">
        <v>11</v>
      </c>
      <c r="R36" s="258" t="n">
        <v>37</v>
      </c>
      <c r="S36" s="258"/>
      <c r="T36" s="258" t="n">
        <v>78</v>
      </c>
      <c r="U36" s="258" t="n">
        <v>0</v>
      </c>
      <c r="V36" s="258" t="n">
        <v>1</v>
      </c>
      <c r="W36" s="258"/>
      <c r="X36" s="258" t="n">
        <v>49</v>
      </c>
      <c r="Y36" s="258"/>
      <c r="Z36" s="258"/>
      <c r="AA36" s="258"/>
      <c r="AB36" s="258"/>
      <c r="AC36" s="258" t="n">
        <v>0</v>
      </c>
      <c r="AD36" s="258" t="n">
        <v>19</v>
      </c>
      <c r="AE36" s="258" t="n">
        <f aca="false">SUM(I36:AD36)</f>
        <v>410</v>
      </c>
    </row>
    <row r="37" customFormat="false" ht="15" hidden="false" customHeight="false" outlineLevel="0" collapsed="false">
      <c r="A37" s="258" t="n">
        <v>12</v>
      </c>
      <c r="B37" s="258"/>
      <c r="C37" s="258"/>
      <c r="D37" s="258" t="s">
        <v>501</v>
      </c>
      <c r="E37" s="258"/>
      <c r="F37" s="258" t="n">
        <v>1751</v>
      </c>
      <c r="G37" s="258" t="s">
        <v>34</v>
      </c>
      <c r="H37" s="82" t="n">
        <v>684</v>
      </c>
      <c r="I37" s="258" t="n">
        <v>15</v>
      </c>
      <c r="J37" s="258" t="n">
        <v>42</v>
      </c>
      <c r="K37" s="258" t="n">
        <v>22</v>
      </c>
      <c r="L37" s="258" t="n">
        <v>1</v>
      </c>
      <c r="M37" s="258" t="n">
        <v>19</v>
      </c>
      <c r="N37" s="258" t="n">
        <v>8</v>
      </c>
      <c r="O37" s="258" t="n">
        <v>96</v>
      </c>
      <c r="P37" s="258" t="n">
        <v>3</v>
      </c>
      <c r="Q37" s="258" t="n">
        <v>6</v>
      </c>
      <c r="R37" s="258" t="n">
        <v>35</v>
      </c>
      <c r="S37" s="258"/>
      <c r="T37" s="258" t="n">
        <v>68</v>
      </c>
      <c r="U37" s="258" t="n">
        <v>1</v>
      </c>
      <c r="V37" s="258" t="n">
        <v>1</v>
      </c>
      <c r="W37" s="258"/>
      <c r="X37" s="258" t="n">
        <v>58</v>
      </c>
      <c r="Y37" s="258"/>
      <c r="Z37" s="258"/>
      <c r="AA37" s="258"/>
      <c r="AB37" s="258"/>
      <c r="AC37" s="258" t="n">
        <v>1</v>
      </c>
      <c r="AD37" s="258" t="n">
        <v>15</v>
      </c>
      <c r="AE37" s="258" t="n">
        <f aca="false">SUM(I37:AD37)</f>
        <v>391</v>
      </c>
    </row>
    <row r="38" customFormat="false" ht="15" hidden="false" customHeight="false" outlineLevel="0" collapsed="false">
      <c r="A38" s="258" t="n">
        <v>13</v>
      </c>
      <c r="B38" s="258"/>
      <c r="C38" s="258"/>
      <c r="D38" s="258" t="s">
        <v>501</v>
      </c>
      <c r="E38" s="258"/>
      <c r="F38" s="258" t="n">
        <v>1751</v>
      </c>
      <c r="G38" s="258" t="s">
        <v>35</v>
      </c>
      <c r="H38" s="82" t="n">
        <v>684</v>
      </c>
      <c r="I38" s="258" t="n">
        <v>16</v>
      </c>
      <c r="J38" s="258" t="n">
        <v>54</v>
      </c>
      <c r="K38" s="258" t="n">
        <v>32</v>
      </c>
      <c r="L38" s="258" t="n">
        <v>8</v>
      </c>
      <c r="M38" s="258" t="n">
        <v>12</v>
      </c>
      <c r="N38" s="258" t="n">
        <v>4</v>
      </c>
      <c r="O38" s="258" t="n">
        <v>95</v>
      </c>
      <c r="P38" s="258" t="n">
        <v>8</v>
      </c>
      <c r="Q38" s="258" t="n">
        <v>10</v>
      </c>
      <c r="R38" s="258" t="n">
        <v>32</v>
      </c>
      <c r="S38" s="258"/>
      <c r="T38" s="258" t="n">
        <v>72</v>
      </c>
      <c r="U38" s="258" t="n">
        <v>2</v>
      </c>
      <c r="V38" s="258" t="n">
        <v>0</v>
      </c>
      <c r="W38" s="258"/>
      <c r="X38" s="258" t="n">
        <v>55</v>
      </c>
      <c r="Y38" s="258"/>
      <c r="Z38" s="258"/>
      <c r="AA38" s="258"/>
      <c r="AB38" s="258"/>
      <c r="AC38" s="258" t="n">
        <v>0</v>
      </c>
      <c r="AD38" s="258" t="n">
        <v>26</v>
      </c>
      <c r="AE38" s="258" t="n">
        <f aca="false">SUM(I38:AD38)</f>
        <v>426</v>
      </c>
    </row>
    <row r="39" customFormat="false" ht="15" hidden="false" customHeight="false" outlineLevel="0" collapsed="false">
      <c r="A39" s="258" t="n">
        <v>14</v>
      </c>
      <c r="B39" s="258"/>
      <c r="C39" s="258"/>
      <c r="D39" s="258" t="s">
        <v>501</v>
      </c>
      <c r="E39" s="258"/>
      <c r="F39" s="258" t="n">
        <v>1751</v>
      </c>
      <c r="G39" s="258" t="s">
        <v>137</v>
      </c>
      <c r="H39" s="82" t="n">
        <v>684</v>
      </c>
      <c r="I39" s="258" t="n">
        <v>13</v>
      </c>
      <c r="J39" s="258" t="n">
        <v>52</v>
      </c>
      <c r="K39" s="258" t="n">
        <v>17</v>
      </c>
      <c r="L39" s="258" t="n">
        <v>4</v>
      </c>
      <c r="M39" s="258" t="n">
        <v>10</v>
      </c>
      <c r="N39" s="258" t="n">
        <v>10</v>
      </c>
      <c r="O39" s="258" t="n">
        <v>92</v>
      </c>
      <c r="P39" s="258" t="n">
        <v>8</v>
      </c>
      <c r="Q39" s="258" t="n">
        <v>16</v>
      </c>
      <c r="R39" s="258" t="n">
        <v>29</v>
      </c>
      <c r="S39" s="258"/>
      <c r="T39" s="258" t="n">
        <v>81</v>
      </c>
      <c r="U39" s="258" t="n">
        <v>3</v>
      </c>
      <c r="V39" s="258" t="n">
        <v>1</v>
      </c>
      <c r="W39" s="258"/>
      <c r="X39" s="258" t="n">
        <v>62</v>
      </c>
      <c r="Y39" s="258"/>
      <c r="Z39" s="258"/>
      <c r="AA39" s="258"/>
      <c r="AB39" s="258"/>
      <c r="AC39" s="258" t="n">
        <v>1</v>
      </c>
      <c r="AD39" s="258" t="n">
        <v>13</v>
      </c>
      <c r="AE39" s="258" t="n">
        <f aca="false">SUM(I39:AD39)</f>
        <v>412</v>
      </c>
    </row>
    <row r="40" customFormat="false" ht="15" hidden="false" customHeight="false" outlineLevel="0" collapsed="false">
      <c r="A40" s="258" t="n">
        <v>15</v>
      </c>
      <c r="B40" s="258"/>
      <c r="C40" s="258"/>
      <c r="D40" s="258" t="s">
        <v>501</v>
      </c>
      <c r="E40" s="258"/>
      <c r="F40" s="258" t="n">
        <v>1752</v>
      </c>
      <c r="G40" s="258" t="s">
        <v>33</v>
      </c>
      <c r="H40" s="82" t="n">
        <v>709</v>
      </c>
      <c r="I40" s="258" t="n">
        <v>17</v>
      </c>
      <c r="J40" s="258" t="n">
        <v>73</v>
      </c>
      <c r="K40" s="258" t="n">
        <v>26</v>
      </c>
      <c r="L40" s="258" t="n">
        <v>2</v>
      </c>
      <c r="M40" s="258" t="n">
        <v>24</v>
      </c>
      <c r="N40" s="258" t="n">
        <v>12</v>
      </c>
      <c r="O40" s="258" t="n">
        <v>60</v>
      </c>
      <c r="P40" s="258" t="n">
        <v>10</v>
      </c>
      <c r="Q40" s="258" t="n">
        <v>7</v>
      </c>
      <c r="R40" s="258" t="n">
        <v>32</v>
      </c>
      <c r="S40" s="258"/>
      <c r="T40" s="258" t="n">
        <v>78</v>
      </c>
      <c r="U40" s="258" t="n">
        <v>2</v>
      </c>
      <c r="V40" s="258" t="n">
        <v>1</v>
      </c>
      <c r="W40" s="258"/>
      <c r="X40" s="258" t="n">
        <v>60</v>
      </c>
      <c r="Y40" s="258"/>
      <c r="Z40" s="258"/>
      <c r="AA40" s="258"/>
      <c r="AB40" s="258"/>
      <c r="AC40" s="258" t="n">
        <v>0</v>
      </c>
      <c r="AD40" s="258" t="n">
        <v>6</v>
      </c>
      <c r="AE40" s="258" t="n">
        <f aca="false">SUM(I40:AD40)</f>
        <v>410</v>
      </c>
    </row>
    <row r="41" customFormat="false" ht="15" hidden="false" customHeight="false" outlineLevel="0" collapsed="false">
      <c r="A41" s="258" t="n">
        <v>16</v>
      </c>
      <c r="B41" s="258"/>
      <c r="C41" s="258"/>
      <c r="D41" s="258" t="s">
        <v>501</v>
      </c>
      <c r="E41" s="258"/>
      <c r="F41" s="258" t="n">
        <v>1752</v>
      </c>
      <c r="G41" s="258" t="s">
        <v>34</v>
      </c>
      <c r="H41" s="82" t="n">
        <v>709</v>
      </c>
      <c r="I41" s="258" t="n">
        <v>14</v>
      </c>
      <c r="J41" s="258" t="n">
        <v>78</v>
      </c>
      <c r="K41" s="258" t="n">
        <v>21</v>
      </c>
      <c r="L41" s="258" t="n">
        <v>3</v>
      </c>
      <c r="M41" s="258" t="n">
        <v>15</v>
      </c>
      <c r="N41" s="258" t="n">
        <v>9</v>
      </c>
      <c r="O41" s="258" t="n">
        <v>79</v>
      </c>
      <c r="P41" s="258" t="n">
        <v>9</v>
      </c>
      <c r="Q41" s="258" t="n">
        <v>9</v>
      </c>
      <c r="R41" s="258" t="n">
        <v>31</v>
      </c>
      <c r="S41" s="258"/>
      <c r="T41" s="258" t="n">
        <v>77</v>
      </c>
      <c r="U41" s="258" t="n">
        <v>1</v>
      </c>
      <c r="V41" s="258" t="n">
        <v>6</v>
      </c>
      <c r="W41" s="258"/>
      <c r="X41" s="258" t="n">
        <v>69</v>
      </c>
      <c r="Y41" s="258"/>
      <c r="Z41" s="258"/>
      <c r="AA41" s="258"/>
      <c r="AB41" s="258"/>
      <c r="AC41" s="258" t="n">
        <v>0</v>
      </c>
      <c r="AD41" s="258" t="n">
        <v>6</v>
      </c>
      <c r="AE41" s="258" t="n">
        <f aca="false">SUM(I41:AD41)</f>
        <v>427</v>
      </c>
    </row>
    <row r="42" customFormat="false" ht="15" hidden="false" customHeight="false" outlineLevel="0" collapsed="false">
      <c r="A42" s="258" t="n">
        <v>17</v>
      </c>
      <c r="B42" s="258"/>
      <c r="C42" s="258"/>
      <c r="D42" s="258" t="s">
        <v>501</v>
      </c>
      <c r="E42" s="258"/>
      <c r="F42" s="258" t="n">
        <v>1753</v>
      </c>
      <c r="G42" s="258" t="s">
        <v>33</v>
      </c>
      <c r="H42" s="82" t="n">
        <v>616</v>
      </c>
      <c r="I42" s="258" t="n">
        <v>14</v>
      </c>
      <c r="J42" s="258" t="n">
        <v>44</v>
      </c>
      <c r="K42" s="258" t="n">
        <v>24</v>
      </c>
      <c r="L42" s="258" t="n">
        <v>3</v>
      </c>
      <c r="M42" s="258" t="n">
        <v>9</v>
      </c>
      <c r="N42" s="258" t="n">
        <v>1</v>
      </c>
      <c r="O42" s="258" t="n">
        <v>25</v>
      </c>
      <c r="P42" s="258" t="n">
        <v>21</v>
      </c>
      <c r="Q42" s="258" t="n">
        <v>8</v>
      </c>
      <c r="R42" s="258" t="n">
        <v>47</v>
      </c>
      <c r="S42" s="258"/>
      <c r="T42" s="258" t="n">
        <v>50</v>
      </c>
      <c r="U42" s="258" t="n">
        <v>1</v>
      </c>
      <c r="V42" s="258" t="n">
        <v>0</v>
      </c>
      <c r="W42" s="258"/>
      <c r="X42" s="258" t="n">
        <v>127</v>
      </c>
      <c r="Y42" s="258"/>
      <c r="Z42" s="258"/>
      <c r="AA42" s="258"/>
      <c r="AB42" s="258"/>
      <c r="AC42" s="258" t="n">
        <v>0</v>
      </c>
      <c r="AD42" s="258" t="n">
        <v>24</v>
      </c>
      <c r="AE42" s="258" t="n">
        <f aca="false">SUM(I42:AD42)</f>
        <v>398</v>
      </c>
    </row>
    <row r="43" customFormat="false" ht="15" hidden="false" customHeight="false" outlineLevel="0" collapsed="false">
      <c r="A43" s="258" t="n">
        <v>18</v>
      </c>
      <c r="B43" s="258"/>
      <c r="C43" s="258"/>
      <c r="D43" s="258" t="s">
        <v>501</v>
      </c>
      <c r="E43" s="258"/>
      <c r="F43" s="258" t="n">
        <v>1753</v>
      </c>
      <c r="G43" s="258" t="s">
        <v>34</v>
      </c>
      <c r="H43" s="82" t="n">
        <v>616</v>
      </c>
      <c r="I43" s="258" t="n">
        <v>10</v>
      </c>
      <c r="J43" s="258" t="n">
        <v>40</v>
      </c>
      <c r="K43" s="258" t="n">
        <v>2</v>
      </c>
      <c r="L43" s="258" t="n">
        <v>5</v>
      </c>
      <c r="M43" s="258" t="n">
        <v>14</v>
      </c>
      <c r="N43" s="258" t="n">
        <v>10</v>
      </c>
      <c r="O43" s="258" t="n">
        <v>27</v>
      </c>
      <c r="P43" s="258" t="n">
        <v>24</v>
      </c>
      <c r="Q43" s="258" t="n">
        <v>4</v>
      </c>
      <c r="R43" s="258" t="n">
        <v>43</v>
      </c>
      <c r="S43" s="258"/>
      <c r="T43" s="258" t="n">
        <v>37</v>
      </c>
      <c r="U43" s="258" t="n">
        <v>2</v>
      </c>
      <c r="V43" s="258" t="n">
        <v>1</v>
      </c>
      <c r="W43" s="258"/>
      <c r="X43" s="258" t="n">
        <v>117</v>
      </c>
      <c r="Y43" s="258"/>
      <c r="Z43" s="258"/>
      <c r="AA43" s="258"/>
      <c r="AB43" s="258"/>
      <c r="AC43" s="258" t="n">
        <v>0</v>
      </c>
      <c r="AD43" s="258" t="n">
        <v>15</v>
      </c>
      <c r="AE43" s="258" t="n">
        <f aca="false">SUM(I43:AD43)</f>
        <v>351</v>
      </c>
    </row>
    <row r="44" customFormat="false" ht="15" hidden="false" customHeight="false" outlineLevel="0" collapsed="false">
      <c r="A44" s="258" t="n">
        <v>19</v>
      </c>
      <c r="B44" s="258"/>
      <c r="C44" s="258"/>
      <c r="D44" s="258" t="s">
        <v>501</v>
      </c>
      <c r="E44" s="258"/>
      <c r="F44" s="258" t="n">
        <v>1754</v>
      </c>
      <c r="G44" s="258" t="s">
        <v>33</v>
      </c>
      <c r="H44" s="82" t="n">
        <v>697</v>
      </c>
      <c r="I44" s="258" t="n">
        <v>18</v>
      </c>
      <c r="J44" s="258" t="n">
        <v>52</v>
      </c>
      <c r="K44" s="258" t="n">
        <v>13</v>
      </c>
      <c r="L44" s="258" t="n">
        <v>9</v>
      </c>
      <c r="M44" s="258" t="n">
        <v>27</v>
      </c>
      <c r="N44" s="258" t="n">
        <v>6</v>
      </c>
      <c r="O44" s="258" t="n">
        <v>17</v>
      </c>
      <c r="P44" s="258" t="n">
        <v>10</v>
      </c>
      <c r="Q44" s="258" t="n">
        <v>8</v>
      </c>
      <c r="R44" s="258" t="n">
        <v>55</v>
      </c>
      <c r="S44" s="258"/>
      <c r="T44" s="258" t="n">
        <v>59</v>
      </c>
      <c r="U44" s="258" t="n">
        <v>3</v>
      </c>
      <c r="V44" s="258" t="n">
        <v>4</v>
      </c>
      <c r="W44" s="258"/>
      <c r="X44" s="258" t="n">
        <v>128</v>
      </c>
      <c r="Y44" s="258"/>
      <c r="Z44" s="258"/>
      <c r="AA44" s="258"/>
      <c r="AB44" s="258"/>
      <c r="AC44" s="258" t="n">
        <v>0</v>
      </c>
      <c r="AD44" s="258" t="n">
        <v>14</v>
      </c>
      <c r="AE44" s="258" t="n">
        <f aca="false">SUM(I44:AD44)</f>
        <v>423</v>
      </c>
    </row>
    <row r="45" customFormat="false" ht="15" hidden="false" customHeight="false" outlineLevel="0" collapsed="false">
      <c r="A45" s="258" t="n">
        <v>20</v>
      </c>
      <c r="B45" s="258"/>
      <c r="C45" s="258"/>
      <c r="D45" s="258" t="s">
        <v>501</v>
      </c>
      <c r="E45" s="258"/>
      <c r="F45" s="258" t="n">
        <v>1754</v>
      </c>
      <c r="G45" s="258" t="s">
        <v>34</v>
      </c>
      <c r="H45" s="82" t="n">
        <v>696</v>
      </c>
      <c r="I45" s="258" t="n">
        <v>17</v>
      </c>
      <c r="J45" s="258" t="n">
        <v>55</v>
      </c>
      <c r="K45" s="258" t="n">
        <v>13</v>
      </c>
      <c r="L45" s="258" t="n">
        <v>7</v>
      </c>
      <c r="M45" s="258" t="n">
        <v>26</v>
      </c>
      <c r="N45" s="258" t="n">
        <v>4</v>
      </c>
      <c r="O45" s="258" t="n">
        <v>16</v>
      </c>
      <c r="P45" s="258" t="n">
        <v>12</v>
      </c>
      <c r="Q45" s="258" t="n">
        <v>2</v>
      </c>
      <c r="R45" s="258" t="n">
        <v>54</v>
      </c>
      <c r="S45" s="258"/>
      <c r="T45" s="258" t="n">
        <v>76</v>
      </c>
      <c r="U45" s="258" t="n">
        <v>3</v>
      </c>
      <c r="V45" s="258" t="n">
        <v>1</v>
      </c>
      <c r="W45" s="258"/>
      <c r="X45" s="258" t="n">
        <v>135</v>
      </c>
      <c r="Y45" s="258"/>
      <c r="Z45" s="258"/>
      <c r="AA45" s="258"/>
      <c r="AB45" s="258"/>
      <c r="AC45" s="258" t="n">
        <v>0</v>
      </c>
      <c r="AD45" s="258" t="n">
        <v>11</v>
      </c>
      <c r="AE45" s="258" t="n">
        <f aca="false">SUM(I45:AD45)</f>
        <v>432</v>
      </c>
    </row>
    <row r="46" customFormat="false" ht="15" hidden="false" customHeight="false" outlineLevel="0" collapsed="false">
      <c r="A46" s="258" t="n">
        <v>21</v>
      </c>
      <c r="B46" s="258"/>
      <c r="C46" s="258"/>
      <c r="D46" s="258" t="s">
        <v>501</v>
      </c>
      <c r="E46" s="258"/>
      <c r="F46" s="258" t="n">
        <v>1755</v>
      </c>
      <c r="G46" s="258" t="s">
        <v>33</v>
      </c>
      <c r="H46" s="82" t="n">
        <v>545</v>
      </c>
      <c r="I46" s="258" t="n">
        <v>16</v>
      </c>
      <c r="J46" s="258" t="n">
        <v>88</v>
      </c>
      <c r="K46" s="258" t="n">
        <v>10</v>
      </c>
      <c r="L46" s="258" t="n">
        <v>3</v>
      </c>
      <c r="M46" s="258" t="n">
        <v>23</v>
      </c>
      <c r="N46" s="258" t="n">
        <v>11</v>
      </c>
      <c r="O46" s="258" t="n">
        <v>6</v>
      </c>
      <c r="P46" s="258" t="n">
        <v>13</v>
      </c>
      <c r="Q46" s="258" t="n">
        <v>4</v>
      </c>
      <c r="R46" s="258" t="n">
        <v>59</v>
      </c>
      <c r="S46" s="258"/>
      <c r="T46" s="258" t="n">
        <v>33</v>
      </c>
      <c r="U46" s="258" t="n">
        <v>1</v>
      </c>
      <c r="V46" s="258" t="n">
        <v>2</v>
      </c>
      <c r="W46" s="258"/>
      <c r="X46" s="258" t="n">
        <v>36</v>
      </c>
      <c r="Y46" s="258"/>
      <c r="Z46" s="258"/>
      <c r="AA46" s="258"/>
      <c r="AB46" s="258"/>
      <c r="AC46" s="258" t="n">
        <v>1</v>
      </c>
      <c r="AD46" s="258" t="n">
        <v>6</v>
      </c>
      <c r="AE46" s="258" t="n">
        <f aca="false">SUM(I46:AD46)</f>
        <v>312</v>
      </c>
    </row>
    <row r="47" customFormat="false" ht="15" hidden="false" customHeight="false" outlineLevel="0" collapsed="false">
      <c r="A47" s="258" t="n">
        <v>22</v>
      </c>
      <c r="B47" s="258"/>
      <c r="C47" s="258"/>
      <c r="D47" s="258" t="s">
        <v>501</v>
      </c>
      <c r="E47" s="258"/>
      <c r="F47" s="258" t="n">
        <v>1755</v>
      </c>
      <c r="G47" s="258" t="s">
        <v>34</v>
      </c>
      <c r="H47" s="82" t="n">
        <v>545</v>
      </c>
      <c r="I47" s="258" t="n">
        <v>19</v>
      </c>
      <c r="J47" s="258" t="n">
        <v>73</v>
      </c>
      <c r="K47" s="258" t="n">
        <v>12</v>
      </c>
      <c r="L47" s="258" t="n">
        <v>3</v>
      </c>
      <c r="M47" s="258" t="n">
        <v>13</v>
      </c>
      <c r="N47" s="258" t="n">
        <v>17</v>
      </c>
      <c r="O47" s="258" t="n">
        <v>16</v>
      </c>
      <c r="P47" s="258" t="n">
        <v>10</v>
      </c>
      <c r="Q47" s="258" t="n">
        <v>2</v>
      </c>
      <c r="R47" s="258" t="n">
        <v>47</v>
      </c>
      <c r="S47" s="258"/>
      <c r="T47" s="258" t="n">
        <v>25</v>
      </c>
      <c r="U47" s="258" t="n">
        <v>1</v>
      </c>
      <c r="V47" s="258" t="n">
        <v>1</v>
      </c>
      <c r="W47" s="258"/>
      <c r="X47" s="258" t="n">
        <v>60</v>
      </c>
      <c r="Y47" s="258"/>
      <c r="Z47" s="258"/>
      <c r="AA47" s="258"/>
      <c r="AB47" s="258"/>
      <c r="AC47" s="258" t="n">
        <v>0</v>
      </c>
      <c r="AD47" s="258" t="n">
        <v>10</v>
      </c>
      <c r="AE47" s="258" t="n">
        <f aca="false">SUM(I47:AD47)</f>
        <v>309</v>
      </c>
    </row>
    <row r="48" customFormat="false" ht="15" hidden="false" customHeight="false" outlineLevel="0" collapsed="false">
      <c r="A48" s="258" t="n">
        <v>23</v>
      </c>
      <c r="B48" s="258"/>
      <c r="C48" s="258"/>
      <c r="D48" s="258" t="s">
        <v>501</v>
      </c>
      <c r="E48" s="258"/>
      <c r="F48" s="258" t="n">
        <v>1755</v>
      </c>
      <c r="G48" s="258" t="s">
        <v>35</v>
      </c>
      <c r="H48" s="82" t="n">
        <v>544</v>
      </c>
      <c r="I48" s="258" t="n">
        <v>19</v>
      </c>
      <c r="J48" s="258" t="n">
        <v>75</v>
      </c>
      <c r="K48" s="258" t="n">
        <v>17</v>
      </c>
      <c r="L48" s="258" t="n">
        <v>3</v>
      </c>
      <c r="M48" s="258" t="n">
        <v>16</v>
      </c>
      <c r="N48" s="258" t="n">
        <v>12</v>
      </c>
      <c r="O48" s="258" t="n">
        <v>10</v>
      </c>
      <c r="P48" s="258" t="n">
        <v>7</v>
      </c>
      <c r="Q48" s="258" t="n">
        <v>4</v>
      </c>
      <c r="R48" s="258" t="n">
        <v>62</v>
      </c>
      <c r="S48" s="258"/>
      <c r="T48" s="258" t="n">
        <v>20</v>
      </c>
      <c r="U48" s="258" t="n">
        <v>2</v>
      </c>
      <c r="V48" s="258" t="n">
        <v>3</v>
      </c>
      <c r="W48" s="258"/>
      <c r="X48" s="258" t="n">
        <v>75</v>
      </c>
      <c r="Y48" s="258"/>
      <c r="Z48" s="258"/>
      <c r="AA48" s="258"/>
      <c r="AB48" s="258"/>
      <c r="AC48" s="258" t="n">
        <v>0</v>
      </c>
      <c r="AD48" s="258" t="n">
        <v>1</v>
      </c>
      <c r="AE48" s="258" t="n">
        <f aca="false">SUM(I48:AD48)</f>
        <v>326</v>
      </c>
    </row>
    <row r="49" customFormat="false" ht="15" hidden="false" customHeight="false" outlineLevel="0" collapsed="false">
      <c r="A49" s="258" t="n">
        <v>24</v>
      </c>
      <c r="B49" s="258"/>
      <c r="C49" s="258"/>
      <c r="D49" s="258" t="s">
        <v>501</v>
      </c>
      <c r="E49" s="258"/>
      <c r="F49" s="258" t="n">
        <v>1756</v>
      </c>
      <c r="G49" s="258" t="s">
        <v>33</v>
      </c>
      <c r="H49" s="82" t="n">
        <v>613</v>
      </c>
      <c r="I49" s="258" t="n">
        <v>38</v>
      </c>
      <c r="J49" s="258" t="n">
        <v>38</v>
      </c>
      <c r="K49" s="258" t="n">
        <v>29</v>
      </c>
      <c r="L49" s="258" t="n">
        <v>6</v>
      </c>
      <c r="M49" s="258" t="n">
        <v>25</v>
      </c>
      <c r="N49" s="258" t="n">
        <v>10</v>
      </c>
      <c r="O49" s="258" t="n">
        <v>15</v>
      </c>
      <c r="P49" s="258" t="n">
        <v>9</v>
      </c>
      <c r="Q49" s="258" t="n">
        <v>0</v>
      </c>
      <c r="R49" s="258" t="n">
        <v>72</v>
      </c>
      <c r="S49" s="258"/>
      <c r="T49" s="258" t="n">
        <v>31</v>
      </c>
      <c r="U49" s="258" t="n">
        <v>3</v>
      </c>
      <c r="V49" s="258" t="n">
        <v>1</v>
      </c>
      <c r="W49" s="258"/>
      <c r="X49" s="258" t="n">
        <v>44</v>
      </c>
      <c r="Y49" s="258"/>
      <c r="Z49" s="258"/>
      <c r="AA49" s="258"/>
      <c r="AB49" s="258"/>
      <c r="AC49" s="258" t="n">
        <v>0</v>
      </c>
      <c r="AD49" s="258" t="n">
        <v>12</v>
      </c>
      <c r="AE49" s="258" t="n">
        <f aca="false">SUM(I49:AD49)</f>
        <v>333</v>
      </c>
    </row>
    <row r="50" customFormat="false" ht="15" hidden="false" customHeight="false" outlineLevel="0" collapsed="false">
      <c r="A50" s="258" t="n">
        <v>25</v>
      </c>
      <c r="B50" s="258"/>
      <c r="C50" s="258"/>
      <c r="D50" s="258" t="s">
        <v>501</v>
      </c>
      <c r="E50" s="258"/>
      <c r="F50" s="258" t="n">
        <v>1756</v>
      </c>
      <c r="G50" s="258" t="s">
        <v>34</v>
      </c>
      <c r="H50" s="82" t="n">
        <v>613</v>
      </c>
      <c r="I50" s="258" t="n">
        <v>30</v>
      </c>
      <c r="J50" s="258" t="n">
        <v>60</v>
      </c>
      <c r="K50" s="258" t="n">
        <v>25</v>
      </c>
      <c r="L50" s="258" t="n">
        <v>2</v>
      </c>
      <c r="M50" s="258" t="n">
        <v>21</v>
      </c>
      <c r="N50" s="258" t="n">
        <v>11</v>
      </c>
      <c r="O50" s="258" t="n">
        <v>8</v>
      </c>
      <c r="P50" s="258" t="n">
        <v>5</v>
      </c>
      <c r="Q50" s="258" t="n">
        <v>7</v>
      </c>
      <c r="R50" s="258" t="n">
        <v>70</v>
      </c>
      <c r="S50" s="258"/>
      <c r="T50" s="258" t="n">
        <v>33</v>
      </c>
      <c r="U50" s="258" t="n">
        <v>4</v>
      </c>
      <c r="V50" s="258" t="n">
        <v>1</v>
      </c>
      <c r="W50" s="258"/>
      <c r="X50" s="258" t="n">
        <v>60</v>
      </c>
      <c r="Y50" s="258"/>
      <c r="Z50" s="258"/>
      <c r="AA50" s="258"/>
      <c r="AB50" s="258"/>
      <c r="AC50" s="258" t="n">
        <v>0</v>
      </c>
      <c r="AD50" s="258" t="n">
        <v>9</v>
      </c>
      <c r="AE50" s="258" t="n">
        <f aca="false">SUM(I50:AD50)</f>
        <v>346</v>
      </c>
    </row>
    <row r="51" customFormat="false" ht="15" hidden="false" customHeight="false" outlineLevel="0" collapsed="false">
      <c r="A51" s="258" t="n">
        <v>26</v>
      </c>
      <c r="B51" s="258"/>
      <c r="C51" s="258"/>
      <c r="D51" s="258" t="s">
        <v>501</v>
      </c>
      <c r="E51" s="258"/>
      <c r="F51" s="258" t="n">
        <v>1757</v>
      </c>
      <c r="G51" s="258" t="s">
        <v>33</v>
      </c>
      <c r="H51" s="82" t="n">
        <v>510</v>
      </c>
      <c r="I51" s="258" t="n">
        <v>22</v>
      </c>
      <c r="J51" s="258" t="n">
        <v>40</v>
      </c>
      <c r="K51" s="258" t="n">
        <v>36</v>
      </c>
      <c r="L51" s="258" t="n">
        <v>1</v>
      </c>
      <c r="M51" s="258" t="n">
        <v>17</v>
      </c>
      <c r="N51" s="258" t="n">
        <v>10</v>
      </c>
      <c r="O51" s="258" t="n">
        <v>16</v>
      </c>
      <c r="P51" s="258" t="n">
        <v>4</v>
      </c>
      <c r="Q51" s="258" t="n">
        <v>5</v>
      </c>
      <c r="R51" s="258" t="n">
        <v>65</v>
      </c>
      <c r="S51" s="258"/>
      <c r="T51" s="258" t="n">
        <v>9</v>
      </c>
      <c r="U51" s="258" t="n">
        <v>4</v>
      </c>
      <c r="V51" s="258" t="n">
        <v>0</v>
      </c>
      <c r="W51" s="258"/>
      <c r="X51" s="258" t="n">
        <v>46</v>
      </c>
      <c r="Y51" s="258"/>
      <c r="Z51" s="258"/>
      <c r="AA51" s="258"/>
      <c r="AB51" s="258"/>
      <c r="AC51" s="258" t="n">
        <v>0</v>
      </c>
      <c r="AD51" s="258" t="n">
        <v>13</v>
      </c>
      <c r="AE51" s="258" t="n">
        <f aca="false">SUM(I51:AD51)</f>
        <v>288</v>
      </c>
    </row>
    <row r="52" customFormat="false" ht="15" hidden="false" customHeight="false" outlineLevel="0" collapsed="false">
      <c r="A52" s="258" t="n">
        <v>27</v>
      </c>
      <c r="B52" s="258"/>
      <c r="C52" s="258"/>
      <c r="D52" s="258" t="s">
        <v>501</v>
      </c>
      <c r="E52" s="258"/>
      <c r="F52" s="258" t="n">
        <v>1757</v>
      </c>
      <c r="G52" s="258" t="s">
        <v>34</v>
      </c>
      <c r="H52" s="82" t="n">
        <v>510</v>
      </c>
      <c r="I52" s="258" t="n">
        <v>28</v>
      </c>
      <c r="J52" s="258" t="n">
        <v>55</v>
      </c>
      <c r="K52" s="258" t="n">
        <v>59</v>
      </c>
      <c r="L52" s="258" t="n">
        <v>4</v>
      </c>
      <c r="M52" s="258" t="n">
        <v>9</v>
      </c>
      <c r="N52" s="258" t="n">
        <v>11</v>
      </c>
      <c r="O52" s="258" t="n">
        <v>20</v>
      </c>
      <c r="P52" s="258" t="n">
        <v>3</v>
      </c>
      <c r="Q52" s="258" t="n">
        <v>1</v>
      </c>
      <c r="R52" s="258" t="n">
        <v>42</v>
      </c>
      <c r="S52" s="258"/>
      <c r="T52" s="258" t="n">
        <v>17</v>
      </c>
      <c r="U52" s="258" t="n">
        <v>2</v>
      </c>
      <c r="V52" s="258" t="n">
        <v>1</v>
      </c>
      <c r="W52" s="258"/>
      <c r="X52" s="258" t="n">
        <v>32</v>
      </c>
      <c r="Y52" s="258"/>
      <c r="Z52" s="258"/>
      <c r="AA52" s="258"/>
      <c r="AB52" s="258"/>
      <c r="AC52" s="258" t="n">
        <v>0</v>
      </c>
      <c r="AD52" s="258" t="n">
        <v>8</v>
      </c>
      <c r="AE52" s="258" t="n">
        <f aca="false">SUM(I52:AD52)</f>
        <v>292</v>
      </c>
    </row>
    <row r="53" customFormat="false" ht="15" hidden="false" customHeight="false" outlineLevel="0" collapsed="false">
      <c r="A53" s="258" t="n">
        <v>28</v>
      </c>
      <c r="B53" s="258"/>
      <c r="C53" s="258"/>
      <c r="D53" s="258" t="s">
        <v>501</v>
      </c>
      <c r="E53" s="258"/>
      <c r="F53" s="258" t="n">
        <v>1757</v>
      </c>
      <c r="G53" s="258" t="s">
        <v>35</v>
      </c>
      <c r="H53" s="82" t="n">
        <v>509</v>
      </c>
      <c r="I53" s="258" t="n">
        <v>16</v>
      </c>
      <c r="J53" s="258" t="n">
        <v>61</v>
      </c>
      <c r="K53" s="258" t="n">
        <v>56</v>
      </c>
      <c r="L53" s="258" t="n">
        <v>8</v>
      </c>
      <c r="M53" s="258" t="n">
        <v>18</v>
      </c>
      <c r="N53" s="258" t="n">
        <v>11</v>
      </c>
      <c r="O53" s="258" t="n">
        <v>14</v>
      </c>
      <c r="P53" s="258" t="n">
        <v>6</v>
      </c>
      <c r="Q53" s="258" t="n">
        <v>6</v>
      </c>
      <c r="R53" s="258" t="n">
        <v>42</v>
      </c>
      <c r="S53" s="258"/>
      <c r="T53" s="258" t="n">
        <v>11</v>
      </c>
      <c r="U53" s="258" t="n">
        <v>4</v>
      </c>
      <c r="V53" s="258" t="n">
        <v>1</v>
      </c>
      <c r="W53" s="258"/>
      <c r="X53" s="258" t="n">
        <v>43</v>
      </c>
      <c r="Y53" s="258"/>
      <c r="Z53" s="258"/>
      <c r="AA53" s="258"/>
      <c r="AB53" s="258"/>
      <c r="AC53" s="258" t="n">
        <v>2</v>
      </c>
      <c r="AD53" s="258" t="n">
        <v>10</v>
      </c>
      <c r="AE53" s="258" t="n">
        <f aca="false">SUM(I53:AD53)</f>
        <v>309</v>
      </c>
    </row>
    <row r="54" customFormat="false" ht="15" hidden="false" customHeight="false" outlineLevel="0" collapsed="false">
      <c r="A54" s="258" t="n">
        <v>29</v>
      </c>
      <c r="B54" s="258"/>
      <c r="C54" s="258"/>
      <c r="D54" s="258" t="s">
        <v>501</v>
      </c>
      <c r="E54" s="258"/>
      <c r="F54" s="258" t="n">
        <v>1758</v>
      </c>
      <c r="G54" s="258" t="s">
        <v>33</v>
      </c>
      <c r="H54" s="82" t="n">
        <v>532</v>
      </c>
      <c r="I54" s="258" t="n">
        <v>23</v>
      </c>
      <c r="J54" s="258" t="n">
        <v>69</v>
      </c>
      <c r="K54" s="258" t="n">
        <v>23</v>
      </c>
      <c r="L54" s="258" t="n">
        <v>4</v>
      </c>
      <c r="M54" s="258" t="n">
        <v>16</v>
      </c>
      <c r="N54" s="258" t="n">
        <v>14</v>
      </c>
      <c r="O54" s="258" t="n">
        <v>13</v>
      </c>
      <c r="P54" s="258" t="n">
        <v>4</v>
      </c>
      <c r="Q54" s="258" t="n">
        <v>3</v>
      </c>
      <c r="R54" s="258" t="n">
        <v>67</v>
      </c>
      <c r="S54" s="258"/>
      <c r="T54" s="258" t="n">
        <v>22</v>
      </c>
      <c r="U54" s="258" t="n">
        <v>3</v>
      </c>
      <c r="V54" s="258" t="n">
        <v>1</v>
      </c>
      <c r="W54" s="258"/>
      <c r="X54" s="258" t="n">
        <v>39</v>
      </c>
      <c r="Y54" s="258"/>
      <c r="Z54" s="258"/>
      <c r="AA54" s="258"/>
      <c r="AB54" s="258"/>
      <c r="AC54" s="258" t="n">
        <v>0</v>
      </c>
      <c r="AD54" s="258" t="n">
        <v>11</v>
      </c>
      <c r="AE54" s="258" t="n">
        <f aca="false">SUM(I54:AD54)</f>
        <v>312</v>
      </c>
    </row>
    <row r="55" customFormat="false" ht="15" hidden="false" customHeight="false" outlineLevel="0" collapsed="false">
      <c r="A55" s="258" t="n">
        <v>30</v>
      </c>
      <c r="B55" s="258"/>
      <c r="C55" s="258"/>
      <c r="D55" s="258" t="s">
        <v>501</v>
      </c>
      <c r="E55" s="258"/>
      <c r="F55" s="258" t="n">
        <v>1758</v>
      </c>
      <c r="G55" s="258" t="s">
        <v>34</v>
      </c>
      <c r="H55" s="82" t="n">
        <v>532</v>
      </c>
      <c r="I55" s="258" t="n">
        <v>17</v>
      </c>
      <c r="J55" s="258" t="n">
        <v>54</v>
      </c>
      <c r="K55" s="258" t="n">
        <v>32</v>
      </c>
      <c r="L55" s="258" t="n">
        <v>10</v>
      </c>
      <c r="M55" s="258" t="n">
        <v>18</v>
      </c>
      <c r="N55" s="258" t="n">
        <v>15</v>
      </c>
      <c r="O55" s="258" t="n">
        <v>10</v>
      </c>
      <c r="P55" s="258" t="n">
        <v>7</v>
      </c>
      <c r="Q55" s="258" t="n">
        <v>3</v>
      </c>
      <c r="R55" s="258" t="n">
        <v>78</v>
      </c>
      <c r="S55" s="258"/>
      <c r="T55" s="258" t="n">
        <v>27</v>
      </c>
      <c r="U55" s="258" t="n">
        <v>2</v>
      </c>
      <c r="V55" s="258" t="n">
        <v>0</v>
      </c>
      <c r="W55" s="258"/>
      <c r="X55" s="258" t="n">
        <v>40</v>
      </c>
      <c r="Y55" s="258"/>
      <c r="Z55" s="258"/>
      <c r="AA55" s="258"/>
      <c r="AB55" s="258"/>
      <c r="AC55" s="258" t="n">
        <v>0</v>
      </c>
      <c r="AD55" s="258" t="n">
        <v>10</v>
      </c>
      <c r="AE55" s="258" t="n">
        <f aca="false">SUM(I55:AD55)</f>
        <v>323</v>
      </c>
    </row>
    <row r="56" customFormat="false" ht="15" hidden="false" customHeight="false" outlineLevel="0" collapsed="false">
      <c r="A56" s="258" t="n">
        <v>31</v>
      </c>
      <c r="B56" s="258"/>
      <c r="C56" s="258"/>
      <c r="D56" s="258" t="s">
        <v>501</v>
      </c>
      <c r="E56" s="258"/>
      <c r="F56" s="258" t="n">
        <v>1758</v>
      </c>
      <c r="G56" s="258" t="s">
        <v>35</v>
      </c>
      <c r="H56" s="82" t="n">
        <v>532</v>
      </c>
      <c r="I56" s="258" t="n">
        <v>16</v>
      </c>
      <c r="J56" s="258" t="n">
        <v>54</v>
      </c>
      <c r="K56" s="258" t="n">
        <v>25</v>
      </c>
      <c r="L56" s="258" t="n">
        <v>4</v>
      </c>
      <c r="M56" s="258" t="n">
        <v>18</v>
      </c>
      <c r="N56" s="258" t="n">
        <v>15</v>
      </c>
      <c r="O56" s="258" t="n">
        <v>21</v>
      </c>
      <c r="P56" s="258" t="n">
        <v>4</v>
      </c>
      <c r="Q56" s="258" t="n">
        <v>6</v>
      </c>
      <c r="R56" s="258" t="n">
        <v>52</v>
      </c>
      <c r="S56" s="258"/>
      <c r="T56" s="258" t="n">
        <v>19</v>
      </c>
      <c r="U56" s="258" t="n">
        <v>0</v>
      </c>
      <c r="V56" s="258" t="n">
        <v>2</v>
      </c>
      <c r="W56" s="258"/>
      <c r="X56" s="258" t="n">
        <v>48</v>
      </c>
      <c r="Y56" s="258"/>
      <c r="Z56" s="258"/>
      <c r="AA56" s="258"/>
      <c r="AB56" s="258"/>
      <c r="AC56" s="258" t="n">
        <v>0</v>
      </c>
      <c r="AD56" s="258" t="n">
        <v>16</v>
      </c>
      <c r="AE56" s="258" t="n">
        <f aca="false">SUM(I56:AD56)</f>
        <v>300</v>
      </c>
    </row>
    <row r="57" customFormat="false" ht="15" hidden="false" customHeight="false" outlineLevel="0" collapsed="false">
      <c r="A57" s="258" t="n">
        <v>32</v>
      </c>
      <c r="B57" s="258"/>
      <c r="C57" s="258"/>
      <c r="D57" s="258" t="s">
        <v>501</v>
      </c>
      <c r="E57" s="258"/>
      <c r="F57" s="258" t="n">
        <v>1759</v>
      </c>
      <c r="G57" s="258" t="s">
        <v>33</v>
      </c>
      <c r="H57" s="82" t="n">
        <v>565</v>
      </c>
      <c r="I57" s="258" t="n">
        <v>18</v>
      </c>
      <c r="J57" s="258" t="n">
        <v>53</v>
      </c>
      <c r="K57" s="258" t="n">
        <v>27</v>
      </c>
      <c r="L57" s="258" t="n">
        <v>3</v>
      </c>
      <c r="M57" s="258" t="n">
        <v>17</v>
      </c>
      <c r="N57" s="258" t="n">
        <v>19</v>
      </c>
      <c r="O57" s="258" t="n">
        <v>17</v>
      </c>
      <c r="P57" s="258" t="n">
        <v>11</v>
      </c>
      <c r="Q57" s="258" t="n">
        <v>1</v>
      </c>
      <c r="R57" s="258" t="n">
        <v>51</v>
      </c>
      <c r="S57" s="258"/>
      <c r="T57" s="258" t="n">
        <v>22</v>
      </c>
      <c r="U57" s="258" t="n">
        <v>3</v>
      </c>
      <c r="V57" s="258" t="n">
        <v>6</v>
      </c>
      <c r="W57" s="258"/>
      <c r="X57" s="258" t="n">
        <v>63</v>
      </c>
      <c r="Y57" s="258"/>
      <c r="Z57" s="258"/>
      <c r="AA57" s="258"/>
      <c r="AB57" s="258"/>
      <c r="AC57" s="258" t="n">
        <v>0</v>
      </c>
      <c r="AD57" s="258" t="n">
        <v>8</v>
      </c>
      <c r="AE57" s="258" t="n">
        <f aca="false">SUM(I57:AD57)</f>
        <v>319</v>
      </c>
    </row>
    <row r="58" customFormat="false" ht="15" hidden="false" customHeight="false" outlineLevel="0" collapsed="false">
      <c r="A58" s="258" t="n">
        <v>33</v>
      </c>
      <c r="B58" s="258"/>
      <c r="C58" s="258"/>
      <c r="D58" s="258" t="s">
        <v>501</v>
      </c>
      <c r="E58" s="258"/>
      <c r="F58" s="258" t="n">
        <v>1759</v>
      </c>
      <c r="G58" s="258" t="s">
        <v>34</v>
      </c>
      <c r="H58" s="82" t="n">
        <v>565</v>
      </c>
      <c r="I58" s="258" t="n">
        <v>7</v>
      </c>
      <c r="J58" s="258" t="n">
        <v>36</v>
      </c>
      <c r="K58" s="258" t="n">
        <v>20</v>
      </c>
      <c r="L58" s="258" t="n">
        <v>6</v>
      </c>
      <c r="M58" s="258" t="n">
        <v>24</v>
      </c>
      <c r="N58" s="258" t="n">
        <v>15</v>
      </c>
      <c r="O58" s="258" t="n">
        <v>27</v>
      </c>
      <c r="P58" s="258" t="n">
        <v>4</v>
      </c>
      <c r="Q58" s="258" t="n">
        <v>11</v>
      </c>
      <c r="R58" s="258" t="n">
        <v>77</v>
      </c>
      <c r="S58" s="258"/>
      <c r="T58" s="258" t="n">
        <v>39</v>
      </c>
      <c r="U58" s="258" t="n">
        <v>1</v>
      </c>
      <c r="V58" s="258" t="n">
        <v>3</v>
      </c>
      <c r="W58" s="258"/>
      <c r="X58" s="258" t="n">
        <v>58</v>
      </c>
      <c r="Y58" s="258"/>
      <c r="Z58" s="258"/>
      <c r="AA58" s="258"/>
      <c r="AB58" s="258"/>
      <c r="AC58" s="258" t="n">
        <v>1</v>
      </c>
      <c r="AD58" s="258" t="n">
        <v>9</v>
      </c>
      <c r="AE58" s="258" t="n">
        <f aca="false">SUM(I58:AD58)</f>
        <v>338</v>
      </c>
    </row>
    <row r="59" customFormat="false" ht="15" hidden="false" customHeight="false" outlineLevel="0" collapsed="false">
      <c r="A59" s="258" t="n">
        <v>34</v>
      </c>
      <c r="B59" s="258"/>
      <c r="C59" s="258"/>
      <c r="D59" s="258" t="s">
        <v>501</v>
      </c>
      <c r="E59" s="258"/>
      <c r="F59" s="258" t="n">
        <v>1759</v>
      </c>
      <c r="G59" s="258" t="s">
        <v>35</v>
      </c>
      <c r="H59" s="82" t="n">
        <v>565</v>
      </c>
      <c r="I59" s="258" t="n">
        <v>18</v>
      </c>
      <c r="J59" s="258" t="n">
        <v>53</v>
      </c>
      <c r="K59" s="258" t="n">
        <v>22</v>
      </c>
      <c r="L59" s="258" t="n">
        <v>2</v>
      </c>
      <c r="M59" s="258" t="n">
        <v>18</v>
      </c>
      <c r="N59" s="258" t="n">
        <v>20</v>
      </c>
      <c r="O59" s="258" t="n">
        <v>8</v>
      </c>
      <c r="P59" s="258" t="n">
        <v>4</v>
      </c>
      <c r="Q59" s="258" t="n">
        <v>6</v>
      </c>
      <c r="R59" s="258" t="n">
        <v>61</v>
      </c>
      <c r="S59" s="258"/>
      <c r="T59" s="258" t="n">
        <v>30</v>
      </c>
      <c r="U59" s="258" t="n">
        <v>1</v>
      </c>
      <c r="V59" s="258" t="n">
        <v>2</v>
      </c>
      <c r="W59" s="258"/>
      <c r="X59" s="258" t="n">
        <v>90</v>
      </c>
      <c r="Y59" s="258"/>
      <c r="Z59" s="258"/>
      <c r="AA59" s="258"/>
      <c r="AB59" s="258"/>
      <c r="AC59" s="258" t="n">
        <v>1</v>
      </c>
      <c r="AD59" s="258" t="n">
        <v>9</v>
      </c>
      <c r="AE59" s="258" t="n">
        <f aca="false">SUM(I59:AD59)</f>
        <v>345</v>
      </c>
    </row>
    <row r="60" customFormat="false" ht="15" hidden="false" customHeight="false" outlineLevel="0" collapsed="false">
      <c r="A60" s="258" t="n">
        <v>35</v>
      </c>
      <c r="B60" s="258"/>
      <c r="C60" s="258"/>
      <c r="D60" s="258" t="s">
        <v>501</v>
      </c>
      <c r="E60" s="258"/>
      <c r="F60" s="258" t="n">
        <v>1760</v>
      </c>
      <c r="G60" s="258" t="s">
        <v>33</v>
      </c>
      <c r="H60" s="82" t="n">
        <v>623</v>
      </c>
      <c r="I60" s="258" t="n">
        <v>11</v>
      </c>
      <c r="J60" s="258" t="n">
        <v>28</v>
      </c>
      <c r="K60" s="258" t="n">
        <v>41</v>
      </c>
      <c r="L60" s="258" t="n">
        <v>8</v>
      </c>
      <c r="M60" s="258" t="n">
        <v>31</v>
      </c>
      <c r="N60" s="258" t="n">
        <v>20</v>
      </c>
      <c r="O60" s="258" t="n">
        <v>15</v>
      </c>
      <c r="P60" s="258" t="n">
        <v>11</v>
      </c>
      <c r="Q60" s="258" t="n">
        <v>14</v>
      </c>
      <c r="R60" s="258" t="n">
        <v>72</v>
      </c>
      <c r="S60" s="258"/>
      <c r="T60" s="258" t="n">
        <v>50</v>
      </c>
      <c r="U60" s="258" t="n">
        <v>0</v>
      </c>
      <c r="V60" s="258" t="n">
        <v>2</v>
      </c>
      <c r="W60" s="258"/>
      <c r="X60" s="258" t="n">
        <v>37</v>
      </c>
      <c r="Y60" s="258"/>
      <c r="Z60" s="258"/>
      <c r="AA60" s="258"/>
      <c r="AB60" s="258"/>
      <c r="AC60" s="258" t="n">
        <v>0</v>
      </c>
      <c r="AD60" s="258" t="n">
        <v>8</v>
      </c>
      <c r="AE60" s="258" t="n">
        <f aca="false">SUM(I60:AD60)</f>
        <v>348</v>
      </c>
    </row>
    <row r="61" customFormat="false" ht="15" hidden="false" customHeight="false" outlineLevel="0" collapsed="false">
      <c r="A61" s="258" t="n">
        <v>36</v>
      </c>
      <c r="B61" s="258"/>
      <c r="C61" s="258"/>
      <c r="D61" s="258" t="s">
        <v>501</v>
      </c>
      <c r="E61" s="258"/>
      <c r="F61" s="258" t="n">
        <v>1760</v>
      </c>
      <c r="G61" s="258" t="s">
        <v>34</v>
      </c>
      <c r="H61" s="82" t="n">
        <v>623</v>
      </c>
      <c r="I61" s="258" t="n">
        <v>5</v>
      </c>
      <c r="J61" s="258" t="n">
        <v>33</v>
      </c>
      <c r="K61" s="258" t="n">
        <v>31</v>
      </c>
      <c r="L61" s="258" t="n">
        <v>7</v>
      </c>
      <c r="M61" s="258" t="n">
        <v>30</v>
      </c>
      <c r="N61" s="258" t="n">
        <v>16</v>
      </c>
      <c r="O61" s="258" t="n">
        <v>15</v>
      </c>
      <c r="P61" s="258" t="n">
        <v>3</v>
      </c>
      <c r="Q61" s="258" t="n">
        <v>9</v>
      </c>
      <c r="R61" s="258" t="n">
        <v>60</v>
      </c>
      <c r="S61" s="258"/>
      <c r="T61" s="258" t="n">
        <v>66</v>
      </c>
      <c r="U61" s="258" t="n">
        <v>0</v>
      </c>
      <c r="V61" s="258" t="n">
        <v>2</v>
      </c>
      <c r="W61" s="258"/>
      <c r="X61" s="258" t="n">
        <v>40</v>
      </c>
      <c r="Y61" s="258"/>
      <c r="Z61" s="258"/>
      <c r="AA61" s="258"/>
      <c r="AB61" s="258"/>
      <c r="AC61" s="258" t="n">
        <v>1</v>
      </c>
      <c r="AD61" s="258" t="n">
        <v>10</v>
      </c>
      <c r="AE61" s="258" t="n">
        <f aca="false">SUM(I61:AD61)</f>
        <v>328</v>
      </c>
    </row>
    <row r="62" customFormat="false" ht="15" hidden="false" customHeight="false" outlineLevel="0" collapsed="false">
      <c r="A62" s="258" t="n">
        <v>37</v>
      </c>
      <c r="B62" s="258"/>
      <c r="C62" s="258"/>
      <c r="D62" s="258" t="s">
        <v>501</v>
      </c>
      <c r="E62" s="258"/>
      <c r="F62" s="258" t="n">
        <v>1760</v>
      </c>
      <c r="G62" s="258" t="s">
        <v>35</v>
      </c>
      <c r="H62" s="82" t="n">
        <v>623</v>
      </c>
      <c r="I62" s="258" t="n">
        <v>18</v>
      </c>
      <c r="J62" s="258" t="n">
        <v>41</v>
      </c>
      <c r="K62" s="258" t="n">
        <v>58</v>
      </c>
      <c r="L62" s="258" t="n">
        <v>4</v>
      </c>
      <c r="M62" s="258" t="n">
        <v>14</v>
      </c>
      <c r="N62" s="258" t="n">
        <v>31</v>
      </c>
      <c r="O62" s="258" t="n">
        <v>11</v>
      </c>
      <c r="P62" s="258" t="n">
        <v>5</v>
      </c>
      <c r="Q62" s="258" t="n">
        <v>4</v>
      </c>
      <c r="R62" s="258" t="n">
        <v>56</v>
      </c>
      <c r="S62" s="258"/>
      <c r="T62" s="258" t="n">
        <v>44</v>
      </c>
      <c r="U62" s="258" t="n">
        <v>1</v>
      </c>
      <c r="V62" s="258" t="n">
        <v>5</v>
      </c>
      <c r="W62" s="258"/>
      <c r="X62" s="258" t="n">
        <v>36</v>
      </c>
      <c r="Y62" s="258"/>
      <c r="Z62" s="258"/>
      <c r="AA62" s="258"/>
      <c r="AB62" s="258"/>
      <c r="AC62" s="258" t="n">
        <v>0</v>
      </c>
      <c r="AD62" s="258" t="n">
        <v>13</v>
      </c>
      <c r="AE62" s="258" t="n">
        <f aca="false">SUM(I62:AD62)</f>
        <v>341</v>
      </c>
    </row>
    <row r="63" customFormat="false" ht="15" hidden="false" customHeight="false" outlineLevel="0" collapsed="false">
      <c r="A63" s="258" t="n">
        <v>38</v>
      </c>
      <c r="B63" s="258"/>
      <c r="C63" s="258"/>
      <c r="D63" s="258" t="s">
        <v>501</v>
      </c>
      <c r="E63" s="258"/>
      <c r="F63" s="258" t="n">
        <v>1760</v>
      </c>
      <c r="G63" s="258" t="s">
        <v>137</v>
      </c>
      <c r="H63" s="82" t="n">
        <v>623</v>
      </c>
      <c r="I63" s="258" t="n">
        <v>17</v>
      </c>
      <c r="J63" s="258" t="n">
        <v>49</v>
      </c>
      <c r="K63" s="258" t="n">
        <v>53</v>
      </c>
      <c r="L63" s="258" t="n">
        <v>2</v>
      </c>
      <c r="M63" s="258" t="n">
        <v>18</v>
      </c>
      <c r="N63" s="258" t="n">
        <v>16</v>
      </c>
      <c r="O63" s="258" t="n">
        <v>19</v>
      </c>
      <c r="P63" s="258" t="n">
        <v>8</v>
      </c>
      <c r="Q63" s="258" t="n">
        <v>8</v>
      </c>
      <c r="R63" s="258" t="n">
        <v>65</v>
      </c>
      <c r="S63" s="258"/>
      <c r="T63" s="258" t="n">
        <v>53</v>
      </c>
      <c r="U63" s="258" t="n">
        <v>1</v>
      </c>
      <c r="V63" s="258" t="n">
        <v>0</v>
      </c>
      <c r="W63" s="258"/>
      <c r="X63" s="258" t="n">
        <v>34</v>
      </c>
      <c r="Y63" s="258"/>
      <c r="Z63" s="258"/>
      <c r="AA63" s="258"/>
      <c r="AB63" s="258"/>
      <c r="AC63" s="258" t="n">
        <v>0</v>
      </c>
      <c r="AD63" s="258" t="n">
        <v>7</v>
      </c>
      <c r="AE63" s="258" t="n">
        <f aca="false">SUM(I63:AD63)</f>
        <v>350</v>
      </c>
    </row>
    <row r="64" customFormat="false" ht="15" hidden="false" customHeight="false" outlineLevel="0" collapsed="false">
      <c r="A64" s="258" t="n">
        <v>39</v>
      </c>
      <c r="B64" s="258"/>
      <c r="C64" s="258"/>
      <c r="D64" s="258" t="s">
        <v>501</v>
      </c>
      <c r="E64" s="258"/>
      <c r="F64" s="258" t="n">
        <v>1761</v>
      </c>
      <c r="G64" s="258" t="s">
        <v>33</v>
      </c>
      <c r="H64" s="82" t="n">
        <v>722</v>
      </c>
      <c r="I64" s="258" t="n">
        <v>10</v>
      </c>
      <c r="J64" s="258" t="n">
        <v>49</v>
      </c>
      <c r="K64" s="258" t="n">
        <v>30</v>
      </c>
      <c r="L64" s="258" t="n">
        <v>5</v>
      </c>
      <c r="M64" s="258" t="n">
        <v>18</v>
      </c>
      <c r="N64" s="258" t="n">
        <v>4</v>
      </c>
      <c r="O64" s="258" t="n">
        <v>64</v>
      </c>
      <c r="P64" s="258" t="n">
        <v>2</v>
      </c>
      <c r="Q64" s="258" t="n">
        <v>14</v>
      </c>
      <c r="R64" s="258" t="n">
        <v>39</v>
      </c>
      <c r="S64" s="258"/>
      <c r="T64" s="258" t="n">
        <v>79</v>
      </c>
      <c r="U64" s="258" t="n">
        <v>0</v>
      </c>
      <c r="V64" s="258" t="n">
        <v>0</v>
      </c>
      <c r="W64" s="258"/>
      <c r="X64" s="258" t="n">
        <v>64</v>
      </c>
      <c r="Y64" s="258"/>
      <c r="Z64" s="258"/>
      <c r="AA64" s="258"/>
      <c r="AB64" s="258"/>
      <c r="AC64" s="258" t="n">
        <v>0</v>
      </c>
      <c r="AD64" s="258" t="n">
        <v>12</v>
      </c>
      <c r="AE64" s="258" t="n">
        <f aca="false">SUM(I64:AD64)</f>
        <v>390</v>
      </c>
    </row>
    <row r="65" customFormat="false" ht="15" hidden="false" customHeight="false" outlineLevel="0" collapsed="false">
      <c r="A65" s="258" t="n">
        <v>40</v>
      </c>
      <c r="B65" s="258"/>
      <c r="C65" s="258"/>
      <c r="D65" s="258" t="s">
        <v>501</v>
      </c>
      <c r="E65" s="258"/>
      <c r="F65" s="258" t="n">
        <v>1761</v>
      </c>
      <c r="G65" s="258" t="s">
        <v>34</v>
      </c>
      <c r="H65" s="82" t="n">
        <v>722</v>
      </c>
      <c r="I65" s="258" t="n">
        <v>9</v>
      </c>
      <c r="J65" s="258" t="n">
        <v>40</v>
      </c>
      <c r="K65" s="258" t="n">
        <v>37</v>
      </c>
      <c r="L65" s="258" t="n">
        <v>5</v>
      </c>
      <c r="M65" s="258" t="n">
        <v>17</v>
      </c>
      <c r="N65" s="258" t="n">
        <v>12</v>
      </c>
      <c r="O65" s="258" t="n">
        <v>68</v>
      </c>
      <c r="P65" s="258" t="n">
        <v>4</v>
      </c>
      <c r="Q65" s="258" t="n">
        <v>15</v>
      </c>
      <c r="R65" s="258" t="n">
        <v>47</v>
      </c>
      <c r="S65" s="258"/>
      <c r="T65" s="258" t="n">
        <v>71</v>
      </c>
      <c r="U65" s="258" t="n">
        <v>3</v>
      </c>
      <c r="V65" s="258" t="n">
        <v>1</v>
      </c>
      <c r="W65" s="258"/>
      <c r="X65" s="258" t="n">
        <v>72</v>
      </c>
      <c r="Y65" s="258"/>
      <c r="Z65" s="258"/>
      <c r="AA65" s="258"/>
      <c r="AB65" s="258"/>
      <c r="AC65" s="258" t="n">
        <v>0</v>
      </c>
      <c r="AD65" s="258" t="n">
        <v>14</v>
      </c>
      <c r="AE65" s="258" t="n">
        <f aca="false">SUM(I65:AD65)</f>
        <v>415</v>
      </c>
    </row>
    <row r="66" customFormat="false" ht="15" hidden="false" customHeight="false" outlineLevel="0" collapsed="false">
      <c r="A66" s="258" t="n">
        <v>41</v>
      </c>
      <c r="B66" s="258"/>
      <c r="C66" s="258"/>
      <c r="D66" s="258" t="s">
        <v>501</v>
      </c>
      <c r="E66" s="258"/>
      <c r="F66" s="258" t="n">
        <v>1761</v>
      </c>
      <c r="G66" s="258" t="s">
        <v>35</v>
      </c>
      <c r="H66" s="82" t="n">
        <v>721</v>
      </c>
      <c r="I66" s="258" t="n">
        <v>21</v>
      </c>
      <c r="J66" s="258" t="n">
        <v>51</v>
      </c>
      <c r="K66" s="258" t="n">
        <v>30</v>
      </c>
      <c r="L66" s="258" t="n">
        <v>6</v>
      </c>
      <c r="M66" s="258" t="n">
        <v>12</v>
      </c>
      <c r="N66" s="258" t="n">
        <v>9</v>
      </c>
      <c r="O66" s="258" t="n">
        <v>57</v>
      </c>
      <c r="P66" s="258" t="n">
        <v>5</v>
      </c>
      <c r="Q66" s="258" t="n">
        <v>12</v>
      </c>
      <c r="R66" s="258" t="n">
        <v>38</v>
      </c>
      <c r="S66" s="258"/>
      <c r="T66" s="258" t="n">
        <v>75</v>
      </c>
      <c r="U66" s="258" t="n">
        <v>3</v>
      </c>
      <c r="V66" s="258" t="n">
        <v>1</v>
      </c>
      <c r="W66" s="258"/>
      <c r="X66" s="258" t="n">
        <v>75</v>
      </c>
      <c r="Y66" s="258"/>
      <c r="Z66" s="258"/>
      <c r="AA66" s="258"/>
      <c r="AB66" s="258"/>
      <c r="AC66" s="258" t="n">
        <v>0</v>
      </c>
      <c r="AD66" s="258" t="n">
        <v>16</v>
      </c>
      <c r="AE66" s="258" t="n">
        <f aca="false">SUM(I66:AD66)</f>
        <v>411</v>
      </c>
    </row>
    <row r="67" customFormat="false" ht="15" hidden="false" customHeight="false" outlineLevel="0" collapsed="false">
      <c r="A67" s="258" t="n">
        <v>42</v>
      </c>
      <c r="B67" s="258"/>
      <c r="C67" s="258"/>
      <c r="D67" s="258" t="s">
        <v>501</v>
      </c>
      <c r="E67" s="258"/>
      <c r="F67" s="258" t="n">
        <v>1761</v>
      </c>
      <c r="G67" s="258" t="s">
        <v>137</v>
      </c>
      <c r="H67" s="82" t="n">
        <v>721</v>
      </c>
      <c r="I67" s="258" t="n">
        <v>12</v>
      </c>
      <c r="J67" s="258" t="n">
        <v>51</v>
      </c>
      <c r="K67" s="258" t="n">
        <v>28</v>
      </c>
      <c r="L67" s="258" t="n">
        <v>4</v>
      </c>
      <c r="M67" s="258" t="n">
        <v>10</v>
      </c>
      <c r="N67" s="258" t="n">
        <v>12</v>
      </c>
      <c r="O67" s="258" t="n">
        <v>71</v>
      </c>
      <c r="P67" s="258" t="n">
        <v>8</v>
      </c>
      <c r="Q67" s="258" t="n">
        <v>10</v>
      </c>
      <c r="R67" s="258" t="n">
        <v>36</v>
      </c>
      <c r="S67" s="258"/>
      <c r="T67" s="258" t="n">
        <v>65</v>
      </c>
      <c r="U67" s="258" t="n">
        <v>3</v>
      </c>
      <c r="V67" s="258" t="n">
        <v>1</v>
      </c>
      <c r="W67" s="258"/>
      <c r="X67" s="258" t="n">
        <v>62</v>
      </c>
      <c r="Y67" s="258"/>
      <c r="Z67" s="258"/>
      <c r="AA67" s="258"/>
      <c r="AB67" s="258"/>
      <c r="AC67" s="258" t="n">
        <v>0</v>
      </c>
      <c r="AD67" s="258" t="n">
        <v>15</v>
      </c>
      <c r="AE67" s="258" t="n">
        <f aca="false">SUM(I67:AD67)</f>
        <v>388</v>
      </c>
    </row>
    <row r="68" customFormat="false" ht="15" hidden="false" customHeight="false" outlineLevel="0" collapsed="false">
      <c r="A68" s="258" t="n">
        <v>43</v>
      </c>
      <c r="B68" s="258"/>
      <c r="C68" s="258"/>
      <c r="D68" s="258" t="s">
        <v>501</v>
      </c>
      <c r="E68" s="258"/>
      <c r="F68" s="258" t="n">
        <v>1762</v>
      </c>
      <c r="G68" s="258" t="s">
        <v>33</v>
      </c>
      <c r="H68" s="82" t="n">
        <v>667</v>
      </c>
      <c r="I68" s="258" t="n">
        <v>14</v>
      </c>
      <c r="J68" s="258" t="n">
        <v>65</v>
      </c>
      <c r="K68" s="258" t="n">
        <v>37</v>
      </c>
      <c r="L68" s="258" t="n">
        <v>6</v>
      </c>
      <c r="M68" s="258" t="n">
        <v>6</v>
      </c>
      <c r="N68" s="258" t="n">
        <v>15</v>
      </c>
      <c r="O68" s="258" t="n">
        <v>31</v>
      </c>
      <c r="P68" s="258" t="n">
        <v>4</v>
      </c>
      <c r="Q68" s="258" t="n">
        <v>2</v>
      </c>
      <c r="R68" s="258" t="n">
        <v>52</v>
      </c>
      <c r="S68" s="258"/>
      <c r="T68" s="258" t="n">
        <v>43</v>
      </c>
      <c r="U68" s="258" t="n">
        <v>6</v>
      </c>
      <c r="V68" s="258" t="n">
        <v>5</v>
      </c>
      <c r="W68" s="258"/>
      <c r="X68" s="258" t="n">
        <v>44</v>
      </c>
      <c r="Y68" s="258"/>
      <c r="Z68" s="258"/>
      <c r="AA68" s="258"/>
      <c r="AB68" s="258"/>
      <c r="AC68" s="258" t="n">
        <v>0</v>
      </c>
      <c r="AD68" s="258" t="n">
        <v>13</v>
      </c>
      <c r="AE68" s="258" t="n">
        <f aca="false">SUM(I68:AD68)</f>
        <v>343</v>
      </c>
    </row>
    <row r="69" customFormat="false" ht="15" hidden="false" customHeight="false" outlineLevel="0" collapsed="false">
      <c r="A69" s="258" t="n">
        <v>44</v>
      </c>
      <c r="B69" s="258"/>
      <c r="C69" s="258"/>
      <c r="D69" s="258" t="s">
        <v>501</v>
      </c>
      <c r="E69" s="258"/>
      <c r="F69" s="258" t="n">
        <v>1762</v>
      </c>
      <c r="G69" s="258" t="s">
        <v>34</v>
      </c>
      <c r="H69" s="82" t="n">
        <v>667</v>
      </c>
      <c r="I69" s="258" t="n">
        <v>22</v>
      </c>
      <c r="J69" s="258" t="n">
        <v>72</v>
      </c>
      <c r="K69" s="258" t="n">
        <v>29</v>
      </c>
      <c r="L69" s="258" t="n">
        <v>2</v>
      </c>
      <c r="M69" s="258" t="n">
        <v>15</v>
      </c>
      <c r="N69" s="258" t="n">
        <v>15</v>
      </c>
      <c r="O69" s="258" t="n">
        <v>38</v>
      </c>
      <c r="P69" s="258" t="n">
        <v>3</v>
      </c>
      <c r="Q69" s="258" t="n">
        <v>3</v>
      </c>
      <c r="R69" s="258" t="n">
        <v>50</v>
      </c>
      <c r="S69" s="258"/>
      <c r="T69" s="258" t="n">
        <v>45</v>
      </c>
      <c r="U69" s="258" t="n">
        <v>5</v>
      </c>
      <c r="V69" s="258" t="n">
        <v>2</v>
      </c>
      <c r="W69" s="258"/>
      <c r="X69" s="258" t="n">
        <v>53</v>
      </c>
      <c r="Y69" s="258"/>
      <c r="Z69" s="258"/>
      <c r="AA69" s="258"/>
      <c r="AB69" s="258"/>
      <c r="AC69" s="258" t="n">
        <v>0</v>
      </c>
      <c r="AD69" s="258" t="n">
        <v>9</v>
      </c>
      <c r="AE69" s="258" t="n">
        <f aca="false">SUM(I69:AD69)</f>
        <v>363</v>
      </c>
    </row>
    <row r="70" customFormat="false" ht="15" hidden="false" customHeight="false" outlineLevel="0" collapsed="false">
      <c r="A70" s="258" t="n">
        <v>45</v>
      </c>
      <c r="B70" s="258"/>
      <c r="C70" s="258"/>
      <c r="D70" s="258" t="s">
        <v>501</v>
      </c>
      <c r="E70" s="258"/>
      <c r="F70" s="258" t="n">
        <v>1762</v>
      </c>
      <c r="G70" s="258" t="s">
        <v>35</v>
      </c>
      <c r="H70" s="82" t="n">
        <v>667</v>
      </c>
      <c r="I70" s="258" t="n">
        <v>18</v>
      </c>
      <c r="J70" s="258" t="n">
        <v>43</v>
      </c>
      <c r="K70" s="258" t="n">
        <v>33</v>
      </c>
      <c r="L70" s="258" t="n">
        <v>4</v>
      </c>
      <c r="M70" s="258" t="n">
        <v>16</v>
      </c>
      <c r="N70" s="258" t="n">
        <v>12</v>
      </c>
      <c r="O70" s="258" t="n">
        <v>33</v>
      </c>
      <c r="P70" s="258" t="n">
        <v>5</v>
      </c>
      <c r="Q70" s="258" t="n">
        <v>7</v>
      </c>
      <c r="R70" s="258" t="n">
        <v>63</v>
      </c>
      <c r="S70" s="258"/>
      <c r="T70" s="258" t="n">
        <v>51</v>
      </c>
      <c r="U70" s="258" t="n">
        <v>3</v>
      </c>
      <c r="V70" s="258" t="n">
        <v>1</v>
      </c>
      <c r="W70" s="258"/>
      <c r="X70" s="258" t="n">
        <v>51</v>
      </c>
      <c r="Y70" s="258"/>
      <c r="Z70" s="258"/>
      <c r="AA70" s="258"/>
      <c r="AB70" s="258"/>
      <c r="AC70" s="258" t="n">
        <v>0</v>
      </c>
      <c r="AD70" s="258" t="n">
        <v>11</v>
      </c>
      <c r="AE70" s="258" t="n">
        <f aca="false">SUM(I70:AD70)</f>
        <v>351</v>
      </c>
    </row>
    <row r="71" customFormat="false" ht="15" hidden="false" customHeight="false" outlineLevel="0" collapsed="false">
      <c r="A71" s="258" t="n">
        <v>46</v>
      </c>
      <c r="B71" s="258"/>
      <c r="C71" s="258"/>
      <c r="D71" s="258" t="s">
        <v>501</v>
      </c>
      <c r="E71" s="258"/>
      <c r="F71" s="258" t="n">
        <v>1762</v>
      </c>
      <c r="G71" s="258" t="s">
        <v>137</v>
      </c>
      <c r="H71" s="82" t="n">
        <v>667</v>
      </c>
      <c r="I71" s="258" t="n">
        <v>16</v>
      </c>
      <c r="J71" s="258" t="n">
        <v>61</v>
      </c>
      <c r="K71" s="258" t="n">
        <v>39</v>
      </c>
      <c r="L71" s="258" t="n">
        <v>4</v>
      </c>
      <c r="M71" s="258" t="n">
        <v>12</v>
      </c>
      <c r="N71" s="258" t="n">
        <v>8</v>
      </c>
      <c r="O71" s="258" t="n">
        <v>43</v>
      </c>
      <c r="P71" s="258" t="n">
        <v>8</v>
      </c>
      <c r="Q71" s="258" t="n">
        <v>10</v>
      </c>
      <c r="R71" s="258" t="n">
        <v>52</v>
      </c>
      <c r="S71" s="258"/>
      <c r="T71" s="258" t="n">
        <v>58</v>
      </c>
      <c r="U71" s="258" t="n">
        <v>5</v>
      </c>
      <c r="V71" s="258" t="n">
        <v>0</v>
      </c>
      <c r="W71" s="258"/>
      <c r="X71" s="258" t="n">
        <v>50</v>
      </c>
      <c r="Y71" s="258"/>
      <c r="Z71" s="258"/>
      <c r="AA71" s="258"/>
      <c r="AB71" s="258"/>
      <c r="AC71" s="258" t="n">
        <v>0</v>
      </c>
      <c r="AD71" s="258" t="n">
        <v>10</v>
      </c>
      <c r="AE71" s="258" t="n">
        <f aca="false">SUM(I71:AD71)</f>
        <v>376</v>
      </c>
    </row>
    <row r="72" customFormat="false" ht="15" hidden="false" customHeight="false" outlineLevel="0" collapsed="false">
      <c r="A72" s="258" t="n">
        <v>47</v>
      </c>
      <c r="B72" s="258"/>
      <c r="C72" s="258"/>
      <c r="D72" s="258" t="s">
        <v>501</v>
      </c>
      <c r="E72" s="258"/>
      <c r="F72" s="258" t="n">
        <v>1762</v>
      </c>
      <c r="G72" s="258" t="s">
        <v>138</v>
      </c>
      <c r="H72" s="82" t="n">
        <v>666</v>
      </c>
      <c r="I72" s="258" t="n">
        <v>20</v>
      </c>
      <c r="J72" s="258" t="n">
        <v>69</v>
      </c>
      <c r="K72" s="258" t="n">
        <v>42</v>
      </c>
      <c r="L72" s="258" t="n">
        <v>1</v>
      </c>
      <c r="M72" s="258" t="n">
        <v>19</v>
      </c>
      <c r="N72" s="258" t="n">
        <v>14</v>
      </c>
      <c r="O72" s="258" t="n">
        <v>32</v>
      </c>
      <c r="P72" s="258" t="n">
        <v>4</v>
      </c>
      <c r="Q72" s="258" t="n">
        <v>7</v>
      </c>
      <c r="R72" s="258" t="n">
        <v>56</v>
      </c>
      <c r="S72" s="258"/>
      <c r="T72" s="258" t="n">
        <v>36</v>
      </c>
      <c r="U72" s="258" t="n">
        <v>2</v>
      </c>
      <c r="V72" s="258" t="n">
        <v>0</v>
      </c>
      <c r="W72" s="258"/>
      <c r="X72" s="258" t="n">
        <v>51</v>
      </c>
      <c r="Y72" s="258"/>
      <c r="Z72" s="258"/>
      <c r="AA72" s="258"/>
      <c r="AB72" s="258"/>
      <c r="AC72" s="258" t="n">
        <v>0</v>
      </c>
      <c r="AD72" s="258" t="n">
        <v>15</v>
      </c>
      <c r="AE72" s="258" t="n">
        <f aca="false">SUM(I72:AD72)</f>
        <v>368</v>
      </c>
    </row>
    <row r="73" customFormat="false" ht="15" hidden="false" customHeight="false" outlineLevel="0" collapsed="false">
      <c r="A73" s="258" t="n">
        <v>48</v>
      </c>
      <c r="B73" s="258"/>
      <c r="C73" s="258"/>
      <c r="D73" s="258" t="s">
        <v>501</v>
      </c>
      <c r="E73" s="258"/>
      <c r="F73" s="258" t="n">
        <v>1762</v>
      </c>
      <c r="G73" s="258" t="s">
        <v>139</v>
      </c>
      <c r="H73" s="82" t="n">
        <v>666</v>
      </c>
      <c r="I73" s="258" t="n">
        <v>12</v>
      </c>
      <c r="J73" s="258" t="n">
        <v>58</v>
      </c>
      <c r="K73" s="258" t="n">
        <v>29</v>
      </c>
      <c r="L73" s="258" t="n">
        <v>8</v>
      </c>
      <c r="M73" s="258" t="n">
        <v>15</v>
      </c>
      <c r="N73" s="258" t="n">
        <v>13</v>
      </c>
      <c r="O73" s="258" t="n">
        <v>42</v>
      </c>
      <c r="P73" s="258" t="n">
        <v>1</v>
      </c>
      <c r="Q73" s="258" t="n">
        <v>7</v>
      </c>
      <c r="R73" s="258" t="n">
        <v>60</v>
      </c>
      <c r="S73" s="258"/>
      <c r="T73" s="258" t="n">
        <v>40</v>
      </c>
      <c r="U73" s="258" t="n">
        <v>0</v>
      </c>
      <c r="V73" s="258" t="n">
        <v>4</v>
      </c>
      <c r="W73" s="258"/>
      <c r="X73" s="258" t="n">
        <v>49</v>
      </c>
      <c r="Y73" s="258"/>
      <c r="Z73" s="258"/>
      <c r="AA73" s="258"/>
      <c r="AB73" s="258"/>
      <c r="AC73" s="258" t="n">
        <v>0</v>
      </c>
      <c r="AD73" s="258" t="n">
        <v>13</v>
      </c>
      <c r="AE73" s="258" t="n">
        <f aca="false">SUM(I73:AD73)</f>
        <v>351</v>
      </c>
    </row>
    <row r="74" customFormat="false" ht="15" hidden="false" customHeight="false" outlineLevel="0" collapsed="false">
      <c r="A74" s="258" t="n">
        <v>49</v>
      </c>
      <c r="B74" s="258"/>
      <c r="C74" s="258"/>
      <c r="D74" s="258" t="s">
        <v>501</v>
      </c>
      <c r="E74" s="258"/>
      <c r="F74" s="258" t="n">
        <v>1762</v>
      </c>
      <c r="G74" s="258" t="s">
        <v>140</v>
      </c>
      <c r="H74" s="82" t="n">
        <v>666</v>
      </c>
      <c r="I74" s="258" t="n">
        <v>23</v>
      </c>
      <c r="J74" s="258" t="n">
        <v>44</v>
      </c>
      <c r="K74" s="258" t="n">
        <v>33</v>
      </c>
      <c r="L74" s="258" t="n">
        <v>2</v>
      </c>
      <c r="M74" s="258" t="n">
        <v>14</v>
      </c>
      <c r="N74" s="258" t="n">
        <v>8</v>
      </c>
      <c r="O74" s="258" t="n">
        <v>29</v>
      </c>
      <c r="P74" s="258" t="n">
        <v>3</v>
      </c>
      <c r="Q74" s="258" t="n">
        <v>0</v>
      </c>
      <c r="R74" s="258" t="n">
        <v>61</v>
      </c>
      <c r="S74" s="258"/>
      <c r="T74" s="258" t="n">
        <v>38</v>
      </c>
      <c r="U74" s="258" t="n">
        <v>0</v>
      </c>
      <c r="V74" s="258" t="n">
        <v>0</v>
      </c>
      <c r="W74" s="258"/>
      <c r="X74" s="258" t="n">
        <v>60</v>
      </c>
      <c r="Y74" s="258"/>
      <c r="Z74" s="258"/>
      <c r="AA74" s="258"/>
      <c r="AB74" s="258"/>
      <c r="AC74" s="258" t="n">
        <v>0</v>
      </c>
      <c r="AD74" s="258" t="n">
        <v>14</v>
      </c>
      <c r="AE74" s="258" t="n">
        <f aca="false">SUM(I74:AD74)</f>
        <v>329</v>
      </c>
    </row>
    <row r="75" customFormat="false" ht="15" hidden="false" customHeight="false" outlineLevel="0" collapsed="false">
      <c r="A75" s="258" t="n">
        <v>50</v>
      </c>
      <c r="B75" s="258"/>
      <c r="C75" s="258"/>
      <c r="D75" s="258" t="s">
        <v>501</v>
      </c>
      <c r="E75" s="258"/>
      <c r="F75" s="258" t="n">
        <v>1762</v>
      </c>
      <c r="G75" s="258" t="s">
        <v>502</v>
      </c>
      <c r="H75" s="82" t="n">
        <v>666</v>
      </c>
      <c r="I75" s="258" t="n">
        <v>15</v>
      </c>
      <c r="J75" s="258" t="n">
        <v>60</v>
      </c>
      <c r="K75" s="258" t="n">
        <v>31</v>
      </c>
      <c r="L75" s="258" t="n">
        <v>7</v>
      </c>
      <c r="M75" s="258" t="n">
        <v>15</v>
      </c>
      <c r="N75" s="258" t="n">
        <v>5</v>
      </c>
      <c r="O75" s="258" t="n">
        <v>45</v>
      </c>
      <c r="P75" s="258" t="n">
        <v>3</v>
      </c>
      <c r="Q75" s="258" t="n">
        <v>11</v>
      </c>
      <c r="R75" s="258" t="n">
        <v>73</v>
      </c>
      <c r="S75" s="258"/>
      <c r="T75" s="258" t="n">
        <v>36</v>
      </c>
      <c r="U75" s="258" t="n">
        <v>3</v>
      </c>
      <c r="V75" s="258" t="n">
        <v>2</v>
      </c>
      <c r="W75" s="258"/>
      <c r="X75" s="258" t="n">
        <v>50</v>
      </c>
      <c r="Y75" s="258"/>
      <c r="Z75" s="258"/>
      <c r="AA75" s="258"/>
      <c r="AB75" s="258"/>
      <c r="AC75" s="258" t="n">
        <v>0</v>
      </c>
      <c r="AD75" s="258" t="n">
        <v>21</v>
      </c>
      <c r="AE75" s="258" t="n">
        <f aca="false">SUM(I75:AD75)</f>
        <v>377</v>
      </c>
    </row>
    <row r="76" customFormat="false" ht="15" hidden="false" customHeight="false" outlineLevel="0" collapsed="false">
      <c r="A76" s="258" t="n">
        <v>51</v>
      </c>
      <c r="B76" s="258"/>
      <c r="C76" s="258"/>
      <c r="D76" s="258" t="s">
        <v>501</v>
      </c>
      <c r="E76" s="258"/>
      <c r="F76" s="258" t="n">
        <v>1763</v>
      </c>
      <c r="G76" s="258" t="s">
        <v>33</v>
      </c>
      <c r="H76" s="82" t="n">
        <v>609</v>
      </c>
      <c r="I76" s="258" t="n">
        <v>12</v>
      </c>
      <c r="J76" s="258" t="n">
        <v>58</v>
      </c>
      <c r="K76" s="258" t="n">
        <v>26</v>
      </c>
      <c r="L76" s="258" t="n">
        <v>5</v>
      </c>
      <c r="M76" s="258" t="n">
        <v>18</v>
      </c>
      <c r="N76" s="258" t="n">
        <v>23</v>
      </c>
      <c r="O76" s="258" t="n">
        <v>15</v>
      </c>
      <c r="P76" s="258" t="n">
        <v>13</v>
      </c>
      <c r="Q76" s="258" t="n">
        <v>9</v>
      </c>
      <c r="R76" s="258" t="n">
        <v>84</v>
      </c>
      <c r="S76" s="258"/>
      <c r="T76" s="258" t="n">
        <v>39</v>
      </c>
      <c r="U76" s="258" t="n">
        <v>1</v>
      </c>
      <c r="V76" s="258" t="n">
        <v>1</v>
      </c>
      <c r="W76" s="258"/>
      <c r="X76" s="258" t="n">
        <v>43</v>
      </c>
      <c r="Y76" s="258"/>
      <c r="Z76" s="258"/>
      <c r="AA76" s="258"/>
      <c r="AB76" s="258"/>
      <c r="AC76" s="258" t="n">
        <v>0</v>
      </c>
      <c r="AD76" s="258" t="n">
        <v>9</v>
      </c>
      <c r="AE76" s="258" t="n">
        <f aca="false">SUM(I76:AD76)</f>
        <v>356</v>
      </c>
    </row>
    <row r="77" customFormat="false" ht="15" hidden="false" customHeight="false" outlineLevel="0" collapsed="false">
      <c r="A77" s="258" t="n">
        <v>52</v>
      </c>
      <c r="B77" s="258"/>
      <c r="C77" s="258"/>
      <c r="D77" s="258" t="s">
        <v>501</v>
      </c>
      <c r="E77" s="258"/>
      <c r="F77" s="258" t="n">
        <v>1763</v>
      </c>
      <c r="G77" s="258" t="s">
        <v>34</v>
      </c>
      <c r="H77" s="82" t="n">
        <v>609</v>
      </c>
      <c r="I77" s="258" t="n">
        <v>14</v>
      </c>
      <c r="J77" s="258" t="n">
        <v>64</v>
      </c>
      <c r="K77" s="258" t="n">
        <v>39</v>
      </c>
      <c r="L77" s="258" t="n">
        <v>3</v>
      </c>
      <c r="M77" s="258" t="n">
        <v>11</v>
      </c>
      <c r="N77" s="258" t="n">
        <v>30</v>
      </c>
      <c r="O77" s="258" t="n">
        <v>13</v>
      </c>
      <c r="P77" s="258" t="n">
        <v>13</v>
      </c>
      <c r="Q77" s="258" t="n">
        <v>9</v>
      </c>
      <c r="R77" s="258" t="n">
        <v>73</v>
      </c>
      <c r="S77" s="258"/>
      <c r="T77" s="258" t="n">
        <v>48</v>
      </c>
      <c r="U77" s="258" t="n">
        <v>4</v>
      </c>
      <c r="V77" s="258" t="n">
        <v>1</v>
      </c>
      <c r="W77" s="258"/>
      <c r="X77" s="258" t="n">
        <v>23</v>
      </c>
      <c r="Y77" s="258"/>
      <c r="Z77" s="258"/>
      <c r="AA77" s="258"/>
      <c r="AB77" s="258"/>
      <c r="AC77" s="258" t="n">
        <v>0</v>
      </c>
      <c r="AD77" s="258" t="n">
        <v>21</v>
      </c>
      <c r="AE77" s="258" t="n">
        <f aca="false">SUM(I77:AD77)</f>
        <v>366</v>
      </c>
    </row>
    <row r="78" customFormat="false" ht="15" hidden="false" customHeight="false" outlineLevel="0" collapsed="false">
      <c r="A78" s="258" t="n">
        <v>53</v>
      </c>
      <c r="B78" s="258"/>
      <c r="C78" s="258"/>
      <c r="D78" s="258" t="s">
        <v>501</v>
      </c>
      <c r="E78" s="258"/>
      <c r="F78" s="258" t="n">
        <v>1764</v>
      </c>
      <c r="G78" s="258" t="s">
        <v>33</v>
      </c>
      <c r="H78" s="82" t="n">
        <v>536</v>
      </c>
      <c r="I78" s="258" t="n">
        <v>9</v>
      </c>
      <c r="J78" s="258" t="n">
        <v>43</v>
      </c>
      <c r="K78" s="258" t="n">
        <v>26</v>
      </c>
      <c r="L78" s="258" t="n">
        <v>2</v>
      </c>
      <c r="M78" s="258" t="n">
        <v>11</v>
      </c>
      <c r="N78" s="258" t="n">
        <v>53</v>
      </c>
      <c r="O78" s="258" t="n">
        <v>9</v>
      </c>
      <c r="P78" s="258" t="n">
        <v>8</v>
      </c>
      <c r="Q78" s="258" t="n">
        <v>8</v>
      </c>
      <c r="R78" s="258" t="n">
        <v>66</v>
      </c>
      <c r="S78" s="258"/>
      <c r="T78" s="258" t="n">
        <v>45</v>
      </c>
      <c r="U78" s="258" t="n">
        <v>1</v>
      </c>
      <c r="V78" s="258" t="n">
        <v>2</v>
      </c>
      <c r="W78" s="258"/>
      <c r="X78" s="258" t="n">
        <v>26</v>
      </c>
      <c r="Y78" s="258"/>
      <c r="Z78" s="258"/>
      <c r="AA78" s="258"/>
      <c r="AB78" s="258"/>
      <c r="AC78" s="258" t="n">
        <v>0</v>
      </c>
      <c r="AD78" s="258" t="n">
        <v>16</v>
      </c>
      <c r="AE78" s="258" t="n">
        <f aca="false">SUM(I78:AD78)</f>
        <v>325</v>
      </c>
    </row>
    <row r="79" customFormat="false" ht="15" hidden="false" customHeight="false" outlineLevel="0" collapsed="false">
      <c r="A79" s="258" t="n">
        <v>54</v>
      </c>
      <c r="B79" s="258"/>
      <c r="C79" s="258"/>
      <c r="D79" s="258" t="s">
        <v>501</v>
      </c>
      <c r="E79" s="258"/>
      <c r="F79" s="258" t="n">
        <v>1764</v>
      </c>
      <c r="G79" s="258" t="s">
        <v>34</v>
      </c>
      <c r="H79" s="82" t="n">
        <v>535</v>
      </c>
      <c r="I79" s="258" t="n">
        <v>16</v>
      </c>
      <c r="J79" s="258" t="n">
        <v>35</v>
      </c>
      <c r="K79" s="258" t="n">
        <v>34</v>
      </c>
      <c r="L79" s="258" t="n">
        <v>3</v>
      </c>
      <c r="M79" s="258" t="n">
        <v>23</v>
      </c>
      <c r="N79" s="258" t="n">
        <v>33</v>
      </c>
      <c r="O79" s="258" t="n">
        <v>15</v>
      </c>
      <c r="P79" s="258" t="n">
        <v>5</v>
      </c>
      <c r="Q79" s="258" t="n">
        <v>5</v>
      </c>
      <c r="R79" s="258" t="n">
        <v>62</v>
      </c>
      <c r="S79" s="258"/>
      <c r="T79" s="258" t="n">
        <v>38</v>
      </c>
      <c r="U79" s="258" t="n">
        <v>0</v>
      </c>
      <c r="V79" s="258" t="n">
        <v>1</v>
      </c>
      <c r="W79" s="258"/>
      <c r="X79" s="258" t="n">
        <v>37</v>
      </c>
      <c r="Y79" s="258"/>
      <c r="Z79" s="258"/>
      <c r="AA79" s="258"/>
      <c r="AB79" s="258"/>
      <c r="AC79" s="258" t="n">
        <v>0</v>
      </c>
      <c r="AD79" s="258" t="n">
        <v>7</v>
      </c>
      <c r="AE79" s="258" t="n">
        <f aca="false">SUM(I79:AD79)</f>
        <v>314</v>
      </c>
    </row>
    <row r="80" customFormat="false" ht="15" hidden="false" customHeight="false" outlineLevel="0" collapsed="false">
      <c r="A80" s="258" t="n">
        <v>55</v>
      </c>
      <c r="B80" s="258"/>
      <c r="C80" s="258"/>
      <c r="D80" s="258" t="s">
        <v>501</v>
      </c>
      <c r="E80" s="258"/>
      <c r="F80" s="258" t="n">
        <v>1765</v>
      </c>
      <c r="G80" s="258" t="s">
        <v>33</v>
      </c>
      <c r="H80" s="82" t="n">
        <v>720</v>
      </c>
      <c r="I80" s="258" t="n">
        <v>23</v>
      </c>
      <c r="J80" s="258" t="n">
        <v>86</v>
      </c>
      <c r="K80" s="258" t="n">
        <v>47</v>
      </c>
      <c r="L80" s="258" t="n">
        <v>4</v>
      </c>
      <c r="M80" s="258" t="n">
        <v>13</v>
      </c>
      <c r="N80" s="258" t="n">
        <v>11</v>
      </c>
      <c r="O80" s="258" t="n">
        <v>7</v>
      </c>
      <c r="P80" s="258" t="n">
        <v>6</v>
      </c>
      <c r="Q80" s="258" t="n">
        <v>5</v>
      </c>
      <c r="R80" s="258" t="n">
        <v>99</v>
      </c>
      <c r="S80" s="258"/>
      <c r="T80" s="258" t="n">
        <v>60</v>
      </c>
      <c r="U80" s="258" t="n">
        <v>1</v>
      </c>
      <c r="V80" s="258" t="n">
        <v>0</v>
      </c>
      <c r="W80" s="258"/>
      <c r="X80" s="258" t="n">
        <v>48</v>
      </c>
      <c r="Y80" s="258"/>
      <c r="Z80" s="258"/>
      <c r="AA80" s="258"/>
      <c r="AB80" s="258"/>
      <c r="AC80" s="258" t="n">
        <v>0</v>
      </c>
      <c r="AD80" s="258" t="n">
        <v>20</v>
      </c>
      <c r="AE80" s="258" t="n">
        <f aca="false">SUM(I80:AD80)</f>
        <v>430</v>
      </c>
    </row>
    <row r="81" customFormat="false" ht="15" hidden="false" customHeight="false" outlineLevel="0" collapsed="false">
      <c r="A81" s="258" t="n">
        <v>56</v>
      </c>
      <c r="B81" s="258"/>
      <c r="C81" s="258"/>
      <c r="D81" s="258" t="s">
        <v>501</v>
      </c>
      <c r="E81" s="258"/>
      <c r="F81" s="258" t="n">
        <v>1765</v>
      </c>
      <c r="G81" s="258" t="s">
        <v>34</v>
      </c>
      <c r="H81" s="82" t="n">
        <v>719</v>
      </c>
      <c r="I81" s="258" t="n">
        <v>36</v>
      </c>
      <c r="J81" s="258" t="n">
        <v>95</v>
      </c>
      <c r="K81" s="258" t="n">
        <v>54</v>
      </c>
      <c r="L81" s="258" t="n">
        <v>5</v>
      </c>
      <c r="M81" s="258" t="n">
        <v>16</v>
      </c>
      <c r="N81" s="258" t="n">
        <v>15</v>
      </c>
      <c r="O81" s="258" t="n">
        <v>9</v>
      </c>
      <c r="P81" s="258" t="n">
        <v>12</v>
      </c>
      <c r="Q81" s="258" t="n">
        <v>5</v>
      </c>
      <c r="R81" s="258" t="n">
        <v>79</v>
      </c>
      <c r="S81" s="258"/>
      <c r="T81" s="258" t="n">
        <v>47</v>
      </c>
      <c r="U81" s="258" t="n">
        <v>6</v>
      </c>
      <c r="V81" s="258" t="n">
        <v>0</v>
      </c>
      <c r="W81" s="258"/>
      <c r="X81" s="258" t="n">
        <v>37</v>
      </c>
      <c r="Y81" s="258"/>
      <c r="Z81" s="258"/>
      <c r="AA81" s="258"/>
      <c r="AB81" s="258"/>
      <c r="AC81" s="258" t="n">
        <v>0</v>
      </c>
      <c r="AD81" s="258" t="n">
        <v>19</v>
      </c>
      <c r="AE81" s="258" t="n">
        <f aca="false">SUM(I81:AD81)</f>
        <v>435</v>
      </c>
    </row>
    <row r="82" customFormat="false" ht="15" hidden="false" customHeight="false" outlineLevel="0" collapsed="false">
      <c r="A82" s="258" t="n">
        <v>57</v>
      </c>
      <c r="B82" s="258"/>
      <c r="C82" s="258"/>
      <c r="D82" s="258" t="s">
        <v>501</v>
      </c>
      <c r="E82" s="258"/>
      <c r="F82" s="258" t="n">
        <v>1766</v>
      </c>
      <c r="G82" s="258" t="s">
        <v>33</v>
      </c>
      <c r="H82" s="82" t="n">
        <v>598</v>
      </c>
      <c r="I82" s="258" t="n">
        <v>27</v>
      </c>
      <c r="J82" s="258" t="n">
        <v>54</v>
      </c>
      <c r="K82" s="258" t="n">
        <v>22</v>
      </c>
      <c r="L82" s="258" t="n">
        <v>2</v>
      </c>
      <c r="M82" s="258" t="n">
        <v>10</v>
      </c>
      <c r="N82" s="258" t="n">
        <v>12</v>
      </c>
      <c r="O82" s="258" t="n">
        <v>12</v>
      </c>
      <c r="P82" s="258" t="n">
        <v>7</v>
      </c>
      <c r="Q82" s="258" t="n">
        <v>9</v>
      </c>
      <c r="R82" s="258" t="n">
        <v>85</v>
      </c>
      <c r="S82" s="258"/>
      <c r="T82" s="258" t="n">
        <v>19</v>
      </c>
      <c r="U82" s="258" t="n">
        <v>4</v>
      </c>
      <c r="V82" s="258" t="n">
        <v>2</v>
      </c>
      <c r="W82" s="258"/>
      <c r="X82" s="258" t="n">
        <v>18</v>
      </c>
      <c r="Y82" s="258"/>
      <c r="Z82" s="258"/>
      <c r="AA82" s="258"/>
      <c r="AB82" s="258"/>
      <c r="AC82" s="258" t="n">
        <v>0</v>
      </c>
      <c r="AD82" s="258" t="n">
        <v>14</v>
      </c>
      <c r="AE82" s="258" t="n">
        <f aca="false">SUM(I82:AD82)</f>
        <v>297</v>
      </c>
    </row>
    <row r="83" customFormat="false" ht="15" hidden="false" customHeight="false" outlineLevel="0" collapsed="false">
      <c r="A83" s="258" t="n">
        <v>58</v>
      </c>
      <c r="B83" s="258"/>
      <c r="C83" s="258"/>
      <c r="D83" s="258" t="s">
        <v>501</v>
      </c>
      <c r="E83" s="258"/>
      <c r="F83" s="258" t="n">
        <v>1766</v>
      </c>
      <c r="G83" s="258" t="s">
        <v>34</v>
      </c>
      <c r="H83" s="82" t="n">
        <v>598</v>
      </c>
      <c r="I83" s="258" t="n">
        <v>18</v>
      </c>
      <c r="J83" s="258" t="n">
        <v>70</v>
      </c>
      <c r="K83" s="258" t="n">
        <v>35</v>
      </c>
      <c r="L83" s="258" t="n">
        <v>1</v>
      </c>
      <c r="M83" s="258" t="n">
        <v>13</v>
      </c>
      <c r="N83" s="258" t="n">
        <v>13</v>
      </c>
      <c r="O83" s="258" t="n">
        <v>10</v>
      </c>
      <c r="P83" s="258" t="n">
        <v>11</v>
      </c>
      <c r="Q83" s="258" t="n">
        <v>5</v>
      </c>
      <c r="R83" s="258" t="n">
        <v>87</v>
      </c>
      <c r="S83" s="258"/>
      <c r="T83" s="258" t="n">
        <v>22</v>
      </c>
      <c r="U83" s="258" t="n">
        <v>0</v>
      </c>
      <c r="V83" s="258" t="n">
        <v>4</v>
      </c>
      <c r="W83" s="258"/>
      <c r="X83" s="258" t="n">
        <v>31</v>
      </c>
      <c r="Y83" s="258"/>
      <c r="Z83" s="258"/>
      <c r="AA83" s="258"/>
      <c r="AB83" s="258"/>
      <c r="AC83" s="258" t="n">
        <v>0</v>
      </c>
      <c r="AD83" s="258" t="n">
        <v>17</v>
      </c>
      <c r="AE83" s="258" t="n">
        <f aca="false">SUM(I83:AD83)</f>
        <v>337</v>
      </c>
    </row>
    <row r="84" customFormat="false" ht="15" hidden="false" customHeight="false" outlineLevel="0" collapsed="false">
      <c r="A84" s="258" t="n">
        <v>59</v>
      </c>
      <c r="B84" s="258"/>
      <c r="C84" s="258"/>
      <c r="D84" s="258" t="s">
        <v>501</v>
      </c>
      <c r="E84" s="258"/>
      <c r="F84" s="258" t="n">
        <v>1767</v>
      </c>
      <c r="G84" s="258" t="s">
        <v>33</v>
      </c>
      <c r="H84" s="82" t="n">
        <v>604</v>
      </c>
      <c r="I84" s="258" t="n">
        <v>21</v>
      </c>
      <c r="J84" s="258" t="n">
        <v>49</v>
      </c>
      <c r="K84" s="258" t="n">
        <v>26</v>
      </c>
      <c r="L84" s="258" t="n">
        <v>10</v>
      </c>
      <c r="M84" s="258" t="n">
        <v>14</v>
      </c>
      <c r="N84" s="258" t="n">
        <v>11</v>
      </c>
      <c r="O84" s="258" t="n">
        <v>27</v>
      </c>
      <c r="P84" s="258" t="n">
        <v>19</v>
      </c>
      <c r="Q84" s="258" t="n">
        <v>2</v>
      </c>
      <c r="R84" s="258" t="n">
        <v>68</v>
      </c>
      <c r="S84" s="258"/>
      <c r="T84" s="258" t="n">
        <v>15</v>
      </c>
      <c r="U84" s="258" t="n">
        <v>4</v>
      </c>
      <c r="V84" s="258" t="n">
        <v>0</v>
      </c>
      <c r="W84" s="258"/>
      <c r="X84" s="258" t="n">
        <v>91</v>
      </c>
      <c r="Y84" s="258"/>
      <c r="Z84" s="258"/>
      <c r="AA84" s="258"/>
      <c r="AB84" s="258"/>
      <c r="AC84" s="258" t="n">
        <v>0</v>
      </c>
      <c r="AD84" s="258" t="n">
        <v>15</v>
      </c>
      <c r="AE84" s="258" t="n">
        <f aca="false">SUM(I84:AD84)</f>
        <v>372</v>
      </c>
    </row>
    <row r="85" customFormat="false" ht="15" hidden="false" customHeight="false" outlineLevel="0" collapsed="false">
      <c r="A85" s="258" t="n">
        <v>60</v>
      </c>
      <c r="B85" s="258"/>
      <c r="C85" s="258"/>
      <c r="D85" s="258" t="s">
        <v>501</v>
      </c>
      <c r="E85" s="258"/>
      <c r="F85" s="258" t="n">
        <v>1767</v>
      </c>
      <c r="G85" s="258" t="s">
        <v>34</v>
      </c>
      <c r="H85" s="82" t="n">
        <v>603</v>
      </c>
      <c r="I85" s="258" t="n">
        <v>36</v>
      </c>
      <c r="J85" s="258" t="n">
        <v>58</v>
      </c>
      <c r="K85" s="258" t="n">
        <v>39</v>
      </c>
      <c r="L85" s="258" t="n">
        <v>6</v>
      </c>
      <c r="M85" s="258" t="n">
        <v>15</v>
      </c>
      <c r="N85" s="258" t="n">
        <v>6</v>
      </c>
      <c r="O85" s="258" t="n">
        <v>24</v>
      </c>
      <c r="P85" s="258" t="n">
        <v>25</v>
      </c>
      <c r="Q85" s="258" t="n">
        <v>4</v>
      </c>
      <c r="R85" s="258" t="n">
        <v>46</v>
      </c>
      <c r="S85" s="258"/>
      <c r="T85" s="258" t="n">
        <v>15</v>
      </c>
      <c r="U85" s="258" t="n">
        <v>2</v>
      </c>
      <c r="V85" s="258" t="n">
        <v>2</v>
      </c>
      <c r="W85" s="258"/>
      <c r="X85" s="258" t="n">
        <v>71</v>
      </c>
      <c r="Y85" s="258"/>
      <c r="Z85" s="258"/>
      <c r="AA85" s="258"/>
      <c r="AB85" s="258"/>
      <c r="AC85" s="258" t="n">
        <v>2</v>
      </c>
      <c r="AD85" s="258" t="n">
        <v>12</v>
      </c>
      <c r="AE85" s="258" t="n">
        <f aca="false">SUM(I85:AD85)</f>
        <v>363</v>
      </c>
    </row>
    <row r="86" customFormat="false" ht="15" hidden="false" customHeight="false" outlineLevel="0" collapsed="false">
      <c r="A86" s="258" t="n">
        <v>61</v>
      </c>
      <c r="B86" s="258"/>
      <c r="C86" s="258"/>
      <c r="D86" s="258" t="s">
        <v>501</v>
      </c>
      <c r="E86" s="258"/>
      <c r="F86" s="258" t="n">
        <v>1767</v>
      </c>
      <c r="G86" s="258" t="s">
        <v>35</v>
      </c>
      <c r="H86" s="82" t="n">
        <v>603</v>
      </c>
      <c r="I86" s="258" t="n">
        <v>27</v>
      </c>
      <c r="J86" s="258" t="n">
        <v>37</v>
      </c>
      <c r="K86" s="258" t="n">
        <v>37</v>
      </c>
      <c r="L86" s="258" t="n">
        <v>5</v>
      </c>
      <c r="M86" s="258" t="n">
        <v>11</v>
      </c>
      <c r="N86" s="258" t="n">
        <v>2</v>
      </c>
      <c r="O86" s="258" t="n">
        <v>48</v>
      </c>
      <c r="P86" s="258" t="n">
        <v>37</v>
      </c>
      <c r="Q86" s="258" t="n">
        <v>5</v>
      </c>
      <c r="R86" s="258" t="n">
        <v>54</v>
      </c>
      <c r="S86" s="258"/>
      <c r="T86" s="258" t="n">
        <v>6</v>
      </c>
      <c r="U86" s="258" t="n">
        <v>6</v>
      </c>
      <c r="V86" s="258" t="n">
        <v>5</v>
      </c>
      <c r="W86" s="258"/>
      <c r="X86" s="258" t="n">
        <v>68</v>
      </c>
      <c r="Y86" s="258"/>
      <c r="Z86" s="258"/>
      <c r="AA86" s="258"/>
      <c r="AB86" s="258"/>
      <c r="AC86" s="258" t="n">
        <v>0</v>
      </c>
      <c r="AD86" s="258" t="n">
        <v>13</v>
      </c>
      <c r="AE86" s="258" t="n">
        <f aca="false">SUM(I86:AD86)</f>
        <v>361</v>
      </c>
    </row>
    <row r="87" customFormat="false" ht="15" hidden="false" customHeight="false" outlineLevel="0" collapsed="false">
      <c r="A87" s="258" t="n">
        <v>62</v>
      </c>
      <c r="B87" s="258"/>
      <c r="C87" s="258"/>
      <c r="D87" s="258" t="s">
        <v>501</v>
      </c>
      <c r="E87" s="258"/>
      <c r="F87" s="258" t="n">
        <v>1767</v>
      </c>
      <c r="G87" s="258" t="s">
        <v>137</v>
      </c>
      <c r="H87" s="82" t="n">
        <v>603</v>
      </c>
      <c r="I87" s="258" t="n">
        <v>25</v>
      </c>
      <c r="J87" s="258" t="n">
        <v>68</v>
      </c>
      <c r="K87" s="258" t="n">
        <v>27</v>
      </c>
      <c r="L87" s="258" t="n">
        <v>5</v>
      </c>
      <c r="M87" s="258" t="n">
        <v>16</v>
      </c>
      <c r="N87" s="258" t="n">
        <v>10</v>
      </c>
      <c r="O87" s="258" t="n">
        <v>53</v>
      </c>
      <c r="P87" s="258" t="n">
        <v>29</v>
      </c>
      <c r="Q87" s="258" t="n">
        <v>2</v>
      </c>
      <c r="R87" s="258" t="n">
        <v>41</v>
      </c>
      <c r="S87" s="258"/>
      <c r="T87" s="258" t="n">
        <v>26</v>
      </c>
      <c r="U87" s="258" t="n">
        <v>2</v>
      </c>
      <c r="V87" s="258" t="n">
        <v>2</v>
      </c>
      <c r="W87" s="258"/>
      <c r="X87" s="258" t="n">
        <v>76</v>
      </c>
      <c r="Y87" s="258"/>
      <c r="Z87" s="258"/>
      <c r="AA87" s="258"/>
      <c r="AB87" s="258"/>
      <c r="AC87" s="258" t="n">
        <v>0</v>
      </c>
      <c r="AD87" s="258" t="n">
        <v>13</v>
      </c>
      <c r="AE87" s="258" t="n">
        <f aca="false">SUM(I87:AD87)</f>
        <v>395</v>
      </c>
    </row>
    <row r="88" customFormat="false" ht="15" hidden="false" customHeight="false" outlineLevel="0" collapsed="false">
      <c r="A88" s="258" t="n">
        <v>63</v>
      </c>
      <c r="B88" s="258"/>
      <c r="C88" s="258"/>
      <c r="D88" s="258" t="s">
        <v>501</v>
      </c>
      <c r="E88" s="258"/>
      <c r="F88" s="258" t="n">
        <v>1768</v>
      </c>
      <c r="G88" s="258" t="s">
        <v>33</v>
      </c>
      <c r="H88" s="82" t="n">
        <v>541</v>
      </c>
      <c r="I88" s="258" t="n">
        <v>28</v>
      </c>
      <c r="J88" s="258" t="n">
        <v>44</v>
      </c>
      <c r="K88" s="258" t="n">
        <v>22</v>
      </c>
      <c r="L88" s="258" t="n">
        <v>4</v>
      </c>
      <c r="M88" s="258" t="n">
        <v>15</v>
      </c>
      <c r="N88" s="258" t="n">
        <v>10</v>
      </c>
      <c r="O88" s="258" t="n">
        <v>9</v>
      </c>
      <c r="P88" s="258" t="n">
        <v>18</v>
      </c>
      <c r="Q88" s="258" t="n">
        <v>1</v>
      </c>
      <c r="R88" s="258" t="n">
        <v>66</v>
      </c>
      <c r="S88" s="258"/>
      <c r="T88" s="258" t="n">
        <v>12</v>
      </c>
      <c r="U88" s="258" t="n">
        <v>4</v>
      </c>
      <c r="V88" s="258" t="n">
        <v>0</v>
      </c>
      <c r="W88" s="258"/>
      <c r="X88" s="258" t="n">
        <v>40</v>
      </c>
      <c r="Y88" s="258"/>
      <c r="Z88" s="258"/>
      <c r="AA88" s="258"/>
      <c r="AB88" s="258"/>
      <c r="AC88" s="258" t="n">
        <v>0</v>
      </c>
      <c r="AD88" s="258" t="n">
        <v>8</v>
      </c>
      <c r="AE88" s="258" t="n">
        <f aca="false">SUM(I88:AD88)</f>
        <v>281</v>
      </c>
    </row>
    <row r="89" customFormat="false" ht="15.75" hidden="false" customHeight="false" outlineLevel="0" collapsed="false">
      <c r="A89" s="258" t="n">
        <v>64</v>
      </c>
      <c r="B89" s="258"/>
      <c r="C89" s="258"/>
      <c r="D89" s="258" t="s">
        <v>501</v>
      </c>
      <c r="E89" s="258"/>
      <c r="F89" s="258" t="n">
        <v>1768</v>
      </c>
      <c r="G89" s="258" t="s">
        <v>34</v>
      </c>
      <c r="H89" s="83" t="n">
        <v>540</v>
      </c>
      <c r="I89" s="258" t="n">
        <v>20</v>
      </c>
      <c r="J89" s="258" t="n">
        <v>48</v>
      </c>
      <c r="K89" s="258" t="n">
        <v>34</v>
      </c>
      <c r="L89" s="258" t="n">
        <v>4</v>
      </c>
      <c r="M89" s="258" t="n">
        <v>16</v>
      </c>
      <c r="N89" s="258" t="n">
        <v>3</v>
      </c>
      <c r="O89" s="258" t="n">
        <v>8</v>
      </c>
      <c r="P89" s="258" t="n">
        <v>12</v>
      </c>
      <c r="Q89" s="258" t="n">
        <v>5</v>
      </c>
      <c r="R89" s="258" t="n">
        <v>37</v>
      </c>
      <c r="S89" s="258"/>
      <c r="T89" s="258" t="n">
        <v>28</v>
      </c>
      <c r="U89" s="258" t="n">
        <v>4</v>
      </c>
      <c r="V89" s="258" t="n">
        <v>1</v>
      </c>
      <c r="W89" s="258"/>
      <c r="X89" s="258" t="n">
        <v>30</v>
      </c>
      <c r="Y89" s="258"/>
      <c r="Z89" s="258"/>
      <c r="AA89" s="258"/>
      <c r="AB89" s="258"/>
      <c r="AC89" s="258" t="n">
        <v>1</v>
      </c>
      <c r="AD89" s="258" t="n">
        <v>9</v>
      </c>
      <c r="AE89" s="258" t="n">
        <f aca="false">SUM(I89:AD89)</f>
        <v>260</v>
      </c>
    </row>
    <row r="90" s="1" customFormat="true" ht="16.5" hidden="false" customHeight="false" outlineLevel="0" collapsed="false">
      <c r="C90" s="29" t="s">
        <v>65</v>
      </c>
      <c r="D90" s="30" t="s">
        <v>66</v>
      </c>
      <c r="E90" s="30"/>
      <c r="F90" s="30"/>
      <c r="G90" s="30"/>
      <c r="H90" s="267" t="n">
        <f aca="false">SUM(H26:H89)</f>
        <v>38380</v>
      </c>
      <c r="I90" s="46" t="n">
        <f aca="false">SUM(I26:I89)</f>
        <v>1213</v>
      </c>
      <c r="J90" s="46" t="n">
        <f aca="false">SUM(J26:J89)</f>
        <v>3382</v>
      </c>
      <c r="K90" s="46" t="n">
        <f aca="false">SUM(K26:K89)</f>
        <v>1826</v>
      </c>
      <c r="L90" s="46" t="n">
        <f aca="false">SUM(L26:L89)</f>
        <v>293</v>
      </c>
      <c r="M90" s="46" t="n">
        <f aca="false">SUM(M26:M89)</f>
        <v>1028</v>
      </c>
      <c r="N90" s="46" t="n">
        <f aca="false">SUM(N26:N89)</f>
        <v>793</v>
      </c>
      <c r="O90" s="46" t="n">
        <f aca="false">SUM(O26:O89)</f>
        <v>1807</v>
      </c>
      <c r="P90" s="46" t="n">
        <f aca="false">SUM(P26:P89)</f>
        <v>593</v>
      </c>
      <c r="Q90" s="46" t="n">
        <f aca="false">SUM(Q26:Q89)</f>
        <v>400</v>
      </c>
      <c r="R90" s="46" t="n">
        <f aca="false">SUM(R26:R89)</f>
        <v>3646</v>
      </c>
      <c r="S90" s="46" t="n">
        <f aca="false">SUM(S26:S89)</f>
        <v>0</v>
      </c>
      <c r="T90" s="46" t="n">
        <f aca="false">SUM(T26:T89)</f>
        <v>2435</v>
      </c>
      <c r="U90" s="46" t="n">
        <f aca="false">SUM(U26:U89)</f>
        <v>135</v>
      </c>
      <c r="V90" s="46" t="n">
        <f aca="false">SUM(V26:V89)</f>
        <v>97</v>
      </c>
      <c r="W90" s="46" t="n">
        <f aca="false">SUM(W26:W89)</f>
        <v>0</v>
      </c>
      <c r="X90" s="46" t="n">
        <f aca="false">SUM(X26:X89)</f>
        <v>3444</v>
      </c>
      <c r="Y90" s="46" t="n">
        <f aca="false">SUM(Y26:Y89)</f>
        <v>0</v>
      </c>
      <c r="Z90" s="46" t="n">
        <f aca="false">SUM(Z26:Z89)</f>
        <v>0</v>
      </c>
      <c r="AA90" s="46" t="n">
        <f aca="false">SUM(AA26:AA89)</f>
        <v>0</v>
      </c>
      <c r="AB90" s="46" t="n">
        <f aca="false">SUM(AB26:AB89)</f>
        <v>0</v>
      </c>
      <c r="AC90" s="46" t="n">
        <f aca="false">SUM(AC26:AC89)</f>
        <v>16</v>
      </c>
      <c r="AD90" s="46" t="n">
        <f aca="false">SUM(AD26:AD89)</f>
        <v>748</v>
      </c>
      <c r="AE90" s="46" t="n">
        <f aca="false">SUM(AE26:AE89)</f>
        <v>21856</v>
      </c>
    </row>
    <row r="91" s="1" customFormat="true" ht="16.5" hidden="false" customHeight="false" outlineLevel="0" collapsed="false">
      <c r="F91" s="3"/>
      <c r="G91" s="3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 t="n">
        <f aca="false">U90/2</f>
        <v>67.5</v>
      </c>
      <c r="V91" s="81" t="n">
        <f aca="false">V90/2</f>
        <v>48.5</v>
      </c>
    </row>
    <row r="92" s="1" customFormat="true" ht="16.5" hidden="false" customHeight="true" outlineLevel="0" collapsed="false">
      <c r="C92" s="29" t="s">
        <v>67</v>
      </c>
      <c r="D92" s="32" t="s">
        <v>68</v>
      </c>
      <c r="E92" s="32"/>
      <c r="F92" s="32"/>
      <c r="G92" s="32"/>
      <c r="H92" s="33" t="s">
        <v>8</v>
      </c>
      <c r="I92" s="234" t="s">
        <v>9</v>
      </c>
      <c r="J92" s="234" t="s">
        <v>10</v>
      </c>
      <c r="K92" s="234" t="s">
        <v>11</v>
      </c>
      <c r="L92" s="234" t="s">
        <v>12</v>
      </c>
      <c r="M92" s="234" t="s">
        <v>13</v>
      </c>
      <c r="N92" s="234" t="s">
        <v>14</v>
      </c>
      <c r="O92" s="234" t="s">
        <v>15</v>
      </c>
      <c r="P92" s="234" t="s">
        <v>16</v>
      </c>
      <c r="Q92" s="234" t="s">
        <v>17</v>
      </c>
      <c r="R92" s="234" t="s">
        <v>18</v>
      </c>
      <c r="S92" s="234" t="s">
        <v>19</v>
      </c>
      <c r="T92" s="234" t="s">
        <v>20</v>
      </c>
      <c r="U92" s="234" t="s">
        <v>24</v>
      </c>
      <c r="V92" s="234" t="s">
        <v>25</v>
      </c>
      <c r="W92" s="9" t="s">
        <v>26</v>
      </c>
      <c r="X92" s="9" t="s">
        <v>27</v>
      </c>
      <c r="Y92" s="9" t="s">
        <v>28</v>
      </c>
      <c r="Z92" s="9" t="s">
        <v>29</v>
      </c>
      <c r="AA92" s="9" t="s">
        <v>30</v>
      </c>
      <c r="AB92" s="9" t="s">
        <v>31</v>
      </c>
    </row>
    <row r="93" s="1" customFormat="true" ht="16.5" hidden="false" customHeight="false" outlineLevel="0" collapsed="false">
      <c r="D93" s="32"/>
      <c r="E93" s="32"/>
      <c r="F93" s="32"/>
      <c r="G93" s="32"/>
      <c r="H93" s="20" t="n">
        <f aca="false">H90</f>
        <v>38380</v>
      </c>
      <c r="I93" s="20" t="n">
        <f aca="false">I90+67</f>
        <v>1280</v>
      </c>
      <c r="J93" s="20" t="n">
        <f aca="false">J90+49</f>
        <v>3431</v>
      </c>
      <c r="K93" s="20" t="n">
        <f aca="false">K90+68</f>
        <v>1894</v>
      </c>
      <c r="L93" s="20" t="n">
        <f aca="false">L90+48</f>
        <v>341</v>
      </c>
      <c r="M93" s="20" t="n">
        <f aca="false">M90</f>
        <v>1028</v>
      </c>
      <c r="N93" s="20" t="n">
        <f aca="false">N90</f>
        <v>793</v>
      </c>
      <c r="O93" s="20" t="n">
        <f aca="false">O90</f>
        <v>1807</v>
      </c>
      <c r="P93" s="20" t="n">
        <f aca="false">P90</f>
        <v>593</v>
      </c>
      <c r="Q93" s="20" t="n">
        <f aca="false">Q90</f>
        <v>400</v>
      </c>
      <c r="R93" s="20" t="n">
        <f aca="false">R90</f>
        <v>3646</v>
      </c>
      <c r="S93" s="20" t="n">
        <f aca="false">S90</f>
        <v>0</v>
      </c>
      <c r="T93" s="20" t="n">
        <f aca="false">T90</f>
        <v>2435</v>
      </c>
      <c r="U93" s="20" t="n">
        <f aca="false">X90</f>
        <v>3444</v>
      </c>
      <c r="V93" s="20" t="n">
        <f aca="false">Y76</f>
        <v>0</v>
      </c>
      <c r="W93" s="20" t="n">
        <f aca="false">Z76</f>
        <v>0</v>
      </c>
      <c r="X93" s="20" t="n">
        <f aca="false">AA76</f>
        <v>0</v>
      </c>
      <c r="Y93" s="20" t="n">
        <f aca="false">AB76</f>
        <v>0</v>
      </c>
      <c r="Z93" s="20" t="n">
        <f aca="false">AC90</f>
        <v>16</v>
      </c>
      <c r="AA93" s="20" t="n">
        <f aca="false">AD90</f>
        <v>748</v>
      </c>
      <c r="AB93" s="20" t="n">
        <f aca="false">SUM(I93:AA93)</f>
        <v>21856</v>
      </c>
    </row>
    <row r="94" s="1" customFormat="true" ht="16.5" hidden="false" customHeight="false" outlineLevel="0" collapsed="false">
      <c r="F94" s="3"/>
      <c r="G94" s="3"/>
    </row>
    <row r="95" s="1" customFormat="true" ht="30.75" hidden="false" customHeight="true" outlineLevel="0" collapsed="false">
      <c r="C95" s="29" t="s">
        <v>69</v>
      </c>
      <c r="D95" s="32" t="s">
        <v>70</v>
      </c>
      <c r="E95" s="32"/>
      <c r="F95" s="32"/>
      <c r="G95" s="32"/>
      <c r="H95" s="33" t="s">
        <v>8</v>
      </c>
      <c r="I95" s="34" t="s">
        <v>71</v>
      </c>
      <c r="J95" s="34"/>
      <c r="K95" s="34" t="s">
        <v>72</v>
      </c>
      <c r="L95" s="34"/>
      <c r="M95" s="9" t="s">
        <v>13</v>
      </c>
      <c r="N95" s="9" t="s">
        <v>14</v>
      </c>
      <c r="O95" s="9" t="s">
        <v>15</v>
      </c>
      <c r="P95" s="9" t="s">
        <v>16</v>
      </c>
      <c r="Q95" s="9" t="s">
        <v>17</v>
      </c>
      <c r="R95" s="9" t="s">
        <v>18</v>
      </c>
      <c r="S95" s="9" t="s">
        <v>19</v>
      </c>
      <c r="T95" s="9" t="s">
        <v>20</v>
      </c>
      <c r="U95" s="9" t="s">
        <v>24</v>
      </c>
      <c r="V95" s="9" t="s">
        <v>25</v>
      </c>
      <c r="W95" s="9" t="s">
        <v>26</v>
      </c>
      <c r="X95" s="9" t="s">
        <v>27</v>
      </c>
      <c r="Y95" s="9" t="s">
        <v>28</v>
      </c>
      <c r="Z95" s="9" t="s">
        <v>29</v>
      </c>
      <c r="AA95" s="9" t="s">
        <v>30</v>
      </c>
      <c r="AB95" s="9" t="s">
        <v>31</v>
      </c>
    </row>
    <row r="96" s="1" customFormat="true" ht="16.5" hidden="false" customHeight="false" outlineLevel="0" collapsed="false">
      <c r="D96" s="32"/>
      <c r="E96" s="32"/>
      <c r="F96" s="32"/>
      <c r="G96" s="32"/>
      <c r="H96" s="20" t="n">
        <f aca="false">H90</f>
        <v>38380</v>
      </c>
      <c r="I96" s="35" t="n">
        <f aca="false">I93+K93</f>
        <v>3174</v>
      </c>
      <c r="J96" s="35"/>
      <c r="K96" s="35" t="n">
        <f aca="false">J93+L93</f>
        <v>3772</v>
      </c>
      <c r="L96" s="35"/>
      <c r="M96" s="20" t="n">
        <f aca="false">M93</f>
        <v>1028</v>
      </c>
      <c r="N96" s="20" t="n">
        <f aca="false">N93</f>
        <v>793</v>
      </c>
      <c r="O96" s="20" t="n">
        <f aca="false">O93</f>
        <v>1807</v>
      </c>
      <c r="P96" s="20" t="n">
        <f aca="false">P93</f>
        <v>593</v>
      </c>
      <c r="Q96" s="20" t="n">
        <f aca="false">Q93</f>
        <v>400</v>
      </c>
      <c r="R96" s="20" t="n">
        <f aca="false">R93</f>
        <v>3646</v>
      </c>
      <c r="S96" s="20" t="s">
        <v>148</v>
      </c>
      <c r="T96" s="20" t="n">
        <f aca="false">T93</f>
        <v>2435</v>
      </c>
      <c r="U96" s="20" t="n">
        <f aca="false">U93</f>
        <v>3444</v>
      </c>
      <c r="V96" s="20" t="s">
        <v>148</v>
      </c>
      <c r="W96" s="20" t="s">
        <v>148</v>
      </c>
      <c r="X96" s="20" t="s">
        <v>148</v>
      </c>
      <c r="Y96" s="20" t="s">
        <v>148</v>
      </c>
      <c r="Z96" s="20" t="n">
        <f aca="false">Z93</f>
        <v>16</v>
      </c>
      <c r="AA96" s="20" t="n">
        <f aca="false">AA93</f>
        <v>748</v>
      </c>
      <c r="AB96" s="20" t="n">
        <f aca="false">SUM(I96:AA96)</f>
        <v>21856</v>
      </c>
    </row>
    <row r="99" s="1" customFormat="true" ht="16.5" hidden="false" customHeight="false" outlineLevel="0" collapsed="false">
      <c r="A99" s="236" t="s">
        <v>1</v>
      </c>
      <c r="B99" s="6" t="s">
        <v>2</v>
      </c>
      <c r="C99" s="7" t="s">
        <v>3</v>
      </c>
      <c r="D99" s="5" t="s">
        <v>4</v>
      </c>
      <c r="E99" s="5" t="s">
        <v>5</v>
      </c>
      <c r="F99" s="8" t="s">
        <v>6</v>
      </c>
      <c r="G99" s="8" t="s">
        <v>7</v>
      </c>
      <c r="H99" s="8" t="s">
        <v>8</v>
      </c>
      <c r="I99" s="9" t="s">
        <v>9</v>
      </c>
      <c r="J99" s="9" t="s">
        <v>10</v>
      </c>
      <c r="K99" s="9" t="s">
        <v>11</v>
      </c>
      <c r="L99" s="9" t="s">
        <v>12</v>
      </c>
      <c r="M99" s="9" t="s">
        <v>13</v>
      </c>
      <c r="N99" s="9" t="s">
        <v>14</v>
      </c>
      <c r="O99" s="203" t="s">
        <v>15</v>
      </c>
      <c r="P99" s="9" t="s">
        <v>16</v>
      </c>
      <c r="Q99" s="9" t="s">
        <v>17</v>
      </c>
      <c r="R99" s="9" t="s">
        <v>18</v>
      </c>
      <c r="S99" s="9" t="s">
        <v>19</v>
      </c>
      <c r="T99" s="9" t="s">
        <v>20</v>
      </c>
      <c r="U99" s="10" t="s">
        <v>21</v>
      </c>
      <c r="V99" s="10" t="s">
        <v>22</v>
      </c>
      <c r="W99" s="10" t="s">
        <v>23</v>
      </c>
      <c r="X99" s="9" t="s">
        <v>24</v>
      </c>
      <c r="Y99" s="9" t="s">
        <v>25</v>
      </c>
      <c r="Z99" s="9" t="s">
        <v>26</v>
      </c>
      <c r="AA99" s="9" t="s">
        <v>27</v>
      </c>
      <c r="AB99" s="9" t="s">
        <v>28</v>
      </c>
      <c r="AC99" s="9" t="s">
        <v>29</v>
      </c>
      <c r="AD99" s="9" t="s">
        <v>30</v>
      </c>
      <c r="AE99" s="9" t="s">
        <v>31</v>
      </c>
    </row>
    <row r="100" customFormat="false" ht="15" hidden="false" customHeight="false" outlineLevel="0" collapsed="false">
      <c r="A100" s="258" t="n">
        <v>1</v>
      </c>
      <c r="B100" s="258" t="n">
        <v>12</v>
      </c>
      <c r="C100" s="258" t="n">
        <v>537</v>
      </c>
      <c r="D100" s="258" t="s">
        <v>503</v>
      </c>
      <c r="E100" s="258"/>
      <c r="F100" s="258" t="n">
        <v>2301</v>
      </c>
      <c r="G100" s="258" t="s">
        <v>33</v>
      </c>
      <c r="H100" s="258" t="n">
        <v>613</v>
      </c>
      <c r="I100" s="258" t="n">
        <v>0</v>
      </c>
      <c r="J100" s="258" t="n">
        <v>118</v>
      </c>
      <c r="K100" s="258" t="n">
        <v>22</v>
      </c>
      <c r="L100" s="258" t="n">
        <v>21</v>
      </c>
      <c r="M100" s="258" t="n">
        <v>76</v>
      </c>
      <c r="N100" s="258" t="n">
        <v>32</v>
      </c>
      <c r="O100" s="258" t="n">
        <v>8</v>
      </c>
      <c r="P100" s="258" t="n">
        <v>0</v>
      </c>
      <c r="Q100" s="258" t="n">
        <v>139</v>
      </c>
      <c r="R100" s="258" t="n">
        <v>4</v>
      </c>
      <c r="S100" s="258" t="n">
        <v>0</v>
      </c>
      <c r="T100" s="258" t="n">
        <v>1</v>
      </c>
      <c r="U100" s="258" t="n">
        <v>0</v>
      </c>
      <c r="V100" s="258"/>
      <c r="W100" s="258"/>
      <c r="X100" s="258"/>
      <c r="Y100" s="258"/>
      <c r="Z100" s="258"/>
      <c r="AA100" s="258"/>
      <c r="AB100" s="258"/>
      <c r="AC100" s="258" t="n">
        <v>0</v>
      </c>
      <c r="AD100" s="258" t="n">
        <v>15</v>
      </c>
      <c r="AE100" s="258" t="n">
        <f aca="false">SUM(I100:AD100)</f>
        <v>436</v>
      </c>
    </row>
    <row r="101" customFormat="false" ht="15" hidden="false" customHeight="false" outlineLevel="0" collapsed="false">
      <c r="A101" s="258" t="n">
        <v>2</v>
      </c>
      <c r="B101" s="258" t="n">
        <v>12</v>
      </c>
      <c r="C101" s="258" t="n">
        <v>537</v>
      </c>
      <c r="D101" s="258" t="s">
        <v>503</v>
      </c>
      <c r="E101" s="258"/>
      <c r="F101" s="258" t="n">
        <v>2301</v>
      </c>
      <c r="G101" s="258" t="s">
        <v>34</v>
      </c>
      <c r="H101" s="258" t="n">
        <v>613</v>
      </c>
      <c r="I101" s="258" t="n">
        <v>7</v>
      </c>
      <c r="J101" s="258" t="n">
        <v>110</v>
      </c>
      <c r="K101" s="258" t="n">
        <v>31</v>
      </c>
      <c r="L101" s="258" t="n">
        <v>19</v>
      </c>
      <c r="M101" s="258" t="n">
        <v>82</v>
      </c>
      <c r="N101" s="258" t="n">
        <v>22</v>
      </c>
      <c r="O101" s="258" t="n">
        <v>2</v>
      </c>
      <c r="P101" s="258" t="n">
        <v>0</v>
      </c>
      <c r="Q101" s="258" t="n">
        <v>129</v>
      </c>
      <c r="R101" s="258" t="n">
        <v>4</v>
      </c>
      <c r="S101" s="258" t="n">
        <v>0</v>
      </c>
      <c r="T101" s="258" t="n">
        <v>1</v>
      </c>
      <c r="U101" s="258" t="n">
        <v>0</v>
      </c>
      <c r="V101" s="258"/>
      <c r="W101" s="258"/>
      <c r="X101" s="258"/>
      <c r="Y101" s="258"/>
      <c r="Z101" s="258"/>
      <c r="AA101" s="258"/>
      <c r="AB101" s="258"/>
      <c r="AC101" s="258" t="n">
        <v>0</v>
      </c>
      <c r="AD101" s="258" t="n">
        <v>14</v>
      </c>
      <c r="AE101" s="258" t="n">
        <f aca="false">SUM(I101:AD101)</f>
        <v>421</v>
      </c>
    </row>
    <row r="102" customFormat="false" ht="15" hidden="false" customHeight="false" outlineLevel="0" collapsed="false">
      <c r="A102" s="258" t="n">
        <v>3</v>
      </c>
      <c r="B102" s="258" t="n">
        <v>12</v>
      </c>
      <c r="C102" s="258" t="n">
        <v>537</v>
      </c>
      <c r="D102" s="258" t="s">
        <v>503</v>
      </c>
      <c r="E102" s="258"/>
      <c r="F102" s="258" t="n">
        <v>2301</v>
      </c>
      <c r="G102" s="258" t="s">
        <v>35</v>
      </c>
      <c r="H102" s="258" t="n">
        <v>613</v>
      </c>
      <c r="I102" s="258" t="n">
        <v>3</v>
      </c>
      <c r="J102" s="258" t="n">
        <v>120</v>
      </c>
      <c r="K102" s="258" t="n">
        <v>19</v>
      </c>
      <c r="L102" s="258" t="n">
        <v>14</v>
      </c>
      <c r="M102" s="258" t="n">
        <v>80</v>
      </c>
      <c r="N102" s="258" t="n">
        <v>30</v>
      </c>
      <c r="O102" s="258" t="n">
        <v>0</v>
      </c>
      <c r="P102" s="258" t="n">
        <v>2</v>
      </c>
      <c r="Q102" s="258" t="n">
        <v>137</v>
      </c>
      <c r="R102" s="258" t="n">
        <v>12</v>
      </c>
      <c r="S102" s="258" t="n">
        <v>0</v>
      </c>
      <c r="T102" s="258" t="n">
        <v>1</v>
      </c>
      <c r="U102" s="258" t="n">
        <v>1</v>
      </c>
      <c r="V102" s="258"/>
      <c r="W102" s="258"/>
      <c r="X102" s="258"/>
      <c r="Y102" s="258"/>
      <c r="Z102" s="258"/>
      <c r="AA102" s="258"/>
      <c r="AB102" s="258"/>
      <c r="AC102" s="258" t="n">
        <v>0</v>
      </c>
      <c r="AD102" s="258" t="n">
        <v>6</v>
      </c>
      <c r="AE102" s="258" t="n">
        <f aca="false">SUM(I102:AD102)</f>
        <v>425</v>
      </c>
    </row>
    <row r="103" customFormat="false" ht="15" hidden="false" customHeight="false" outlineLevel="0" collapsed="false">
      <c r="A103" s="258" t="n">
        <v>4</v>
      </c>
      <c r="B103" s="258" t="n">
        <v>12</v>
      </c>
      <c r="C103" s="258" t="n">
        <v>537</v>
      </c>
      <c r="D103" s="258" t="s">
        <v>503</v>
      </c>
      <c r="E103" s="258"/>
      <c r="F103" s="258" t="n">
        <v>2302</v>
      </c>
      <c r="G103" s="258" t="s">
        <v>33</v>
      </c>
      <c r="H103" s="258" t="n">
        <v>391</v>
      </c>
      <c r="I103" s="258" t="n">
        <v>5</v>
      </c>
      <c r="J103" s="258" t="n">
        <v>70</v>
      </c>
      <c r="K103" s="258" t="n">
        <v>18</v>
      </c>
      <c r="L103" s="258" t="n">
        <v>17</v>
      </c>
      <c r="M103" s="258" t="n">
        <v>53</v>
      </c>
      <c r="N103" s="258" t="n">
        <v>6</v>
      </c>
      <c r="O103" s="258" t="n">
        <v>0</v>
      </c>
      <c r="P103" s="258" t="n">
        <v>2</v>
      </c>
      <c r="Q103" s="258" t="n">
        <v>79</v>
      </c>
      <c r="R103" s="258" t="n">
        <v>21</v>
      </c>
      <c r="S103" s="258" t="n">
        <v>0</v>
      </c>
      <c r="T103" s="258" t="n">
        <v>0</v>
      </c>
      <c r="U103" s="258" t="n">
        <v>0</v>
      </c>
      <c r="V103" s="258"/>
      <c r="W103" s="258"/>
      <c r="X103" s="258"/>
      <c r="Y103" s="258"/>
      <c r="Z103" s="258"/>
      <c r="AA103" s="258"/>
      <c r="AB103" s="258"/>
      <c r="AC103" s="258" t="n">
        <v>0</v>
      </c>
      <c r="AD103" s="258" t="n">
        <v>9</v>
      </c>
      <c r="AE103" s="258" t="n">
        <f aca="false">SUM(I103:AD103)</f>
        <v>280</v>
      </c>
    </row>
    <row r="104" customFormat="false" ht="15" hidden="false" customHeight="false" outlineLevel="0" collapsed="false">
      <c r="A104" s="258" t="n">
        <v>5</v>
      </c>
      <c r="B104" s="258" t="n">
        <v>12</v>
      </c>
      <c r="C104" s="258" t="n">
        <v>537</v>
      </c>
      <c r="D104" s="258" t="s">
        <v>503</v>
      </c>
      <c r="E104" s="258"/>
      <c r="F104" s="258" t="n">
        <v>2302</v>
      </c>
      <c r="G104" s="258" t="s">
        <v>34</v>
      </c>
      <c r="H104" s="258" t="n">
        <v>391</v>
      </c>
      <c r="I104" s="258" t="n">
        <v>0</v>
      </c>
      <c r="J104" s="258" t="n">
        <v>82</v>
      </c>
      <c r="K104" s="258" t="n">
        <v>15</v>
      </c>
      <c r="L104" s="258" t="n">
        <v>21</v>
      </c>
      <c r="M104" s="258" t="n">
        <v>50</v>
      </c>
      <c r="N104" s="258" t="n">
        <v>9</v>
      </c>
      <c r="O104" s="258" t="n">
        <v>5</v>
      </c>
      <c r="P104" s="258" t="n">
        <v>0</v>
      </c>
      <c r="Q104" s="258" t="n">
        <v>57</v>
      </c>
      <c r="R104" s="258" t="n">
        <v>32</v>
      </c>
      <c r="S104" s="258" t="n">
        <v>0</v>
      </c>
      <c r="T104" s="258" t="n">
        <v>0</v>
      </c>
      <c r="U104" s="258" t="n">
        <v>0</v>
      </c>
      <c r="V104" s="258"/>
      <c r="W104" s="258"/>
      <c r="X104" s="258"/>
      <c r="Y104" s="258"/>
      <c r="Z104" s="258"/>
      <c r="AA104" s="258"/>
      <c r="AB104" s="258"/>
      <c r="AC104" s="258" t="n">
        <v>0</v>
      </c>
      <c r="AD104" s="258" t="n">
        <v>3</v>
      </c>
      <c r="AE104" s="258" t="n">
        <f aca="false">SUM(I104:AD104)</f>
        <v>274</v>
      </c>
    </row>
    <row r="105" customFormat="false" ht="15" hidden="false" customHeight="false" outlineLevel="0" collapsed="false">
      <c r="A105" s="258" t="n">
        <v>6</v>
      </c>
      <c r="B105" s="258" t="n">
        <v>12</v>
      </c>
      <c r="C105" s="258" t="n">
        <v>537</v>
      </c>
      <c r="D105" s="258" t="s">
        <v>503</v>
      </c>
      <c r="E105" s="258"/>
      <c r="F105" s="258" t="n">
        <v>2303</v>
      </c>
      <c r="G105" s="258" t="s">
        <v>33</v>
      </c>
      <c r="H105" s="258" t="n">
        <v>701</v>
      </c>
      <c r="I105" s="258" t="n">
        <v>5</v>
      </c>
      <c r="J105" s="258" t="n">
        <v>116</v>
      </c>
      <c r="K105" s="258" t="n">
        <v>21</v>
      </c>
      <c r="L105" s="258" t="n">
        <v>15</v>
      </c>
      <c r="M105" s="258" t="n">
        <v>139</v>
      </c>
      <c r="N105" s="258" t="n">
        <v>26</v>
      </c>
      <c r="O105" s="258" t="n">
        <v>1</v>
      </c>
      <c r="P105" s="258" t="n">
        <v>1</v>
      </c>
      <c r="Q105" s="258" t="n">
        <v>145</v>
      </c>
      <c r="R105" s="258" t="n">
        <v>9</v>
      </c>
      <c r="S105" s="258" t="n">
        <v>0</v>
      </c>
      <c r="T105" s="258" t="n">
        <v>2</v>
      </c>
      <c r="U105" s="258" t="n">
        <v>0</v>
      </c>
      <c r="V105" s="258"/>
      <c r="W105" s="258"/>
      <c r="X105" s="258"/>
      <c r="Y105" s="258"/>
      <c r="Z105" s="258"/>
      <c r="AA105" s="258"/>
      <c r="AB105" s="258"/>
      <c r="AC105" s="258" t="n">
        <v>0</v>
      </c>
      <c r="AD105" s="258" t="n">
        <v>12</v>
      </c>
      <c r="AE105" s="258" t="n">
        <f aca="false">SUM(I105:AD105)</f>
        <v>492</v>
      </c>
    </row>
    <row r="106" customFormat="false" ht="15" hidden="false" customHeight="false" outlineLevel="0" collapsed="false">
      <c r="A106" s="258" t="n">
        <v>7</v>
      </c>
      <c r="B106" s="258" t="n">
        <v>12</v>
      </c>
      <c r="C106" s="258" t="n">
        <v>537</v>
      </c>
      <c r="D106" s="258" t="s">
        <v>503</v>
      </c>
      <c r="E106" s="258"/>
      <c r="F106" s="258" t="n">
        <v>2303</v>
      </c>
      <c r="G106" s="258" t="s">
        <v>34</v>
      </c>
      <c r="H106" s="258" t="n">
        <v>700</v>
      </c>
      <c r="I106" s="258" t="n">
        <v>2</v>
      </c>
      <c r="J106" s="258" t="n">
        <v>104</v>
      </c>
      <c r="K106" s="258" t="n">
        <v>38</v>
      </c>
      <c r="L106" s="258" t="n">
        <v>17</v>
      </c>
      <c r="M106" s="258" t="n">
        <v>110</v>
      </c>
      <c r="N106" s="258" t="n">
        <v>31</v>
      </c>
      <c r="O106" s="258" t="n">
        <v>4</v>
      </c>
      <c r="P106" s="258" t="n">
        <v>1</v>
      </c>
      <c r="Q106" s="258" t="n">
        <v>148</v>
      </c>
      <c r="R106" s="258" t="n">
        <v>19</v>
      </c>
      <c r="S106" s="258" t="n">
        <v>0</v>
      </c>
      <c r="T106" s="258" t="n">
        <v>2</v>
      </c>
      <c r="U106" s="258" t="n">
        <v>0</v>
      </c>
      <c r="V106" s="258"/>
      <c r="W106" s="258"/>
      <c r="X106" s="258"/>
      <c r="Y106" s="258"/>
      <c r="Z106" s="258"/>
      <c r="AA106" s="258"/>
      <c r="AB106" s="258"/>
      <c r="AC106" s="258" t="n">
        <v>0</v>
      </c>
      <c r="AD106" s="258" t="n">
        <v>7</v>
      </c>
      <c r="AE106" s="258" t="n">
        <f aca="false">SUM(I106:AD106)</f>
        <v>483</v>
      </c>
    </row>
    <row r="107" s="1" customFormat="true" ht="16.5" hidden="false" customHeight="false" outlineLevel="0" collapsed="false">
      <c r="C107" s="29" t="s">
        <v>65</v>
      </c>
      <c r="D107" s="30" t="s">
        <v>66</v>
      </c>
      <c r="E107" s="30"/>
      <c r="F107" s="30"/>
      <c r="G107" s="30"/>
      <c r="H107" s="46" t="n">
        <f aca="false">SUM(H100:H106)</f>
        <v>4022</v>
      </c>
      <c r="I107" s="46" t="n">
        <f aca="false">SUM(I100:I106)</f>
        <v>22</v>
      </c>
      <c r="J107" s="46" t="n">
        <f aca="false">SUM(J100:J106)</f>
        <v>720</v>
      </c>
      <c r="K107" s="46" t="n">
        <f aca="false">SUM(K100:K106)</f>
        <v>164</v>
      </c>
      <c r="L107" s="46" t="n">
        <f aca="false">SUM(L100:L106)</f>
        <v>124</v>
      </c>
      <c r="M107" s="46" t="n">
        <f aca="false">SUM(M100:M106)</f>
        <v>590</v>
      </c>
      <c r="N107" s="46" t="n">
        <f aca="false">SUM(N100:N106)</f>
        <v>156</v>
      </c>
      <c r="O107" s="46" t="n">
        <f aca="false">SUM(O100:O106)</f>
        <v>20</v>
      </c>
      <c r="P107" s="46" t="n">
        <f aca="false">SUM(P100:P106)</f>
        <v>6</v>
      </c>
      <c r="Q107" s="46" t="n">
        <f aca="false">SUM(Q100:Q106)</f>
        <v>834</v>
      </c>
      <c r="R107" s="46" t="n">
        <f aca="false">SUM(R100:R106)</f>
        <v>101</v>
      </c>
      <c r="S107" s="46" t="n">
        <f aca="false">SUM(S100:S106)</f>
        <v>0</v>
      </c>
      <c r="T107" s="46" t="n">
        <f aca="false">SUM(T100:T106)</f>
        <v>7</v>
      </c>
      <c r="U107" s="46" t="n">
        <f aca="false">SUM(U100:U106)</f>
        <v>1</v>
      </c>
      <c r="V107" s="46" t="n">
        <f aca="false">SUM(V100:V106)</f>
        <v>0</v>
      </c>
      <c r="W107" s="46" t="n">
        <f aca="false">SUM(W100:W106)</f>
        <v>0</v>
      </c>
      <c r="X107" s="46" t="n">
        <f aca="false">SUM(X100:X106)</f>
        <v>0</v>
      </c>
      <c r="Y107" s="46" t="n">
        <f aca="false">SUM(Y100:Y106)</f>
        <v>0</v>
      </c>
      <c r="Z107" s="46" t="n">
        <f aca="false">SUM(Z100:Z106)</f>
        <v>0</v>
      </c>
      <c r="AA107" s="46" t="n">
        <f aca="false">SUM(AA100:AA106)</f>
        <v>0</v>
      </c>
      <c r="AB107" s="46" t="n">
        <f aca="false">SUM(AB100:AB106)</f>
        <v>0</v>
      </c>
      <c r="AC107" s="46" t="n">
        <f aca="false">SUM(AC100:AC106)</f>
        <v>0</v>
      </c>
      <c r="AD107" s="46" t="n">
        <f aca="false">SUM(AD100:AD106)</f>
        <v>66</v>
      </c>
      <c r="AE107" s="46" t="n">
        <f aca="false">SUM(AE100:AE106)</f>
        <v>2811</v>
      </c>
    </row>
    <row r="108" s="1" customFormat="true" ht="16.5" hidden="false" customHeight="false" outlineLevel="0" collapsed="false">
      <c r="E108" s="268"/>
      <c r="F108" s="3"/>
      <c r="G108" s="3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 t="n">
        <f aca="false">U107/2</f>
        <v>0.5</v>
      </c>
      <c r="V108" s="81" t="n">
        <f aca="false">V107/2</f>
        <v>0</v>
      </c>
    </row>
    <row r="109" s="1" customFormat="true" ht="16.5" hidden="false" customHeight="true" outlineLevel="0" collapsed="false">
      <c r="C109" s="29" t="s">
        <v>67</v>
      </c>
      <c r="D109" s="32" t="s">
        <v>68</v>
      </c>
      <c r="E109" s="32"/>
      <c r="F109" s="32"/>
      <c r="G109" s="32"/>
      <c r="H109" s="33" t="s">
        <v>8</v>
      </c>
      <c r="I109" s="234" t="s">
        <v>9</v>
      </c>
      <c r="J109" s="234" t="s">
        <v>10</v>
      </c>
      <c r="K109" s="234" t="s">
        <v>11</v>
      </c>
      <c r="L109" s="234" t="s">
        <v>12</v>
      </c>
      <c r="M109" s="234" t="s">
        <v>13</v>
      </c>
      <c r="N109" s="234" t="s">
        <v>14</v>
      </c>
      <c r="O109" s="234" t="s">
        <v>15</v>
      </c>
      <c r="P109" s="234" t="s">
        <v>16</v>
      </c>
      <c r="Q109" s="234" t="s">
        <v>17</v>
      </c>
      <c r="R109" s="234" t="s">
        <v>18</v>
      </c>
      <c r="S109" s="234" t="s">
        <v>19</v>
      </c>
      <c r="T109" s="234" t="s">
        <v>20</v>
      </c>
      <c r="U109" s="234" t="s">
        <v>24</v>
      </c>
      <c r="V109" s="234" t="s">
        <v>25</v>
      </c>
      <c r="W109" s="9" t="s">
        <v>26</v>
      </c>
      <c r="X109" s="9" t="s">
        <v>27</v>
      </c>
      <c r="Y109" s="9" t="s">
        <v>28</v>
      </c>
      <c r="Z109" s="9" t="s">
        <v>29</v>
      </c>
      <c r="AA109" s="9" t="s">
        <v>30</v>
      </c>
      <c r="AB109" s="9" t="s">
        <v>31</v>
      </c>
    </row>
    <row r="110" s="1" customFormat="true" ht="16.5" hidden="false" customHeight="false" outlineLevel="0" collapsed="false">
      <c r="D110" s="32"/>
      <c r="E110" s="32"/>
      <c r="F110" s="32"/>
      <c r="G110" s="32"/>
      <c r="H110" s="20" t="n">
        <f aca="false">H107</f>
        <v>4022</v>
      </c>
      <c r="I110" s="20" t="n">
        <f aca="false">I107</f>
        <v>22</v>
      </c>
      <c r="J110" s="20" t="n">
        <f aca="false">J107</f>
        <v>720</v>
      </c>
      <c r="K110" s="20" t="n">
        <f aca="false">K107+1</f>
        <v>165</v>
      </c>
      <c r="L110" s="20" t="n">
        <f aca="false">L107</f>
        <v>124</v>
      </c>
      <c r="M110" s="20" t="n">
        <f aca="false">M107</f>
        <v>590</v>
      </c>
      <c r="N110" s="20" t="n">
        <f aca="false">N107</f>
        <v>156</v>
      </c>
      <c r="O110" s="20" t="n">
        <f aca="false">O107</f>
        <v>20</v>
      </c>
      <c r="P110" s="20" t="n">
        <f aca="false">P107</f>
        <v>6</v>
      </c>
      <c r="Q110" s="20" t="n">
        <f aca="false">Q107</f>
        <v>834</v>
      </c>
      <c r="R110" s="20" t="n">
        <f aca="false">R107</f>
        <v>101</v>
      </c>
      <c r="S110" s="20" t="n">
        <f aca="false">S107</f>
        <v>0</v>
      </c>
      <c r="T110" s="20" t="n">
        <f aca="false">T107</f>
        <v>7</v>
      </c>
      <c r="U110" s="20" t="n">
        <f aca="false">X107</f>
        <v>0</v>
      </c>
      <c r="V110" s="20" t="n">
        <f aca="false">Y107</f>
        <v>0</v>
      </c>
      <c r="W110" s="20" t="n">
        <f aca="false">Z107</f>
        <v>0</v>
      </c>
      <c r="X110" s="20" t="n">
        <f aca="false">AA107</f>
        <v>0</v>
      </c>
      <c r="Y110" s="20" t="n">
        <f aca="false">AB107</f>
        <v>0</v>
      </c>
      <c r="Z110" s="20" t="n">
        <f aca="false">AC107</f>
        <v>0</v>
      </c>
      <c r="AA110" s="20" t="n">
        <f aca="false">AD107</f>
        <v>66</v>
      </c>
      <c r="AB110" s="20" t="n">
        <f aca="false">SUM(I110:AA110)</f>
        <v>2811</v>
      </c>
    </row>
    <row r="111" s="1" customFormat="true" ht="16.5" hidden="false" customHeight="false" outlineLevel="0" collapsed="false">
      <c r="F111" s="3"/>
      <c r="G111" s="3"/>
    </row>
    <row r="112" s="1" customFormat="true" ht="30.75" hidden="false" customHeight="true" outlineLevel="0" collapsed="false">
      <c r="C112" s="29" t="s">
        <v>69</v>
      </c>
      <c r="D112" s="32" t="s">
        <v>70</v>
      </c>
      <c r="E112" s="32"/>
      <c r="F112" s="32"/>
      <c r="G112" s="32"/>
      <c r="H112" s="33" t="s">
        <v>8</v>
      </c>
      <c r="I112" s="34" t="s">
        <v>71</v>
      </c>
      <c r="J112" s="34"/>
      <c r="K112" s="72" t="s">
        <v>10</v>
      </c>
      <c r="L112" s="73" t="s">
        <v>12</v>
      </c>
      <c r="M112" s="9" t="s">
        <v>13</v>
      </c>
      <c r="N112" s="9" t="s">
        <v>14</v>
      </c>
      <c r="O112" s="9" t="s">
        <v>15</v>
      </c>
      <c r="P112" s="9" t="s">
        <v>16</v>
      </c>
      <c r="Q112" s="9" t="s">
        <v>17</v>
      </c>
      <c r="R112" s="9" t="s">
        <v>18</v>
      </c>
      <c r="S112" s="9" t="s">
        <v>19</v>
      </c>
      <c r="T112" s="9" t="s">
        <v>20</v>
      </c>
      <c r="U112" s="9" t="s">
        <v>24</v>
      </c>
      <c r="V112" s="9" t="s">
        <v>25</v>
      </c>
      <c r="W112" s="9" t="s">
        <v>26</v>
      </c>
      <c r="X112" s="9" t="s">
        <v>27</v>
      </c>
      <c r="Y112" s="9" t="s">
        <v>28</v>
      </c>
      <c r="Z112" s="9" t="s">
        <v>29</v>
      </c>
      <c r="AA112" s="9" t="s">
        <v>30</v>
      </c>
      <c r="AB112" s="9" t="s">
        <v>31</v>
      </c>
    </row>
    <row r="113" s="1" customFormat="true" ht="16.5" hidden="false" customHeight="false" outlineLevel="0" collapsed="false">
      <c r="D113" s="32"/>
      <c r="E113" s="32"/>
      <c r="F113" s="32"/>
      <c r="G113" s="32"/>
      <c r="H113" s="20" t="n">
        <f aca="false">H107</f>
        <v>4022</v>
      </c>
      <c r="I113" s="35" t="n">
        <f aca="false">I110+K110</f>
        <v>187</v>
      </c>
      <c r="J113" s="35"/>
      <c r="K113" s="74" t="n">
        <f aca="false">J110</f>
        <v>720</v>
      </c>
      <c r="L113" s="75" t="n">
        <f aca="false">L110</f>
        <v>124</v>
      </c>
      <c r="M113" s="20" t="n">
        <f aca="false">M110</f>
        <v>590</v>
      </c>
      <c r="N113" s="20" t="n">
        <f aca="false">N110</f>
        <v>156</v>
      </c>
      <c r="O113" s="20" t="n">
        <f aca="false">O110</f>
        <v>20</v>
      </c>
      <c r="P113" s="20" t="n">
        <f aca="false">P110</f>
        <v>6</v>
      </c>
      <c r="Q113" s="20" t="n">
        <f aca="false">Q110</f>
        <v>834</v>
      </c>
      <c r="R113" s="20" t="n">
        <f aca="false">R110</f>
        <v>101</v>
      </c>
      <c r="S113" s="20" t="s">
        <v>148</v>
      </c>
      <c r="T113" s="20" t="n">
        <f aca="false">T110</f>
        <v>7</v>
      </c>
      <c r="U113" s="20" t="s">
        <v>148</v>
      </c>
      <c r="V113" s="20" t="s">
        <v>148</v>
      </c>
      <c r="W113" s="20" t="s">
        <v>148</v>
      </c>
      <c r="X113" s="20" t="s">
        <v>148</v>
      </c>
      <c r="Y113" s="20" t="s">
        <v>148</v>
      </c>
      <c r="Z113" s="20" t="n">
        <f aca="false">Z110</f>
        <v>0</v>
      </c>
      <c r="AA113" s="20" t="n">
        <f aca="false">AA110</f>
        <v>66</v>
      </c>
      <c r="AB113" s="20" t="n">
        <f aca="false">SUM(I113:AA113)</f>
        <v>2811</v>
      </c>
    </row>
  </sheetData>
  <mergeCells count="17">
    <mergeCell ref="D15:E15"/>
    <mergeCell ref="D17:G18"/>
    <mergeCell ref="D20:G21"/>
    <mergeCell ref="J20:K20"/>
    <mergeCell ref="J21:K21"/>
    <mergeCell ref="D90:E90"/>
    <mergeCell ref="D92:G93"/>
    <mergeCell ref="D95:G96"/>
    <mergeCell ref="I95:J95"/>
    <mergeCell ref="K95:L95"/>
    <mergeCell ref="I96:J96"/>
    <mergeCell ref="K96:L96"/>
    <mergeCell ref="D107:E107"/>
    <mergeCell ref="D109:G110"/>
    <mergeCell ref="D112:G113"/>
    <mergeCell ref="I112:J112"/>
    <mergeCell ref="I113:J1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3" activeCellId="0" sqref="N153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5.01"/>
    <col collapsed="false" customWidth="true" hidden="false" outlineLevel="0" max="3" min="3" style="0" width="7"/>
    <col collapsed="false" customWidth="true" hidden="false" outlineLevel="0" max="4" min="4" style="0" width="20.29"/>
    <col collapsed="false" customWidth="true" hidden="false" outlineLevel="0" max="5" min="5" style="0" width="10.14"/>
    <col collapsed="false" customWidth="true" hidden="false" outlineLevel="0" max="6" min="6" style="0" width="8.29"/>
    <col collapsed="false" customWidth="true" hidden="false" outlineLevel="0" max="7" min="7" style="0" width="12.29"/>
    <col collapsed="false" customWidth="true" hidden="false" outlineLevel="0" max="8" min="8" style="0" width="10"/>
    <col collapsed="false" customWidth="true" hidden="false" outlineLevel="0" max="9" min="9" style="0" width="4.14"/>
    <col collapsed="false" customWidth="true" hidden="false" outlineLevel="0" max="10" min="10" style="0" width="3.99"/>
    <col collapsed="false" customWidth="true" hidden="false" outlineLevel="0" max="11" min="11" style="0" width="5.01"/>
    <col collapsed="false" customWidth="true" hidden="false" outlineLevel="0" max="12" min="12" style="0" width="5.28"/>
    <col collapsed="false" customWidth="true" hidden="false" outlineLevel="0" max="13" min="13" style="0" width="5.01"/>
    <col collapsed="false" customWidth="true" hidden="false" outlineLevel="0" max="14" min="14" style="0" width="4.43"/>
    <col collapsed="false" customWidth="true" hidden="false" outlineLevel="0" max="16" min="15" style="0" width="4.14"/>
    <col collapsed="false" customWidth="true" hidden="false" outlineLevel="0" max="17" min="17" style="0" width="4.29"/>
    <col collapsed="false" customWidth="true" hidden="false" outlineLevel="0" max="18" min="18" style="0" width="7.71"/>
    <col collapsed="false" customWidth="true" hidden="false" outlineLevel="0" max="19" min="19" style="0" width="4.14"/>
    <col collapsed="false" customWidth="true" hidden="false" outlineLevel="0" max="20" min="20" style="0" width="4.29"/>
    <col collapsed="false" customWidth="true" hidden="false" outlineLevel="0" max="21" min="21" style="0" width="8"/>
    <col collapsed="false" customWidth="true" hidden="false" outlineLevel="0" max="22" min="22" style="0" width="8.57"/>
    <col collapsed="false" customWidth="true" hidden="false" outlineLevel="0" max="23" min="23" style="0" width="8"/>
    <col collapsed="false" customWidth="true" hidden="false" outlineLevel="0" max="26" min="24" style="0" width="5.57"/>
    <col collapsed="false" customWidth="true" hidden="false" outlineLevel="0" max="27" min="27" style="0" width="6.57"/>
    <col collapsed="false" customWidth="true" hidden="false" outlineLevel="0" max="28" min="28" style="0" width="9.71"/>
    <col collapsed="false" customWidth="true" hidden="false" outlineLevel="0" max="29" min="29" style="0" width="4.43"/>
    <col collapsed="false" customWidth="true" hidden="false" outlineLevel="0" max="30" min="30" style="0" width="6.57"/>
    <col collapsed="false" customWidth="true" hidden="false" outlineLevel="0" max="31" min="31" style="0" width="9.71"/>
  </cols>
  <sheetData>
    <row r="1" s="1" customFormat="true" ht="16.5" hidden="false" customHeight="false" outlineLevel="0" collapsed="false">
      <c r="A1" s="5" t="s">
        <v>1</v>
      </c>
      <c r="B1" s="6" t="s">
        <v>2</v>
      </c>
      <c r="C1" s="7" t="s">
        <v>3</v>
      </c>
      <c r="D1" s="5" t="s">
        <v>4</v>
      </c>
      <c r="E1" s="5" t="s">
        <v>5</v>
      </c>
      <c r="F1" s="8" t="s">
        <v>6</v>
      </c>
      <c r="G1" s="8" t="s">
        <v>7</v>
      </c>
      <c r="H1" s="8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21</v>
      </c>
      <c r="V1" s="10" t="s">
        <v>22</v>
      </c>
      <c r="W1" s="10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</row>
    <row r="2" s="1" customFormat="true" ht="16.5" hidden="false" customHeight="false" outlineLevel="0" collapsed="false">
      <c r="A2" s="11" t="n">
        <v>1</v>
      </c>
      <c r="B2" s="12" t="s">
        <v>504</v>
      </c>
      <c r="C2" s="13" t="n">
        <v>154</v>
      </c>
      <c r="D2" s="17" t="s">
        <v>505</v>
      </c>
      <c r="E2" s="17"/>
      <c r="F2" s="16" t="n">
        <v>919</v>
      </c>
      <c r="G2" s="17" t="s">
        <v>33</v>
      </c>
      <c r="H2" s="269" t="n">
        <v>728</v>
      </c>
      <c r="I2" s="20" t="n">
        <v>29</v>
      </c>
      <c r="J2" s="20" t="n">
        <v>39</v>
      </c>
      <c r="K2" s="20" t="n">
        <v>146</v>
      </c>
      <c r="L2" s="20" t="n">
        <v>4</v>
      </c>
      <c r="M2" s="20" t="n">
        <v>103</v>
      </c>
      <c r="N2" s="20" t="n">
        <v>18</v>
      </c>
      <c r="O2" s="20" t="n">
        <v>11</v>
      </c>
      <c r="P2" s="20" t="n">
        <v>7</v>
      </c>
      <c r="Q2" s="20" t="n">
        <v>18</v>
      </c>
      <c r="R2" s="20" t="n">
        <v>74</v>
      </c>
      <c r="S2" s="20" t="n">
        <v>0</v>
      </c>
      <c r="T2" s="20" t="n">
        <v>6</v>
      </c>
      <c r="U2" s="38" t="n">
        <v>5</v>
      </c>
      <c r="V2" s="38" t="n">
        <v>2</v>
      </c>
      <c r="W2" s="38"/>
      <c r="X2" s="20" t="n">
        <v>0</v>
      </c>
      <c r="Y2" s="20" t="n">
        <v>0</v>
      </c>
      <c r="Z2" s="20" t="n">
        <v>0</v>
      </c>
      <c r="AA2" s="20"/>
      <c r="AB2" s="20"/>
      <c r="AC2" s="20" t="n">
        <v>0</v>
      </c>
      <c r="AD2" s="20" t="n">
        <v>8</v>
      </c>
      <c r="AE2" s="20" t="n">
        <f aca="false">SUM(I2:AD2)</f>
        <v>470</v>
      </c>
    </row>
    <row r="3" s="1" customFormat="true" ht="16.5" hidden="false" customHeight="false" outlineLevel="0" collapsed="false">
      <c r="A3" s="11" t="n">
        <v>2</v>
      </c>
      <c r="B3" s="12" t="s">
        <v>504</v>
      </c>
      <c r="C3" s="13" t="n">
        <v>154</v>
      </c>
      <c r="D3" s="17" t="s">
        <v>505</v>
      </c>
      <c r="E3" s="17"/>
      <c r="F3" s="16" t="n">
        <v>917</v>
      </c>
      <c r="G3" s="17" t="s">
        <v>34</v>
      </c>
      <c r="H3" s="37" t="n">
        <v>728</v>
      </c>
      <c r="I3" s="20" t="n">
        <v>27</v>
      </c>
      <c r="J3" s="20" t="n">
        <v>49</v>
      </c>
      <c r="K3" s="20" t="n">
        <v>145</v>
      </c>
      <c r="L3" s="20" t="n">
        <v>2</v>
      </c>
      <c r="M3" s="20" t="n">
        <v>83</v>
      </c>
      <c r="N3" s="20" t="n">
        <v>24</v>
      </c>
      <c r="O3" s="20" t="n">
        <v>15</v>
      </c>
      <c r="P3" s="20" t="n">
        <v>6</v>
      </c>
      <c r="Q3" s="20" t="n">
        <v>15</v>
      </c>
      <c r="R3" s="20" t="n">
        <v>64</v>
      </c>
      <c r="S3" s="20" t="n">
        <v>0</v>
      </c>
      <c r="T3" s="20" t="n">
        <v>2</v>
      </c>
      <c r="U3" s="38" t="n">
        <v>6</v>
      </c>
      <c r="V3" s="38" t="n">
        <v>0</v>
      </c>
      <c r="W3" s="38" t="n">
        <v>0</v>
      </c>
      <c r="X3" s="20" t="n">
        <v>0</v>
      </c>
      <c r="Y3" s="20" t="n">
        <v>0</v>
      </c>
      <c r="Z3" s="20" t="n">
        <v>0</v>
      </c>
      <c r="AA3" s="20"/>
      <c r="AB3" s="20"/>
      <c r="AC3" s="20" t="n">
        <v>0</v>
      </c>
      <c r="AD3" s="20" t="n">
        <v>9</v>
      </c>
      <c r="AE3" s="20" t="n">
        <f aca="false">SUM(I3:AD3)</f>
        <v>447</v>
      </c>
    </row>
    <row r="4" s="1" customFormat="true" ht="16.5" hidden="false" customHeight="false" outlineLevel="0" collapsed="false">
      <c r="A4" s="11" t="n">
        <v>3</v>
      </c>
      <c r="B4" s="12" t="s">
        <v>504</v>
      </c>
      <c r="C4" s="13" t="n">
        <v>154</v>
      </c>
      <c r="D4" s="17" t="s">
        <v>505</v>
      </c>
      <c r="E4" s="17"/>
      <c r="F4" s="16" t="n">
        <v>917</v>
      </c>
      <c r="G4" s="17" t="s">
        <v>35</v>
      </c>
      <c r="H4" s="37" t="n">
        <v>728</v>
      </c>
      <c r="I4" s="20" t="n">
        <v>18</v>
      </c>
      <c r="J4" s="20" t="n">
        <v>45</v>
      </c>
      <c r="K4" s="20" t="n">
        <v>146</v>
      </c>
      <c r="L4" s="20" t="n">
        <v>4</v>
      </c>
      <c r="M4" s="20" t="n">
        <v>133</v>
      </c>
      <c r="N4" s="20" t="n">
        <v>8</v>
      </c>
      <c r="O4" s="20" t="n">
        <v>7</v>
      </c>
      <c r="P4" s="20" t="n">
        <v>9</v>
      </c>
      <c r="Q4" s="20" t="n">
        <v>26</v>
      </c>
      <c r="R4" s="20" t="n">
        <v>54</v>
      </c>
      <c r="S4" s="20" t="n">
        <v>0</v>
      </c>
      <c r="T4" s="20" t="n">
        <v>3</v>
      </c>
      <c r="U4" s="38" t="n">
        <v>2</v>
      </c>
      <c r="V4" s="38" t="n">
        <v>1</v>
      </c>
      <c r="W4" s="38" t="n">
        <v>0</v>
      </c>
      <c r="X4" s="20" t="n">
        <v>0</v>
      </c>
      <c r="Y4" s="20" t="n">
        <v>0</v>
      </c>
      <c r="Z4" s="20" t="n">
        <v>0</v>
      </c>
      <c r="AA4" s="20"/>
      <c r="AB4" s="20"/>
      <c r="AC4" s="20" t="n">
        <v>1</v>
      </c>
      <c r="AD4" s="20" t="n">
        <v>8</v>
      </c>
      <c r="AE4" s="20" t="n">
        <f aca="false">SUM(I4:AD4)</f>
        <v>465</v>
      </c>
    </row>
    <row r="5" s="1" customFormat="true" ht="16.5" hidden="false" customHeight="false" outlineLevel="0" collapsed="false">
      <c r="A5" s="11" t="n">
        <v>4</v>
      </c>
      <c r="B5" s="12" t="s">
        <v>504</v>
      </c>
      <c r="C5" s="13" t="n">
        <v>154</v>
      </c>
      <c r="D5" s="17" t="s">
        <v>505</v>
      </c>
      <c r="E5" s="17"/>
      <c r="F5" s="16" t="n">
        <v>917</v>
      </c>
      <c r="G5" s="17" t="s">
        <v>137</v>
      </c>
      <c r="H5" s="37" t="n">
        <v>727</v>
      </c>
      <c r="I5" s="20" t="n">
        <v>16</v>
      </c>
      <c r="J5" s="20" t="n">
        <v>42</v>
      </c>
      <c r="K5" s="20" t="n">
        <v>145</v>
      </c>
      <c r="L5" s="20" t="n">
        <v>2</v>
      </c>
      <c r="M5" s="20" t="n">
        <v>122</v>
      </c>
      <c r="N5" s="20" t="n">
        <v>7</v>
      </c>
      <c r="O5" s="20" t="n">
        <v>11</v>
      </c>
      <c r="P5" s="20" t="n">
        <v>7</v>
      </c>
      <c r="Q5" s="20" t="n">
        <v>17</v>
      </c>
      <c r="R5" s="20" t="n">
        <v>67</v>
      </c>
      <c r="S5" s="20" t="n">
        <v>0</v>
      </c>
      <c r="T5" s="20" t="n">
        <v>6</v>
      </c>
      <c r="U5" s="38" t="n">
        <v>3</v>
      </c>
      <c r="V5" s="38" t="n">
        <v>0</v>
      </c>
      <c r="W5" s="38" t="n">
        <v>0</v>
      </c>
      <c r="X5" s="20" t="n">
        <v>0</v>
      </c>
      <c r="Y5" s="20" t="n">
        <v>0</v>
      </c>
      <c r="Z5" s="20" t="n">
        <v>0</v>
      </c>
      <c r="AA5" s="20"/>
      <c r="AB5" s="20"/>
      <c r="AC5" s="20" t="n">
        <v>1</v>
      </c>
      <c r="AD5" s="20" t="n">
        <v>11</v>
      </c>
      <c r="AE5" s="20" t="n">
        <f aca="false">SUM(I5:AD5)</f>
        <v>457</v>
      </c>
    </row>
    <row r="6" s="1" customFormat="true" ht="16.5" hidden="false" customHeight="false" outlineLevel="0" collapsed="false">
      <c r="A6" s="11" t="n">
        <v>5</v>
      </c>
      <c r="B6" s="12" t="s">
        <v>504</v>
      </c>
      <c r="C6" s="13" t="n">
        <v>154</v>
      </c>
      <c r="D6" s="17" t="s">
        <v>505</v>
      </c>
      <c r="E6" s="17"/>
      <c r="F6" s="16" t="n">
        <v>918</v>
      </c>
      <c r="G6" s="17" t="s">
        <v>33</v>
      </c>
      <c r="H6" s="37" t="n">
        <v>703</v>
      </c>
      <c r="I6" s="20" t="n">
        <v>27</v>
      </c>
      <c r="J6" s="20" t="n">
        <v>69</v>
      </c>
      <c r="K6" s="20" t="n">
        <v>72</v>
      </c>
      <c r="L6" s="20" t="n">
        <v>7</v>
      </c>
      <c r="M6" s="20" t="n">
        <v>54</v>
      </c>
      <c r="N6" s="20" t="n">
        <v>14</v>
      </c>
      <c r="O6" s="20" t="n">
        <v>5</v>
      </c>
      <c r="P6" s="20" t="n">
        <v>11</v>
      </c>
      <c r="Q6" s="20" t="n">
        <v>9</v>
      </c>
      <c r="R6" s="20" t="n">
        <v>89</v>
      </c>
      <c r="S6" s="20" t="n">
        <v>0</v>
      </c>
      <c r="T6" s="20" t="n">
        <v>5</v>
      </c>
      <c r="U6" s="38" t="n">
        <v>2</v>
      </c>
      <c r="V6" s="38" t="n">
        <v>1</v>
      </c>
      <c r="W6" s="38" t="n">
        <v>0</v>
      </c>
      <c r="X6" s="20" t="n">
        <v>0</v>
      </c>
      <c r="Y6" s="20" t="n">
        <v>0</v>
      </c>
      <c r="Z6" s="20" t="n">
        <v>0</v>
      </c>
      <c r="AA6" s="20"/>
      <c r="AB6" s="20"/>
      <c r="AC6" s="20" t="n">
        <v>0</v>
      </c>
      <c r="AD6" s="20" t="n">
        <v>13</v>
      </c>
      <c r="AE6" s="20" t="n">
        <f aca="false">SUM(I6:AD6)</f>
        <v>378</v>
      </c>
    </row>
    <row r="7" s="1" customFormat="true" ht="16.5" hidden="false" customHeight="false" outlineLevel="0" collapsed="false">
      <c r="A7" s="11" t="n">
        <v>6</v>
      </c>
      <c r="B7" s="12" t="s">
        <v>504</v>
      </c>
      <c r="C7" s="13" t="n">
        <v>154</v>
      </c>
      <c r="D7" s="17" t="s">
        <v>505</v>
      </c>
      <c r="E7" s="17"/>
      <c r="F7" s="16" t="n">
        <v>918</v>
      </c>
      <c r="G7" s="17" t="s">
        <v>34</v>
      </c>
      <c r="H7" s="37" t="n">
        <v>703</v>
      </c>
      <c r="I7" s="20" t="n">
        <v>22</v>
      </c>
      <c r="J7" s="20" t="n">
        <v>53</v>
      </c>
      <c r="K7" s="20" t="n">
        <v>57</v>
      </c>
      <c r="L7" s="20" t="n">
        <v>11</v>
      </c>
      <c r="M7" s="20" t="n">
        <v>85</v>
      </c>
      <c r="N7" s="20" t="n">
        <v>16</v>
      </c>
      <c r="O7" s="20" t="n">
        <v>9</v>
      </c>
      <c r="P7" s="20" t="n">
        <v>21</v>
      </c>
      <c r="Q7" s="20" t="n">
        <v>17</v>
      </c>
      <c r="R7" s="20" t="n">
        <v>75</v>
      </c>
      <c r="S7" s="20" t="n">
        <v>0</v>
      </c>
      <c r="T7" s="20" t="n">
        <v>13</v>
      </c>
      <c r="U7" s="38" t="n">
        <v>5</v>
      </c>
      <c r="V7" s="38" t="n">
        <v>0</v>
      </c>
      <c r="W7" s="38" t="n">
        <v>0</v>
      </c>
      <c r="X7" s="20" t="n">
        <v>0</v>
      </c>
      <c r="Y7" s="20" t="n">
        <v>0</v>
      </c>
      <c r="Z7" s="20" t="n">
        <v>0</v>
      </c>
      <c r="AA7" s="20"/>
      <c r="AB7" s="20"/>
      <c r="AC7" s="20" t="n">
        <v>0</v>
      </c>
      <c r="AD7" s="20" t="n">
        <v>10</v>
      </c>
      <c r="AE7" s="20" t="n">
        <f aca="false">SUM(I7:AD7)</f>
        <v>394</v>
      </c>
    </row>
    <row r="8" s="1" customFormat="true" ht="16.5" hidden="false" customHeight="false" outlineLevel="0" collapsed="false">
      <c r="A8" s="11" t="n">
        <v>7</v>
      </c>
      <c r="B8" s="12" t="s">
        <v>504</v>
      </c>
      <c r="C8" s="13" t="n">
        <v>154</v>
      </c>
      <c r="D8" s="17" t="s">
        <v>505</v>
      </c>
      <c r="E8" s="17"/>
      <c r="F8" s="16" t="n">
        <v>918</v>
      </c>
      <c r="G8" s="17" t="s">
        <v>35</v>
      </c>
      <c r="H8" s="37" t="n">
        <v>703</v>
      </c>
      <c r="I8" s="20" t="n">
        <v>19</v>
      </c>
      <c r="J8" s="20" t="n">
        <v>43</v>
      </c>
      <c r="K8" s="20" t="n">
        <v>84</v>
      </c>
      <c r="L8" s="20" t="n">
        <v>6</v>
      </c>
      <c r="M8" s="20" t="n">
        <v>90</v>
      </c>
      <c r="N8" s="20" t="n">
        <v>23</v>
      </c>
      <c r="O8" s="20" t="n">
        <v>6</v>
      </c>
      <c r="P8" s="20" t="n">
        <v>18</v>
      </c>
      <c r="Q8" s="20" t="n">
        <v>9</v>
      </c>
      <c r="R8" s="20" t="n">
        <v>97</v>
      </c>
      <c r="S8" s="20" t="n">
        <v>0</v>
      </c>
      <c r="T8" s="20" t="n">
        <v>13</v>
      </c>
      <c r="U8" s="38" t="n">
        <v>3</v>
      </c>
      <c r="V8" s="38" t="n">
        <v>1</v>
      </c>
      <c r="W8" s="38" t="n">
        <v>0</v>
      </c>
      <c r="X8" s="20" t="n">
        <v>0</v>
      </c>
      <c r="Y8" s="20" t="n">
        <v>0</v>
      </c>
      <c r="Z8" s="20" t="n">
        <v>0</v>
      </c>
      <c r="AA8" s="20"/>
      <c r="AB8" s="20"/>
      <c r="AC8" s="20" t="n">
        <v>0</v>
      </c>
      <c r="AD8" s="20" t="n">
        <v>11</v>
      </c>
      <c r="AE8" s="20" t="n">
        <f aca="false">SUM(I8:AD8)</f>
        <v>423</v>
      </c>
    </row>
    <row r="9" s="1" customFormat="true" ht="16.5" hidden="false" customHeight="false" outlineLevel="0" collapsed="false">
      <c r="A9" s="11" t="n">
        <v>8</v>
      </c>
      <c r="B9" s="12" t="s">
        <v>504</v>
      </c>
      <c r="C9" s="13" t="n">
        <v>154</v>
      </c>
      <c r="D9" s="17" t="s">
        <v>505</v>
      </c>
      <c r="E9" s="17"/>
      <c r="F9" s="16" t="n">
        <v>918</v>
      </c>
      <c r="G9" s="17" t="s">
        <v>137</v>
      </c>
      <c r="H9" s="37" t="n">
        <v>702</v>
      </c>
      <c r="I9" s="20" t="n">
        <v>25</v>
      </c>
      <c r="J9" s="20" t="n">
        <v>48</v>
      </c>
      <c r="K9" s="20" t="n">
        <v>67</v>
      </c>
      <c r="L9" s="20" t="n">
        <v>4</v>
      </c>
      <c r="M9" s="20" t="n">
        <v>81</v>
      </c>
      <c r="N9" s="20" t="n">
        <v>16</v>
      </c>
      <c r="O9" s="20" t="n">
        <v>6</v>
      </c>
      <c r="P9" s="20" t="n">
        <v>22</v>
      </c>
      <c r="Q9" s="20" t="n">
        <v>8</v>
      </c>
      <c r="R9" s="20" t="n">
        <v>89</v>
      </c>
      <c r="S9" s="20" t="n">
        <v>0</v>
      </c>
      <c r="T9" s="20" t="n">
        <v>6</v>
      </c>
      <c r="U9" s="38" t="n">
        <v>3</v>
      </c>
      <c r="V9" s="38" t="n">
        <v>1</v>
      </c>
      <c r="W9" s="38" t="n">
        <v>0</v>
      </c>
      <c r="X9" s="20" t="n">
        <v>0</v>
      </c>
      <c r="Y9" s="20" t="n">
        <v>0</v>
      </c>
      <c r="Z9" s="20" t="n">
        <v>0</v>
      </c>
      <c r="AA9" s="20"/>
      <c r="AB9" s="20"/>
      <c r="AC9" s="20" t="n">
        <v>0</v>
      </c>
      <c r="AD9" s="20" t="n">
        <v>10</v>
      </c>
      <c r="AE9" s="20" t="n">
        <f aca="false">SUM(I9:AD9)</f>
        <v>386</v>
      </c>
    </row>
    <row r="10" s="1" customFormat="true" ht="16.5" hidden="false" customHeight="false" outlineLevel="0" collapsed="false">
      <c r="A10" s="11" t="n">
        <v>9</v>
      </c>
      <c r="B10" s="12" t="s">
        <v>504</v>
      </c>
      <c r="C10" s="13" t="n">
        <v>154</v>
      </c>
      <c r="D10" s="17" t="s">
        <v>505</v>
      </c>
      <c r="E10" s="17"/>
      <c r="F10" s="16" t="n">
        <v>919</v>
      </c>
      <c r="G10" s="17" t="s">
        <v>33</v>
      </c>
      <c r="H10" s="37" t="n">
        <v>727</v>
      </c>
      <c r="I10" s="20" t="n">
        <v>22</v>
      </c>
      <c r="J10" s="20" t="n">
        <v>40</v>
      </c>
      <c r="K10" s="20" t="n">
        <v>79</v>
      </c>
      <c r="L10" s="20" t="n">
        <v>3</v>
      </c>
      <c r="M10" s="20" t="n">
        <v>60</v>
      </c>
      <c r="N10" s="20" t="n">
        <v>9</v>
      </c>
      <c r="O10" s="20" t="n">
        <v>43</v>
      </c>
      <c r="P10" s="20" t="n">
        <v>8</v>
      </c>
      <c r="Q10" s="20" t="n">
        <v>16</v>
      </c>
      <c r="R10" s="20" t="n">
        <v>96</v>
      </c>
      <c r="S10" s="20" t="n">
        <v>0</v>
      </c>
      <c r="T10" s="20" t="n">
        <v>5</v>
      </c>
      <c r="U10" s="38" t="n">
        <v>2</v>
      </c>
      <c r="V10" s="38" t="n">
        <v>1</v>
      </c>
      <c r="W10" s="38" t="n">
        <v>0</v>
      </c>
      <c r="X10" s="20" t="n">
        <v>0</v>
      </c>
      <c r="Y10" s="20" t="n">
        <v>0</v>
      </c>
      <c r="Z10" s="20" t="n">
        <v>0</v>
      </c>
      <c r="AA10" s="20"/>
      <c r="AB10" s="20"/>
      <c r="AC10" s="20" t="n">
        <v>0</v>
      </c>
      <c r="AD10" s="20" t="n">
        <v>11</v>
      </c>
      <c r="AE10" s="20" t="n">
        <f aca="false">SUM(I10:AD10)</f>
        <v>395</v>
      </c>
    </row>
    <row r="11" s="1" customFormat="true" ht="16.5" hidden="false" customHeight="false" outlineLevel="0" collapsed="false">
      <c r="A11" s="11" t="n">
        <v>10</v>
      </c>
      <c r="B11" s="12" t="s">
        <v>504</v>
      </c>
      <c r="C11" s="13" t="n">
        <v>154</v>
      </c>
      <c r="D11" s="17" t="s">
        <v>505</v>
      </c>
      <c r="E11" s="17"/>
      <c r="F11" s="16" t="n">
        <v>919</v>
      </c>
      <c r="G11" s="50" t="s">
        <v>34</v>
      </c>
      <c r="H11" s="37" t="n">
        <v>727</v>
      </c>
      <c r="I11" s="20" t="n">
        <v>19</v>
      </c>
      <c r="J11" s="20" t="n">
        <v>46</v>
      </c>
      <c r="K11" s="20" t="n">
        <v>76</v>
      </c>
      <c r="L11" s="20" t="n">
        <v>5</v>
      </c>
      <c r="M11" s="20" t="n">
        <v>49</v>
      </c>
      <c r="N11" s="20" t="n">
        <v>16</v>
      </c>
      <c r="O11" s="20" t="n">
        <v>39</v>
      </c>
      <c r="P11" s="20" t="n">
        <v>8</v>
      </c>
      <c r="Q11" s="20" t="n">
        <v>12</v>
      </c>
      <c r="R11" s="20" t="n">
        <v>104</v>
      </c>
      <c r="S11" s="20" t="n">
        <v>0</v>
      </c>
      <c r="T11" s="20" t="n">
        <v>11</v>
      </c>
      <c r="U11" s="38" t="n">
        <v>4</v>
      </c>
      <c r="V11" s="38" t="n">
        <v>1</v>
      </c>
      <c r="W11" s="38" t="n">
        <v>0</v>
      </c>
      <c r="X11" s="20" t="n">
        <v>0</v>
      </c>
      <c r="Y11" s="20" t="n">
        <v>0</v>
      </c>
      <c r="Z11" s="20" t="n">
        <v>0</v>
      </c>
      <c r="AA11" s="20"/>
      <c r="AB11" s="20"/>
      <c r="AC11" s="20" t="n">
        <v>0</v>
      </c>
      <c r="AD11" s="20" t="n">
        <v>13</v>
      </c>
      <c r="AE11" s="20" t="n">
        <f aca="false">SUM(I11:AD11)</f>
        <v>403</v>
      </c>
    </row>
    <row r="12" s="1" customFormat="true" ht="16.5" hidden="false" customHeight="false" outlineLevel="0" collapsed="false">
      <c r="A12" s="11" t="n">
        <v>11</v>
      </c>
      <c r="B12" s="12" t="s">
        <v>504</v>
      </c>
      <c r="C12" s="13" t="n">
        <v>154</v>
      </c>
      <c r="D12" s="17" t="s">
        <v>505</v>
      </c>
      <c r="E12" s="17"/>
      <c r="F12" s="16" t="n">
        <v>919</v>
      </c>
      <c r="G12" s="17" t="s">
        <v>35</v>
      </c>
      <c r="H12" s="37" t="n">
        <v>727</v>
      </c>
      <c r="I12" s="20" t="n">
        <v>19</v>
      </c>
      <c r="J12" s="20" t="n">
        <v>60</v>
      </c>
      <c r="K12" s="20" t="n">
        <v>81</v>
      </c>
      <c r="L12" s="20" t="n">
        <v>6</v>
      </c>
      <c r="M12" s="20" t="n">
        <v>48</v>
      </c>
      <c r="N12" s="20" t="n">
        <v>18</v>
      </c>
      <c r="O12" s="20" t="n">
        <v>25</v>
      </c>
      <c r="P12" s="20" t="n">
        <v>5</v>
      </c>
      <c r="Q12" s="20" t="n">
        <v>8</v>
      </c>
      <c r="R12" s="20" t="n">
        <v>117</v>
      </c>
      <c r="S12" s="20" t="n">
        <v>0</v>
      </c>
      <c r="T12" s="20" t="n">
        <v>7</v>
      </c>
      <c r="U12" s="38" t="n">
        <v>1</v>
      </c>
      <c r="V12" s="38" t="n">
        <v>1</v>
      </c>
      <c r="W12" s="38" t="n">
        <v>0</v>
      </c>
      <c r="X12" s="20" t="n">
        <v>0</v>
      </c>
      <c r="Y12" s="20" t="n">
        <v>0</v>
      </c>
      <c r="Z12" s="20" t="n">
        <v>0</v>
      </c>
      <c r="AA12" s="20"/>
      <c r="AB12" s="20"/>
      <c r="AC12" s="20" t="n">
        <v>0</v>
      </c>
      <c r="AD12" s="20" t="n">
        <v>10</v>
      </c>
      <c r="AE12" s="20" t="n">
        <f aca="false">SUM(I12:AD12)</f>
        <v>406</v>
      </c>
    </row>
    <row r="13" s="1" customFormat="true" ht="16.5" hidden="false" customHeight="false" outlineLevel="0" collapsed="false">
      <c r="A13" s="11" t="n">
        <v>12</v>
      </c>
      <c r="B13" s="12" t="s">
        <v>504</v>
      </c>
      <c r="C13" s="13" t="n">
        <v>154</v>
      </c>
      <c r="D13" s="17" t="s">
        <v>505</v>
      </c>
      <c r="E13" s="17"/>
      <c r="F13" s="16" t="n">
        <v>919</v>
      </c>
      <c r="G13" s="17" t="s">
        <v>137</v>
      </c>
      <c r="H13" s="37" t="n">
        <v>727</v>
      </c>
      <c r="I13" s="20" t="n">
        <v>13</v>
      </c>
      <c r="J13" s="20" t="n">
        <v>62</v>
      </c>
      <c r="K13" s="20" t="n">
        <v>84</v>
      </c>
      <c r="L13" s="20" t="n">
        <v>1</v>
      </c>
      <c r="M13" s="20" t="n">
        <v>39</v>
      </c>
      <c r="N13" s="20" t="n">
        <v>26</v>
      </c>
      <c r="O13" s="20" t="n">
        <v>24</v>
      </c>
      <c r="P13" s="20" t="n">
        <v>5</v>
      </c>
      <c r="Q13" s="20" t="n">
        <v>14</v>
      </c>
      <c r="R13" s="20" t="n">
        <v>96</v>
      </c>
      <c r="S13" s="20" t="n">
        <v>0</v>
      </c>
      <c r="T13" s="20" t="n">
        <v>4</v>
      </c>
      <c r="U13" s="38" t="n">
        <v>3</v>
      </c>
      <c r="V13" s="38" t="n">
        <v>0</v>
      </c>
      <c r="W13" s="38" t="n">
        <v>0</v>
      </c>
      <c r="X13" s="20" t="n">
        <v>0</v>
      </c>
      <c r="Y13" s="20" t="n">
        <v>0</v>
      </c>
      <c r="Z13" s="20" t="n">
        <v>0</v>
      </c>
      <c r="AA13" s="20"/>
      <c r="AB13" s="20"/>
      <c r="AC13" s="20" t="n">
        <v>1</v>
      </c>
      <c r="AD13" s="20" t="n">
        <v>15</v>
      </c>
      <c r="AE13" s="20" t="n">
        <f aca="false">SUM(I13:AD13)</f>
        <v>387</v>
      </c>
    </row>
    <row r="14" s="1" customFormat="true" ht="16.5" hidden="false" customHeight="false" outlineLevel="0" collapsed="false">
      <c r="A14" s="11" t="n">
        <v>13</v>
      </c>
      <c r="B14" s="12" t="s">
        <v>504</v>
      </c>
      <c r="C14" s="13" t="n">
        <v>154</v>
      </c>
      <c r="D14" s="17" t="s">
        <v>505</v>
      </c>
      <c r="E14" s="17"/>
      <c r="F14" s="16" t="n">
        <v>919</v>
      </c>
      <c r="G14" s="17" t="s">
        <v>138</v>
      </c>
      <c r="H14" s="37" t="n">
        <v>727</v>
      </c>
      <c r="I14" s="20" t="n">
        <v>25</v>
      </c>
      <c r="J14" s="20" t="n">
        <v>33</v>
      </c>
      <c r="K14" s="20" t="n">
        <v>82</v>
      </c>
      <c r="L14" s="20" t="n">
        <v>6</v>
      </c>
      <c r="M14" s="20" t="n">
        <v>52</v>
      </c>
      <c r="N14" s="20" t="n">
        <v>19</v>
      </c>
      <c r="O14" s="20" t="n">
        <v>31</v>
      </c>
      <c r="P14" s="20" t="n">
        <v>10</v>
      </c>
      <c r="Q14" s="20" t="n">
        <v>8</v>
      </c>
      <c r="R14" s="20" t="n">
        <v>85</v>
      </c>
      <c r="S14" s="20"/>
      <c r="T14" s="20" t="n">
        <v>10</v>
      </c>
      <c r="U14" s="38" t="n">
        <v>5</v>
      </c>
      <c r="V14" s="38" t="n">
        <v>1</v>
      </c>
      <c r="W14" s="38" t="n">
        <v>0</v>
      </c>
      <c r="X14" s="20" t="n">
        <v>0</v>
      </c>
      <c r="Y14" s="20" t="n">
        <v>0</v>
      </c>
      <c r="Z14" s="20" t="n">
        <v>0</v>
      </c>
      <c r="AA14" s="20"/>
      <c r="AB14" s="20"/>
      <c r="AC14" s="20" t="n">
        <v>0</v>
      </c>
      <c r="AD14" s="20" t="n">
        <v>19</v>
      </c>
      <c r="AE14" s="20" t="n">
        <f aca="false">SUM(I14:AD14)</f>
        <v>386</v>
      </c>
    </row>
    <row r="15" s="1" customFormat="true" ht="16.5" hidden="false" customHeight="false" outlineLevel="0" collapsed="false">
      <c r="A15" s="11" t="n">
        <v>14</v>
      </c>
      <c r="B15" s="12" t="s">
        <v>504</v>
      </c>
      <c r="C15" s="13" t="n">
        <v>154</v>
      </c>
      <c r="D15" s="17" t="s">
        <v>505</v>
      </c>
      <c r="E15" s="17" t="s">
        <v>506</v>
      </c>
      <c r="F15" s="16" t="n">
        <v>919</v>
      </c>
      <c r="G15" s="17" t="s">
        <v>139</v>
      </c>
      <c r="H15" s="37" t="n">
        <v>726</v>
      </c>
      <c r="I15" s="20" t="n">
        <v>23</v>
      </c>
      <c r="J15" s="20" t="n">
        <v>61</v>
      </c>
      <c r="K15" s="20" t="n">
        <v>87</v>
      </c>
      <c r="L15" s="20" t="n">
        <v>9</v>
      </c>
      <c r="M15" s="20" t="n">
        <v>50</v>
      </c>
      <c r="N15" s="20" t="n">
        <v>19</v>
      </c>
      <c r="O15" s="20" t="n">
        <v>30</v>
      </c>
      <c r="P15" s="20" t="n">
        <v>6</v>
      </c>
      <c r="Q15" s="20" t="n">
        <v>16</v>
      </c>
      <c r="R15" s="20" t="n">
        <v>96</v>
      </c>
      <c r="S15" s="20" t="n">
        <v>0</v>
      </c>
      <c r="T15" s="20" t="n">
        <v>8</v>
      </c>
      <c r="U15" s="38" t="n">
        <v>3</v>
      </c>
      <c r="V15" s="38" t="n">
        <v>2</v>
      </c>
      <c r="W15" s="38" t="n">
        <v>0</v>
      </c>
      <c r="X15" s="20" t="n">
        <v>0</v>
      </c>
      <c r="Y15" s="20" t="n">
        <v>0</v>
      </c>
      <c r="Z15" s="20" t="n">
        <v>0</v>
      </c>
      <c r="AA15" s="20"/>
      <c r="AB15" s="20"/>
      <c r="AC15" s="20" t="n">
        <v>0</v>
      </c>
      <c r="AD15" s="20" t="n">
        <v>17</v>
      </c>
      <c r="AE15" s="20" t="n">
        <f aca="false">SUM(I15:AD15)</f>
        <v>427</v>
      </c>
    </row>
    <row r="16" s="1" customFormat="true" ht="16.5" hidden="false" customHeight="false" outlineLevel="0" collapsed="false">
      <c r="C16" s="29" t="s">
        <v>65</v>
      </c>
      <c r="D16" s="30" t="s">
        <v>66</v>
      </c>
      <c r="E16" s="30"/>
      <c r="F16" s="30"/>
      <c r="G16" s="30"/>
      <c r="H16" s="31" t="n">
        <f aca="false">SUM(H2:H15)</f>
        <v>10083</v>
      </c>
      <c r="I16" s="31" t="n">
        <f aca="false">SUM(I2:I15)</f>
        <v>304</v>
      </c>
      <c r="J16" s="31" t="n">
        <f aca="false">SUM(J2:J15)</f>
        <v>690</v>
      </c>
      <c r="K16" s="31" t="n">
        <f aca="false">SUM(K2:K15)</f>
        <v>1351</v>
      </c>
      <c r="L16" s="31" t="n">
        <f aca="false">SUM(L2:L15)</f>
        <v>70</v>
      </c>
      <c r="M16" s="31" t="n">
        <f aca="false">SUM(M2:M15)</f>
        <v>1049</v>
      </c>
      <c r="N16" s="31" t="n">
        <f aca="false">SUM(N2:N15)</f>
        <v>233</v>
      </c>
      <c r="O16" s="31" t="n">
        <f aca="false">SUM(O2:O15)</f>
        <v>262</v>
      </c>
      <c r="P16" s="31" t="n">
        <f aca="false">SUM(P2:P15)</f>
        <v>143</v>
      </c>
      <c r="Q16" s="31" t="n">
        <f aca="false">SUM(Q2:Q15)</f>
        <v>193</v>
      </c>
      <c r="R16" s="31" t="n">
        <f aca="false">SUM(R2:R15)</f>
        <v>1203</v>
      </c>
      <c r="S16" s="31" t="n">
        <f aca="false">SUM(S2:S15)</f>
        <v>0</v>
      </c>
      <c r="T16" s="31" t="n">
        <f aca="false">SUM(T2:T15)</f>
        <v>99</v>
      </c>
      <c r="U16" s="31" t="n">
        <f aca="false">SUM(U2:U15)</f>
        <v>47</v>
      </c>
      <c r="V16" s="31" t="n">
        <f aca="false">SUM(V2:V15)</f>
        <v>12</v>
      </c>
      <c r="W16" s="31" t="n">
        <f aca="false">SUM(W2:W15)</f>
        <v>0</v>
      </c>
      <c r="X16" s="31" t="n">
        <f aca="false">SUM(X2:X15)</f>
        <v>0</v>
      </c>
      <c r="Y16" s="31" t="n">
        <f aca="false">SUM(Y2:Y15)</f>
        <v>0</v>
      </c>
      <c r="Z16" s="31" t="n">
        <f aca="false">SUM(Z2:Z15)</f>
        <v>0</v>
      </c>
      <c r="AA16" s="31" t="n">
        <f aca="false">SUM(AA2:AA15)</f>
        <v>0</v>
      </c>
      <c r="AB16" s="31" t="n">
        <f aca="false">SUM(AB2:AB15)</f>
        <v>0</v>
      </c>
      <c r="AC16" s="31" t="n">
        <f aca="false">SUM(AC2:AC15)</f>
        <v>3</v>
      </c>
      <c r="AD16" s="31" t="n">
        <f aca="false">SUM(AD2:AD15)</f>
        <v>165</v>
      </c>
      <c r="AE16" s="31" t="n">
        <f aca="false">SUM(AE2:AE15)</f>
        <v>5824</v>
      </c>
    </row>
    <row r="17" s="1" customFormat="true" ht="16.5" hidden="false" customHeight="false" outlineLevel="0" collapsed="false">
      <c r="F17" s="3"/>
      <c r="G17" s="3"/>
      <c r="U17" s="1" t="n">
        <f aca="false">U16/2</f>
        <v>23.5</v>
      </c>
      <c r="V17" s="1" t="n">
        <f aca="false">V16/2</f>
        <v>6</v>
      </c>
    </row>
    <row r="18" s="1" customFormat="true" ht="16.5" hidden="false" customHeight="true" outlineLevel="0" collapsed="false">
      <c r="C18" s="29" t="s">
        <v>67</v>
      </c>
      <c r="D18" s="32" t="s">
        <v>68</v>
      </c>
      <c r="E18" s="32"/>
      <c r="F18" s="32"/>
      <c r="G18" s="32"/>
      <c r="H18" s="33" t="s">
        <v>8</v>
      </c>
      <c r="I18" s="9" t="s">
        <v>9</v>
      </c>
      <c r="J18" s="9" t="s">
        <v>10</v>
      </c>
      <c r="K18" s="9" t="s">
        <v>11</v>
      </c>
      <c r="L18" s="9" t="s">
        <v>12</v>
      </c>
      <c r="M18" s="9" t="s">
        <v>13</v>
      </c>
      <c r="N18" s="9" t="s">
        <v>14</v>
      </c>
      <c r="O18" s="9" t="s">
        <v>15</v>
      </c>
      <c r="P18" s="9" t="s">
        <v>16</v>
      </c>
      <c r="Q18" s="9" t="s">
        <v>17</v>
      </c>
      <c r="R18" s="9" t="s">
        <v>18</v>
      </c>
      <c r="S18" s="9" t="s">
        <v>19</v>
      </c>
      <c r="T18" s="9" t="s">
        <v>20</v>
      </c>
      <c r="U18" s="9" t="s">
        <v>24</v>
      </c>
      <c r="V18" s="9" t="s">
        <v>25</v>
      </c>
      <c r="W18" s="9" t="s">
        <v>26</v>
      </c>
      <c r="X18" s="9" t="s">
        <v>27</v>
      </c>
      <c r="Y18" s="9" t="s">
        <v>28</v>
      </c>
      <c r="Z18" s="9" t="s">
        <v>29</v>
      </c>
      <c r="AA18" s="9" t="s">
        <v>30</v>
      </c>
      <c r="AB18" s="9" t="s">
        <v>31</v>
      </c>
    </row>
    <row r="19" s="1" customFormat="true" ht="16.5" hidden="false" customHeight="false" outlineLevel="0" collapsed="false">
      <c r="D19" s="32"/>
      <c r="E19" s="32"/>
      <c r="F19" s="32"/>
      <c r="G19" s="32"/>
      <c r="H19" s="20" t="n">
        <f aca="false">H16</f>
        <v>10083</v>
      </c>
      <c r="I19" s="20" t="n">
        <f aca="false">I16+23</f>
        <v>327</v>
      </c>
      <c r="J19" s="20" t="n">
        <f aca="false">J16+6</f>
        <v>696</v>
      </c>
      <c r="K19" s="20" t="n">
        <f aca="false">K16+24</f>
        <v>1375</v>
      </c>
      <c r="L19" s="20" t="n">
        <f aca="false">L16+6</f>
        <v>76</v>
      </c>
      <c r="M19" s="20" t="n">
        <f aca="false">M16</f>
        <v>1049</v>
      </c>
      <c r="N19" s="20" t="n">
        <f aca="false">N16</f>
        <v>233</v>
      </c>
      <c r="O19" s="20" t="n">
        <f aca="false">O16</f>
        <v>262</v>
      </c>
      <c r="P19" s="20" t="n">
        <f aca="false">P16</f>
        <v>143</v>
      </c>
      <c r="Q19" s="20" t="n">
        <f aca="false">Q16</f>
        <v>193</v>
      </c>
      <c r="R19" s="20" t="n">
        <f aca="false">R16</f>
        <v>1203</v>
      </c>
      <c r="S19" s="20" t="n">
        <f aca="false">S16</f>
        <v>0</v>
      </c>
      <c r="T19" s="20" t="n">
        <f aca="false">T16</f>
        <v>99</v>
      </c>
      <c r="U19" s="20" t="n">
        <f aca="false">X2</f>
        <v>0</v>
      </c>
      <c r="V19" s="20" t="n">
        <f aca="false">Y2</f>
        <v>0</v>
      </c>
      <c r="W19" s="20" t="n">
        <f aca="false">Z2</f>
        <v>0</v>
      </c>
      <c r="X19" s="20" t="n">
        <f aca="false">AA2</f>
        <v>0</v>
      </c>
      <c r="Y19" s="20" t="n">
        <f aca="false">AB2</f>
        <v>0</v>
      </c>
      <c r="Z19" s="20" t="n">
        <f aca="false">AC16</f>
        <v>3</v>
      </c>
      <c r="AA19" s="20" t="n">
        <f aca="false">AD16</f>
        <v>165</v>
      </c>
      <c r="AB19" s="20" t="n">
        <f aca="false">SUM(I19:AA19)</f>
        <v>5824</v>
      </c>
    </row>
    <row r="20" s="1" customFormat="true" ht="16.5" hidden="false" customHeight="false" outlineLevel="0" collapsed="false">
      <c r="F20" s="3"/>
      <c r="G20" s="3"/>
    </row>
    <row r="21" s="1" customFormat="true" ht="30.75" hidden="false" customHeight="true" outlineLevel="0" collapsed="false">
      <c r="C21" s="29" t="s">
        <v>69</v>
      </c>
      <c r="D21" s="32" t="s">
        <v>70</v>
      </c>
      <c r="E21" s="32"/>
      <c r="F21" s="32"/>
      <c r="G21" s="32"/>
      <c r="H21" s="33" t="s">
        <v>8</v>
      </c>
      <c r="I21" s="34" t="s">
        <v>71</v>
      </c>
      <c r="J21" s="34"/>
      <c r="K21" s="34" t="s">
        <v>72</v>
      </c>
      <c r="L21" s="34"/>
      <c r="M21" s="9" t="s">
        <v>13</v>
      </c>
      <c r="N21" s="9" t="s">
        <v>14</v>
      </c>
      <c r="O21" s="9" t="s">
        <v>15</v>
      </c>
      <c r="P21" s="9" t="s">
        <v>16</v>
      </c>
      <c r="Q21" s="9" t="s">
        <v>17</v>
      </c>
      <c r="R21" s="9" t="s">
        <v>18</v>
      </c>
      <c r="S21" s="9" t="s">
        <v>19</v>
      </c>
      <c r="T21" s="9" t="s">
        <v>20</v>
      </c>
      <c r="U21" s="9" t="s">
        <v>24</v>
      </c>
      <c r="V21" s="9" t="s">
        <v>25</v>
      </c>
      <c r="W21" s="9" t="s">
        <v>26</v>
      </c>
      <c r="X21" s="9" t="s">
        <v>27</v>
      </c>
      <c r="Y21" s="9" t="s">
        <v>28</v>
      </c>
      <c r="Z21" s="9" t="s">
        <v>29</v>
      </c>
      <c r="AA21" s="9" t="s">
        <v>30</v>
      </c>
      <c r="AB21" s="9" t="s">
        <v>31</v>
      </c>
    </row>
    <row r="22" s="1" customFormat="true" ht="16.5" hidden="false" customHeight="false" outlineLevel="0" collapsed="false">
      <c r="D22" s="32"/>
      <c r="E22" s="32"/>
      <c r="F22" s="32"/>
      <c r="G22" s="32"/>
      <c r="H22" s="20" t="n">
        <f aca="false">H16</f>
        <v>10083</v>
      </c>
      <c r="I22" s="35" t="n">
        <f aca="false">I19+K19</f>
        <v>1702</v>
      </c>
      <c r="J22" s="35"/>
      <c r="K22" s="35" t="n">
        <f aca="false">J19+L19</f>
        <v>772</v>
      </c>
      <c r="L22" s="35"/>
      <c r="M22" s="20" t="n">
        <f aca="false">M19</f>
        <v>1049</v>
      </c>
      <c r="N22" s="20" t="n">
        <f aca="false">N19</f>
        <v>233</v>
      </c>
      <c r="O22" s="20" t="n">
        <f aca="false">O19</f>
        <v>262</v>
      </c>
      <c r="P22" s="20" t="n">
        <f aca="false">P19</f>
        <v>143</v>
      </c>
      <c r="Q22" s="20" t="n">
        <f aca="false">Q19</f>
        <v>193</v>
      </c>
      <c r="R22" s="20" t="n">
        <f aca="false">R19</f>
        <v>1203</v>
      </c>
      <c r="S22" s="20" t="s">
        <v>148</v>
      </c>
      <c r="T22" s="20" t="n">
        <f aca="false">T19</f>
        <v>99</v>
      </c>
      <c r="U22" s="20" t="s">
        <v>148</v>
      </c>
      <c r="V22" s="20" t="s">
        <v>148</v>
      </c>
      <c r="W22" s="20" t="s">
        <v>148</v>
      </c>
      <c r="X22" s="20" t="s">
        <v>148</v>
      </c>
      <c r="Y22" s="20" t="s">
        <v>148</v>
      </c>
      <c r="Z22" s="20" t="n">
        <f aca="false">Z19</f>
        <v>3</v>
      </c>
      <c r="AA22" s="20" t="n">
        <f aca="false">AA19</f>
        <v>165</v>
      </c>
      <c r="AB22" s="20" t="n">
        <f aca="false">SUM(I22:AA22)</f>
        <v>5824</v>
      </c>
    </row>
  </sheetData>
  <mergeCells count="7">
    <mergeCell ref="D16:E16"/>
    <mergeCell ref="D18:G19"/>
    <mergeCell ref="D21:G22"/>
    <mergeCell ref="I21:J21"/>
    <mergeCell ref="K21:L21"/>
    <mergeCell ref="I22:J22"/>
    <mergeCell ref="K22:L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366" activePane="bottomLeft" state="frozen"/>
      <selection pane="topLeft" activeCell="D1" activeCellId="0" sqref="D1"/>
      <selection pane="bottomLeft" activeCell="N153" activeCellId="0" sqref="N153"/>
    </sheetView>
  </sheetViews>
  <sheetFormatPr defaultColWidth="11.43359375" defaultRowHeight="15" zeroHeight="false" outlineLevelRow="0" outlineLevelCol="0"/>
  <cols>
    <col collapsed="false" customWidth="true" hidden="false" outlineLevel="0" max="1" min="1" style="270" width="7"/>
    <col collapsed="false" customWidth="true" hidden="false" outlineLevel="0" max="2" min="2" style="270" width="5.01"/>
    <col collapsed="false" customWidth="true" hidden="false" outlineLevel="0" max="3" min="3" style="270" width="4.14"/>
    <col collapsed="false" customWidth="true" hidden="false" outlineLevel="0" max="4" min="4" style="270" width="18"/>
    <col collapsed="false" customWidth="true" hidden="false" outlineLevel="0" max="6" min="5" style="270" width="10.14"/>
    <col collapsed="false" customWidth="true" hidden="false" outlineLevel="0" max="7" min="7" style="270" width="17.86"/>
    <col collapsed="false" customWidth="true" hidden="false" outlineLevel="0" max="8" min="8" style="270" width="10"/>
    <col collapsed="false" customWidth="true" hidden="false" outlineLevel="0" max="10" min="9" style="270" width="6.01"/>
    <col collapsed="false" customWidth="true" hidden="false" outlineLevel="0" max="11" min="11" style="270" width="5.01"/>
    <col collapsed="false" customWidth="true" hidden="false" outlineLevel="0" max="12" min="12" style="270" width="5.28"/>
    <col collapsed="false" customWidth="true" hidden="false" outlineLevel="0" max="17" min="13" style="270" width="5.01"/>
    <col collapsed="false" customWidth="true" hidden="false" outlineLevel="0" max="18" min="18" style="270" width="7.71"/>
    <col collapsed="false" customWidth="true" hidden="false" outlineLevel="0" max="20" min="19" style="270" width="5.01"/>
    <col collapsed="false" customWidth="true" hidden="false" outlineLevel="0" max="21" min="21" style="270" width="8"/>
    <col collapsed="false" customWidth="true" hidden="false" outlineLevel="0" max="22" min="22" style="270" width="8.57"/>
    <col collapsed="false" customWidth="true" hidden="false" outlineLevel="0" max="23" min="23" style="270" width="8"/>
    <col collapsed="false" customWidth="true" hidden="false" outlineLevel="0" max="27" min="24" style="270" width="5.57"/>
    <col collapsed="false" customWidth="true" hidden="false" outlineLevel="0" max="28" min="28" style="270" width="9.71"/>
    <col collapsed="false" customWidth="true" hidden="false" outlineLevel="0" max="29" min="29" style="270" width="4.43"/>
    <col collapsed="false" customWidth="true" hidden="false" outlineLevel="0" max="30" min="30" style="270" width="6.57"/>
    <col collapsed="false" customWidth="true" hidden="false" outlineLevel="0" max="31" min="31" style="270" width="9.71"/>
    <col collapsed="false" customWidth="false" hidden="false" outlineLevel="0" max="1024" min="32" style="270" width="11.42"/>
  </cols>
  <sheetData>
    <row r="1" s="275" customFormat="true" ht="16.5" hidden="false" customHeight="false" outlineLevel="0" collapsed="false">
      <c r="A1" s="271" t="s">
        <v>1</v>
      </c>
      <c r="B1" s="272" t="s">
        <v>2</v>
      </c>
      <c r="C1" s="273" t="s">
        <v>3</v>
      </c>
      <c r="D1" s="271" t="s">
        <v>4</v>
      </c>
      <c r="E1" s="271" t="s">
        <v>5</v>
      </c>
      <c r="F1" s="274" t="s">
        <v>6</v>
      </c>
      <c r="G1" s="274" t="s">
        <v>7</v>
      </c>
      <c r="H1" s="274" t="s">
        <v>8</v>
      </c>
      <c r="I1" s="271" t="s">
        <v>9</v>
      </c>
      <c r="J1" s="271" t="s">
        <v>10</v>
      </c>
      <c r="K1" s="271" t="s">
        <v>11</v>
      </c>
      <c r="L1" s="271" t="s">
        <v>12</v>
      </c>
      <c r="M1" s="271" t="s">
        <v>13</v>
      </c>
      <c r="N1" s="271" t="s">
        <v>14</v>
      </c>
      <c r="O1" s="271" t="s">
        <v>15</v>
      </c>
      <c r="P1" s="271" t="s">
        <v>16</v>
      </c>
      <c r="Q1" s="271" t="s">
        <v>17</v>
      </c>
      <c r="R1" s="271" t="s">
        <v>18</v>
      </c>
      <c r="S1" s="271" t="s">
        <v>19</v>
      </c>
      <c r="T1" s="271" t="s">
        <v>20</v>
      </c>
      <c r="U1" s="271" t="s">
        <v>21</v>
      </c>
      <c r="V1" s="271" t="s">
        <v>22</v>
      </c>
      <c r="W1" s="271" t="s">
        <v>23</v>
      </c>
      <c r="X1" s="271" t="s">
        <v>24</v>
      </c>
      <c r="Y1" s="271" t="s">
        <v>25</v>
      </c>
      <c r="Z1" s="271" t="s">
        <v>26</v>
      </c>
      <c r="AA1" s="271" t="s">
        <v>27</v>
      </c>
      <c r="AB1" s="271" t="s">
        <v>28</v>
      </c>
      <c r="AC1" s="271" t="s">
        <v>29</v>
      </c>
      <c r="AD1" s="271" t="s">
        <v>30</v>
      </c>
      <c r="AE1" s="271" t="s">
        <v>31</v>
      </c>
    </row>
    <row r="2" s="275" customFormat="true" ht="16.5" hidden="false" customHeight="false" outlineLevel="0" collapsed="false">
      <c r="A2" s="14" t="n">
        <v>1</v>
      </c>
      <c r="B2" s="14" t="n">
        <v>14</v>
      </c>
      <c r="C2" s="14" t="n">
        <v>66</v>
      </c>
      <c r="D2" s="14" t="s">
        <v>507</v>
      </c>
      <c r="E2" s="14"/>
      <c r="F2" s="24" t="n">
        <v>470</v>
      </c>
      <c r="G2" s="14" t="s">
        <v>33</v>
      </c>
      <c r="H2" s="14" t="n">
        <v>691</v>
      </c>
      <c r="I2" s="14" t="n">
        <v>60</v>
      </c>
      <c r="J2" s="14" t="n">
        <v>57</v>
      </c>
      <c r="K2" s="14" t="n">
        <v>22</v>
      </c>
      <c r="L2" s="14" t="n">
        <v>21</v>
      </c>
      <c r="M2" s="14" t="n">
        <v>13</v>
      </c>
      <c r="N2" s="14" t="n">
        <v>0</v>
      </c>
      <c r="O2" s="14" t="n">
        <v>8</v>
      </c>
      <c r="P2" s="14" t="n">
        <v>1</v>
      </c>
      <c r="Q2" s="14" t="n">
        <v>4</v>
      </c>
      <c r="R2" s="14" t="n">
        <v>113</v>
      </c>
      <c r="T2" s="14" t="n">
        <v>2</v>
      </c>
      <c r="U2" s="14" t="n">
        <v>4</v>
      </c>
      <c r="V2" s="14" t="n">
        <v>2</v>
      </c>
      <c r="W2" s="14" t="n">
        <v>0</v>
      </c>
      <c r="X2" s="14" t="n">
        <v>11</v>
      </c>
      <c r="Y2" s="14" t="n">
        <v>2</v>
      </c>
      <c r="Z2" s="14" t="n">
        <v>3</v>
      </c>
      <c r="AA2" s="14" t="n">
        <v>2</v>
      </c>
      <c r="AB2" s="14" t="n">
        <v>11</v>
      </c>
      <c r="AC2" s="14" t="n">
        <v>0</v>
      </c>
      <c r="AD2" s="14" t="n">
        <v>12</v>
      </c>
      <c r="AE2" s="14" t="n">
        <f aca="false">SUM(I2:AD2)</f>
        <v>348</v>
      </c>
    </row>
    <row r="3" s="275" customFormat="true" ht="16.5" hidden="false" customHeight="false" outlineLevel="0" collapsed="false">
      <c r="A3" s="14" t="n">
        <v>2</v>
      </c>
      <c r="B3" s="14" t="n">
        <v>14</v>
      </c>
      <c r="C3" s="14" t="n">
        <v>66</v>
      </c>
      <c r="D3" s="14" t="s">
        <v>507</v>
      </c>
      <c r="E3" s="14"/>
      <c r="F3" s="22" t="n">
        <v>470</v>
      </c>
      <c r="G3" s="14" t="s">
        <v>34</v>
      </c>
      <c r="H3" s="14" t="n">
        <v>691</v>
      </c>
      <c r="I3" s="14" t="n">
        <v>53</v>
      </c>
      <c r="J3" s="14" t="n">
        <v>66</v>
      </c>
      <c r="K3" s="14" t="n">
        <v>9</v>
      </c>
      <c r="L3" s="14" t="n">
        <v>29</v>
      </c>
      <c r="M3" s="14" t="n">
        <v>15</v>
      </c>
      <c r="N3" s="14" t="n">
        <v>4</v>
      </c>
      <c r="O3" s="14" t="n">
        <v>3</v>
      </c>
      <c r="P3" s="14" t="n">
        <v>10</v>
      </c>
      <c r="Q3" s="14" t="n">
        <v>4</v>
      </c>
      <c r="R3" s="14" t="n">
        <v>84</v>
      </c>
      <c r="T3" s="14" t="n">
        <v>6</v>
      </c>
      <c r="U3" s="14" t="n">
        <v>3</v>
      </c>
      <c r="V3" s="14" t="n">
        <v>7</v>
      </c>
      <c r="W3" s="14" t="n">
        <v>0</v>
      </c>
      <c r="X3" s="14" t="n">
        <v>11</v>
      </c>
      <c r="Y3" s="14" t="n">
        <v>1</v>
      </c>
      <c r="Z3" s="14" t="n">
        <v>3</v>
      </c>
      <c r="AA3" s="14" t="n">
        <v>5</v>
      </c>
      <c r="AB3" s="14" t="n">
        <v>16</v>
      </c>
      <c r="AC3" s="14" t="n">
        <v>0</v>
      </c>
      <c r="AD3" s="14" t="n">
        <v>8</v>
      </c>
      <c r="AE3" s="14" t="n">
        <f aca="false">SUM(I3:AD3)</f>
        <v>337</v>
      </c>
    </row>
    <row r="4" s="275" customFormat="true" ht="16.5" hidden="false" customHeight="false" outlineLevel="0" collapsed="false">
      <c r="A4" s="14" t="n">
        <v>3</v>
      </c>
      <c r="B4" s="14" t="n">
        <v>14</v>
      </c>
      <c r="C4" s="14" t="n">
        <v>66</v>
      </c>
      <c r="D4" s="14" t="s">
        <v>507</v>
      </c>
      <c r="E4" s="14"/>
      <c r="F4" s="22" t="n">
        <v>470</v>
      </c>
      <c r="G4" s="14" t="s">
        <v>35</v>
      </c>
      <c r="H4" s="14" t="n">
        <v>691</v>
      </c>
      <c r="I4" s="14" t="n">
        <v>52</v>
      </c>
      <c r="J4" s="14" t="n">
        <v>60</v>
      </c>
      <c r="K4" s="14" t="n">
        <v>11</v>
      </c>
      <c r="L4" s="14" t="n">
        <v>19</v>
      </c>
      <c r="M4" s="14" t="n">
        <v>22</v>
      </c>
      <c r="N4" s="14" t="n">
        <v>3</v>
      </c>
      <c r="O4" s="14" t="n">
        <v>3</v>
      </c>
      <c r="P4" s="14" t="n">
        <v>5</v>
      </c>
      <c r="Q4" s="14" t="n">
        <v>5</v>
      </c>
      <c r="R4" s="14" t="n">
        <v>96</v>
      </c>
      <c r="T4" s="14" t="n">
        <v>3</v>
      </c>
      <c r="U4" s="14" t="n">
        <v>5</v>
      </c>
      <c r="V4" s="14" t="n">
        <v>1</v>
      </c>
      <c r="W4" s="14" t="n">
        <v>0</v>
      </c>
      <c r="X4" s="14" t="n">
        <v>10</v>
      </c>
      <c r="Y4" s="14" t="n">
        <v>2</v>
      </c>
      <c r="Z4" s="14" t="n">
        <v>10</v>
      </c>
      <c r="AA4" s="14" t="n">
        <v>2</v>
      </c>
      <c r="AB4" s="14" t="n">
        <v>9</v>
      </c>
      <c r="AC4" s="14" t="n">
        <v>0</v>
      </c>
      <c r="AD4" s="14" t="n">
        <v>11</v>
      </c>
      <c r="AE4" s="14" t="n">
        <f aca="false">SUM(I4:AD4)</f>
        <v>329</v>
      </c>
    </row>
    <row r="5" s="275" customFormat="true" ht="16.5" hidden="false" customHeight="false" outlineLevel="0" collapsed="false">
      <c r="A5" s="14" t="n">
        <v>4</v>
      </c>
      <c r="B5" s="14" t="n">
        <v>14</v>
      </c>
      <c r="C5" s="14" t="n">
        <v>66</v>
      </c>
      <c r="D5" s="14" t="s">
        <v>507</v>
      </c>
      <c r="E5" s="14"/>
      <c r="F5" s="22" t="n">
        <v>470</v>
      </c>
      <c r="G5" s="14" t="s">
        <v>137</v>
      </c>
      <c r="H5" s="14" t="n">
        <v>690</v>
      </c>
      <c r="I5" s="14" t="n">
        <v>69</v>
      </c>
      <c r="J5" s="14" t="n">
        <v>55</v>
      </c>
      <c r="K5" s="14" t="n">
        <v>25</v>
      </c>
      <c r="L5" s="14" t="n">
        <v>7</v>
      </c>
      <c r="M5" s="14" t="n">
        <v>20</v>
      </c>
      <c r="N5" s="14" t="n">
        <v>3</v>
      </c>
      <c r="O5" s="14" t="n">
        <v>2</v>
      </c>
      <c r="P5" s="14" t="n">
        <v>4</v>
      </c>
      <c r="Q5" s="14" t="n">
        <v>3</v>
      </c>
      <c r="R5" s="14" t="n">
        <v>89</v>
      </c>
      <c r="T5" s="14" t="n">
        <v>8</v>
      </c>
      <c r="U5" s="14" t="n">
        <v>3</v>
      </c>
      <c r="V5" s="14" t="n">
        <v>3</v>
      </c>
      <c r="W5" s="14" t="n">
        <v>0</v>
      </c>
      <c r="X5" s="14" t="n">
        <v>12</v>
      </c>
      <c r="Y5" s="14" t="n">
        <v>0</v>
      </c>
      <c r="Z5" s="14" t="n">
        <v>4</v>
      </c>
      <c r="AA5" s="14" t="n">
        <v>4</v>
      </c>
      <c r="AB5" s="14" t="n">
        <v>15</v>
      </c>
      <c r="AC5" s="14" t="n">
        <v>0</v>
      </c>
      <c r="AD5" s="14" t="n">
        <v>6</v>
      </c>
      <c r="AE5" s="14" t="n">
        <f aca="false">SUM(I5:AD5)</f>
        <v>332</v>
      </c>
    </row>
    <row r="6" s="275" customFormat="true" ht="16.5" hidden="false" customHeight="false" outlineLevel="0" collapsed="false">
      <c r="A6" s="14" t="n">
        <v>5</v>
      </c>
      <c r="B6" s="14" t="n">
        <v>14</v>
      </c>
      <c r="C6" s="14" t="n">
        <v>66</v>
      </c>
      <c r="D6" s="14" t="s">
        <v>507</v>
      </c>
      <c r="E6" s="17"/>
      <c r="F6" s="22" t="n">
        <v>470</v>
      </c>
      <c r="G6" s="14" t="s">
        <v>138</v>
      </c>
      <c r="H6" s="14" t="n">
        <v>690</v>
      </c>
      <c r="I6" s="14" t="n">
        <v>47</v>
      </c>
      <c r="J6" s="14" t="n">
        <v>54</v>
      </c>
      <c r="K6" s="14" t="n">
        <v>10</v>
      </c>
      <c r="L6" s="14" t="n">
        <v>22</v>
      </c>
      <c r="M6" s="14" t="n">
        <v>17</v>
      </c>
      <c r="N6" s="14" t="n">
        <v>2</v>
      </c>
      <c r="O6" s="14" t="n">
        <v>3</v>
      </c>
      <c r="P6" s="14" t="n">
        <v>1</v>
      </c>
      <c r="Q6" s="14" t="n">
        <v>3</v>
      </c>
      <c r="R6" s="14" t="n">
        <v>84</v>
      </c>
      <c r="T6" s="14" t="n">
        <v>4</v>
      </c>
      <c r="U6" s="14" t="n">
        <v>2</v>
      </c>
      <c r="V6" s="14" t="n">
        <v>4</v>
      </c>
      <c r="W6" s="14" t="n">
        <v>0</v>
      </c>
      <c r="X6" s="14" t="n">
        <v>9</v>
      </c>
      <c r="Y6" s="14" t="n">
        <v>5</v>
      </c>
      <c r="Z6" s="14" t="n">
        <v>8</v>
      </c>
      <c r="AA6" s="14" t="n">
        <v>2</v>
      </c>
      <c r="AB6" s="14" t="n">
        <v>19</v>
      </c>
      <c r="AC6" s="14" t="n">
        <v>0</v>
      </c>
      <c r="AD6" s="14" t="n">
        <v>12</v>
      </c>
      <c r="AE6" s="14" t="n">
        <f aca="false">SUM(I6:AD6)</f>
        <v>308</v>
      </c>
    </row>
    <row r="7" s="275" customFormat="true" ht="16.5" hidden="false" customHeight="false" outlineLevel="0" collapsed="false">
      <c r="A7" s="14" t="n">
        <v>6</v>
      </c>
      <c r="B7" s="14" t="n">
        <v>14</v>
      </c>
      <c r="C7" s="14" t="n">
        <v>66</v>
      </c>
      <c r="D7" s="14" t="s">
        <v>507</v>
      </c>
      <c r="E7" s="17"/>
      <c r="F7" s="22" t="n">
        <v>470</v>
      </c>
      <c r="G7" s="14" t="s">
        <v>139</v>
      </c>
      <c r="H7" s="14" t="n">
        <v>690</v>
      </c>
      <c r="I7" s="14" t="n">
        <v>50</v>
      </c>
      <c r="J7" s="14" t="n">
        <v>47</v>
      </c>
      <c r="K7" s="14" t="n">
        <v>18</v>
      </c>
      <c r="L7" s="14" t="n">
        <v>16</v>
      </c>
      <c r="M7" s="14" t="n">
        <v>19</v>
      </c>
      <c r="N7" s="14" t="n">
        <v>1</v>
      </c>
      <c r="O7" s="14" t="n">
        <v>1</v>
      </c>
      <c r="P7" s="14" t="n">
        <v>2</v>
      </c>
      <c r="Q7" s="14" t="n">
        <v>8</v>
      </c>
      <c r="R7" s="14" t="n">
        <v>98</v>
      </c>
      <c r="T7" s="14" t="n">
        <v>7</v>
      </c>
      <c r="U7" s="14" t="n">
        <v>5</v>
      </c>
      <c r="V7" s="14" t="n">
        <v>4</v>
      </c>
      <c r="W7" s="14" t="n">
        <v>0</v>
      </c>
      <c r="X7" s="14" t="n">
        <v>15</v>
      </c>
      <c r="Y7" s="14" t="n">
        <v>2</v>
      </c>
      <c r="Z7" s="14" t="n">
        <v>4</v>
      </c>
      <c r="AA7" s="14" t="n">
        <v>1</v>
      </c>
      <c r="AB7" s="14" t="n">
        <v>20</v>
      </c>
      <c r="AC7" s="14" t="n">
        <v>0</v>
      </c>
      <c r="AD7" s="14" t="n">
        <v>18</v>
      </c>
      <c r="AE7" s="14" t="n">
        <f aca="false">SUM(I7:AD7)</f>
        <v>336</v>
      </c>
    </row>
    <row r="8" s="275" customFormat="true" ht="16.5" hidden="false" customHeight="false" outlineLevel="0" collapsed="false">
      <c r="A8" s="14" t="n">
        <v>7</v>
      </c>
      <c r="B8" s="14" t="n">
        <v>14</v>
      </c>
      <c r="C8" s="14" t="n">
        <v>66</v>
      </c>
      <c r="D8" s="14" t="s">
        <v>507</v>
      </c>
      <c r="E8" s="17"/>
      <c r="F8" s="22" t="n">
        <v>470</v>
      </c>
      <c r="G8" s="14" t="s">
        <v>140</v>
      </c>
      <c r="H8" s="14" t="n">
        <v>690</v>
      </c>
      <c r="I8" s="14" t="n">
        <v>58</v>
      </c>
      <c r="J8" s="14" t="n">
        <v>56</v>
      </c>
      <c r="K8" s="14" t="n">
        <v>22</v>
      </c>
      <c r="L8" s="14" t="n">
        <v>9</v>
      </c>
      <c r="M8" s="14" t="n">
        <v>12</v>
      </c>
      <c r="N8" s="14" t="n">
        <v>2</v>
      </c>
      <c r="O8" s="14" t="n">
        <v>4</v>
      </c>
      <c r="P8" s="14" t="n">
        <v>5</v>
      </c>
      <c r="Q8" s="14" t="n">
        <v>4</v>
      </c>
      <c r="R8" s="14" t="n">
        <v>94</v>
      </c>
      <c r="T8" s="14" t="n">
        <v>6</v>
      </c>
      <c r="U8" s="14" t="n">
        <v>3</v>
      </c>
      <c r="V8" s="14" t="n">
        <v>1</v>
      </c>
      <c r="W8" s="14" t="n">
        <v>0</v>
      </c>
      <c r="X8" s="14" t="n">
        <v>9</v>
      </c>
      <c r="Y8" s="14" t="n">
        <v>1</v>
      </c>
      <c r="Z8" s="14" t="n">
        <v>4</v>
      </c>
      <c r="AA8" s="14" t="n">
        <v>4</v>
      </c>
      <c r="AB8" s="14" t="n">
        <v>18</v>
      </c>
      <c r="AC8" s="14" t="n">
        <v>1</v>
      </c>
      <c r="AD8" s="14" t="n">
        <v>4</v>
      </c>
      <c r="AE8" s="14" t="n">
        <f aca="false">SUM(I8:AD8)</f>
        <v>317</v>
      </c>
    </row>
    <row r="9" s="275" customFormat="true" ht="16.5" hidden="false" customHeight="false" outlineLevel="0" collapsed="false">
      <c r="A9" s="14" t="n">
        <v>8</v>
      </c>
      <c r="B9" s="14" t="n">
        <v>14</v>
      </c>
      <c r="C9" s="14" t="n">
        <v>66</v>
      </c>
      <c r="D9" s="14" t="s">
        <v>507</v>
      </c>
      <c r="E9" s="17"/>
      <c r="F9" s="22" t="n">
        <v>470</v>
      </c>
      <c r="G9" s="14" t="s">
        <v>502</v>
      </c>
      <c r="H9" s="14" t="n">
        <v>690</v>
      </c>
      <c r="I9" s="14" t="n">
        <v>58</v>
      </c>
      <c r="J9" s="14" t="n">
        <v>43</v>
      </c>
      <c r="K9" s="14" t="n">
        <v>23</v>
      </c>
      <c r="L9" s="14" t="n">
        <v>20</v>
      </c>
      <c r="M9" s="14" t="n">
        <v>11</v>
      </c>
      <c r="N9" s="14" t="n">
        <v>0</v>
      </c>
      <c r="O9" s="14" t="n">
        <v>4</v>
      </c>
      <c r="P9" s="14" t="n">
        <v>2</v>
      </c>
      <c r="Q9" s="14" t="n">
        <v>9</v>
      </c>
      <c r="R9" s="14" t="n">
        <v>88</v>
      </c>
      <c r="T9" s="14" t="n">
        <v>2</v>
      </c>
      <c r="U9" s="14" t="n">
        <v>2</v>
      </c>
      <c r="V9" s="14" t="n">
        <v>4</v>
      </c>
      <c r="W9" s="14" t="n">
        <v>0</v>
      </c>
      <c r="X9" s="14" t="n">
        <v>12</v>
      </c>
      <c r="Y9" s="14" t="n">
        <v>0</v>
      </c>
      <c r="Z9" s="14" t="n">
        <v>11</v>
      </c>
      <c r="AA9" s="14" t="n">
        <v>0</v>
      </c>
      <c r="AB9" s="14" t="n">
        <v>14</v>
      </c>
      <c r="AC9" s="14" t="n">
        <v>0</v>
      </c>
      <c r="AD9" s="14" t="n">
        <v>11</v>
      </c>
      <c r="AE9" s="14" t="n">
        <f aca="false">SUM(I9:AD9)</f>
        <v>314</v>
      </c>
    </row>
    <row r="10" s="275" customFormat="true" ht="16.5" hidden="false" customHeight="false" outlineLevel="0" collapsed="false">
      <c r="A10" s="14" t="n">
        <v>9</v>
      </c>
      <c r="B10" s="14" t="n">
        <v>14</v>
      </c>
      <c r="C10" s="14" t="n">
        <v>66</v>
      </c>
      <c r="D10" s="14" t="s">
        <v>507</v>
      </c>
      <c r="E10" s="17"/>
      <c r="F10" s="22" t="n">
        <v>470</v>
      </c>
      <c r="G10" s="14" t="s">
        <v>508</v>
      </c>
      <c r="H10" s="14" t="n">
        <v>690</v>
      </c>
      <c r="I10" s="14" t="n">
        <v>50</v>
      </c>
      <c r="J10" s="14" t="n">
        <v>54</v>
      </c>
      <c r="K10" s="14" t="n">
        <v>14</v>
      </c>
      <c r="L10" s="14" t="n">
        <v>20</v>
      </c>
      <c r="M10" s="14" t="n">
        <v>22</v>
      </c>
      <c r="N10" s="14" t="n">
        <v>4</v>
      </c>
      <c r="O10" s="14" t="n">
        <v>5</v>
      </c>
      <c r="P10" s="14" t="n">
        <v>2</v>
      </c>
      <c r="Q10" s="14" t="n">
        <v>4</v>
      </c>
      <c r="R10" s="14" t="n">
        <v>124</v>
      </c>
      <c r="T10" s="14" t="n">
        <v>5</v>
      </c>
      <c r="U10" s="14" t="n">
        <v>3</v>
      </c>
      <c r="V10" s="14" t="n">
        <v>0</v>
      </c>
      <c r="W10" s="14" t="n">
        <v>0</v>
      </c>
      <c r="X10" s="14" t="n">
        <v>14</v>
      </c>
      <c r="Y10" s="14" t="n">
        <v>1</v>
      </c>
      <c r="Z10" s="14" t="n">
        <v>7</v>
      </c>
      <c r="AA10" s="14" t="n">
        <v>2</v>
      </c>
      <c r="AB10" s="14" t="n">
        <v>22</v>
      </c>
      <c r="AC10" s="14" t="n">
        <v>0</v>
      </c>
      <c r="AD10" s="14" t="n">
        <v>10</v>
      </c>
      <c r="AE10" s="14" t="n">
        <f aca="false">SUM(I10:AD10)</f>
        <v>363</v>
      </c>
    </row>
    <row r="11" s="275" customFormat="true" ht="16.5" hidden="false" customHeight="false" outlineLevel="0" collapsed="false">
      <c r="A11" s="14" t="n">
        <v>10</v>
      </c>
      <c r="B11" s="14" t="n">
        <v>14</v>
      </c>
      <c r="C11" s="14" t="n">
        <v>66</v>
      </c>
      <c r="D11" s="14" t="s">
        <v>507</v>
      </c>
      <c r="E11" s="17"/>
      <c r="F11" s="22" t="n">
        <v>470</v>
      </c>
      <c r="G11" s="14" t="s">
        <v>509</v>
      </c>
      <c r="H11" s="14" t="n">
        <v>690</v>
      </c>
      <c r="I11" s="14" t="n">
        <v>59</v>
      </c>
      <c r="J11" s="14" t="n">
        <v>53</v>
      </c>
      <c r="K11" s="14" t="n">
        <v>27</v>
      </c>
      <c r="L11" s="14" t="n">
        <v>20</v>
      </c>
      <c r="M11" s="14" t="n">
        <v>15</v>
      </c>
      <c r="N11" s="14" t="n">
        <v>1</v>
      </c>
      <c r="O11" s="14" t="n">
        <v>7</v>
      </c>
      <c r="P11" s="14" t="n">
        <v>4</v>
      </c>
      <c r="Q11" s="14" t="n">
        <v>2</v>
      </c>
      <c r="R11" s="14" t="n">
        <v>95</v>
      </c>
      <c r="T11" s="14" t="n">
        <v>9</v>
      </c>
      <c r="U11" s="14" t="n">
        <v>3</v>
      </c>
      <c r="V11" s="14" t="n">
        <v>1</v>
      </c>
      <c r="W11" s="14" t="n">
        <v>0</v>
      </c>
      <c r="X11" s="14" t="n">
        <v>10</v>
      </c>
      <c r="Y11" s="14" t="n">
        <v>8</v>
      </c>
      <c r="Z11" s="14" t="n">
        <v>3</v>
      </c>
      <c r="AA11" s="14" t="n">
        <v>0</v>
      </c>
      <c r="AB11" s="14" t="n">
        <v>11</v>
      </c>
      <c r="AC11" s="14" t="n">
        <v>0</v>
      </c>
      <c r="AD11" s="14" t="n">
        <v>13</v>
      </c>
      <c r="AE11" s="14" t="n">
        <f aca="false">SUM(I11:AD11)</f>
        <v>341</v>
      </c>
    </row>
    <row r="12" s="275" customFormat="true" ht="16.5" hidden="false" customHeight="false" outlineLevel="0" collapsed="false">
      <c r="A12" s="14" t="n">
        <v>11</v>
      </c>
      <c r="B12" s="14" t="n">
        <v>14</v>
      </c>
      <c r="C12" s="14" t="n">
        <v>66</v>
      </c>
      <c r="D12" s="14" t="s">
        <v>507</v>
      </c>
      <c r="E12" s="14"/>
      <c r="F12" s="22" t="n">
        <v>471</v>
      </c>
      <c r="G12" s="14" t="s">
        <v>33</v>
      </c>
      <c r="H12" s="14" t="n">
        <v>670</v>
      </c>
      <c r="I12" s="14" t="n">
        <v>42</v>
      </c>
      <c r="J12" s="14" t="n">
        <v>59</v>
      </c>
      <c r="K12" s="14" t="n">
        <v>20</v>
      </c>
      <c r="L12" s="14" t="n">
        <v>24</v>
      </c>
      <c r="M12" s="14" t="n">
        <v>17</v>
      </c>
      <c r="N12" s="14" t="n">
        <v>2</v>
      </c>
      <c r="O12" s="14" t="n">
        <v>9</v>
      </c>
      <c r="P12" s="14" t="n">
        <v>4</v>
      </c>
      <c r="Q12" s="14" t="n">
        <v>3</v>
      </c>
      <c r="R12" s="14" t="n">
        <v>89</v>
      </c>
      <c r="T12" s="14" t="n">
        <v>3</v>
      </c>
      <c r="U12" s="14" t="n">
        <v>5</v>
      </c>
      <c r="V12" s="14" t="n">
        <v>4</v>
      </c>
      <c r="W12" s="14" t="n">
        <v>0</v>
      </c>
      <c r="X12" s="14" t="n">
        <v>22</v>
      </c>
      <c r="Y12" s="14" t="n">
        <v>3</v>
      </c>
      <c r="Z12" s="14" t="n">
        <v>1</v>
      </c>
      <c r="AA12" s="14" t="n">
        <v>1</v>
      </c>
      <c r="AB12" s="14" t="n">
        <v>13</v>
      </c>
      <c r="AC12" s="14" t="n">
        <v>0</v>
      </c>
      <c r="AD12" s="14" t="n">
        <v>0</v>
      </c>
      <c r="AE12" s="14" t="n">
        <f aca="false">SUM(I12:AD12)</f>
        <v>321</v>
      </c>
    </row>
    <row r="13" s="275" customFormat="true" ht="16.5" hidden="false" customHeight="false" outlineLevel="0" collapsed="false">
      <c r="A13" s="14" t="n">
        <v>12</v>
      </c>
      <c r="B13" s="14" t="n">
        <v>14</v>
      </c>
      <c r="C13" s="14" t="n">
        <v>66</v>
      </c>
      <c r="D13" s="14" t="s">
        <v>507</v>
      </c>
      <c r="E13" s="14"/>
      <c r="F13" s="22" t="n">
        <v>471</v>
      </c>
      <c r="G13" s="14" t="s">
        <v>34</v>
      </c>
      <c r="H13" s="14" t="n">
        <v>670</v>
      </c>
      <c r="I13" s="14" t="n">
        <v>54</v>
      </c>
      <c r="J13" s="14" t="n">
        <v>47</v>
      </c>
      <c r="K13" s="14" t="n">
        <v>22</v>
      </c>
      <c r="L13" s="14" t="n">
        <v>22</v>
      </c>
      <c r="M13" s="14" t="n">
        <v>32</v>
      </c>
      <c r="N13" s="14" t="n">
        <v>1</v>
      </c>
      <c r="O13" s="14" t="n">
        <v>4</v>
      </c>
      <c r="P13" s="14" t="n">
        <v>5</v>
      </c>
      <c r="Q13" s="14" t="n">
        <v>5</v>
      </c>
      <c r="R13" s="14" t="n">
        <v>59</v>
      </c>
      <c r="T13" s="14" t="n">
        <v>4</v>
      </c>
      <c r="U13" s="14" t="n">
        <v>2</v>
      </c>
      <c r="V13" s="14" t="n">
        <v>2</v>
      </c>
      <c r="W13" s="14" t="n">
        <v>0</v>
      </c>
      <c r="X13" s="14" t="n">
        <v>12</v>
      </c>
      <c r="Y13" s="14" t="n">
        <v>5</v>
      </c>
      <c r="Z13" s="14" t="n">
        <v>5</v>
      </c>
      <c r="AA13" s="14" t="n">
        <v>1</v>
      </c>
      <c r="AB13" s="14" t="n">
        <v>14</v>
      </c>
      <c r="AC13" s="14" t="n">
        <v>0</v>
      </c>
      <c r="AD13" s="14" t="n">
        <v>8</v>
      </c>
      <c r="AE13" s="14" t="n">
        <f aca="false">SUM(I13:AD13)</f>
        <v>304</v>
      </c>
    </row>
    <row r="14" s="275" customFormat="true" ht="16.5" hidden="false" customHeight="false" outlineLevel="0" collapsed="false">
      <c r="A14" s="14" t="n">
        <v>13</v>
      </c>
      <c r="B14" s="14" t="n">
        <v>14</v>
      </c>
      <c r="C14" s="14" t="n">
        <v>66</v>
      </c>
      <c r="D14" s="14" t="s">
        <v>507</v>
      </c>
      <c r="E14" s="17"/>
      <c r="F14" s="22" t="n">
        <v>471</v>
      </c>
      <c r="G14" s="14" t="s">
        <v>35</v>
      </c>
      <c r="H14" s="14" t="n">
        <v>670</v>
      </c>
      <c r="I14" s="14" t="n">
        <v>58</v>
      </c>
      <c r="J14" s="14" t="n">
        <v>64</v>
      </c>
      <c r="K14" s="14" t="n">
        <v>21</v>
      </c>
      <c r="L14" s="14" t="n">
        <v>25</v>
      </c>
      <c r="M14" s="14" t="n">
        <v>17</v>
      </c>
      <c r="N14" s="14" t="n">
        <v>2</v>
      </c>
      <c r="O14" s="14" t="n">
        <v>4</v>
      </c>
      <c r="P14" s="14" t="n">
        <v>6</v>
      </c>
      <c r="Q14" s="14" t="n">
        <v>0</v>
      </c>
      <c r="R14" s="14" t="n">
        <v>76</v>
      </c>
      <c r="T14" s="14" t="n">
        <v>4</v>
      </c>
      <c r="U14" s="14" t="n">
        <v>5</v>
      </c>
      <c r="V14" s="14" t="n">
        <v>1</v>
      </c>
      <c r="W14" s="14" t="n">
        <v>0</v>
      </c>
      <c r="X14" s="14" t="n">
        <v>14</v>
      </c>
      <c r="Y14" s="14" t="n">
        <v>1</v>
      </c>
      <c r="Z14" s="14" t="n">
        <v>1</v>
      </c>
      <c r="AA14" s="14" t="n">
        <v>0</v>
      </c>
      <c r="AB14" s="14" t="n">
        <v>10</v>
      </c>
      <c r="AC14" s="14" t="n">
        <v>0</v>
      </c>
      <c r="AD14" s="14" t="n">
        <v>12</v>
      </c>
      <c r="AE14" s="14" t="n">
        <f aca="false">SUM(I14:AD14)</f>
        <v>321</v>
      </c>
    </row>
    <row r="15" s="275" customFormat="true" ht="16.5" hidden="false" customHeight="false" outlineLevel="0" collapsed="false">
      <c r="A15" s="14" t="n">
        <v>14</v>
      </c>
      <c r="B15" s="14" t="n">
        <v>14</v>
      </c>
      <c r="C15" s="14" t="n">
        <v>66</v>
      </c>
      <c r="D15" s="14" t="s">
        <v>507</v>
      </c>
      <c r="E15" s="14"/>
      <c r="F15" s="22" t="n">
        <v>471</v>
      </c>
      <c r="G15" s="14" t="s">
        <v>137</v>
      </c>
      <c r="H15" s="14" t="n">
        <v>670</v>
      </c>
      <c r="I15" s="14" t="n">
        <v>42</v>
      </c>
      <c r="J15" s="14" t="n">
        <v>81</v>
      </c>
      <c r="K15" s="14" t="n">
        <v>22</v>
      </c>
      <c r="L15" s="14" t="n">
        <v>30</v>
      </c>
      <c r="M15" s="14" t="n">
        <v>22</v>
      </c>
      <c r="N15" s="14" t="n">
        <v>3</v>
      </c>
      <c r="O15" s="14" t="n">
        <v>4</v>
      </c>
      <c r="P15" s="14" t="n">
        <v>6</v>
      </c>
      <c r="Q15" s="14" t="n">
        <v>0</v>
      </c>
      <c r="R15" s="14" t="n">
        <v>70</v>
      </c>
      <c r="T15" s="14" t="n">
        <v>5</v>
      </c>
      <c r="U15" s="14" t="n">
        <v>2</v>
      </c>
      <c r="V15" s="14" t="n">
        <v>4</v>
      </c>
      <c r="W15" s="14" t="n">
        <v>0</v>
      </c>
      <c r="X15" s="14" t="n">
        <v>13</v>
      </c>
      <c r="Y15" s="14" t="n">
        <v>2</v>
      </c>
      <c r="Z15" s="14" t="n">
        <v>0</v>
      </c>
      <c r="AA15" s="14" t="n">
        <v>2</v>
      </c>
      <c r="AB15" s="14" t="n">
        <v>14</v>
      </c>
      <c r="AC15" s="14" t="n">
        <v>0</v>
      </c>
      <c r="AD15" s="14" t="n">
        <v>11</v>
      </c>
      <c r="AE15" s="14" t="n">
        <f aca="false">SUM(I15:AD15)</f>
        <v>333</v>
      </c>
    </row>
    <row r="16" s="275" customFormat="true" ht="16.5" hidden="false" customHeight="false" outlineLevel="0" collapsed="false">
      <c r="A16" s="14" t="n">
        <v>15</v>
      </c>
      <c r="B16" s="14" t="n">
        <v>14</v>
      </c>
      <c r="C16" s="14" t="n">
        <v>66</v>
      </c>
      <c r="D16" s="14" t="s">
        <v>507</v>
      </c>
      <c r="E16" s="14"/>
      <c r="F16" s="22" t="n">
        <v>471</v>
      </c>
      <c r="G16" s="14" t="s">
        <v>138</v>
      </c>
      <c r="H16" s="14" t="n">
        <v>669</v>
      </c>
      <c r="I16" s="14" t="n">
        <v>44</v>
      </c>
      <c r="J16" s="14" t="n">
        <v>75</v>
      </c>
      <c r="K16" s="14" t="n">
        <v>30</v>
      </c>
      <c r="L16" s="14" t="n">
        <v>25</v>
      </c>
      <c r="M16" s="14" t="n">
        <v>21</v>
      </c>
      <c r="N16" s="14" t="n">
        <v>4</v>
      </c>
      <c r="O16" s="14" t="n">
        <v>3</v>
      </c>
      <c r="P16" s="14" t="n">
        <v>6</v>
      </c>
      <c r="Q16" s="14" t="n">
        <v>3</v>
      </c>
      <c r="R16" s="14" t="n">
        <v>82</v>
      </c>
      <c r="T16" s="14" t="n">
        <v>4</v>
      </c>
      <c r="U16" s="14" t="n">
        <v>5</v>
      </c>
      <c r="V16" s="14" t="n">
        <v>7</v>
      </c>
      <c r="W16" s="14" t="n">
        <v>0</v>
      </c>
      <c r="X16" s="14" t="n">
        <v>13</v>
      </c>
      <c r="Y16" s="14" t="n">
        <v>4</v>
      </c>
      <c r="Z16" s="14" t="n">
        <v>3</v>
      </c>
      <c r="AA16" s="14" t="n">
        <v>3</v>
      </c>
      <c r="AB16" s="14" t="n">
        <v>6</v>
      </c>
      <c r="AC16" s="14" t="n">
        <v>0</v>
      </c>
      <c r="AD16" s="14" t="n">
        <v>4</v>
      </c>
      <c r="AE16" s="14" t="n">
        <f aca="false">SUM(I16:AD16)</f>
        <v>342</v>
      </c>
    </row>
    <row r="17" s="275" customFormat="true" ht="16.5" hidden="false" customHeight="false" outlineLevel="0" collapsed="false">
      <c r="A17" s="14" t="n">
        <v>16</v>
      </c>
      <c r="B17" s="14" t="n">
        <v>14</v>
      </c>
      <c r="C17" s="14" t="n">
        <v>66</v>
      </c>
      <c r="D17" s="14" t="s">
        <v>507</v>
      </c>
      <c r="E17" s="14"/>
      <c r="F17" s="22" t="n">
        <v>471</v>
      </c>
      <c r="G17" s="14" t="s">
        <v>139</v>
      </c>
      <c r="H17" s="14" t="n">
        <v>669</v>
      </c>
      <c r="I17" s="14" t="n">
        <v>56</v>
      </c>
      <c r="J17" s="14" t="n">
        <v>49</v>
      </c>
      <c r="K17" s="14" t="n">
        <v>20</v>
      </c>
      <c r="L17" s="14" t="n">
        <v>28</v>
      </c>
      <c r="M17" s="14" t="n">
        <v>21</v>
      </c>
      <c r="N17" s="14" t="n">
        <v>1</v>
      </c>
      <c r="O17" s="14" t="n">
        <v>6</v>
      </c>
      <c r="P17" s="14" t="n">
        <v>8</v>
      </c>
      <c r="Q17" s="14" t="n">
        <v>2</v>
      </c>
      <c r="R17" s="14" t="n">
        <v>86</v>
      </c>
      <c r="T17" s="14" t="n">
        <v>6</v>
      </c>
      <c r="U17" s="14" t="n">
        <v>2</v>
      </c>
      <c r="V17" s="14" t="n">
        <v>8</v>
      </c>
      <c r="W17" s="14" t="n">
        <v>0</v>
      </c>
      <c r="X17" s="14" t="n">
        <v>7</v>
      </c>
      <c r="Y17" s="14" t="n">
        <v>2</v>
      </c>
      <c r="Z17" s="14" t="n">
        <v>6</v>
      </c>
      <c r="AA17" s="14" t="n">
        <v>0</v>
      </c>
      <c r="AB17" s="14" t="n">
        <v>15</v>
      </c>
      <c r="AC17" s="14" t="n">
        <v>0</v>
      </c>
      <c r="AD17" s="14" t="n">
        <v>14</v>
      </c>
      <c r="AE17" s="14" t="n">
        <f aca="false">SUM(I17:AD17)</f>
        <v>337</v>
      </c>
    </row>
    <row r="18" s="275" customFormat="true" ht="16.5" hidden="false" customHeight="false" outlineLevel="0" collapsed="false">
      <c r="A18" s="14" t="n">
        <v>17</v>
      </c>
      <c r="B18" s="14" t="n">
        <v>14</v>
      </c>
      <c r="C18" s="14" t="n">
        <v>66</v>
      </c>
      <c r="D18" s="14" t="s">
        <v>507</v>
      </c>
      <c r="E18" s="17"/>
      <c r="F18" s="22" t="n">
        <v>471</v>
      </c>
      <c r="G18" s="14" t="s">
        <v>140</v>
      </c>
      <c r="H18" s="14" t="n">
        <v>669</v>
      </c>
      <c r="I18" s="14" t="n">
        <v>54</v>
      </c>
      <c r="J18" s="14" t="n">
        <v>52</v>
      </c>
      <c r="K18" s="14" t="n">
        <v>24</v>
      </c>
      <c r="L18" s="14" t="n">
        <v>35</v>
      </c>
      <c r="M18" s="14" t="n">
        <v>20</v>
      </c>
      <c r="N18" s="14" t="n">
        <v>2</v>
      </c>
      <c r="O18" s="14" t="n">
        <v>3</v>
      </c>
      <c r="P18" s="14" t="n">
        <v>3</v>
      </c>
      <c r="Q18" s="14" t="n">
        <v>1</v>
      </c>
      <c r="R18" s="14" t="n">
        <v>78</v>
      </c>
      <c r="T18" s="14" t="n">
        <v>4</v>
      </c>
      <c r="U18" s="14" t="n">
        <v>0</v>
      </c>
      <c r="V18" s="14" t="n">
        <v>5</v>
      </c>
      <c r="W18" s="14" t="n">
        <v>0</v>
      </c>
      <c r="X18" s="14" t="n">
        <v>11</v>
      </c>
      <c r="Y18" s="14" t="n">
        <v>1</v>
      </c>
      <c r="Z18" s="14" t="n">
        <v>3</v>
      </c>
      <c r="AA18" s="14" t="n">
        <v>0</v>
      </c>
      <c r="AB18" s="14" t="n">
        <v>1</v>
      </c>
      <c r="AC18" s="14" t="n">
        <v>0</v>
      </c>
      <c r="AD18" s="14" t="n">
        <v>15</v>
      </c>
      <c r="AE18" s="14" t="n">
        <f aca="false">SUM(I18:AD18)</f>
        <v>312</v>
      </c>
    </row>
    <row r="19" s="275" customFormat="true" ht="16.5" hidden="false" customHeight="false" outlineLevel="0" collapsed="false">
      <c r="A19" s="14" t="n">
        <v>18</v>
      </c>
      <c r="B19" s="14" t="n">
        <v>14</v>
      </c>
      <c r="C19" s="14" t="n">
        <v>66</v>
      </c>
      <c r="D19" s="14" t="s">
        <v>507</v>
      </c>
      <c r="E19" s="14"/>
      <c r="F19" s="22" t="n">
        <v>471</v>
      </c>
      <c r="G19" s="14" t="s">
        <v>502</v>
      </c>
      <c r="H19" s="14" t="n">
        <v>669</v>
      </c>
      <c r="I19" s="14" t="n">
        <v>43</v>
      </c>
      <c r="J19" s="14" t="n">
        <v>67</v>
      </c>
      <c r="K19" s="14" t="n">
        <v>22</v>
      </c>
      <c r="L19" s="14" t="n">
        <v>28</v>
      </c>
      <c r="M19" s="14" t="n">
        <v>21</v>
      </c>
      <c r="N19" s="14" t="n">
        <v>0</v>
      </c>
      <c r="O19" s="14" t="n">
        <v>4</v>
      </c>
      <c r="P19" s="14" t="n">
        <v>4</v>
      </c>
      <c r="Q19" s="14" t="n">
        <v>2</v>
      </c>
      <c r="R19" s="14" t="n">
        <v>81</v>
      </c>
      <c r="T19" s="14" t="n">
        <v>4</v>
      </c>
      <c r="U19" s="14" t="n">
        <v>3</v>
      </c>
      <c r="V19" s="14" t="n">
        <v>3</v>
      </c>
      <c r="W19" s="14" t="n">
        <v>4</v>
      </c>
      <c r="X19" s="14" t="n">
        <v>4</v>
      </c>
      <c r="Y19" s="14" t="n">
        <v>3</v>
      </c>
      <c r="Z19" s="14" t="n">
        <v>5</v>
      </c>
      <c r="AA19" s="14" t="n">
        <v>1</v>
      </c>
      <c r="AB19" s="14" t="n">
        <v>11</v>
      </c>
      <c r="AC19" s="14" t="n">
        <v>0</v>
      </c>
      <c r="AD19" s="14" t="n">
        <v>13</v>
      </c>
      <c r="AE19" s="14" t="n">
        <f aca="false">SUM(I19:AD19)</f>
        <v>323</v>
      </c>
    </row>
    <row r="20" s="275" customFormat="true" ht="16.5" hidden="false" customHeight="false" outlineLevel="0" collapsed="false">
      <c r="A20" s="14" t="n">
        <v>19</v>
      </c>
      <c r="B20" s="14" t="n">
        <v>14</v>
      </c>
      <c r="C20" s="14" t="n">
        <v>66</v>
      </c>
      <c r="D20" s="14" t="s">
        <v>507</v>
      </c>
      <c r="E20" s="14"/>
      <c r="F20" s="22" t="n">
        <v>471</v>
      </c>
      <c r="G20" s="14" t="s">
        <v>508</v>
      </c>
      <c r="H20" s="14" t="n">
        <v>669</v>
      </c>
      <c r="I20" s="14" t="n">
        <v>41</v>
      </c>
      <c r="J20" s="14" t="n">
        <v>62</v>
      </c>
      <c r="K20" s="14" t="n">
        <v>19</v>
      </c>
      <c r="L20" s="14" t="n">
        <v>26</v>
      </c>
      <c r="M20" s="14" t="n">
        <v>15</v>
      </c>
      <c r="N20" s="14" t="n">
        <v>2</v>
      </c>
      <c r="O20" s="14" t="n">
        <v>4</v>
      </c>
      <c r="P20" s="14" t="n">
        <v>14</v>
      </c>
      <c r="Q20" s="14" t="n">
        <v>5</v>
      </c>
      <c r="R20" s="14" t="n">
        <v>75</v>
      </c>
      <c r="T20" s="14" t="n">
        <v>3</v>
      </c>
      <c r="U20" s="14" t="n">
        <v>3</v>
      </c>
      <c r="V20" s="14" t="n">
        <v>7</v>
      </c>
      <c r="W20" s="14" t="n">
        <v>0</v>
      </c>
      <c r="X20" s="14" t="n">
        <v>15</v>
      </c>
      <c r="Y20" s="14" t="n">
        <v>3</v>
      </c>
      <c r="Z20" s="14" t="n">
        <v>0</v>
      </c>
      <c r="AA20" s="14" t="n">
        <v>2</v>
      </c>
      <c r="AB20" s="14" t="n">
        <v>13</v>
      </c>
      <c r="AC20" s="14" t="n">
        <v>0</v>
      </c>
      <c r="AD20" s="14" t="n">
        <v>9</v>
      </c>
      <c r="AE20" s="14" t="n">
        <f aca="false">SUM(I20:AD20)</f>
        <v>318</v>
      </c>
    </row>
    <row r="21" s="275" customFormat="true" ht="16.5" hidden="false" customHeight="false" outlineLevel="0" collapsed="false">
      <c r="A21" s="14" t="n">
        <v>20</v>
      </c>
      <c r="B21" s="14" t="n">
        <v>14</v>
      </c>
      <c r="C21" s="14" t="n">
        <v>66</v>
      </c>
      <c r="D21" s="14" t="s">
        <v>507</v>
      </c>
      <c r="E21" s="14"/>
      <c r="F21" s="22" t="n">
        <v>472</v>
      </c>
      <c r="G21" s="14" t="s">
        <v>33</v>
      </c>
      <c r="H21" s="14" t="n">
        <v>696</v>
      </c>
      <c r="I21" s="14" t="n">
        <v>58</v>
      </c>
      <c r="J21" s="14" t="n">
        <v>88</v>
      </c>
      <c r="K21" s="14" t="n">
        <v>20</v>
      </c>
      <c r="L21" s="14" t="n">
        <v>13</v>
      </c>
      <c r="M21" s="14" t="n">
        <v>31</v>
      </c>
      <c r="N21" s="14" t="n">
        <v>1</v>
      </c>
      <c r="O21" s="14" t="n">
        <v>4</v>
      </c>
      <c r="P21" s="14" t="n">
        <v>10</v>
      </c>
      <c r="Q21" s="14" t="n">
        <v>2</v>
      </c>
      <c r="R21" s="14" t="n">
        <v>81</v>
      </c>
      <c r="T21" s="14" t="n">
        <v>8</v>
      </c>
      <c r="U21" s="14" t="n">
        <v>1</v>
      </c>
      <c r="V21" s="14" t="n">
        <v>2</v>
      </c>
      <c r="W21" s="14" t="n">
        <v>0</v>
      </c>
      <c r="X21" s="14" t="n">
        <v>14</v>
      </c>
      <c r="Y21" s="14" t="n">
        <v>3</v>
      </c>
      <c r="Z21" s="14" t="n">
        <v>2</v>
      </c>
      <c r="AA21" s="14" t="n">
        <v>1</v>
      </c>
      <c r="AB21" s="14" t="n">
        <v>16</v>
      </c>
      <c r="AC21" s="14" t="n">
        <v>1</v>
      </c>
      <c r="AD21" s="14" t="n">
        <v>17</v>
      </c>
      <c r="AE21" s="14" t="n">
        <f aca="false">SUM(I21:AD21)</f>
        <v>373</v>
      </c>
    </row>
    <row r="22" s="275" customFormat="true" ht="16.5" hidden="false" customHeight="false" outlineLevel="0" collapsed="false">
      <c r="A22" s="14" t="n">
        <v>21</v>
      </c>
      <c r="B22" s="14" t="n">
        <v>14</v>
      </c>
      <c r="C22" s="14" t="n">
        <v>66</v>
      </c>
      <c r="D22" s="14" t="s">
        <v>507</v>
      </c>
      <c r="E22" s="14"/>
      <c r="F22" s="22" t="n">
        <v>472</v>
      </c>
      <c r="G22" s="14" t="s">
        <v>34</v>
      </c>
      <c r="H22" s="14" t="n">
        <v>696</v>
      </c>
      <c r="I22" s="14" t="n">
        <v>54</v>
      </c>
      <c r="J22" s="14" t="n">
        <v>78</v>
      </c>
      <c r="K22" s="14" t="n">
        <v>17</v>
      </c>
      <c r="L22" s="14" t="n">
        <v>22</v>
      </c>
      <c r="M22" s="14" t="n">
        <v>15</v>
      </c>
      <c r="N22" s="14" t="n">
        <v>1</v>
      </c>
      <c r="O22" s="14" t="n">
        <v>1</v>
      </c>
      <c r="P22" s="14" t="n">
        <v>6</v>
      </c>
      <c r="Q22" s="14" t="n">
        <v>4</v>
      </c>
      <c r="R22" s="14" t="n">
        <v>83</v>
      </c>
      <c r="T22" s="14" t="n">
        <v>7</v>
      </c>
      <c r="U22" s="14" t="n">
        <v>1</v>
      </c>
      <c r="V22" s="14" t="n">
        <v>4</v>
      </c>
      <c r="W22" s="14" t="n">
        <v>0</v>
      </c>
      <c r="X22" s="14" t="n">
        <v>15</v>
      </c>
      <c r="Y22" s="14" t="n">
        <v>3</v>
      </c>
      <c r="Z22" s="14" t="n">
        <v>5</v>
      </c>
      <c r="AA22" s="14" t="n">
        <v>7</v>
      </c>
      <c r="AB22" s="14" t="n">
        <v>5</v>
      </c>
      <c r="AC22" s="14" t="n">
        <v>0</v>
      </c>
      <c r="AD22" s="14" t="n">
        <v>9</v>
      </c>
      <c r="AE22" s="14" t="n">
        <f aca="false">SUM(I22:AD22)</f>
        <v>337</v>
      </c>
    </row>
    <row r="23" s="275" customFormat="true" ht="16.5" hidden="false" customHeight="false" outlineLevel="0" collapsed="false">
      <c r="A23" s="14" t="n">
        <v>22</v>
      </c>
      <c r="B23" s="14" t="n">
        <v>14</v>
      </c>
      <c r="C23" s="14" t="n">
        <v>66</v>
      </c>
      <c r="D23" s="14" t="s">
        <v>507</v>
      </c>
      <c r="E23" s="14"/>
      <c r="F23" s="22" t="n">
        <v>472</v>
      </c>
      <c r="G23" s="14" t="s">
        <v>35</v>
      </c>
      <c r="H23" s="14" t="n">
        <v>695</v>
      </c>
      <c r="I23" s="14" t="n">
        <v>48</v>
      </c>
      <c r="J23" s="14" t="n">
        <v>81</v>
      </c>
      <c r="K23" s="14" t="n">
        <v>32</v>
      </c>
      <c r="L23" s="14" t="n">
        <v>26</v>
      </c>
      <c r="M23" s="14" t="n">
        <v>18</v>
      </c>
      <c r="N23" s="14" t="n">
        <v>1</v>
      </c>
      <c r="O23" s="14" t="n">
        <v>6</v>
      </c>
      <c r="P23" s="14" t="n">
        <v>4</v>
      </c>
      <c r="Q23" s="14" t="n">
        <v>0</v>
      </c>
      <c r="R23" s="14" t="n">
        <v>108</v>
      </c>
      <c r="T23" s="14" t="n">
        <v>1</v>
      </c>
      <c r="U23" s="14" t="n">
        <v>2</v>
      </c>
      <c r="V23" s="14" t="n">
        <v>2</v>
      </c>
      <c r="W23" s="14" t="n">
        <v>0</v>
      </c>
      <c r="X23" s="14" t="n">
        <v>14</v>
      </c>
      <c r="Y23" s="14" t="n">
        <v>6</v>
      </c>
      <c r="Z23" s="14" t="n">
        <v>2</v>
      </c>
      <c r="AA23" s="14" t="n">
        <v>4</v>
      </c>
      <c r="AB23" s="14" t="n">
        <v>18</v>
      </c>
      <c r="AC23" s="14" t="n">
        <v>0</v>
      </c>
      <c r="AD23" s="14" t="n">
        <v>7</v>
      </c>
      <c r="AE23" s="14" t="n">
        <f aca="false">SUM(I23:AD23)</f>
        <v>380</v>
      </c>
    </row>
    <row r="24" s="275" customFormat="true" ht="16.5" hidden="false" customHeight="false" outlineLevel="0" collapsed="false">
      <c r="A24" s="14" t="n">
        <v>23</v>
      </c>
      <c r="B24" s="14" t="n">
        <v>14</v>
      </c>
      <c r="C24" s="14" t="n">
        <v>66</v>
      </c>
      <c r="D24" s="14" t="s">
        <v>507</v>
      </c>
      <c r="E24" s="14"/>
      <c r="F24" s="22" t="n">
        <v>472</v>
      </c>
      <c r="G24" s="14" t="s">
        <v>137</v>
      </c>
      <c r="H24" s="14" t="n">
        <v>695</v>
      </c>
      <c r="I24" s="14" t="n">
        <v>64</v>
      </c>
      <c r="J24" s="14" t="n">
        <v>81</v>
      </c>
      <c r="K24" s="14" t="n">
        <v>19</v>
      </c>
      <c r="L24" s="14" t="n">
        <v>23</v>
      </c>
      <c r="M24" s="14" t="n">
        <v>20</v>
      </c>
      <c r="N24" s="14" t="n">
        <v>3</v>
      </c>
      <c r="O24" s="14" t="n">
        <v>2</v>
      </c>
      <c r="P24" s="14" t="n">
        <v>9</v>
      </c>
      <c r="Q24" s="14" t="n">
        <v>7</v>
      </c>
      <c r="R24" s="14" t="n">
        <v>95</v>
      </c>
      <c r="T24" s="14" t="n">
        <v>7</v>
      </c>
      <c r="U24" s="14" t="n">
        <v>1</v>
      </c>
      <c r="V24" s="14" t="n">
        <v>6</v>
      </c>
      <c r="W24" s="14" t="n">
        <v>0</v>
      </c>
      <c r="X24" s="14" t="n">
        <v>25</v>
      </c>
      <c r="Y24" s="14" t="n">
        <v>1</v>
      </c>
      <c r="Z24" s="14" t="n">
        <v>2</v>
      </c>
      <c r="AA24" s="14" t="n">
        <v>2</v>
      </c>
      <c r="AB24" s="14" t="n">
        <v>18</v>
      </c>
      <c r="AC24" s="14" t="n">
        <v>0</v>
      </c>
      <c r="AD24" s="14" t="n">
        <v>19</v>
      </c>
      <c r="AE24" s="14" t="n">
        <f aca="false">SUM(I24:AD24)</f>
        <v>404</v>
      </c>
    </row>
    <row r="25" s="275" customFormat="true" ht="16.5" hidden="false" customHeight="false" outlineLevel="0" collapsed="false">
      <c r="A25" s="14" t="n">
        <v>24</v>
      </c>
      <c r="B25" s="14" t="n">
        <v>14</v>
      </c>
      <c r="C25" s="14" t="n">
        <v>66</v>
      </c>
      <c r="D25" s="14" t="s">
        <v>507</v>
      </c>
      <c r="E25" s="14"/>
      <c r="F25" s="22" t="n">
        <v>473</v>
      </c>
      <c r="G25" s="14" t="s">
        <v>33</v>
      </c>
      <c r="H25" s="14" t="n">
        <v>551</v>
      </c>
      <c r="I25" s="14" t="n">
        <v>46</v>
      </c>
      <c r="J25" s="14" t="n">
        <v>72</v>
      </c>
      <c r="K25" s="14" t="n">
        <v>18</v>
      </c>
      <c r="L25" s="14" t="n">
        <v>10</v>
      </c>
      <c r="M25" s="14" t="n">
        <v>17</v>
      </c>
      <c r="N25" s="14" t="n">
        <v>4</v>
      </c>
      <c r="O25" s="14" t="n">
        <v>3</v>
      </c>
      <c r="P25" s="14" t="n">
        <v>2</v>
      </c>
      <c r="Q25" s="14" t="n">
        <v>3</v>
      </c>
      <c r="R25" s="14" t="n">
        <v>99</v>
      </c>
      <c r="T25" s="14" t="n">
        <v>5</v>
      </c>
      <c r="U25" s="14" t="n">
        <v>0</v>
      </c>
      <c r="V25" s="14" t="n">
        <v>3</v>
      </c>
      <c r="W25" s="14" t="n">
        <v>0</v>
      </c>
      <c r="X25" s="14" t="n">
        <v>9</v>
      </c>
      <c r="Y25" s="14" t="n">
        <v>5</v>
      </c>
      <c r="Z25" s="14" t="n">
        <v>1</v>
      </c>
      <c r="AA25" s="14" t="n">
        <v>1</v>
      </c>
      <c r="AB25" s="14" t="n">
        <v>18</v>
      </c>
      <c r="AC25" s="14" t="n">
        <v>0</v>
      </c>
      <c r="AD25" s="14" t="n">
        <v>3</v>
      </c>
      <c r="AE25" s="14" t="n">
        <f aca="false">SUM(I25:AD25)</f>
        <v>319</v>
      </c>
    </row>
    <row r="26" s="275" customFormat="true" ht="16.5" hidden="false" customHeight="false" outlineLevel="0" collapsed="false">
      <c r="A26" s="14" t="n">
        <v>25</v>
      </c>
      <c r="B26" s="14" t="n">
        <v>14</v>
      </c>
      <c r="C26" s="14" t="n">
        <v>66</v>
      </c>
      <c r="D26" s="14" t="s">
        <v>507</v>
      </c>
      <c r="E26" s="14"/>
      <c r="F26" s="22" t="n">
        <v>473</v>
      </c>
      <c r="G26" s="14" t="s">
        <v>34</v>
      </c>
      <c r="H26" s="14" t="n">
        <v>551</v>
      </c>
      <c r="I26" s="14" t="n">
        <v>25</v>
      </c>
      <c r="J26" s="14" t="n">
        <v>51</v>
      </c>
      <c r="K26" s="14" t="n">
        <v>17</v>
      </c>
      <c r="L26" s="14" t="n">
        <v>5</v>
      </c>
      <c r="M26" s="14" t="n">
        <v>25</v>
      </c>
      <c r="N26" s="14" t="n">
        <v>3</v>
      </c>
      <c r="O26" s="14" t="n">
        <v>10</v>
      </c>
      <c r="P26" s="14" t="n">
        <v>5</v>
      </c>
      <c r="Q26" s="14" t="n">
        <v>5</v>
      </c>
      <c r="R26" s="14" t="n">
        <v>75</v>
      </c>
      <c r="T26" s="14" t="n">
        <v>5</v>
      </c>
      <c r="U26" s="14" t="n">
        <v>1</v>
      </c>
      <c r="V26" s="14" t="n">
        <v>6</v>
      </c>
      <c r="W26" s="14" t="n">
        <v>0</v>
      </c>
      <c r="X26" s="14" t="n">
        <v>10</v>
      </c>
      <c r="Y26" s="14" t="n">
        <v>1</v>
      </c>
      <c r="Z26" s="14" t="n">
        <v>5</v>
      </c>
      <c r="AA26" s="14" t="n">
        <v>0</v>
      </c>
      <c r="AB26" s="14" t="n">
        <v>7</v>
      </c>
      <c r="AC26" s="14" t="n">
        <v>0</v>
      </c>
      <c r="AD26" s="14" t="n">
        <v>11</v>
      </c>
      <c r="AE26" s="14" t="n">
        <f aca="false">SUM(I26:AD26)</f>
        <v>267</v>
      </c>
    </row>
    <row r="27" s="275" customFormat="true" ht="16.5" hidden="false" customHeight="false" outlineLevel="0" collapsed="false">
      <c r="A27" s="14" t="n">
        <v>26</v>
      </c>
      <c r="B27" s="14" t="n">
        <v>14</v>
      </c>
      <c r="C27" s="14" t="n">
        <v>66</v>
      </c>
      <c r="D27" s="14" t="s">
        <v>507</v>
      </c>
      <c r="E27" s="14"/>
      <c r="F27" s="22" t="n">
        <v>473</v>
      </c>
      <c r="G27" s="14" t="s">
        <v>35</v>
      </c>
      <c r="H27" s="14" t="n">
        <v>551</v>
      </c>
      <c r="I27" s="14" t="n">
        <v>38</v>
      </c>
      <c r="J27" s="14" t="n">
        <v>59</v>
      </c>
      <c r="K27" s="14" t="n">
        <v>25</v>
      </c>
      <c r="L27" s="14" t="n">
        <v>11</v>
      </c>
      <c r="M27" s="14" t="n">
        <v>21</v>
      </c>
      <c r="N27" s="14" t="n">
        <v>2</v>
      </c>
      <c r="O27" s="14" t="n">
        <v>3</v>
      </c>
      <c r="P27" s="14" t="n">
        <v>3</v>
      </c>
      <c r="Q27" s="14" t="n">
        <v>3</v>
      </c>
      <c r="R27" s="14" t="n">
        <v>80</v>
      </c>
      <c r="T27" s="14" t="n">
        <v>6</v>
      </c>
      <c r="U27" s="14" t="n">
        <v>4</v>
      </c>
      <c r="V27" s="14" t="n">
        <v>0</v>
      </c>
      <c r="W27" s="14" t="n">
        <v>0</v>
      </c>
      <c r="X27" s="14" t="n">
        <v>15</v>
      </c>
      <c r="Y27" s="14" t="n">
        <v>1</v>
      </c>
      <c r="Z27" s="14" t="n">
        <v>4</v>
      </c>
      <c r="AA27" s="14" t="n">
        <v>2</v>
      </c>
      <c r="AB27" s="14" t="n">
        <v>10</v>
      </c>
      <c r="AC27" s="14" t="n">
        <v>0</v>
      </c>
      <c r="AD27" s="14" t="n">
        <v>13</v>
      </c>
      <c r="AE27" s="14" t="n">
        <f aca="false">SUM(I27:AD27)</f>
        <v>300</v>
      </c>
    </row>
    <row r="28" s="275" customFormat="true" ht="16.5" hidden="false" customHeight="false" outlineLevel="0" collapsed="false">
      <c r="A28" s="14" t="n">
        <v>27</v>
      </c>
      <c r="B28" s="14" t="n">
        <v>14</v>
      </c>
      <c r="C28" s="14" t="n">
        <v>66</v>
      </c>
      <c r="D28" s="14" t="s">
        <v>507</v>
      </c>
      <c r="E28" s="14"/>
      <c r="F28" s="22" t="n">
        <v>474</v>
      </c>
      <c r="G28" s="14" t="s">
        <v>33</v>
      </c>
      <c r="H28" s="14" t="n">
        <v>576</v>
      </c>
      <c r="I28" s="14" t="n">
        <v>54</v>
      </c>
      <c r="J28" s="14" t="n">
        <v>69</v>
      </c>
      <c r="K28" s="14" t="n">
        <v>16</v>
      </c>
      <c r="L28" s="14" t="n">
        <v>10</v>
      </c>
      <c r="M28" s="14" t="n">
        <v>18</v>
      </c>
      <c r="N28" s="14" t="n">
        <v>2</v>
      </c>
      <c r="O28" s="14" t="n">
        <v>7</v>
      </c>
      <c r="P28" s="14" t="n">
        <v>3</v>
      </c>
      <c r="Q28" s="14" t="n">
        <v>5</v>
      </c>
      <c r="R28" s="14" t="n">
        <v>64</v>
      </c>
      <c r="T28" s="14" t="n">
        <v>5</v>
      </c>
      <c r="U28" s="14" t="n">
        <v>5</v>
      </c>
      <c r="V28" s="14" t="n">
        <v>4</v>
      </c>
      <c r="W28" s="14" t="n">
        <v>0</v>
      </c>
      <c r="X28" s="14" t="n">
        <v>11</v>
      </c>
      <c r="Y28" s="14" t="n">
        <v>3</v>
      </c>
      <c r="Z28" s="14" t="n">
        <v>3</v>
      </c>
      <c r="AA28" s="14" t="n">
        <v>1</v>
      </c>
      <c r="AB28" s="14" t="n">
        <v>9</v>
      </c>
      <c r="AC28" s="14" t="n">
        <v>0</v>
      </c>
      <c r="AD28" s="14" t="n">
        <v>12</v>
      </c>
      <c r="AE28" s="14" t="n">
        <f aca="false">SUM(I28:AD28)</f>
        <v>301</v>
      </c>
    </row>
    <row r="29" s="275" customFormat="true" ht="16.5" hidden="false" customHeight="false" outlineLevel="0" collapsed="false">
      <c r="A29" s="14" t="n">
        <v>28</v>
      </c>
      <c r="B29" s="14" t="n">
        <v>14</v>
      </c>
      <c r="C29" s="14" t="n">
        <v>66</v>
      </c>
      <c r="D29" s="14" t="s">
        <v>507</v>
      </c>
      <c r="E29" s="14"/>
      <c r="F29" s="22" t="n">
        <v>474</v>
      </c>
      <c r="G29" s="14" t="s">
        <v>34</v>
      </c>
      <c r="H29" s="14" t="n">
        <v>576</v>
      </c>
      <c r="I29" s="14" t="n">
        <v>62</v>
      </c>
      <c r="J29" s="14" t="n">
        <v>43</v>
      </c>
      <c r="K29" s="14" t="n">
        <v>27</v>
      </c>
      <c r="L29" s="14" t="n">
        <v>10</v>
      </c>
      <c r="M29" s="14" t="n">
        <v>32</v>
      </c>
      <c r="N29" s="14" t="n">
        <v>2</v>
      </c>
      <c r="O29" s="14" t="n">
        <v>9</v>
      </c>
      <c r="P29" s="14" t="n">
        <v>11</v>
      </c>
      <c r="Q29" s="14" t="n">
        <v>3</v>
      </c>
      <c r="R29" s="14" t="n">
        <v>65</v>
      </c>
      <c r="T29" s="14" t="n">
        <v>3</v>
      </c>
      <c r="U29" s="14" t="n">
        <v>2</v>
      </c>
      <c r="V29" s="14" t="n">
        <v>4</v>
      </c>
      <c r="W29" s="14" t="n">
        <v>0</v>
      </c>
      <c r="X29" s="14" t="n">
        <v>4</v>
      </c>
      <c r="Y29" s="14" t="n">
        <v>8</v>
      </c>
      <c r="Z29" s="14" t="n">
        <v>2</v>
      </c>
      <c r="AA29" s="14" t="n">
        <v>1</v>
      </c>
      <c r="AB29" s="14" t="n">
        <v>9</v>
      </c>
      <c r="AC29" s="14" t="n">
        <v>1</v>
      </c>
      <c r="AD29" s="14" t="n">
        <v>11</v>
      </c>
      <c r="AE29" s="14" t="n">
        <f aca="false">SUM(I29:AD29)</f>
        <v>309</v>
      </c>
    </row>
    <row r="30" s="275" customFormat="true" ht="16.5" hidden="false" customHeight="false" outlineLevel="0" collapsed="false">
      <c r="A30" s="14" t="n">
        <v>29</v>
      </c>
      <c r="B30" s="14" t="n">
        <v>14</v>
      </c>
      <c r="C30" s="14" t="n">
        <v>66</v>
      </c>
      <c r="D30" s="14" t="s">
        <v>507</v>
      </c>
      <c r="E30" s="14"/>
      <c r="F30" s="22" t="n">
        <v>474</v>
      </c>
      <c r="G30" s="14" t="s">
        <v>35</v>
      </c>
      <c r="H30" s="14" t="n">
        <v>576</v>
      </c>
      <c r="I30" s="14" t="n">
        <v>61</v>
      </c>
      <c r="J30" s="14" t="n">
        <v>59</v>
      </c>
      <c r="K30" s="14" t="n">
        <v>21</v>
      </c>
      <c r="L30" s="14" t="n">
        <v>13</v>
      </c>
      <c r="M30" s="14" t="n">
        <v>24</v>
      </c>
      <c r="N30" s="14" t="n">
        <v>1</v>
      </c>
      <c r="O30" s="14" t="n">
        <v>6</v>
      </c>
      <c r="P30" s="14" t="n">
        <v>5</v>
      </c>
      <c r="Q30" s="14" t="n">
        <v>0</v>
      </c>
      <c r="R30" s="14" t="n">
        <v>67</v>
      </c>
      <c r="T30" s="14" t="n">
        <v>5</v>
      </c>
      <c r="U30" s="14" t="n">
        <v>2</v>
      </c>
      <c r="V30" s="14" t="n">
        <v>1</v>
      </c>
      <c r="W30" s="14" t="n">
        <v>0</v>
      </c>
      <c r="X30" s="14" t="n">
        <v>5</v>
      </c>
      <c r="Y30" s="14" t="n">
        <v>0</v>
      </c>
      <c r="Z30" s="14" t="n">
        <v>8</v>
      </c>
      <c r="AA30" s="14" t="n">
        <v>3</v>
      </c>
      <c r="AB30" s="14" t="n">
        <v>5</v>
      </c>
      <c r="AC30" s="14" t="n">
        <v>0</v>
      </c>
      <c r="AD30" s="14" t="n">
        <v>16</v>
      </c>
      <c r="AE30" s="14" t="n">
        <v>302</v>
      </c>
    </row>
    <row r="31" s="275" customFormat="true" ht="16.5" hidden="false" customHeight="false" outlineLevel="0" collapsed="false">
      <c r="A31" s="14" t="n">
        <v>30</v>
      </c>
      <c r="B31" s="14" t="n">
        <v>14</v>
      </c>
      <c r="C31" s="14" t="n">
        <v>66</v>
      </c>
      <c r="D31" s="14" t="s">
        <v>507</v>
      </c>
      <c r="E31" s="14"/>
      <c r="F31" s="22" t="n">
        <v>475</v>
      </c>
      <c r="G31" s="14" t="s">
        <v>33</v>
      </c>
      <c r="H31" s="14" t="n">
        <v>597</v>
      </c>
      <c r="I31" s="14" t="n">
        <v>29</v>
      </c>
      <c r="J31" s="14" t="n">
        <v>63</v>
      </c>
      <c r="K31" s="14" t="n">
        <v>20</v>
      </c>
      <c r="L31" s="14" t="n">
        <v>16</v>
      </c>
      <c r="M31" s="14" t="n">
        <v>32</v>
      </c>
      <c r="N31" s="14" t="n">
        <v>2</v>
      </c>
      <c r="O31" s="14" t="n">
        <v>10</v>
      </c>
      <c r="P31" s="14" t="n">
        <v>3</v>
      </c>
      <c r="Q31" s="14" t="n">
        <v>5</v>
      </c>
      <c r="R31" s="14" t="n">
        <v>74</v>
      </c>
      <c r="T31" s="14" t="n">
        <v>8</v>
      </c>
      <c r="U31" s="14" t="n">
        <v>2</v>
      </c>
      <c r="V31" s="14" t="n">
        <v>4</v>
      </c>
      <c r="W31" s="14" t="n">
        <v>0</v>
      </c>
      <c r="X31" s="14" t="n">
        <v>26</v>
      </c>
      <c r="Y31" s="14" t="n">
        <v>0</v>
      </c>
      <c r="Z31" s="14" t="n">
        <v>3</v>
      </c>
      <c r="AA31" s="14" t="n">
        <v>4</v>
      </c>
      <c r="AB31" s="14" t="n">
        <v>6</v>
      </c>
      <c r="AC31" s="14" t="n">
        <v>0</v>
      </c>
      <c r="AD31" s="14" t="n">
        <v>6</v>
      </c>
      <c r="AE31" s="14" t="n">
        <f aca="false">SUM(I31:AD31)</f>
        <v>313</v>
      </c>
    </row>
    <row r="32" s="275" customFormat="true" ht="16.5" hidden="false" customHeight="false" outlineLevel="0" collapsed="false">
      <c r="A32" s="14" t="n">
        <v>31</v>
      </c>
      <c r="B32" s="14" t="n">
        <v>14</v>
      </c>
      <c r="C32" s="14" t="n">
        <v>66</v>
      </c>
      <c r="D32" s="14" t="s">
        <v>507</v>
      </c>
      <c r="E32" s="17"/>
      <c r="F32" s="22" t="n">
        <v>475</v>
      </c>
      <c r="G32" s="14" t="s">
        <v>34</v>
      </c>
      <c r="H32" s="14" t="n">
        <v>597</v>
      </c>
      <c r="I32" s="14" t="n">
        <v>38</v>
      </c>
      <c r="J32" s="14" t="n">
        <v>59</v>
      </c>
      <c r="K32" s="14" t="n">
        <v>19</v>
      </c>
      <c r="L32" s="14" t="n">
        <v>12</v>
      </c>
      <c r="M32" s="14" t="n">
        <v>24</v>
      </c>
      <c r="N32" s="14" t="n">
        <v>2</v>
      </c>
      <c r="O32" s="14" t="n">
        <v>11</v>
      </c>
      <c r="P32" s="14" t="n">
        <v>7</v>
      </c>
      <c r="Q32" s="14" t="n">
        <v>3</v>
      </c>
      <c r="R32" s="14" t="n">
        <v>61</v>
      </c>
      <c r="T32" s="14" t="n">
        <v>4</v>
      </c>
      <c r="U32" s="14" t="n">
        <v>0</v>
      </c>
      <c r="V32" s="14" t="n">
        <v>2</v>
      </c>
      <c r="W32" s="14" t="n">
        <v>0</v>
      </c>
      <c r="X32" s="14" t="n">
        <v>15</v>
      </c>
      <c r="Y32" s="14" t="n">
        <v>4</v>
      </c>
      <c r="Z32" s="14" t="n">
        <v>7</v>
      </c>
      <c r="AA32" s="14" t="n">
        <v>0</v>
      </c>
      <c r="AB32" s="14" t="n">
        <v>7</v>
      </c>
      <c r="AC32" s="14" t="n">
        <v>2</v>
      </c>
      <c r="AD32" s="14" t="n">
        <v>17</v>
      </c>
      <c r="AE32" s="14" t="n">
        <f aca="false">SUM(I32:AD32)</f>
        <v>294</v>
      </c>
    </row>
    <row r="33" s="275" customFormat="true" ht="16.5" hidden="false" customHeight="false" outlineLevel="0" collapsed="false">
      <c r="A33" s="14" t="n">
        <v>32</v>
      </c>
      <c r="B33" s="14" t="n">
        <v>14</v>
      </c>
      <c r="C33" s="14" t="n">
        <v>66</v>
      </c>
      <c r="D33" s="14" t="s">
        <v>507</v>
      </c>
      <c r="E33" s="14"/>
      <c r="F33" s="22" t="n">
        <v>475</v>
      </c>
      <c r="G33" s="14" t="s">
        <v>35</v>
      </c>
      <c r="H33" s="14" t="n">
        <v>597</v>
      </c>
      <c r="I33" s="14" t="n">
        <v>34</v>
      </c>
      <c r="J33" s="14" t="n">
        <v>75</v>
      </c>
      <c r="K33" s="14" t="n">
        <v>19</v>
      </c>
      <c r="L33" s="14" t="n">
        <v>8</v>
      </c>
      <c r="M33" s="14" t="n">
        <v>28</v>
      </c>
      <c r="N33" s="14" t="n">
        <v>3</v>
      </c>
      <c r="O33" s="14" t="n">
        <v>8</v>
      </c>
      <c r="P33" s="14" t="n">
        <v>6</v>
      </c>
      <c r="Q33" s="14" t="n">
        <v>1</v>
      </c>
      <c r="R33" s="14" t="n">
        <v>91</v>
      </c>
      <c r="T33" s="14" t="n">
        <v>1</v>
      </c>
      <c r="U33" s="14" t="n">
        <v>4</v>
      </c>
      <c r="V33" s="14" t="n">
        <v>3</v>
      </c>
      <c r="W33" s="14" t="n">
        <v>0</v>
      </c>
      <c r="X33" s="14" t="n">
        <v>17</v>
      </c>
      <c r="Y33" s="14" t="n">
        <v>0</v>
      </c>
      <c r="Z33" s="14" t="n">
        <v>4</v>
      </c>
      <c r="AA33" s="14" t="n">
        <v>2</v>
      </c>
      <c r="AB33" s="14" t="n">
        <v>9</v>
      </c>
      <c r="AC33" s="14" t="n">
        <v>0</v>
      </c>
      <c r="AD33" s="14" t="n">
        <v>10</v>
      </c>
      <c r="AE33" s="14" t="n">
        <f aca="false">SUM(I33:AD33)</f>
        <v>323</v>
      </c>
    </row>
    <row r="34" s="275" customFormat="true" ht="16.5" hidden="false" customHeight="false" outlineLevel="0" collapsed="false">
      <c r="A34" s="14" t="n">
        <v>33</v>
      </c>
      <c r="B34" s="14" t="n">
        <v>14</v>
      </c>
      <c r="C34" s="14" t="n">
        <v>66</v>
      </c>
      <c r="D34" s="14" t="s">
        <v>507</v>
      </c>
      <c r="E34" s="14"/>
      <c r="F34" s="22" t="n">
        <v>476</v>
      </c>
      <c r="G34" s="14" t="s">
        <v>33</v>
      </c>
      <c r="H34" s="14" t="n">
        <v>552</v>
      </c>
      <c r="I34" s="14" t="n">
        <v>42</v>
      </c>
      <c r="J34" s="14" t="n">
        <v>126</v>
      </c>
      <c r="K34" s="14" t="n">
        <v>19</v>
      </c>
      <c r="L34" s="14" t="n">
        <v>6</v>
      </c>
      <c r="M34" s="14" t="n">
        <v>21</v>
      </c>
      <c r="N34" s="14" t="n">
        <v>3</v>
      </c>
      <c r="O34" s="14" t="n">
        <v>2</v>
      </c>
      <c r="P34" s="14" t="n">
        <v>8</v>
      </c>
      <c r="Q34" s="14" t="n">
        <v>3</v>
      </c>
      <c r="R34" s="14" t="n">
        <v>51</v>
      </c>
      <c r="T34" s="14" t="n">
        <v>6</v>
      </c>
      <c r="U34" s="14" t="n">
        <v>4</v>
      </c>
      <c r="V34" s="14" t="n">
        <v>5</v>
      </c>
      <c r="W34" s="14" t="n">
        <v>1</v>
      </c>
      <c r="X34" s="14" t="n">
        <v>15</v>
      </c>
      <c r="Y34" s="14" t="n">
        <v>5</v>
      </c>
      <c r="Z34" s="14" t="n">
        <v>3</v>
      </c>
      <c r="AA34" s="14" t="n">
        <v>1</v>
      </c>
      <c r="AB34" s="14" t="n">
        <v>8</v>
      </c>
      <c r="AC34" s="14" t="n">
        <v>0</v>
      </c>
      <c r="AD34" s="14" t="n">
        <v>12</v>
      </c>
      <c r="AE34" s="14" t="n">
        <f aca="false">SUM(I34:AD34)</f>
        <v>341</v>
      </c>
    </row>
    <row r="35" s="275" customFormat="true" ht="16.5" hidden="false" customHeight="false" outlineLevel="0" collapsed="false">
      <c r="A35" s="14" t="n">
        <v>34</v>
      </c>
      <c r="B35" s="14" t="n">
        <v>14</v>
      </c>
      <c r="C35" s="14" t="n">
        <v>66</v>
      </c>
      <c r="D35" s="14" t="s">
        <v>507</v>
      </c>
      <c r="E35" s="14"/>
      <c r="F35" s="22" t="n">
        <v>476</v>
      </c>
      <c r="G35" s="14" t="s">
        <v>34</v>
      </c>
      <c r="H35" s="14" t="n">
        <v>552</v>
      </c>
      <c r="I35" s="14" t="n">
        <v>68</v>
      </c>
      <c r="J35" s="14" t="n">
        <v>109</v>
      </c>
      <c r="K35" s="14" t="n">
        <v>19</v>
      </c>
      <c r="L35" s="14" t="n">
        <v>4</v>
      </c>
      <c r="M35" s="14" t="n">
        <v>14</v>
      </c>
      <c r="N35" s="14" t="n">
        <v>2</v>
      </c>
      <c r="O35" s="14" t="n">
        <v>5</v>
      </c>
      <c r="P35" s="14" t="n">
        <v>12</v>
      </c>
      <c r="Q35" s="14" t="n">
        <v>0</v>
      </c>
      <c r="R35" s="14" t="n">
        <v>41</v>
      </c>
      <c r="T35" s="14" t="n">
        <v>4</v>
      </c>
      <c r="U35" s="14" t="n">
        <v>5</v>
      </c>
      <c r="V35" s="14" t="n">
        <v>4</v>
      </c>
      <c r="W35" s="14" t="n">
        <v>1</v>
      </c>
      <c r="X35" s="14" t="n">
        <v>7</v>
      </c>
      <c r="Y35" s="14" t="n">
        <v>4</v>
      </c>
      <c r="Z35" s="14" t="n">
        <v>0</v>
      </c>
      <c r="AA35" s="14" t="n">
        <v>3</v>
      </c>
      <c r="AB35" s="14" t="n">
        <v>10</v>
      </c>
      <c r="AC35" s="14" t="n">
        <v>0</v>
      </c>
      <c r="AD35" s="14" t="n">
        <v>13</v>
      </c>
      <c r="AE35" s="14" t="n">
        <f aca="false">SUM(I35:AD35)</f>
        <v>325</v>
      </c>
    </row>
    <row r="36" s="275" customFormat="true" ht="16.5" hidden="false" customHeight="false" outlineLevel="0" collapsed="false">
      <c r="A36" s="14" t="n">
        <v>35</v>
      </c>
      <c r="B36" s="14" t="n">
        <v>14</v>
      </c>
      <c r="C36" s="14" t="n">
        <v>66</v>
      </c>
      <c r="D36" s="14" t="s">
        <v>507</v>
      </c>
      <c r="E36" s="14"/>
      <c r="F36" s="22" t="n">
        <v>476</v>
      </c>
      <c r="G36" s="14" t="s">
        <v>35</v>
      </c>
      <c r="H36" s="14" t="n">
        <v>551</v>
      </c>
      <c r="I36" s="14" t="n">
        <v>55</v>
      </c>
      <c r="J36" s="14" t="n">
        <v>132</v>
      </c>
      <c r="K36" s="14" t="n">
        <v>20</v>
      </c>
      <c r="L36" s="14" t="n">
        <v>4</v>
      </c>
      <c r="M36" s="14" t="n">
        <v>21</v>
      </c>
      <c r="N36" s="14" t="n">
        <v>1</v>
      </c>
      <c r="O36" s="14" t="n">
        <v>9</v>
      </c>
      <c r="P36" s="14" t="n">
        <v>10</v>
      </c>
      <c r="Q36" s="14" t="n">
        <v>1</v>
      </c>
      <c r="R36" s="14" t="n">
        <v>34</v>
      </c>
      <c r="T36" s="14" t="n">
        <v>4</v>
      </c>
      <c r="U36" s="14" t="n">
        <v>3</v>
      </c>
      <c r="V36" s="14" t="n">
        <v>3</v>
      </c>
      <c r="W36" s="14" t="n">
        <v>0</v>
      </c>
      <c r="X36" s="14" t="n">
        <v>10</v>
      </c>
      <c r="Y36" s="14" t="n">
        <v>3</v>
      </c>
      <c r="Z36" s="14" t="n">
        <v>4</v>
      </c>
      <c r="AA36" s="14" t="n">
        <v>4</v>
      </c>
      <c r="AB36" s="14" t="n">
        <v>7</v>
      </c>
      <c r="AC36" s="14" t="n">
        <v>0</v>
      </c>
      <c r="AD36" s="14" t="n">
        <v>11</v>
      </c>
      <c r="AE36" s="14" t="n">
        <f aca="false">SUM(I36:AD36)</f>
        <v>336</v>
      </c>
    </row>
    <row r="37" s="275" customFormat="true" ht="16.5" hidden="false" customHeight="false" outlineLevel="0" collapsed="false">
      <c r="A37" s="14" t="n">
        <v>36</v>
      </c>
      <c r="B37" s="14" t="n">
        <v>14</v>
      </c>
      <c r="C37" s="14" t="n">
        <v>66</v>
      </c>
      <c r="D37" s="14" t="s">
        <v>507</v>
      </c>
      <c r="E37" s="14"/>
      <c r="F37" s="22" t="n">
        <v>477</v>
      </c>
      <c r="G37" s="14" t="s">
        <v>33</v>
      </c>
      <c r="H37" s="14" t="n">
        <v>651</v>
      </c>
      <c r="I37" s="14" t="n">
        <v>34</v>
      </c>
      <c r="J37" s="14" t="n">
        <v>111</v>
      </c>
      <c r="K37" s="14" t="n">
        <v>11</v>
      </c>
      <c r="L37" s="14" t="n">
        <v>5</v>
      </c>
      <c r="M37" s="14" t="n">
        <v>15</v>
      </c>
      <c r="N37" s="14" t="n">
        <v>2</v>
      </c>
      <c r="O37" s="14" t="n">
        <v>8</v>
      </c>
      <c r="P37" s="14" t="n">
        <v>8</v>
      </c>
      <c r="Q37" s="14" t="n">
        <v>2</v>
      </c>
      <c r="R37" s="14" t="n">
        <v>60</v>
      </c>
      <c r="T37" s="14" t="n">
        <v>5</v>
      </c>
      <c r="U37" s="14" t="n">
        <v>3</v>
      </c>
      <c r="V37" s="14" t="n">
        <v>4</v>
      </c>
      <c r="W37" s="14" t="n">
        <v>0</v>
      </c>
      <c r="X37" s="14" t="n">
        <v>9</v>
      </c>
      <c r="Y37" s="14" t="n">
        <v>6</v>
      </c>
      <c r="Z37" s="14" t="n">
        <v>2</v>
      </c>
      <c r="AA37" s="14" t="n">
        <v>9</v>
      </c>
      <c r="AB37" s="14" t="n">
        <v>6</v>
      </c>
      <c r="AC37" s="14" t="n">
        <v>0</v>
      </c>
      <c r="AD37" s="14" t="n">
        <v>7</v>
      </c>
      <c r="AE37" s="14" t="n">
        <f aca="false">SUM(I37:AD37)</f>
        <v>307</v>
      </c>
    </row>
    <row r="38" s="275" customFormat="true" ht="16.5" hidden="false" customHeight="false" outlineLevel="0" collapsed="false">
      <c r="A38" s="14" t="n">
        <v>37</v>
      </c>
      <c r="B38" s="14" t="n">
        <v>14</v>
      </c>
      <c r="C38" s="14" t="n">
        <v>66</v>
      </c>
      <c r="D38" s="14" t="s">
        <v>507</v>
      </c>
      <c r="E38" s="14"/>
      <c r="F38" s="22" t="n">
        <v>477</v>
      </c>
      <c r="G38" s="14" t="s">
        <v>34</v>
      </c>
      <c r="H38" s="14" t="n">
        <v>651</v>
      </c>
      <c r="I38" s="14" t="n">
        <v>34</v>
      </c>
      <c r="J38" s="14" t="n">
        <v>136</v>
      </c>
      <c r="K38" s="14" t="n">
        <v>13</v>
      </c>
      <c r="L38" s="14" t="n">
        <v>13</v>
      </c>
      <c r="M38" s="14" t="n">
        <v>21</v>
      </c>
      <c r="N38" s="14" t="n">
        <v>3</v>
      </c>
      <c r="O38" s="14" t="n">
        <v>5</v>
      </c>
      <c r="P38" s="14" t="n">
        <v>5</v>
      </c>
      <c r="Q38" s="14" t="n">
        <v>2</v>
      </c>
      <c r="R38" s="14" t="n">
        <v>50</v>
      </c>
      <c r="T38" s="14" t="n">
        <v>8</v>
      </c>
      <c r="U38" s="14" t="n">
        <v>2</v>
      </c>
      <c r="V38" s="14" t="n">
        <v>6</v>
      </c>
      <c r="W38" s="14" t="n">
        <v>0</v>
      </c>
      <c r="X38" s="14" t="n">
        <v>2</v>
      </c>
      <c r="Y38" s="14" t="n">
        <v>3</v>
      </c>
      <c r="Z38" s="14" t="n">
        <v>2</v>
      </c>
      <c r="AA38" s="14" t="n">
        <v>2</v>
      </c>
      <c r="AB38" s="14" t="n">
        <v>8</v>
      </c>
      <c r="AC38" s="14" t="n">
        <v>0</v>
      </c>
      <c r="AD38" s="14" t="n">
        <v>13</v>
      </c>
      <c r="AE38" s="14" t="n">
        <f aca="false">SUM(I38:AD38)</f>
        <v>328</v>
      </c>
    </row>
    <row r="39" s="275" customFormat="true" ht="16.5" hidden="false" customHeight="false" outlineLevel="0" collapsed="false">
      <c r="A39" s="14" t="n">
        <v>38</v>
      </c>
      <c r="B39" s="14" t="n">
        <v>14</v>
      </c>
      <c r="C39" s="14" t="n">
        <v>66</v>
      </c>
      <c r="D39" s="14" t="s">
        <v>507</v>
      </c>
      <c r="E39" s="14"/>
      <c r="F39" s="22" t="n">
        <v>477</v>
      </c>
      <c r="G39" s="14" t="s">
        <v>35</v>
      </c>
      <c r="H39" s="14" t="n">
        <v>651</v>
      </c>
      <c r="I39" s="14" t="n">
        <v>44</v>
      </c>
      <c r="J39" s="14" t="n">
        <v>108</v>
      </c>
      <c r="K39" s="14" t="n">
        <v>16</v>
      </c>
      <c r="L39" s="14" t="n">
        <v>6</v>
      </c>
      <c r="M39" s="14" t="n">
        <v>19</v>
      </c>
      <c r="N39" s="14" t="n">
        <v>2</v>
      </c>
      <c r="O39" s="14" t="n">
        <v>7</v>
      </c>
      <c r="P39" s="14" t="n">
        <v>11</v>
      </c>
      <c r="Q39" s="14" t="n">
        <v>3</v>
      </c>
      <c r="R39" s="14" t="n">
        <v>97</v>
      </c>
      <c r="T39" s="14" t="n">
        <v>12</v>
      </c>
      <c r="U39" s="14" t="n">
        <v>2</v>
      </c>
      <c r="V39" s="14" t="n">
        <v>3</v>
      </c>
      <c r="W39" s="14" t="n">
        <v>0</v>
      </c>
      <c r="X39" s="14" t="n">
        <v>6</v>
      </c>
      <c r="Y39" s="14" t="n">
        <v>3</v>
      </c>
      <c r="Z39" s="14" t="n">
        <v>2</v>
      </c>
      <c r="AA39" s="14" t="n">
        <v>4</v>
      </c>
      <c r="AB39" s="14" t="n">
        <v>18</v>
      </c>
      <c r="AC39" s="14" t="n">
        <v>4</v>
      </c>
      <c r="AD39" s="14" t="n">
        <v>9</v>
      </c>
      <c r="AE39" s="14" t="n">
        <f aca="false">SUM(I39:AD39)</f>
        <v>376</v>
      </c>
    </row>
    <row r="40" s="275" customFormat="true" ht="16.5" hidden="false" customHeight="false" outlineLevel="0" collapsed="false">
      <c r="A40" s="14" t="n">
        <v>39</v>
      </c>
      <c r="B40" s="14" t="n">
        <v>14</v>
      </c>
      <c r="C40" s="14" t="n">
        <v>66</v>
      </c>
      <c r="D40" s="14" t="s">
        <v>507</v>
      </c>
      <c r="E40" s="14"/>
      <c r="F40" s="22" t="n">
        <v>478</v>
      </c>
      <c r="G40" s="14" t="s">
        <v>33</v>
      </c>
      <c r="H40" s="14" t="n">
        <v>644</v>
      </c>
      <c r="I40" s="14" t="n">
        <v>43</v>
      </c>
      <c r="J40" s="14" t="n">
        <v>96</v>
      </c>
      <c r="K40" s="14" t="n">
        <v>19</v>
      </c>
      <c r="L40" s="14" t="n">
        <v>10</v>
      </c>
      <c r="M40" s="14" t="n">
        <v>19</v>
      </c>
      <c r="N40" s="14" t="n">
        <v>5</v>
      </c>
      <c r="O40" s="14" t="n">
        <v>6</v>
      </c>
      <c r="P40" s="14" t="n">
        <v>3</v>
      </c>
      <c r="Q40" s="14" t="n">
        <v>3</v>
      </c>
      <c r="R40" s="14" t="n">
        <v>77</v>
      </c>
      <c r="T40" s="14" t="n">
        <v>6</v>
      </c>
      <c r="U40" s="14" t="n">
        <v>1</v>
      </c>
      <c r="V40" s="14" t="n">
        <v>0</v>
      </c>
      <c r="W40" s="14" t="n">
        <v>0</v>
      </c>
      <c r="X40" s="14" t="n">
        <v>14</v>
      </c>
      <c r="Y40" s="14" t="n">
        <v>8</v>
      </c>
      <c r="Z40" s="14" t="n">
        <v>3</v>
      </c>
      <c r="AA40" s="14" t="n">
        <v>2</v>
      </c>
      <c r="AB40" s="14" t="n">
        <v>6</v>
      </c>
      <c r="AC40" s="14" t="n">
        <v>1</v>
      </c>
      <c r="AD40" s="14" t="n">
        <v>16</v>
      </c>
      <c r="AE40" s="14" t="n">
        <f aca="false">SUM(I40:AD40)</f>
        <v>338</v>
      </c>
    </row>
    <row r="41" s="275" customFormat="true" ht="16.5" hidden="false" customHeight="false" outlineLevel="0" collapsed="false">
      <c r="A41" s="14" t="n">
        <v>40</v>
      </c>
      <c r="B41" s="14" t="n">
        <v>14</v>
      </c>
      <c r="C41" s="14" t="n">
        <v>66</v>
      </c>
      <c r="D41" s="14" t="s">
        <v>507</v>
      </c>
      <c r="E41" s="17"/>
      <c r="F41" s="22" t="n">
        <v>478</v>
      </c>
      <c r="G41" s="14" t="s">
        <v>34</v>
      </c>
      <c r="H41" s="14" t="n">
        <v>643</v>
      </c>
      <c r="I41" s="14" t="n">
        <v>40</v>
      </c>
      <c r="J41" s="14" t="n">
        <v>80</v>
      </c>
      <c r="K41" s="14" t="n">
        <v>18</v>
      </c>
      <c r="L41" s="14" t="n">
        <v>9</v>
      </c>
      <c r="M41" s="14" t="n">
        <v>31</v>
      </c>
      <c r="N41" s="14" t="n">
        <v>4</v>
      </c>
      <c r="O41" s="14" t="n">
        <v>7</v>
      </c>
      <c r="P41" s="14" t="n">
        <v>5</v>
      </c>
      <c r="Q41" s="14" t="n">
        <v>3</v>
      </c>
      <c r="R41" s="14" t="n">
        <v>87</v>
      </c>
      <c r="T41" s="14" t="n">
        <v>12</v>
      </c>
      <c r="U41" s="14" t="n">
        <v>5</v>
      </c>
      <c r="V41" s="14" t="n">
        <v>0</v>
      </c>
      <c r="W41" s="14" t="n">
        <v>0</v>
      </c>
      <c r="X41" s="14" t="n">
        <v>7</v>
      </c>
      <c r="Y41" s="14" t="n">
        <v>2</v>
      </c>
      <c r="Z41" s="14" t="n">
        <v>4</v>
      </c>
      <c r="AA41" s="14" t="n">
        <v>5</v>
      </c>
      <c r="AB41" s="14" t="n">
        <v>9</v>
      </c>
      <c r="AC41" s="14" t="n">
        <v>0</v>
      </c>
      <c r="AD41" s="14" t="n">
        <v>7</v>
      </c>
      <c r="AE41" s="14" t="n">
        <f aca="false">SUM(I41:AD41)</f>
        <v>335</v>
      </c>
    </row>
    <row r="42" s="275" customFormat="true" ht="16.5" hidden="false" customHeight="false" outlineLevel="0" collapsed="false">
      <c r="A42" s="14" t="n">
        <v>41</v>
      </c>
      <c r="B42" s="14" t="n">
        <v>14</v>
      </c>
      <c r="C42" s="14" t="n">
        <v>66</v>
      </c>
      <c r="D42" s="14" t="s">
        <v>507</v>
      </c>
      <c r="E42" s="14"/>
      <c r="F42" s="22" t="n">
        <v>478</v>
      </c>
      <c r="G42" s="14" t="s">
        <v>35</v>
      </c>
      <c r="H42" s="14" t="n">
        <v>643</v>
      </c>
      <c r="I42" s="14" t="n">
        <v>20</v>
      </c>
      <c r="J42" s="14" t="n">
        <v>77</v>
      </c>
      <c r="K42" s="14" t="n">
        <v>23</v>
      </c>
      <c r="L42" s="14" t="n">
        <v>8</v>
      </c>
      <c r="M42" s="14" t="n">
        <v>28</v>
      </c>
      <c r="N42" s="14" t="n">
        <v>0</v>
      </c>
      <c r="O42" s="14" t="n">
        <v>6</v>
      </c>
      <c r="P42" s="14" t="n">
        <v>5</v>
      </c>
      <c r="Q42" s="14" t="n">
        <v>1</v>
      </c>
      <c r="R42" s="14" t="n">
        <v>87</v>
      </c>
      <c r="T42" s="14" t="n">
        <v>7</v>
      </c>
      <c r="U42" s="14" t="n">
        <v>0</v>
      </c>
      <c r="V42" s="14" t="n">
        <v>1</v>
      </c>
      <c r="W42" s="14" t="n">
        <v>0</v>
      </c>
      <c r="X42" s="14" t="n">
        <v>14</v>
      </c>
      <c r="Y42" s="14" t="n">
        <v>3</v>
      </c>
      <c r="Z42" s="14" t="n">
        <v>3</v>
      </c>
      <c r="AA42" s="14" t="n">
        <v>2</v>
      </c>
      <c r="AB42" s="14" t="n">
        <v>10</v>
      </c>
      <c r="AC42" s="14" t="n">
        <v>0</v>
      </c>
      <c r="AD42" s="14" t="n">
        <v>9</v>
      </c>
      <c r="AE42" s="14" t="n">
        <f aca="false">SUM(I42:AD42)</f>
        <v>304</v>
      </c>
    </row>
    <row r="43" s="275" customFormat="true" ht="16.5" hidden="false" customHeight="false" outlineLevel="0" collapsed="false">
      <c r="A43" s="14" t="n">
        <v>42</v>
      </c>
      <c r="B43" s="14" t="n">
        <v>14</v>
      </c>
      <c r="C43" s="14" t="n">
        <v>66</v>
      </c>
      <c r="D43" s="14" t="s">
        <v>507</v>
      </c>
      <c r="E43" s="14"/>
      <c r="F43" s="22" t="n">
        <v>478</v>
      </c>
      <c r="G43" s="14" t="s">
        <v>137</v>
      </c>
      <c r="H43" s="14" t="n">
        <v>643</v>
      </c>
      <c r="I43" s="14" t="n">
        <v>44</v>
      </c>
      <c r="J43" s="14" t="n">
        <v>86</v>
      </c>
      <c r="K43" s="14" t="n">
        <v>18</v>
      </c>
      <c r="L43" s="14" t="n">
        <v>10</v>
      </c>
      <c r="M43" s="14" t="n">
        <v>19</v>
      </c>
      <c r="N43" s="14" t="n">
        <v>3</v>
      </c>
      <c r="O43" s="14" t="n">
        <v>1</v>
      </c>
      <c r="P43" s="14" t="n">
        <v>6</v>
      </c>
      <c r="Q43" s="14" t="n">
        <v>1</v>
      </c>
      <c r="R43" s="14" t="n">
        <v>91</v>
      </c>
      <c r="T43" s="14" t="n">
        <v>11</v>
      </c>
      <c r="U43" s="14" t="n">
        <v>4</v>
      </c>
      <c r="V43" s="14" t="n">
        <v>1</v>
      </c>
      <c r="W43" s="14" t="n">
        <v>0</v>
      </c>
      <c r="X43" s="14" t="n">
        <v>0</v>
      </c>
      <c r="Y43" s="14" t="n">
        <v>5</v>
      </c>
      <c r="Z43" s="14" t="n">
        <v>5</v>
      </c>
      <c r="AA43" s="14" t="n">
        <v>5</v>
      </c>
      <c r="AB43" s="14" t="n">
        <v>13</v>
      </c>
      <c r="AC43" s="14" t="n">
        <v>0</v>
      </c>
      <c r="AD43" s="14" t="n">
        <v>13</v>
      </c>
      <c r="AE43" s="14" t="n">
        <f aca="false">SUM(I43:AD43)</f>
        <v>336</v>
      </c>
    </row>
    <row r="44" s="275" customFormat="true" ht="16.5" hidden="false" customHeight="false" outlineLevel="0" collapsed="false">
      <c r="A44" s="14" t="n">
        <v>43</v>
      </c>
      <c r="B44" s="14" t="n">
        <v>14</v>
      </c>
      <c r="C44" s="14" t="n">
        <v>66</v>
      </c>
      <c r="D44" s="14" t="s">
        <v>507</v>
      </c>
      <c r="E44" s="14"/>
      <c r="F44" s="22" t="n">
        <v>478</v>
      </c>
      <c r="G44" s="14" t="s">
        <v>138</v>
      </c>
      <c r="H44" s="14" t="n">
        <v>643</v>
      </c>
      <c r="I44" s="14" t="n">
        <v>43</v>
      </c>
      <c r="J44" s="14" t="n">
        <v>83</v>
      </c>
      <c r="K44" s="14" t="n">
        <v>23</v>
      </c>
      <c r="L44" s="14" t="n">
        <v>12</v>
      </c>
      <c r="M44" s="14" t="n">
        <v>26</v>
      </c>
      <c r="N44" s="14" t="n">
        <v>1</v>
      </c>
      <c r="O44" s="14" t="n">
        <v>2</v>
      </c>
      <c r="P44" s="14" t="n">
        <v>4</v>
      </c>
      <c r="Q44" s="14" t="n">
        <v>2</v>
      </c>
      <c r="R44" s="14" t="n">
        <v>74</v>
      </c>
      <c r="T44" s="14" t="n">
        <v>8</v>
      </c>
      <c r="U44" s="14" t="n">
        <v>0</v>
      </c>
      <c r="V44" s="14" t="n">
        <v>1</v>
      </c>
      <c r="W44" s="14" t="n">
        <v>0</v>
      </c>
      <c r="X44" s="14" t="n">
        <v>15</v>
      </c>
      <c r="Y44" s="14" t="n">
        <v>6</v>
      </c>
      <c r="Z44" s="14" t="n">
        <v>3</v>
      </c>
      <c r="AA44" s="14" t="n">
        <v>2</v>
      </c>
      <c r="AB44" s="14" t="n">
        <v>13</v>
      </c>
      <c r="AC44" s="14" t="n">
        <v>0</v>
      </c>
      <c r="AD44" s="14" t="n">
        <v>8</v>
      </c>
      <c r="AE44" s="14" t="n">
        <f aca="false">SUM(I44:AD44)</f>
        <v>326</v>
      </c>
    </row>
    <row r="45" s="275" customFormat="true" ht="16.5" hidden="false" customHeight="false" outlineLevel="0" collapsed="false">
      <c r="A45" s="14" t="n">
        <v>44</v>
      </c>
      <c r="B45" s="14" t="n">
        <v>14</v>
      </c>
      <c r="C45" s="14" t="n">
        <v>66</v>
      </c>
      <c r="D45" s="14" t="s">
        <v>507</v>
      </c>
      <c r="E45" s="14"/>
      <c r="F45" s="22" t="n">
        <v>479</v>
      </c>
      <c r="G45" s="14" t="s">
        <v>33</v>
      </c>
      <c r="H45" s="14" t="n">
        <v>583</v>
      </c>
      <c r="I45" s="14" t="n">
        <v>48</v>
      </c>
      <c r="J45" s="14" t="n">
        <v>65</v>
      </c>
      <c r="K45" s="14" t="n">
        <v>26</v>
      </c>
      <c r="L45" s="14" t="n">
        <v>6</v>
      </c>
      <c r="M45" s="14" t="n">
        <v>25</v>
      </c>
      <c r="N45" s="14" t="n">
        <v>2</v>
      </c>
      <c r="O45" s="14" t="n">
        <v>5</v>
      </c>
      <c r="P45" s="14" t="n">
        <v>4</v>
      </c>
      <c r="Q45" s="14" t="n">
        <v>6</v>
      </c>
      <c r="R45" s="14" t="n">
        <v>74</v>
      </c>
      <c r="T45" s="14" t="n">
        <v>4</v>
      </c>
      <c r="U45" s="14" t="n">
        <v>2</v>
      </c>
      <c r="V45" s="14" t="n">
        <v>0</v>
      </c>
      <c r="W45" s="14" t="n">
        <v>0</v>
      </c>
      <c r="X45" s="14" t="n">
        <v>12</v>
      </c>
      <c r="Y45" s="14" t="n">
        <v>4</v>
      </c>
      <c r="Z45" s="14" t="n">
        <v>2</v>
      </c>
      <c r="AA45" s="14" t="n">
        <v>3</v>
      </c>
      <c r="AB45" s="14" t="n">
        <v>11</v>
      </c>
      <c r="AC45" s="14" t="n">
        <v>0</v>
      </c>
      <c r="AD45" s="14" t="n">
        <v>8</v>
      </c>
      <c r="AE45" s="14" t="n">
        <f aca="false">SUM(I45:AD45)</f>
        <v>307</v>
      </c>
    </row>
    <row r="46" s="275" customFormat="true" ht="16.5" hidden="false" customHeight="false" outlineLevel="0" collapsed="false">
      <c r="A46" s="14" t="n">
        <v>45</v>
      </c>
      <c r="B46" s="14" t="n">
        <v>14</v>
      </c>
      <c r="C46" s="14" t="n">
        <v>66</v>
      </c>
      <c r="D46" s="14" t="s">
        <v>507</v>
      </c>
      <c r="E46" s="14"/>
      <c r="F46" s="22" t="n">
        <v>479</v>
      </c>
      <c r="G46" s="14" t="s">
        <v>34</v>
      </c>
      <c r="H46" s="14" t="n">
        <v>582</v>
      </c>
      <c r="I46" s="14" t="n">
        <v>42</v>
      </c>
      <c r="J46" s="14" t="n">
        <v>54</v>
      </c>
      <c r="K46" s="14" t="n">
        <v>23</v>
      </c>
      <c r="L46" s="14" t="n">
        <v>9</v>
      </c>
      <c r="M46" s="14" t="n">
        <v>35</v>
      </c>
      <c r="N46" s="14" t="n">
        <v>4</v>
      </c>
      <c r="O46" s="14" t="n">
        <v>1</v>
      </c>
      <c r="P46" s="14" t="n">
        <v>8</v>
      </c>
      <c r="Q46" s="14" t="n">
        <v>3</v>
      </c>
      <c r="R46" s="14" t="n">
        <v>68</v>
      </c>
      <c r="T46" s="14" t="n">
        <v>7</v>
      </c>
      <c r="U46" s="14" t="n">
        <v>3</v>
      </c>
      <c r="V46" s="14" t="n">
        <v>1</v>
      </c>
      <c r="W46" s="14" t="n">
        <v>0</v>
      </c>
      <c r="X46" s="14" t="n">
        <v>6</v>
      </c>
      <c r="Y46" s="14" t="n">
        <v>2</v>
      </c>
      <c r="Z46" s="14" t="n">
        <v>0</v>
      </c>
      <c r="AA46" s="14" t="n">
        <v>2</v>
      </c>
      <c r="AB46" s="14" t="n">
        <v>16</v>
      </c>
      <c r="AC46" s="14" t="n">
        <v>0</v>
      </c>
      <c r="AD46" s="14" t="n">
        <v>9</v>
      </c>
      <c r="AE46" s="14" t="n">
        <f aca="false">SUM(I46:AD46)</f>
        <v>293</v>
      </c>
    </row>
    <row r="47" s="275" customFormat="true" ht="16.5" hidden="false" customHeight="false" outlineLevel="0" collapsed="false">
      <c r="A47" s="14" t="n">
        <v>46</v>
      </c>
      <c r="B47" s="14" t="n">
        <v>14</v>
      </c>
      <c r="C47" s="14" t="n">
        <v>66</v>
      </c>
      <c r="D47" s="14" t="s">
        <v>507</v>
      </c>
      <c r="E47" s="14"/>
      <c r="F47" s="22" t="n">
        <v>479</v>
      </c>
      <c r="G47" s="14" t="s">
        <v>35</v>
      </c>
      <c r="H47" s="14" t="n">
        <v>582</v>
      </c>
      <c r="I47" s="14" t="n">
        <v>57</v>
      </c>
      <c r="J47" s="14" t="n">
        <v>56</v>
      </c>
      <c r="K47" s="14" t="n">
        <v>9</v>
      </c>
      <c r="L47" s="14" t="n">
        <v>4</v>
      </c>
      <c r="M47" s="14" t="n">
        <v>21</v>
      </c>
      <c r="N47" s="14" t="n">
        <v>4</v>
      </c>
      <c r="O47" s="14" t="n">
        <v>4</v>
      </c>
      <c r="P47" s="14" t="n">
        <v>6</v>
      </c>
      <c r="Q47" s="14" t="n">
        <v>7</v>
      </c>
      <c r="R47" s="14" t="n">
        <v>66</v>
      </c>
      <c r="T47" s="14" t="n">
        <v>10</v>
      </c>
      <c r="U47" s="14" t="n">
        <v>0</v>
      </c>
      <c r="V47" s="14" t="n">
        <v>3</v>
      </c>
      <c r="W47" s="14" t="n">
        <v>0</v>
      </c>
      <c r="X47" s="14" t="n">
        <v>13</v>
      </c>
      <c r="Y47" s="14" t="n">
        <v>4</v>
      </c>
      <c r="Z47" s="14" t="n">
        <v>7</v>
      </c>
      <c r="AA47" s="14" t="n">
        <v>3</v>
      </c>
      <c r="AB47" s="14" t="n">
        <v>5</v>
      </c>
      <c r="AC47" s="14" t="n">
        <v>0</v>
      </c>
      <c r="AD47" s="14" t="n">
        <v>17</v>
      </c>
      <c r="AE47" s="14" t="n">
        <f aca="false">SUM(I47:AD47)</f>
        <v>296</v>
      </c>
    </row>
    <row r="48" s="275" customFormat="true" ht="16.5" hidden="false" customHeight="false" outlineLevel="0" collapsed="false">
      <c r="A48" s="14" t="n">
        <v>47</v>
      </c>
      <c r="B48" s="14" t="n">
        <v>14</v>
      </c>
      <c r="C48" s="14" t="n">
        <v>66</v>
      </c>
      <c r="D48" s="14" t="s">
        <v>507</v>
      </c>
      <c r="E48" s="14"/>
      <c r="F48" s="22" t="n">
        <v>480</v>
      </c>
      <c r="G48" s="14" t="s">
        <v>33</v>
      </c>
      <c r="H48" s="14" t="n">
        <v>602</v>
      </c>
      <c r="I48" s="14" t="n">
        <v>61</v>
      </c>
      <c r="J48" s="14" t="n">
        <v>105</v>
      </c>
      <c r="K48" s="14" t="n">
        <v>17</v>
      </c>
      <c r="L48" s="14" t="n">
        <v>9</v>
      </c>
      <c r="M48" s="14" t="n">
        <v>14</v>
      </c>
      <c r="N48" s="14" t="n">
        <v>7</v>
      </c>
      <c r="O48" s="14" t="n">
        <v>4</v>
      </c>
      <c r="P48" s="14" t="n">
        <v>2</v>
      </c>
      <c r="Q48" s="14" t="n">
        <v>2</v>
      </c>
      <c r="R48" s="14" t="n">
        <v>59</v>
      </c>
      <c r="T48" s="14" t="n">
        <v>6</v>
      </c>
      <c r="U48" s="14" t="n">
        <v>2</v>
      </c>
      <c r="V48" s="14" t="n">
        <v>5</v>
      </c>
      <c r="W48" s="14" t="n">
        <v>0</v>
      </c>
      <c r="X48" s="14" t="n">
        <v>22</v>
      </c>
      <c r="Y48" s="14" t="n">
        <v>2</v>
      </c>
      <c r="Z48" s="14" t="n">
        <v>1</v>
      </c>
      <c r="AA48" s="14" t="n">
        <v>6</v>
      </c>
      <c r="AB48" s="14" t="n">
        <v>10</v>
      </c>
      <c r="AC48" s="14" t="n">
        <v>1</v>
      </c>
      <c r="AD48" s="14" t="n">
        <v>12</v>
      </c>
      <c r="AE48" s="14" t="n">
        <f aca="false">SUM(I48:AD48)</f>
        <v>347</v>
      </c>
    </row>
    <row r="49" s="275" customFormat="true" ht="16.5" hidden="false" customHeight="false" outlineLevel="0" collapsed="false">
      <c r="A49" s="14" t="n">
        <v>48</v>
      </c>
      <c r="B49" s="14" t="n">
        <v>14</v>
      </c>
      <c r="C49" s="14" t="n">
        <v>66</v>
      </c>
      <c r="D49" s="14" t="s">
        <v>507</v>
      </c>
      <c r="E49" s="14"/>
      <c r="F49" s="22" t="n">
        <v>480</v>
      </c>
      <c r="G49" s="14" t="s">
        <v>34</v>
      </c>
      <c r="H49" s="14" t="n">
        <v>602</v>
      </c>
      <c r="I49" s="14" t="n">
        <v>61</v>
      </c>
      <c r="J49" s="14" t="n">
        <v>108</v>
      </c>
      <c r="K49" s="14" t="n">
        <v>17</v>
      </c>
      <c r="L49" s="14" t="n">
        <v>9</v>
      </c>
      <c r="M49" s="14" t="n">
        <v>8</v>
      </c>
      <c r="N49" s="14" t="n">
        <v>7</v>
      </c>
      <c r="O49" s="14" t="n">
        <v>6</v>
      </c>
      <c r="P49" s="14" t="n">
        <v>5</v>
      </c>
      <c r="Q49" s="14" t="n">
        <v>0</v>
      </c>
      <c r="R49" s="14" t="n">
        <v>53</v>
      </c>
      <c r="T49" s="14" t="n">
        <v>5</v>
      </c>
      <c r="U49" s="14" t="n">
        <v>4</v>
      </c>
      <c r="V49" s="14" t="n">
        <v>3</v>
      </c>
      <c r="W49" s="14" t="n">
        <v>0</v>
      </c>
      <c r="X49" s="14" t="n">
        <v>13</v>
      </c>
      <c r="Y49" s="14" t="n">
        <v>0</v>
      </c>
      <c r="Z49" s="14" t="n">
        <v>4</v>
      </c>
      <c r="AA49" s="14" t="n">
        <v>2</v>
      </c>
      <c r="AB49" s="14" t="n">
        <v>19</v>
      </c>
      <c r="AC49" s="14" t="n">
        <v>1</v>
      </c>
      <c r="AD49" s="14" t="n">
        <v>11</v>
      </c>
      <c r="AE49" s="14" t="n">
        <f aca="false">SUM(I49:AD49)</f>
        <v>336</v>
      </c>
    </row>
    <row r="50" s="275" customFormat="true" ht="16.5" hidden="false" customHeight="false" outlineLevel="0" collapsed="false">
      <c r="A50" s="14" t="n">
        <v>49</v>
      </c>
      <c r="B50" s="14" t="n">
        <v>14</v>
      </c>
      <c r="C50" s="14" t="n">
        <v>66</v>
      </c>
      <c r="D50" s="14" t="s">
        <v>507</v>
      </c>
      <c r="E50" s="14"/>
      <c r="F50" s="22" t="n">
        <v>480</v>
      </c>
      <c r="G50" s="14" t="s">
        <v>35</v>
      </c>
      <c r="H50" s="14" t="n">
        <v>602</v>
      </c>
      <c r="I50" s="14" t="n">
        <v>60</v>
      </c>
      <c r="J50" s="14" t="n">
        <v>138</v>
      </c>
      <c r="K50" s="14" t="n">
        <v>15</v>
      </c>
      <c r="L50" s="14" t="n">
        <v>8</v>
      </c>
      <c r="M50" s="14" t="n">
        <v>16</v>
      </c>
      <c r="N50" s="14" t="n">
        <v>3</v>
      </c>
      <c r="O50" s="14" t="n">
        <v>2</v>
      </c>
      <c r="P50" s="14" t="n">
        <v>1</v>
      </c>
      <c r="Q50" s="14" t="n">
        <v>3</v>
      </c>
      <c r="R50" s="14" t="n">
        <v>66</v>
      </c>
      <c r="T50" s="14" t="n">
        <v>5</v>
      </c>
      <c r="U50" s="14" t="n">
        <v>2</v>
      </c>
      <c r="V50" s="14" t="n">
        <v>3</v>
      </c>
      <c r="W50" s="14" t="n">
        <v>0</v>
      </c>
      <c r="X50" s="14" t="n">
        <v>15</v>
      </c>
      <c r="Y50" s="14" t="n">
        <v>5</v>
      </c>
      <c r="Z50" s="14" t="n">
        <v>4</v>
      </c>
      <c r="AA50" s="14" t="n">
        <v>5</v>
      </c>
      <c r="AB50" s="14" t="n">
        <v>19</v>
      </c>
      <c r="AC50" s="14" t="n">
        <v>1</v>
      </c>
      <c r="AD50" s="14" t="n">
        <v>10</v>
      </c>
      <c r="AE50" s="14" t="n">
        <f aca="false">SUM(I50:AD50)</f>
        <v>381</v>
      </c>
    </row>
    <row r="51" s="275" customFormat="true" ht="16.5" hidden="false" customHeight="false" outlineLevel="0" collapsed="false">
      <c r="A51" s="14" t="n">
        <v>50</v>
      </c>
      <c r="B51" s="14" t="n">
        <v>14</v>
      </c>
      <c r="C51" s="14" t="n">
        <v>66</v>
      </c>
      <c r="D51" s="14" t="s">
        <v>507</v>
      </c>
      <c r="E51" s="14"/>
      <c r="F51" s="22" t="n">
        <v>481</v>
      </c>
      <c r="G51" s="14" t="s">
        <v>33</v>
      </c>
      <c r="H51" s="14" t="n">
        <v>685</v>
      </c>
      <c r="I51" s="14" t="n">
        <v>62</v>
      </c>
      <c r="J51" s="14" t="n">
        <v>121</v>
      </c>
      <c r="K51" s="14" t="n">
        <v>20</v>
      </c>
      <c r="L51" s="14" t="n">
        <v>15</v>
      </c>
      <c r="M51" s="14" t="n">
        <v>16</v>
      </c>
      <c r="N51" s="14" t="n">
        <v>5</v>
      </c>
      <c r="O51" s="14" t="n">
        <v>3</v>
      </c>
      <c r="P51" s="14" t="n">
        <v>2</v>
      </c>
      <c r="Q51" s="14" t="n">
        <v>3</v>
      </c>
      <c r="R51" s="14" t="n">
        <v>59</v>
      </c>
      <c r="T51" s="14" t="n">
        <v>10</v>
      </c>
      <c r="U51" s="14" t="n">
        <v>6</v>
      </c>
      <c r="V51" s="14" t="n">
        <v>3</v>
      </c>
      <c r="W51" s="14" t="n">
        <v>0</v>
      </c>
      <c r="X51" s="14" t="n">
        <v>21</v>
      </c>
      <c r="Y51" s="14" t="n">
        <v>3</v>
      </c>
      <c r="Z51" s="14" t="n">
        <v>5</v>
      </c>
      <c r="AA51" s="14" t="n">
        <v>1</v>
      </c>
      <c r="AB51" s="14" t="n">
        <v>6</v>
      </c>
      <c r="AC51" s="14" t="n">
        <v>0</v>
      </c>
      <c r="AD51" s="14" t="n">
        <v>21</v>
      </c>
      <c r="AE51" s="14" t="n">
        <f aca="false">SUM(I51:AD51)</f>
        <v>382</v>
      </c>
    </row>
    <row r="52" s="275" customFormat="true" ht="16.5" hidden="false" customHeight="false" outlineLevel="0" collapsed="false">
      <c r="A52" s="14" t="n">
        <v>51</v>
      </c>
      <c r="B52" s="14" t="n">
        <v>14</v>
      </c>
      <c r="C52" s="14" t="n">
        <v>66</v>
      </c>
      <c r="D52" s="14" t="s">
        <v>507</v>
      </c>
      <c r="E52" s="14"/>
      <c r="F52" s="22" t="n">
        <v>481</v>
      </c>
      <c r="G52" s="14" t="s">
        <v>34</v>
      </c>
      <c r="H52" s="14" t="n">
        <v>685</v>
      </c>
      <c r="I52" s="14" t="n">
        <v>84</v>
      </c>
      <c r="J52" s="14" t="n">
        <v>119</v>
      </c>
      <c r="K52" s="14" t="n">
        <v>26</v>
      </c>
      <c r="L52" s="14" t="n">
        <v>20</v>
      </c>
      <c r="M52" s="14" t="n">
        <v>18</v>
      </c>
      <c r="N52" s="14" t="n">
        <v>3</v>
      </c>
      <c r="O52" s="14" t="n">
        <v>6</v>
      </c>
      <c r="P52" s="14" t="n">
        <v>7</v>
      </c>
      <c r="Q52" s="14" t="n">
        <v>3</v>
      </c>
      <c r="R52" s="14" t="n">
        <v>74</v>
      </c>
      <c r="T52" s="14" t="n">
        <v>6</v>
      </c>
      <c r="U52" s="14" t="n">
        <v>7</v>
      </c>
      <c r="V52" s="14" t="n">
        <v>9</v>
      </c>
      <c r="W52" s="14" t="n">
        <v>0</v>
      </c>
      <c r="X52" s="14" t="n">
        <v>5</v>
      </c>
      <c r="Y52" s="14" t="n">
        <v>5</v>
      </c>
      <c r="Z52" s="14" t="n">
        <v>3</v>
      </c>
      <c r="AA52" s="14" t="n">
        <v>3</v>
      </c>
      <c r="AB52" s="14" t="n">
        <v>10</v>
      </c>
      <c r="AC52" s="14" t="n">
        <v>0</v>
      </c>
      <c r="AD52" s="14" t="n">
        <v>11</v>
      </c>
      <c r="AE52" s="14" t="n">
        <f aca="false">SUM(I52:AD52)</f>
        <v>419</v>
      </c>
    </row>
    <row r="53" s="275" customFormat="true" ht="16.5" hidden="false" customHeight="false" outlineLevel="0" collapsed="false">
      <c r="A53" s="14" t="n">
        <v>52</v>
      </c>
      <c r="B53" s="14" t="n">
        <v>14</v>
      </c>
      <c r="C53" s="14" t="n">
        <v>66</v>
      </c>
      <c r="D53" s="14" t="s">
        <v>507</v>
      </c>
      <c r="E53" s="14"/>
      <c r="F53" s="22" t="n">
        <v>481</v>
      </c>
      <c r="G53" s="14" t="s">
        <v>35</v>
      </c>
      <c r="H53" s="14" t="n">
        <v>685</v>
      </c>
      <c r="I53" s="14" t="n">
        <v>72</v>
      </c>
      <c r="J53" s="14" t="n">
        <v>77</v>
      </c>
      <c r="K53" s="14" t="n">
        <v>22</v>
      </c>
      <c r="L53" s="14" t="n">
        <v>13</v>
      </c>
      <c r="M53" s="14" t="n">
        <v>26</v>
      </c>
      <c r="N53" s="14" t="n">
        <v>1</v>
      </c>
      <c r="O53" s="14" t="n">
        <v>6</v>
      </c>
      <c r="P53" s="14" t="n">
        <v>3</v>
      </c>
      <c r="Q53" s="14" t="n">
        <v>2</v>
      </c>
      <c r="R53" s="14" t="n">
        <v>96</v>
      </c>
      <c r="T53" s="14" t="n">
        <v>4</v>
      </c>
      <c r="U53" s="14" t="n">
        <v>6</v>
      </c>
      <c r="V53" s="14" t="n">
        <v>0</v>
      </c>
      <c r="W53" s="14" t="n">
        <v>0</v>
      </c>
      <c r="X53" s="14" t="n">
        <v>8</v>
      </c>
      <c r="Y53" s="14" t="n">
        <v>4</v>
      </c>
      <c r="Z53" s="14" t="n">
        <v>1</v>
      </c>
      <c r="AA53" s="14" t="n">
        <v>2</v>
      </c>
      <c r="AB53" s="14" t="n">
        <v>7</v>
      </c>
      <c r="AC53" s="14" t="n">
        <v>0</v>
      </c>
      <c r="AD53" s="14" t="n">
        <v>10</v>
      </c>
      <c r="AE53" s="14" t="n">
        <f aca="false">SUM(I53:AD53)</f>
        <v>360</v>
      </c>
    </row>
    <row r="54" s="275" customFormat="true" ht="16.5" hidden="false" customHeight="false" outlineLevel="0" collapsed="false">
      <c r="A54" s="14" t="n">
        <v>53</v>
      </c>
      <c r="B54" s="14" t="n">
        <v>14</v>
      </c>
      <c r="C54" s="14" t="n">
        <v>66</v>
      </c>
      <c r="D54" s="14" t="s">
        <v>507</v>
      </c>
      <c r="E54" s="14"/>
      <c r="F54" s="22" t="n">
        <v>481</v>
      </c>
      <c r="G54" s="14" t="s">
        <v>137</v>
      </c>
      <c r="H54" s="14" t="n">
        <v>684</v>
      </c>
      <c r="I54" s="14" t="n">
        <v>69</v>
      </c>
      <c r="J54" s="14" t="n">
        <v>104</v>
      </c>
      <c r="K54" s="14" t="n">
        <v>20</v>
      </c>
      <c r="L54" s="14" t="n">
        <v>21</v>
      </c>
      <c r="M54" s="14" t="n">
        <v>28</v>
      </c>
      <c r="N54" s="14" t="n">
        <v>1</v>
      </c>
      <c r="O54" s="14" t="n">
        <v>4</v>
      </c>
      <c r="P54" s="14" t="n">
        <v>1</v>
      </c>
      <c r="Q54" s="14" t="n">
        <v>6</v>
      </c>
      <c r="R54" s="14" t="n">
        <v>70</v>
      </c>
      <c r="T54" s="14" t="n">
        <v>11</v>
      </c>
      <c r="U54" s="14" t="n">
        <v>2</v>
      </c>
      <c r="V54" s="14" t="n">
        <v>3</v>
      </c>
      <c r="W54" s="14" t="n">
        <v>0</v>
      </c>
      <c r="X54" s="14" t="n">
        <v>11</v>
      </c>
      <c r="Y54" s="14" t="n">
        <v>5</v>
      </c>
      <c r="Z54" s="14" t="n">
        <v>3</v>
      </c>
      <c r="AA54" s="14" t="n">
        <v>2</v>
      </c>
      <c r="AB54" s="14" t="n">
        <v>9</v>
      </c>
      <c r="AC54" s="14" t="n">
        <v>3</v>
      </c>
      <c r="AD54" s="14" t="n">
        <v>90</v>
      </c>
      <c r="AE54" s="14" t="n">
        <f aca="false">SUM(I54:AD54)</f>
        <v>463</v>
      </c>
    </row>
    <row r="55" s="275" customFormat="true" ht="16.5" hidden="false" customHeight="false" outlineLevel="0" collapsed="false">
      <c r="A55" s="14" t="n">
        <v>54</v>
      </c>
      <c r="B55" s="14" t="n">
        <v>14</v>
      </c>
      <c r="C55" s="14" t="n">
        <v>66</v>
      </c>
      <c r="D55" s="14" t="s">
        <v>507</v>
      </c>
      <c r="E55" s="14"/>
      <c r="F55" s="22" t="n">
        <v>481</v>
      </c>
      <c r="G55" s="14" t="s">
        <v>138</v>
      </c>
      <c r="H55" s="14" t="n">
        <v>684</v>
      </c>
      <c r="I55" s="14" t="n">
        <v>109</v>
      </c>
      <c r="J55" s="14" t="n">
        <v>100</v>
      </c>
      <c r="K55" s="14" t="n">
        <v>27</v>
      </c>
      <c r="L55" s="14" t="n">
        <v>15</v>
      </c>
      <c r="M55" s="14" t="n">
        <v>23</v>
      </c>
      <c r="N55" s="14" t="n">
        <v>2</v>
      </c>
      <c r="O55" s="14" t="n">
        <v>4</v>
      </c>
      <c r="P55" s="14" t="n">
        <v>3</v>
      </c>
      <c r="Q55" s="14" t="n">
        <v>3</v>
      </c>
      <c r="R55" s="14" t="n">
        <v>76</v>
      </c>
      <c r="T55" s="14" t="n">
        <v>11</v>
      </c>
      <c r="U55" s="14" t="n">
        <v>4</v>
      </c>
      <c r="V55" s="14" t="n">
        <v>3</v>
      </c>
      <c r="W55" s="14" t="n">
        <v>0</v>
      </c>
      <c r="X55" s="14" t="n">
        <v>12</v>
      </c>
      <c r="Y55" s="14" t="n">
        <v>4</v>
      </c>
      <c r="Z55" s="14" t="n">
        <v>4</v>
      </c>
      <c r="AA55" s="14" t="n">
        <v>4</v>
      </c>
      <c r="AB55" s="14" t="n">
        <v>8</v>
      </c>
      <c r="AC55" s="14" t="n">
        <v>0</v>
      </c>
      <c r="AD55" s="14" t="n">
        <v>10</v>
      </c>
      <c r="AE55" s="14" t="n">
        <f aca="false">SUM(I55:AD55)</f>
        <v>422</v>
      </c>
    </row>
    <row r="56" s="275" customFormat="true" ht="16.5" hidden="false" customHeight="false" outlineLevel="0" collapsed="false">
      <c r="A56" s="14" t="n">
        <v>55</v>
      </c>
      <c r="B56" s="14" t="n">
        <v>14</v>
      </c>
      <c r="C56" s="14" t="n">
        <v>66</v>
      </c>
      <c r="D56" s="14" t="s">
        <v>507</v>
      </c>
      <c r="E56" s="14"/>
      <c r="F56" s="22" t="n">
        <v>482</v>
      </c>
      <c r="G56" s="14" t="s">
        <v>33</v>
      </c>
      <c r="H56" s="14" t="n">
        <v>713</v>
      </c>
      <c r="I56" s="14" t="n">
        <v>63</v>
      </c>
      <c r="J56" s="14" t="n">
        <v>92</v>
      </c>
      <c r="K56" s="14" t="n">
        <v>22</v>
      </c>
      <c r="L56" s="14" t="n">
        <v>17</v>
      </c>
      <c r="M56" s="14" t="n">
        <v>18</v>
      </c>
      <c r="N56" s="14" t="n">
        <v>4</v>
      </c>
      <c r="O56" s="14" t="n">
        <v>5</v>
      </c>
      <c r="P56" s="14" t="n">
        <v>2</v>
      </c>
      <c r="Q56" s="14" t="n">
        <v>3</v>
      </c>
      <c r="R56" s="14" t="n">
        <v>61</v>
      </c>
      <c r="T56" s="14" t="n">
        <v>11</v>
      </c>
      <c r="U56" s="14" t="n">
        <v>6</v>
      </c>
      <c r="V56" s="14" t="n">
        <v>5</v>
      </c>
      <c r="W56" s="14" t="n">
        <v>0</v>
      </c>
      <c r="X56" s="14" t="n">
        <v>12</v>
      </c>
      <c r="Y56" s="14" t="n">
        <v>6</v>
      </c>
      <c r="Z56" s="14" t="n">
        <v>4</v>
      </c>
      <c r="AA56" s="14" t="n">
        <v>3</v>
      </c>
      <c r="AB56" s="14" t="n">
        <v>1</v>
      </c>
      <c r="AC56" s="14" t="n">
        <v>1</v>
      </c>
      <c r="AD56" s="14" t="n">
        <v>14</v>
      </c>
      <c r="AE56" s="14" t="n">
        <f aca="false">SUM(I56:AD56)</f>
        <v>350</v>
      </c>
    </row>
    <row r="57" s="275" customFormat="true" ht="16.5" hidden="false" customHeight="false" outlineLevel="0" collapsed="false">
      <c r="A57" s="14" t="n">
        <v>56</v>
      </c>
      <c r="B57" s="14" t="n">
        <v>14</v>
      </c>
      <c r="C57" s="14" t="n">
        <v>66</v>
      </c>
      <c r="D57" s="14" t="s">
        <v>507</v>
      </c>
      <c r="E57" s="14"/>
      <c r="F57" s="22" t="n">
        <v>482</v>
      </c>
      <c r="G57" s="14" t="s">
        <v>34</v>
      </c>
      <c r="H57" s="14" t="n">
        <v>713</v>
      </c>
      <c r="I57" s="14" t="n">
        <v>58</v>
      </c>
      <c r="J57" s="14" t="n">
        <v>70</v>
      </c>
      <c r="K57" s="14" t="n">
        <v>32</v>
      </c>
      <c r="L57" s="14" t="n">
        <v>10</v>
      </c>
      <c r="M57" s="14" t="n">
        <v>18</v>
      </c>
      <c r="N57" s="14" t="n">
        <v>0</v>
      </c>
      <c r="O57" s="14" t="n">
        <v>7</v>
      </c>
      <c r="P57" s="14" t="n">
        <v>3</v>
      </c>
      <c r="Q57" s="14" t="n">
        <v>7</v>
      </c>
      <c r="R57" s="14" t="n">
        <v>80</v>
      </c>
      <c r="T57" s="14" t="n">
        <v>4</v>
      </c>
      <c r="U57" s="14" t="n">
        <v>3</v>
      </c>
      <c r="V57" s="14" t="n">
        <v>2</v>
      </c>
      <c r="W57" s="14" t="n">
        <v>0</v>
      </c>
      <c r="X57" s="14" t="n">
        <v>11</v>
      </c>
      <c r="Y57" s="14" t="n">
        <v>5</v>
      </c>
      <c r="Z57" s="14" t="n">
        <v>2</v>
      </c>
      <c r="AA57" s="14" t="n">
        <v>2</v>
      </c>
      <c r="AB57" s="14" t="n">
        <v>11</v>
      </c>
      <c r="AC57" s="14" t="n">
        <v>0</v>
      </c>
      <c r="AD57" s="14" t="n">
        <v>16</v>
      </c>
      <c r="AE57" s="14" t="n">
        <f aca="false">SUM(I57:AD57)</f>
        <v>341</v>
      </c>
    </row>
    <row r="58" s="275" customFormat="true" ht="16.5" hidden="false" customHeight="false" outlineLevel="0" collapsed="false">
      <c r="A58" s="14" t="n">
        <v>57</v>
      </c>
      <c r="B58" s="14" t="n">
        <v>14</v>
      </c>
      <c r="C58" s="14" t="n">
        <v>66</v>
      </c>
      <c r="D58" s="14" t="s">
        <v>507</v>
      </c>
      <c r="E58" s="14"/>
      <c r="F58" s="22" t="n">
        <v>482</v>
      </c>
      <c r="G58" s="14" t="s">
        <v>35</v>
      </c>
      <c r="H58" s="14" t="n">
        <v>713</v>
      </c>
      <c r="I58" s="14" t="n">
        <v>57</v>
      </c>
      <c r="J58" s="14" t="n">
        <v>97</v>
      </c>
      <c r="K58" s="14" t="n">
        <v>23</v>
      </c>
      <c r="L58" s="14" t="n">
        <v>7</v>
      </c>
      <c r="M58" s="14" t="n">
        <v>16</v>
      </c>
      <c r="N58" s="14" t="n">
        <v>5</v>
      </c>
      <c r="O58" s="14" t="n">
        <v>7</v>
      </c>
      <c r="P58" s="14" t="n">
        <v>6</v>
      </c>
      <c r="Q58" s="14" t="n">
        <v>4</v>
      </c>
      <c r="R58" s="14" t="n">
        <v>56</v>
      </c>
      <c r="T58" s="14" t="n">
        <v>3</v>
      </c>
      <c r="U58" s="14" t="n">
        <v>8</v>
      </c>
      <c r="V58" s="14" t="n">
        <v>3</v>
      </c>
      <c r="W58" s="14" t="n">
        <v>0</v>
      </c>
      <c r="X58" s="14" t="n">
        <v>13</v>
      </c>
      <c r="Y58" s="14" t="n">
        <v>5</v>
      </c>
      <c r="Z58" s="14" t="n">
        <v>3</v>
      </c>
      <c r="AA58" s="14" t="n">
        <v>2</v>
      </c>
      <c r="AB58" s="14" t="n">
        <v>9</v>
      </c>
      <c r="AC58" s="14" t="n">
        <v>0</v>
      </c>
      <c r="AD58" s="14" t="n">
        <v>11</v>
      </c>
      <c r="AE58" s="14" t="n">
        <f aca="false">SUM(I58:AD58)</f>
        <v>335</v>
      </c>
    </row>
    <row r="59" s="275" customFormat="true" ht="16.5" hidden="false" customHeight="false" outlineLevel="0" collapsed="false">
      <c r="A59" s="14" t="n">
        <v>58</v>
      </c>
      <c r="B59" s="14" t="n">
        <v>14</v>
      </c>
      <c r="C59" s="14" t="n">
        <v>66</v>
      </c>
      <c r="D59" s="14" t="s">
        <v>507</v>
      </c>
      <c r="E59" s="14"/>
      <c r="F59" s="22" t="n">
        <v>482</v>
      </c>
      <c r="G59" s="14" t="s">
        <v>137</v>
      </c>
      <c r="H59" s="14" t="n">
        <v>713</v>
      </c>
      <c r="I59" s="14" t="n">
        <v>51</v>
      </c>
      <c r="J59" s="14" t="n">
        <v>89</v>
      </c>
      <c r="K59" s="14" t="n">
        <v>27</v>
      </c>
      <c r="L59" s="14" t="n">
        <v>12</v>
      </c>
      <c r="M59" s="14" t="n">
        <v>25</v>
      </c>
      <c r="N59" s="14" t="n">
        <v>6</v>
      </c>
      <c r="O59" s="14" t="n">
        <v>9</v>
      </c>
      <c r="P59" s="14" t="n">
        <v>2</v>
      </c>
      <c r="Q59" s="14" t="n">
        <v>3</v>
      </c>
      <c r="R59" s="14" t="n">
        <v>72</v>
      </c>
      <c r="T59" s="14" t="n">
        <v>4</v>
      </c>
      <c r="U59" s="14" t="n">
        <v>6</v>
      </c>
      <c r="V59" s="14" t="n">
        <v>3</v>
      </c>
      <c r="W59" s="14" t="n">
        <v>0</v>
      </c>
      <c r="X59" s="14" t="n">
        <v>7</v>
      </c>
      <c r="Y59" s="14" t="n">
        <v>6</v>
      </c>
      <c r="Z59" s="14" t="n">
        <v>4</v>
      </c>
      <c r="AA59" s="14" t="n">
        <v>1</v>
      </c>
      <c r="AB59" s="14" t="n">
        <v>8</v>
      </c>
      <c r="AC59" s="14" t="n">
        <v>0</v>
      </c>
      <c r="AD59" s="14" t="n">
        <v>10</v>
      </c>
      <c r="AE59" s="14" t="n">
        <f aca="false">SUM(I59:AD59)</f>
        <v>345</v>
      </c>
    </row>
    <row r="60" s="275" customFormat="true" ht="16.5" hidden="false" customHeight="false" outlineLevel="0" collapsed="false">
      <c r="A60" s="14" t="n">
        <v>59</v>
      </c>
      <c r="B60" s="14" t="n">
        <v>14</v>
      </c>
      <c r="C60" s="14" t="n">
        <v>66</v>
      </c>
      <c r="D60" s="14" t="s">
        <v>507</v>
      </c>
      <c r="E60" s="14"/>
      <c r="F60" s="22" t="n">
        <v>482</v>
      </c>
      <c r="G60" s="14" t="s">
        <v>138</v>
      </c>
      <c r="H60" s="14" t="n">
        <v>712</v>
      </c>
      <c r="I60" s="14" t="n">
        <v>56</v>
      </c>
      <c r="J60" s="14" t="n">
        <v>65</v>
      </c>
      <c r="K60" s="14" t="n">
        <v>21</v>
      </c>
      <c r="L60" s="14" t="n">
        <v>13</v>
      </c>
      <c r="M60" s="14" t="n">
        <v>18</v>
      </c>
      <c r="N60" s="14" t="n">
        <v>1</v>
      </c>
      <c r="O60" s="14" t="n">
        <v>15</v>
      </c>
      <c r="P60" s="14" t="n">
        <v>6</v>
      </c>
      <c r="Q60" s="14" t="n">
        <v>1</v>
      </c>
      <c r="R60" s="14" t="n">
        <v>67</v>
      </c>
      <c r="T60" s="14" t="n">
        <v>10</v>
      </c>
      <c r="U60" s="14" t="n">
        <v>13</v>
      </c>
      <c r="V60" s="14" t="n">
        <v>3</v>
      </c>
      <c r="W60" s="14" t="n">
        <v>0</v>
      </c>
      <c r="X60" s="14" t="n">
        <v>10</v>
      </c>
      <c r="Y60" s="14" t="n">
        <v>5</v>
      </c>
      <c r="Z60" s="14" t="n">
        <v>5</v>
      </c>
      <c r="AA60" s="14" t="n">
        <v>1</v>
      </c>
      <c r="AB60" s="14" t="n">
        <v>11</v>
      </c>
      <c r="AC60" s="14" t="n">
        <v>0</v>
      </c>
      <c r="AD60" s="14" t="n">
        <v>13</v>
      </c>
      <c r="AE60" s="14" t="n">
        <f aca="false">SUM(I60:AD60)</f>
        <v>334</v>
      </c>
    </row>
    <row r="61" s="275" customFormat="true" ht="16.5" hidden="false" customHeight="false" outlineLevel="0" collapsed="false">
      <c r="A61" s="14" t="n">
        <v>60</v>
      </c>
      <c r="B61" s="14" t="n">
        <v>14</v>
      </c>
      <c r="C61" s="14" t="n">
        <v>66</v>
      </c>
      <c r="D61" s="14" t="s">
        <v>507</v>
      </c>
      <c r="E61" s="14"/>
      <c r="F61" s="22" t="n">
        <v>482</v>
      </c>
      <c r="G61" s="14" t="s">
        <v>139</v>
      </c>
      <c r="H61" s="14" t="n">
        <v>712</v>
      </c>
      <c r="I61" s="14" t="n">
        <v>57</v>
      </c>
      <c r="J61" s="14" t="n">
        <v>98</v>
      </c>
      <c r="K61" s="14" t="n">
        <v>26</v>
      </c>
      <c r="L61" s="14" t="n">
        <v>12</v>
      </c>
      <c r="M61" s="14" t="n">
        <v>24</v>
      </c>
      <c r="N61" s="14" t="n">
        <v>1</v>
      </c>
      <c r="O61" s="14" t="n">
        <v>3</v>
      </c>
      <c r="P61" s="14" t="n">
        <v>2</v>
      </c>
      <c r="Q61" s="14" t="n">
        <v>0</v>
      </c>
      <c r="R61" s="14" t="n">
        <v>56</v>
      </c>
      <c r="T61" s="14" t="n">
        <v>12</v>
      </c>
      <c r="U61" s="14" t="n">
        <v>6</v>
      </c>
      <c r="V61" s="14" t="n">
        <v>5</v>
      </c>
      <c r="W61" s="14" t="n">
        <v>0</v>
      </c>
      <c r="X61" s="14" t="n">
        <v>10</v>
      </c>
      <c r="Y61" s="14" t="n">
        <v>1</v>
      </c>
      <c r="Z61" s="14" t="n">
        <v>1</v>
      </c>
      <c r="AA61" s="14" t="n">
        <v>3</v>
      </c>
      <c r="AB61" s="14" t="n">
        <v>8</v>
      </c>
      <c r="AC61" s="14" t="n">
        <v>0</v>
      </c>
      <c r="AD61" s="14" t="n">
        <v>14</v>
      </c>
      <c r="AE61" s="14" t="n">
        <f aca="false">SUM(I61:AD61)</f>
        <v>339</v>
      </c>
    </row>
    <row r="62" s="275" customFormat="true" ht="16.5" hidden="false" customHeight="false" outlineLevel="0" collapsed="false">
      <c r="A62" s="14" t="n">
        <v>61</v>
      </c>
      <c r="B62" s="14" t="n">
        <v>14</v>
      </c>
      <c r="C62" s="14" t="n">
        <v>66</v>
      </c>
      <c r="D62" s="14" t="s">
        <v>507</v>
      </c>
      <c r="E62" s="14"/>
      <c r="F62" s="22" t="n">
        <v>482</v>
      </c>
      <c r="G62" s="14" t="s">
        <v>140</v>
      </c>
      <c r="H62" s="14" t="n">
        <v>712</v>
      </c>
      <c r="I62" s="14" t="n">
        <v>52</v>
      </c>
      <c r="J62" s="14" t="n">
        <v>95</v>
      </c>
      <c r="K62" s="14" t="n">
        <v>20</v>
      </c>
      <c r="L62" s="14" t="n">
        <v>11</v>
      </c>
      <c r="M62" s="14" t="n">
        <v>24</v>
      </c>
      <c r="N62" s="14" t="n">
        <v>0</v>
      </c>
      <c r="O62" s="14" t="n">
        <v>6</v>
      </c>
      <c r="P62" s="14" t="n">
        <v>7</v>
      </c>
      <c r="Q62" s="14" t="n">
        <v>3</v>
      </c>
      <c r="R62" s="14" t="n">
        <v>74</v>
      </c>
      <c r="T62" s="14" t="n">
        <v>6</v>
      </c>
      <c r="U62" s="14" t="n">
        <v>10</v>
      </c>
      <c r="V62" s="14" t="n">
        <v>0</v>
      </c>
      <c r="W62" s="14" t="n">
        <v>0</v>
      </c>
      <c r="X62" s="14" t="n">
        <v>10</v>
      </c>
      <c r="Y62" s="14" t="n">
        <v>11</v>
      </c>
      <c r="Z62" s="14" t="n">
        <v>2</v>
      </c>
      <c r="AA62" s="14" t="n">
        <v>1</v>
      </c>
      <c r="AB62" s="14" t="n">
        <v>14</v>
      </c>
      <c r="AC62" s="14" t="n">
        <v>0</v>
      </c>
      <c r="AD62" s="14" t="n">
        <v>16</v>
      </c>
      <c r="AE62" s="14" t="n">
        <f aca="false">SUM(I62:AD62)</f>
        <v>362</v>
      </c>
    </row>
    <row r="63" s="275" customFormat="true" ht="16.5" hidden="false" customHeight="false" outlineLevel="0" collapsed="false">
      <c r="A63" s="14" t="n">
        <v>62</v>
      </c>
      <c r="B63" s="14" t="n">
        <v>14</v>
      </c>
      <c r="C63" s="14" t="n">
        <v>66</v>
      </c>
      <c r="D63" s="14" t="s">
        <v>507</v>
      </c>
      <c r="E63" s="14"/>
      <c r="F63" s="22" t="n">
        <v>483</v>
      </c>
      <c r="G63" s="14" t="s">
        <v>33</v>
      </c>
      <c r="H63" s="14" t="n">
        <v>530</v>
      </c>
      <c r="I63" s="14" t="n">
        <v>33</v>
      </c>
      <c r="J63" s="14" t="n">
        <v>57</v>
      </c>
      <c r="K63" s="14" t="n">
        <v>13</v>
      </c>
      <c r="L63" s="14" t="n">
        <v>5</v>
      </c>
      <c r="M63" s="14" t="n">
        <v>20</v>
      </c>
      <c r="N63" s="14" t="n">
        <v>0</v>
      </c>
      <c r="O63" s="14" t="n">
        <v>8</v>
      </c>
      <c r="P63" s="14" t="n">
        <v>1</v>
      </c>
      <c r="Q63" s="14" t="n">
        <v>1</v>
      </c>
      <c r="R63" s="14" t="n">
        <v>73</v>
      </c>
      <c r="T63" s="14" t="n">
        <v>7</v>
      </c>
      <c r="U63" s="14" t="n">
        <v>4</v>
      </c>
      <c r="V63" s="14" t="n">
        <v>3</v>
      </c>
      <c r="W63" s="14" t="n">
        <v>0</v>
      </c>
      <c r="X63" s="14" t="n">
        <v>26</v>
      </c>
      <c r="Y63" s="14" t="n">
        <v>2</v>
      </c>
      <c r="Z63" s="14" t="n">
        <v>4</v>
      </c>
      <c r="AA63" s="14" t="n">
        <v>3</v>
      </c>
      <c r="AB63" s="14" t="n">
        <v>22</v>
      </c>
      <c r="AC63" s="14" t="n">
        <v>0</v>
      </c>
      <c r="AD63" s="14" t="n">
        <v>4</v>
      </c>
      <c r="AE63" s="14" t="n">
        <f aca="false">SUM(I63:AD63)</f>
        <v>286</v>
      </c>
    </row>
    <row r="64" s="275" customFormat="true" ht="16.5" hidden="false" customHeight="false" outlineLevel="0" collapsed="false">
      <c r="A64" s="14" t="n">
        <v>63</v>
      </c>
      <c r="B64" s="14" t="n">
        <v>14</v>
      </c>
      <c r="C64" s="14" t="n">
        <v>66</v>
      </c>
      <c r="D64" s="14" t="s">
        <v>507</v>
      </c>
      <c r="E64" s="14"/>
      <c r="F64" s="22" t="n">
        <v>483</v>
      </c>
      <c r="G64" s="14" t="s">
        <v>34</v>
      </c>
      <c r="H64" s="14" t="n">
        <v>529</v>
      </c>
      <c r="I64" s="14" t="n">
        <v>45</v>
      </c>
      <c r="J64" s="14" t="n">
        <v>49</v>
      </c>
      <c r="K64" s="14" t="n">
        <v>17</v>
      </c>
      <c r="L64" s="14" t="n">
        <v>2</v>
      </c>
      <c r="M64" s="14" t="n">
        <v>19</v>
      </c>
      <c r="N64" s="14" t="n">
        <v>5</v>
      </c>
      <c r="O64" s="14" t="n">
        <v>6</v>
      </c>
      <c r="P64" s="14" t="n">
        <v>1</v>
      </c>
      <c r="Q64" s="14" t="n">
        <v>1</v>
      </c>
      <c r="R64" s="14" t="n">
        <v>90</v>
      </c>
      <c r="T64" s="14" t="n">
        <v>4</v>
      </c>
      <c r="U64" s="14" t="n">
        <v>1</v>
      </c>
      <c r="V64" s="14" t="n">
        <v>1</v>
      </c>
      <c r="W64" s="14" t="n">
        <v>0</v>
      </c>
      <c r="X64" s="14" t="n">
        <v>20</v>
      </c>
      <c r="Y64" s="14" t="n">
        <v>3</v>
      </c>
      <c r="Z64" s="14" t="n">
        <v>3</v>
      </c>
      <c r="AA64" s="14" t="n">
        <v>10</v>
      </c>
      <c r="AB64" s="14" t="n">
        <v>6</v>
      </c>
      <c r="AC64" s="14" t="n">
        <v>0</v>
      </c>
      <c r="AD64" s="14" t="n">
        <v>6</v>
      </c>
      <c r="AE64" s="14" t="n">
        <f aca="false">SUM(I64:AD64)</f>
        <v>289</v>
      </c>
    </row>
    <row r="65" s="275" customFormat="true" ht="16.5" hidden="false" customHeight="false" outlineLevel="0" collapsed="false">
      <c r="A65" s="14" t="n">
        <v>64</v>
      </c>
      <c r="B65" s="14" t="n">
        <v>14</v>
      </c>
      <c r="C65" s="14" t="n">
        <v>66</v>
      </c>
      <c r="D65" s="14" t="s">
        <v>507</v>
      </c>
      <c r="E65" s="14"/>
      <c r="F65" s="22" t="n">
        <v>483</v>
      </c>
      <c r="G65" s="14" t="s">
        <v>35</v>
      </c>
      <c r="H65" s="14" t="n">
        <v>529</v>
      </c>
      <c r="I65" s="14" t="n">
        <v>33</v>
      </c>
      <c r="J65" s="14" t="n">
        <v>57</v>
      </c>
      <c r="K65" s="14" t="n">
        <v>13</v>
      </c>
      <c r="L65" s="14" t="n">
        <v>5</v>
      </c>
      <c r="M65" s="14" t="n">
        <v>20</v>
      </c>
      <c r="N65" s="14" t="n">
        <v>0</v>
      </c>
      <c r="O65" s="14" t="n">
        <v>8</v>
      </c>
      <c r="P65" s="14" t="n">
        <v>1</v>
      </c>
      <c r="Q65" s="14" t="n">
        <v>1</v>
      </c>
      <c r="R65" s="14" t="n">
        <v>73</v>
      </c>
      <c r="T65" s="14" t="n">
        <v>7</v>
      </c>
      <c r="U65" s="14" t="n">
        <v>4</v>
      </c>
      <c r="V65" s="14" t="n">
        <v>3</v>
      </c>
      <c r="W65" s="14" t="n">
        <v>0</v>
      </c>
      <c r="X65" s="14" t="n">
        <v>26</v>
      </c>
      <c r="Y65" s="14" t="n">
        <v>2</v>
      </c>
      <c r="Z65" s="14" t="n">
        <v>4</v>
      </c>
      <c r="AA65" s="14" t="n">
        <v>3</v>
      </c>
      <c r="AB65" s="14" t="n">
        <v>13</v>
      </c>
      <c r="AC65" s="14" t="n">
        <v>0</v>
      </c>
      <c r="AD65" s="14" t="n">
        <v>4</v>
      </c>
      <c r="AE65" s="14" t="n">
        <f aca="false">SUM(I65:AD65)</f>
        <v>277</v>
      </c>
    </row>
    <row r="66" s="275" customFormat="true" ht="16.5" hidden="false" customHeight="false" outlineLevel="0" collapsed="false">
      <c r="A66" s="14" t="n">
        <v>65</v>
      </c>
      <c r="B66" s="14" t="n">
        <v>14</v>
      </c>
      <c r="C66" s="14" t="n">
        <v>66</v>
      </c>
      <c r="D66" s="14" t="s">
        <v>507</v>
      </c>
      <c r="E66" s="14"/>
      <c r="F66" s="22" t="n">
        <v>484</v>
      </c>
      <c r="G66" s="14" t="s">
        <v>33</v>
      </c>
      <c r="H66" s="14" t="n">
        <v>697</v>
      </c>
      <c r="I66" s="14" t="n">
        <v>68</v>
      </c>
      <c r="J66" s="14" t="n">
        <v>84</v>
      </c>
      <c r="K66" s="14" t="n">
        <v>24</v>
      </c>
      <c r="L66" s="14" t="n">
        <v>14</v>
      </c>
      <c r="M66" s="14" t="n">
        <v>19</v>
      </c>
      <c r="N66" s="14" t="n">
        <v>8</v>
      </c>
      <c r="O66" s="14" t="n">
        <v>10</v>
      </c>
      <c r="P66" s="14" t="n">
        <v>4</v>
      </c>
      <c r="Q66" s="14" t="n">
        <v>1</v>
      </c>
      <c r="R66" s="14" t="n">
        <v>99</v>
      </c>
      <c r="T66" s="14" t="n">
        <v>7</v>
      </c>
      <c r="U66" s="14" t="n">
        <v>4</v>
      </c>
      <c r="V66" s="14" t="n">
        <v>1</v>
      </c>
      <c r="W66" s="14" t="n">
        <v>0</v>
      </c>
      <c r="X66" s="14" t="n">
        <v>14</v>
      </c>
      <c r="Y66" s="14" t="n">
        <v>2</v>
      </c>
      <c r="Z66" s="14" t="n">
        <v>3</v>
      </c>
      <c r="AA66" s="14" t="n">
        <v>2</v>
      </c>
      <c r="AB66" s="14" t="n">
        <v>3</v>
      </c>
      <c r="AC66" s="14" t="n">
        <v>1</v>
      </c>
      <c r="AD66" s="14" t="n">
        <v>13</v>
      </c>
      <c r="AE66" s="14" t="n">
        <f aca="false">SUM(I66:AD66)</f>
        <v>381</v>
      </c>
    </row>
    <row r="67" s="275" customFormat="true" ht="16.5" hidden="false" customHeight="false" outlineLevel="0" collapsed="false">
      <c r="A67" s="14" t="n">
        <v>66</v>
      </c>
      <c r="B67" s="14" t="n">
        <v>14</v>
      </c>
      <c r="C67" s="14" t="n">
        <v>66</v>
      </c>
      <c r="D67" s="14" t="s">
        <v>507</v>
      </c>
      <c r="E67" s="14"/>
      <c r="F67" s="22" t="n">
        <v>484</v>
      </c>
      <c r="G67" s="14" t="s">
        <v>34</v>
      </c>
      <c r="H67" s="14" t="n">
        <v>696</v>
      </c>
      <c r="I67" s="14" t="n">
        <v>46</v>
      </c>
      <c r="J67" s="14" t="n">
        <v>108</v>
      </c>
      <c r="K67" s="14" t="n">
        <v>22</v>
      </c>
      <c r="L67" s="14" t="n">
        <v>8</v>
      </c>
      <c r="M67" s="14" t="n">
        <v>20</v>
      </c>
      <c r="N67" s="14" t="n">
        <v>4</v>
      </c>
      <c r="O67" s="14" t="n">
        <v>2</v>
      </c>
      <c r="P67" s="14" t="n">
        <v>4</v>
      </c>
      <c r="Q67" s="14" t="n">
        <v>4</v>
      </c>
      <c r="R67" s="14" t="n">
        <v>100</v>
      </c>
      <c r="T67" s="14" t="n">
        <v>7</v>
      </c>
      <c r="U67" s="14" t="n">
        <v>1</v>
      </c>
      <c r="V67" s="14" t="n">
        <v>3</v>
      </c>
      <c r="W67" s="14" t="n">
        <v>0</v>
      </c>
      <c r="X67" s="14" t="n">
        <v>18</v>
      </c>
      <c r="Y67" s="14" t="n">
        <v>4</v>
      </c>
      <c r="Z67" s="14" t="n">
        <v>5</v>
      </c>
      <c r="AA67" s="14" t="n">
        <v>4</v>
      </c>
      <c r="AB67" s="14" t="n">
        <v>5</v>
      </c>
      <c r="AC67" s="14" t="n">
        <v>0</v>
      </c>
      <c r="AD67" s="14" t="n">
        <v>17</v>
      </c>
      <c r="AE67" s="14" t="n">
        <f aca="false">SUM(I67:AD67)</f>
        <v>382</v>
      </c>
    </row>
    <row r="68" s="275" customFormat="true" ht="16.5" hidden="false" customHeight="false" outlineLevel="0" collapsed="false">
      <c r="A68" s="14" t="n">
        <v>67</v>
      </c>
      <c r="B68" s="14" t="n">
        <v>14</v>
      </c>
      <c r="C68" s="14" t="n">
        <v>66</v>
      </c>
      <c r="D68" s="14" t="s">
        <v>507</v>
      </c>
      <c r="E68" s="14"/>
      <c r="F68" s="22" t="n">
        <v>485</v>
      </c>
      <c r="G68" s="14" t="s">
        <v>33</v>
      </c>
      <c r="H68" s="14" t="n">
        <v>651</v>
      </c>
      <c r="I68" s="14" t="n">
        <v>56</v>
      </c>
      <c r="J68" s="14" t="n">
        <v>106</v>
      </c>
      <c r="K68" s="14" t="n">
        <v>27</v>
      </c>
      <c r="L68" s="14" t="n">
        <v>7</v>
      </c>
      <c r="M68" s="14" t="n">
        <v>17</v>
      </c>
      <c r="N68" s="14" t="n">
        <v>1</v>
      </c>
      <c r="O68" s="14" t="n">
        <v>7</v>
      </c>
      <c r="P68" s="14" t="n">
        <v>6</v>
      </c>
      <c r="Q68" s="14" t="n">
        <v>0</v>
      </c>
      <c r="R68" s="14" t="n">
        <v>98</v>
      </c>
      <c r="T68" s="14" t="n">
        <v>3</v>
      </c>
      <c r="U68" s="14" t="n">
        <v>8</v>
      </c>
      <c r="V68" s="14" t="n">
        <v>1</v>
      </c>
      <c r="W68" s="14" t="n">
        <v>0</v>
      </c>
      <c r="X68" s="14" t="n">
        <v>16</v>
      </c>
      <c r="Y68" s="14" t="n">
        <v>4</v>
      </c>
      <c r="Z68" s="14" t="n">
        <v>0</v>
      </c>
      <c r="AA68" s="14" t="n">
        <v>3</v>
      </c>
      <c r="AB68" s="14" t="n">
        <v>23</v>
      </c>
      <c r="AC68" s="14" t="n">
        <v>1</v>
      </c>
      <c r="AD68" s="14" t="n">
        <v>6</v>
      </c>
      <c r="AE68" s="14" t="n">
        <f aca="false">SUM(I68:AD68)</f>
        <v>390</v>
      </c>
    </row>
    <row r="69" s="275" customFormat="true" ht="16.5" hidden="false" customHeight="false" outlineLevel="0" collapsed="false">
      <c r="A69" s="14" t="n">
        <v>68</v>
      </c>
      <c r="B69" s="14" t="n">
        <v>14</v>
      </c>
      <c r="C69" s="14" t="n">
        <v>66</v>
      </c>
      <c r="D69" s="14" t="s">
        <v>507</v>
      </c>
      <c r="E69" s="14"/>
      <c r="F69" s="22" t="n">
        <v>485</v>
      </c>
      <c r="G69" s="14" t="s">
        <v>34</v>
      </c>
      <c r="H69" s="14" t="n">
        <v>650</v>
      </c>
      <c r="I69" s="14" t="n">
        <v>66</v>
      </c>
      <c r="J69" s="14" t="n">
        <v>98</v>
      </c>
      <c r="K69" s="14" t="n">
        <v>27</v>
      </c>
      <c r="L69" s="14" t="n">
        <v>9</v>
      </c>
      <c r="M69" s="14" t="n">
        <v>18</v>
      </c>
      <c r="N69" s="14" t="n">
        <v>4</v>
      </c>
      <c r="O69" s="14" t="n">
        <v>3</v>
      </c>
      <c r="P69" s="14" t="n">
        <v>4</v>
      </c>
      <c r="Q69" s="14" t="n">
        <v>0</v>
      </c>
      <c r="R69" s="14" t="n">
        <v>87</v>
      </c>
      <c r="T69" s="14" t="n">
        <v>8</v>
      </c>
      <c r="U69" s="14" t="n">
        <v>3</v>
      </c>
      <c r="V69" s="14" t="n">
        <v>3</v>
      </c>
      <c r="W69" s="14" t="n">
        <v>0</v>
      </c>
      <c r="X69" s="14" t="n">
        <v>16</v>
      </c>
      <c r="Y69" s="14" t="n">
        <v>4</v>
      </c>
      <c r="Z69" s="14" t="n">
        <v>1</v>
      </c>
      <c r="AA69" s="14" t="n">
        <v>2</v>
      </c>
      <c r="AB69" s="14" t="n">
        <v>8</v>
      </c>
      <c r="AC69" s="14" t="n">
        <v>0</v>
      </c>
      <c r="AD69" s="14" t="n">
        <v>10</v>
      </c>
      <c r="AE69" s="14" t="n">
        <f aca="false">SUM(I69:AD69)</f>
        <v>371</v>
      </c>
    </row>
    <row r="70" s="275" customFormat="true" ht="16.5" hidden="false" customHeight="false" outlineLevel="0" collapsed="false">
      <c r="A70" s="14" t="n">
        <v>69</v>
      </c>
      <c r="B70" s="14" t="n">
        <v>14</v>
      </c>
      <c r="C70" s="14" t="n">
        <v>66</v>
      </c>
      <c r="D70" s="14" t="s">
        <v>507</v>
      </c>
      <c r="E70" s="14"/>
      <c r="F70" s="22" t="n">
        <v>486</v>
      </c>
      <c r="G70" s="14" t="s">
        <v>33</v>
      </c>
      <c r="H70" s="14" t="n">
        <v>591</v>
      </c>
      <c r="I70" s="14" t="n">
        <v>38</v>
      </c>
      <c r="J70" s="14" t="n">
        <v>70</v>
      </c>
      <c r="K70" s="14" t="n">
        <v>15</v>
      </c>
      <c r="L70" s="14" t="n">
        <v>5</v>
      </c>
      <c r="M70" s="14" t="n">
        <v>30</v>
      </c>
      <c r="N70" s="14" t="n">
        <v>3</v>
      </c>
      <c r="O70" s="14" t="n">
        <v>7</v>
      </c>
      <c r="P70" s="14" t="n">
        <v>9</v>
      </c>
      <c r="Q70" s="14" t="n">
        <v>1</v>
      </c>
      <c r="R70" s="14" t="n">
        <v>83</v>
      </c>
      <c r="T70" s="14" t="n">
        <v>7</v>
      </c>
      <c r="U70" s="14" t="n">
        <v>2</v>
      </c>
      <c r="V70" s="14" t="n">
        <v>1</v>
      </c>
      <c r="W70" s="14" t="n">
        <v>0</v>
      </c>
      <c r="X70" s="14" t="n">
        <v>13</v>
      </c>
      <c r="Y70" s="14" t="n">
        <v>4</v>
      </c>
      <c r="Z70" s="14" t="n">
        <v>4</v>
      </c>
      <c r="AA70" s="14" t="n">
        <v>8</v>
      </c>
      <c r="AB70" s="14" t="n">
        <v>11</v>
      </c>
      <c r="AC70" s="14" t="n">
        <v>0</v>
      </c>
      <c r="AD70" s="14" t="n">
        <v>14</v>
      </c>
      <c r="AE70" s="14" t="n">
        <f aca="false">SUM(I70:AD70)</f>
        <v>325</v>
      </c>
    </row>
    <row r="71" s="275" customFormat="true" ht="16.5" hidden="false" customHeight="false" outlineLevel="0" collapsed="false">
      <c r="A71" s="14" t="n">
        <v>70</v>
      </c>
      <c r="B71" s="14" t="n">
        <v>14</v>
      </c>
      <c r="C71" s="14" t="n">
        <v>66</v>
      </c>
      <c r="D71" s="14" t="s">
        <v>507</v>
      </c>
      <c r="E71" s="14"/>
      <c r="F71" s="22" t="n">
        <v>486</v>
      </c>
      <c r="G71" s="14" t="s">
        <v>34</v>
      </c>
      <c r="H71" s="14" t="n">
        <v>591</v>
      </c>
      <c r="I71" s="14" t="n">
        <v>42</v>
      </c>
      <c r="J71" s="14" t="n">
        <v>78</v>
      </c>
      <c r="K71" s="14" t="n">
        <v>12</v>
      </c>
      <c r="L71" s="14" t="n">
        <v>1</v>
      </c>
      <c r="M71" s="14" t="n">
        <v>29</v>
      </c>
      <c r="N71" s="14" t="n">
        <v>0</v>
      </c>
      <c r="O71" s="14" t="n">
        <v>4</v>
      </c>
      <c r="P71" s="14" t="n">
        <v>5</v>
      </c>
      <c r="Q71" s="14" t="n">
        <v>7</v>
      </c>
      <c r="R71" s="14" t="n">
        <v>100</v>
      </c>
      <c r="T71" s="14" t="n">
        <v>4</v>
      </c>
      <c r="U71" s="14" t="n">
        <v>1</v>
      </c>
      <c r="V71" s="14" t="n">
        <v>2</v>
      </c>
      <c r="W71" s="14" t="n">
        <v>0</v>
      </c>
      <c r="X71" s="14" t="n">
        <v>26</v>
      </c>
      <c r="Y71" s="14" t="n">
        <v>4</v>
      </c>
      <c r="Z71" s="14" t="n">
        <v>1</v>
      </c>
      <c r="AA71" s="14" t="n">
        <v>4</v>
      </c>
      <c r="AB71" s="14" t="n">
        <v>9</v>
      </c>
      <c r="AC71" s="14" t="n">
        <v>0</v>
      </c>
      <c r="AD71" s="14" t="n">
        <v>5</v>
      </c>
      <c r="AE71" s="14" t="n">
        <f aca="false">SUM(I71:AD71)</f>
        <v>334</v>
      </c>
    </row>
    <row r="72" s="275" customFormat="true" ht="16.5" hidden="false" customHeight="false" outlineLevel="0" collapsed="false">
      <c r="A72" s="14" t="n">
        <v>71</v>
      </c>
      <c r="B72" s="14" t="n">
        <v>14</v>
      </c>
      <c r="C72" s="14" t="n">
        <v>66</v>
      </c>
      <c r="D72" s="14" t="s">
        <v>507</v>
      </c>
      <c r="E72" s="14"/>
      <c r="F72" s="22" t="n">
        <v>487</v>
      </c>
      <c r="G72" s="14" t="s">
        <v>33</v>
      </c>
      <c r="H72" s="14" t="n">
        <v>609</v>
      </c>
      <c r="I72" s="14" t="n">
        <v>57</v>
      </c>
      <c r="J72" s="14" t="n">
        <v>60</v>
      </c>
      <c r="K72" s="14" t="n">
        <v>38</v>
      </c>
      <c r="L72" s="14" t="n">
        <v>3</v>
      </c>
      <c r="M72" s="14" t="n">
        <v>20</v>
      </c>
      <c r="N72" s="14" t="n">
        <v>2</v>
      </c>
      <c r="O72" s="14" t="n">
        <v>4</v>
      </c>
      <c r="P72" s="14" t="n">
        <v>4</v>
      </c>
      <c r="Q72" s="14" t="n">
        <v>2</v>
      </c>
      <c r="R72" s="14" t="n">
        <v>54</v>
      </c>
      <c r="T72" s="14" t="n">
        <v>7</v>
      </c>
      <c r="U72" s="14" t="n">
        <v>5</v>
      </c>
      <c r="V72" s="14" t="n">
        <v>2</v>
      </c>
      <c r="W72" s="14" t="n">
        <v>0</v>
      </c>
      <c r="X72" s="14" t="n">
        <v>7</v>
      </c>
      <c r="Y72" s="14" t="n">
        <v>2</v>
      </c>
      <c r="Z72" s="14" t="n">
        <v>4</v>
      </c>
      <c r="AA72" s="14" t="n">
        <v>4</v>
      </c>
      <c r="AB72" s="14" t="n">
        <v>30</v>
      </c>
      <c r="AC72" s="14"/>
      <c r="AD72" s="14" t="n">
        <v>13</v>
      </c>
      <c r="AE72" s="14" t="n">
        <f aca="false">SUM(I72:AD72)</f>
        <v>318</v>
      </c>
    </row>
    <row r="73" s="275" customFormat="true" ht="16.5" hidden="false" customHeight="false" outlineLevel="0" collapsed="false">
      <c r="A73" s="14" t="n">
        <v>72</v>
      </c>
      <c r="B73" s="14" t="n">
        <v>14</v>
      </c>
      <c r="C73" s="14" t="n">
        <v>66</v>
      </c>
      <c r="D73" s="14" t="s">
        <v>507</v>
      </c>
      <c r="E73" s="14"/>
      <c r="F73" s="22" t="n">
        <v>487</v>
      </c>
      <c r="G73" s="14" t="s">
        <v>34</v>
      </c>
      <c r="H73" s="14" t="n">
        <v>609</v>
      </c>
      <c r="I73" s="14" t="n">
        <v>46</v>
      </c>
      <c r="J73" s="14" t="n">
        <v>54</v>
      </c>
      <c r="K73" s="14" t="n">
        <v>32</v>
      </c>
      <c r="L73" s="14" t="n">
        <v>10</v>
      </c>
      <c r="M73" s="14" t="n">
        <v>20</v>
      </c>
      <c r="N73" s="14" t="n">
        <v>2</v>
      </c>
      <c r="O73" s="14" t="n">
        <v>7</v>
      </c>
      <c r="P73" s="14" t="n">
        <v>5</v>
      </c>
      <c r="Q73" s="14" t="n">
        <v>3</v>
      </c>
      <c r="R73" s="14" t="n">
        <v>50</v>
      </c>
      <c r="T73" s="14" t="n">
        <v>5</v>
      </c>
      <c r="U73" s="14" t="n">
        <v>4</v>
      </c>
      <c r="V73" s="14" t="n">
        <v>1</v>
      </c>
      <c r="W73" s="14" t="n">
        <v>0</v>
      </c>
      <c r="X73" s="14" t="n">
        <v>7</v>
      </c>
      <c r="Y73" s="14" t="n">
        <v>6</v>
      </c>
      <c r="Z73" s="14" t="n">
        <v>3</v>
      </c>
      <c r="AA73" s="14" t="n">
        <v>6</v>
      </c>
      <c r="AB73" s="14" t="n">
        <v>26</v>
      </c>
      <c r="AC73" s="14" t="n">
        <v>0</v>
      </c>
      <c r="AD73" s="14" t="n">
        <v>4</v>
      </c>
      <c r="AE73" s="14" t="n">
        <f aca="false">SUM(I73:AD73)</f>
        <v>291</v>
      </c>
    </row>
    <row r="74" s="275" customFormat="true" ht="16.5" hidden="false" customHeight="false" outlineLevel="0" collapsed="false">
      <c r="A74" s="14" t="n">
        <v>73</v>
      </c>
      <c r="B74" s="14" t="n">
        <v>14</v>
      </c>
      <c r="C74" s="14" t="n">
        <v>66</v>
      </c>
      <c r="D74" s="14" t="s">
        <v>507</v>
      </c>
      <c r="E74" s="17"/>
      <c r="F74" s="22" t="n">
        <v>487</v>
      </c>
      <c r="G74" s="14" t="s">
        <v>35</v>
      </c>
      <c r="H74" s="14" t="n">
        <v>609</v>
      </c>
      <c r="I74" s="14" t="n">
        <v>51</v>
      </c>
      <c r="J74" s="14" t="n">
        <v>80</v>
      </c>
      <c r="K74" s="14" t="n">
        <v>35</v>
      </c>
      <c r="L74" s="14" t="n">
        <v>8</v>
      </c>
      <c r="M74" s="14" t="n">
        <v>23</v>
      </c>
      <c r="N74" s="14" t="n">
        <v>5</v>
      </c>
      <c r="O74" s="14" t="n">
        <v>5</v>
      </c>
      <c r="P74" s="14" t="n">
        <v>4</v>
      </c>
      <c r="Q74" s="14" t="n">
        <v>5</v>
      </c>
      <c r="R74" s="14" t="n">
        <v>68</v>
      </c>
      <c r="T74" s="14" t="n">
        <v>2</v>
      </c>
      <c r="U74" s="14" t="n">
        <v>0</v>
      </c>
      <c r="V74" s="14" t="n">
        <v>3</v>
      </c>
      <c r="W74" s="14" t="n">
        <v>0</v>
      </c>
      <c r="X74" s="14" t="n">
        <v>7</v>
      </c>
      <c r="Y74" s="14" t="n">
        <v>2</v>
      </c>
      <c r="Z74" s="14" t="n">
        <v>0</v>
      </c>
      <c r="AA74" s="14" t="n">
        <v>2</v>
      </c>
      <c r="AB74" s="14" t="n">
        <v>9</v>
      </c>
      <c r="AC74" s="14" t="n">
        <v>0</v>
      </c>
      <c r="AD74" s="14" t="n">
        <v>10</v>
      </c>
      <c r="AE74" s="14" t="n">
        <f aca="false">SUM(I74:AD74)</f>
        <v>319</v>
      </c>
    </row>
    <row r="75" s="275" customFormat="true" ht="16.5" hidden="false" customHeight="false" outlineLevel="0" collapsed="false">
      <c r="A75" s="14" t="n">
        <v>74</v>
      </c>
      <c r="B75" s="14" t="n">
        <v>14</v>
      </c>
      <c r="C75" s="14" t="n">
        <v>66</v>
      </c>
      <c r="D75" s="14" t="s">
        <v>507</v>
      </c>
      <c r="E75" s="14"/>
      <c r="F75" s="22" t="n">
        <v>488</v>
      </c>
      <c r="G75" s="14" t="s">
        <v>33</v>
      </c>
      <c r="H75" s="14" t="n">
        <v>744</v>
      </c>
      <c r="I75" s="14" t="n">
        <v>61</v>
      </c>
      <c r="J75" s="14" t="n">
        <v>85</v>
      </c>
      <c r="K75" s="14" t="n">
        <v>26</v>
      </c>
      <c r="L75" s="14" t="n">
        <v>7</v>
      </c>
      <c r="M75" s="14" t="n">
        <v>33</v>
      </c>
      <c r="N75" s="14" t="n">
        <v>5</v>
      </c>
      <c r="O75" s="14" t="n">
        <v>9</v>
      </c>
      <c r="P75" s="14" t="n">
        <v>2</v>
      </c>
      <c r="Q75" s="14" t="n">
        <v>0</v>
      </c>
      <c r="R75" s="14" t="n">
        <v>111</v>
      </c>
      <c r="T75" s="14" t="n">
        <v>3</v>
      </c>
      <c r="U75" s="14" t="n">
        <v>4</v>
      </c>
      <c r="V75" s="14" t="n">
        <v>3</v>
      </c>
      <c r="W75" s="14" t="n">
        <v>0</v>
      </c>
      <c r="X75" s="14" t="n">
        <v>24</v>
      </c>
      <c r="Y75" s="14" t="n">
        <v>1</v>
      </c>
      <c r="Z75" s="14" t="n">
        <v>3</v>
      </c>
      <c r="AA75" s="14" t="n">
        <v>4</v>
      </c>
      <c r="AB75" s="14" t="n">
        <v>12</v>
      </c>
      <c r="AC75" s="14" t="n">
        <v>0</v>
      </c>
      <c r="AD75" s="14" t="n">
        <v>16</v>
      </c>
      <c r="AE75" s="14" t="n">
        <f aca="false">SUM(I75:AD75)</f>
        <v>409</v>
      </c>
    </row>
    <row r="76" s="275" customFormat="true" ht="16.5" hidden="false" customHeight="false" outlineLevel="0" collapsed="false">
      <c r="A76" s="14" t="n">
        <v>75</v>
      </c>
      <c r="B76" s="14" t="n">
        <v>14</v>
      </c>
      <c r="C76" s="14" t="n">
        <v>66</v>
      </c>
      <c r="D76" s="14" t="s">
        <v>507</v>
      </c>
      <c r="E76" s="14"/>
      <c r="F76" s="22" t="n">
        <v>488</v>
      </c>
      <c r="G76" s="14" t="s">
        <v>34</v>
      </c>
      <c r="H76" s="14" t="n">
        <v>744</v>
      </c>
      <c r="I76" s="14" t="n">
        <v>66</v>
      </c>
      <c r="J76" s="14" t="n">
        <v>85</v>
      </c>
      <c r="K76" s="14" t="n">
        <v>16</v>
      </c>
      <c r="L76" s="14" t="n">
        <v>4</v>
      </c>
      <c r="M76" s="14" t="n">
        <v>33</v>
      </c>
      <c r="N76" s="14" t="n">
        <v>2</v>
      </c>
      <c r="O76" s="14" t="n">
        <v>10</v>
      </c>
      <c r="P76" s="14" t="n">
        <v>3</v>
      </c>
      <c r="Q76" s="14" t="n">
        <v>4</v>
      </c>
      <c r="R76" s="14" t="n">
        <v>96</v>
      </c>
      <c r="T76" s="14" t="n">
        <v>5</v>
      </c>
      <c r="U76" s="14" t="n">
        <v>1</v>
      </c>
      <c r="V76" s="14" t="n">
        <v>2</v>
      </c>
      <c r="W76" s="14" t="n">
        <v>1</v>
      </c>
      <c r="X76" s="14" t="n">
        <v>21</v>
      </c>
      <c r="Y76" s="14" t="n">
        <v>3</v>
      </c>
      <c r="Z76" s="14" t="n">
        <v>3</v>
      </c>
      <c r="AA76" s="14" t="n">
        <v>4</v>
      </c>
      <c r="AB76" s="14" t="n">
        <v>4</v>
      </c>
      <c r="AC76" s="14" t="n">
        <v>0</v>
      </c>
      <c r="AD76" s="14" t="n">
        <v>15</v>
      </c>
      <c r="AE76" s="14" t="n">
        <f aca="false">SUM(I76:AD76)</f>
        <v>378</v>
      </c>
    </row>
    <row r="77" s="275" customFormat="true" ht="16.5" hidden="false" customHeight="false" outlineLevel="0" collapsed="false">
      <c r="A77" s="14" t="n">
        <v>76</v>
      </c>
      <c r="B77" s="14" t="n">
        <v>14</v>
      </c>
      <c r="C77" s="14" t="n">
        <v>66</v>
      </c>
      <c r="D77" s="14" t="s">
        <v>507</v>
      </c>
      <c r="E77" s="14"/>
      <c r="F77" s="22" t="n">
        <v>489</v>
      </c>
      <c r="G77" s="14" t="s">
        <v>33</v>
      </c>
      <c r="H77" s="14" t="n">
        <v>519</v>
      </c>
      <c r="I77" s="14" t="n">
        <v>76</v>
      </c>
      <c r="J77" s="14" t="n">
        <v>104</v>
      </c>
      <c r="K77" s="14" t="n">
        <v>17</v>
      </c>
      <c r="L77" s="14" t="n">
        <v>9</v>
      </c>
      <c r="M77" s="14" t="n">
        <v>15</v>
      </c>
      <c r="N77" s="14" t="n">
        <v>1</v>
      </c>
      <c r="O77" s="14" t="n">
        <v>4</v>
      </c>
      <c r="P77" s="14" t="n">
        <v>3</v>
      </c>
      <c r="Q77" s="14" t="n">
        <v>2</v>
      </c>
      <c r="R77" s="14" t="n">
        <v>48</v>
      </c>
      <c r="T77" s="14" t="n">
        <v>3</v>
      </c>
      <c r="U77" s="14" t="n">
        <v>5</v>
      </c>
      <c r="V77" s="14" t="n">
        <v>6</v>
      </c>
      <c r="W77" s="14" t="n">
        <v>0</v>
      </c>
      <c r="X77" s="14" t="n">
        <v>20</v>
      </c>
      <c r="Y77" s="14" t="n">
        <v>1</v>
      </c>
      <c r="Z77" s="14" t="n">
        <v>3</v>
      </c>
      <c r="AA77" s="14" t="n">
        <v>6</v>
      </c>
      <c r="AB77" s="14" t="n">
        <v>13</v>
      </c>
      <c r="AC77" s="14" t="n">
        <v>0</v>
      </c>
      <c r="AD77" s="14" t="n">
        <v>10</v>
      </c>
      <c r="AE77" s="14" t="n">
        <f aca="false">SUM(I77:AD77)</f>
        <v>346</v>
      </c>
    </row>
    <row r="78" s="275" customFormat="true" ht="16.5" hidden="false" customHeight="false" outlineLevel="0" collapsed="false">
      <c r="A78" s="14" t="n">
        <v>77</v>
      </c>
      <c r="B78" s="14" t="n">
        <v>14</v>
      </c>
      <c r="C78" s="14" t="n">
        <v>66</v>
      </c>
      <c r="D78" s="14" t="s">
        <v>507</v>
      </c>
      <c r="E78" s="14"/>
      <c r="F78" s="22" t="n">
        <v>489</v>
      </c>
      <c r="G78" s="14" t="s">
        <v>34</v>
      </c>
      <c r="H78" s="14" t="n">
        <v>519</v>
      </c>
      <c r="I78" s="14" t="n">
        <v>66</v>
      </c>
      <c r="J78" s="14" t="n">
        <v>103</v>
      </c>
      <c r="K78" s="14" t="n">
        <v>15</v>
      </c>
      <c r="L78" s="14" t="n">
        <v>4</v>
      </c>
      <c r="M78" s="14" t="n">
        <v>16</v>
      </c>
      <c r="N78" s="14" t="n">
        <v>1</v>
      </c>
      <c r="O78" s="14" t="n">
        <v>2</v>
      </c>
      <c r="P78" s="14" t="n">
        <v>4</v>
      </c>
      <c r="Q78" s="14" t="n">
        <v>2</v>
      </c>
      <c r="R78" s="14" t="n">
        <v>62</v>
      </c>
      <c r="T78" s="14" t="n">
        <v>5</v>
      </c>
      <c r="U78" s="14" t="n">
        <v>0</v>
      </c>
      <c r="V78" s="14" t="n">
        <v>0</v>
      </c>
      <c r="W78" s="14" t="n">
        <v>0</v>
      </c>
      <c r="X78" s="14" t="n">
        <v>12</v>
      </c>
      <c r="Y78" s="14" t="n">
        <v>3</v>
      </c>
      <c r="Z78" s="14" t="n">
        <v>7</v>
      </c>
      <c r="AA78" s="14" t="n">
        <v>4</v>
      </c>
      <c r="AB78" s="14" t="n">
        <v>8</v>
      </c>
      <c r="AC78" s="14" t="n">
        <v>1</v>
      </c>
      <c r="AD78" s="14" t="n">
        <v>7</v>
      </c>
      <c r="AE78" s="14" t="n">
        <f aca="false">SUM(I78:AD78)</f>
        <v>322</v>
      </c>
    </row>
    <row r="79" s="275" customFormat="true" ht="16.5" hidden="false" customHeight="false" outlineLevel="0" collapsed="false">
      <c r="A79" s="14" t="n">
        <v>78</v>
      </c>
      <c r="B79" s="14" t="n">
        <v>14</v>
      </c>
      <c r="C79" s="14" t="n">
        <v>66</v>
      </c>
      <c r="D79" s="14" t="s">
        <v>507</v>
      </c>
      <c r="E79" s="17"/>
      <c r="F79" s="22" t="n">
        <v>489</v>
      </c>
      <c r="G79" s="14" t="s">
        <v>35</v>
      </c>
      <c r="H79" s="14" t="n">
        <v>519</v>
      </c>
      <c r="I79" s="14" t="n">
        <v>64</v>
      </c>
      <c r="J79" s="14" t="n">
        <v>83</v>
      </c>
      <c r="K79" s="14" t="n">
        <v>17</v>
      </c>
      <c r="L79" s="14" t="n">
        <v>6</v>
      </c>
      <c r="M79" s="14" t="n">
        <v>13</v>
      </c>
      <c r="N79" s="14" t="n">
        <v>2</v>
      </c>
      <c r="O79" s="14" t="n">
        <v>0</v>
      </c>
      <c r="P79" s="14" t="n">
        <v>0</v>
      </c>
      <c r="Q79" s="14" t="n">
        <v>2</v>
      </c>
      <c r="R79" s="14" t="n">
        <v>52</v>
      </c>
      <c r="T79" s="14" t="n">
        <v>5</v>
      </c>
      <c r="U79" s="14" t="n">
        <v>4</v>
      </c>
      <c r="V79" s="14" t="n">
        <v>2</v>
      </c>
      <c r="W79" s="14" t="n">
        <v>0</v>
      </c>
      <c r="X79" s="14" t="n">
        <v>17</v>
      </c>
      <c r="Y79" s="14" t="n">
        <v>3</v>
      </c>
      <c r="Z79" s="14" t="n">
        <v>3</v>
      </c>
      <c r="AA79" s="14" t="n">
        <v>4</v>
      </c>
      <c r="AB79" s="14" t="n">
        <v>22</v>
      </c>
      <c r="AC79" s="14" t="n">
        <v>0</v>
      </c>
      <c r="AD79" s="14" t="n">
        <v>9</v>
      </c>
      <c r="AE79" s="14" t="n">
        <f aca="false">SUM(I79:AD79)</f>
        <v>308</v>
      </c>
    </row>
    <row r="80" s="275" customFormat="true" ht="16.5" hidden="false" customHeight="false" outlineLevel="0" collapsed="false">
      <c r="A80" s="14" t="n">
        <v>79</v>
      </c>
      <c r="B80" s="14" t="n">
        <v>14</v>
      </c>
      <c r="C80" s="14" t="n">
        <v>66</v>
      </c>
      <c r="D80" s="14" t="s">
        <v>507</v>
      </c>
      <c r="E80" s="14"/>
      <c r="F80" s="22" t="n">
        <v>490</v>
      </c>
      <c r="G80" s="14" t="s">
        <v>33</v>
      </c>
      <c r="H80" s="14" t="n">
        <v>715</v>
      </c>
      <c r="I80" s="14" t="n">
        <v>83</v>
      </c>
      <c r="J80" s="14" t="n">
        <v>109</v>
      </c>
      <c r="K80" s="14" t="n">
        <v>25</v>
      </c>
      <c r="L80" s="14" t="n">
        <v>6</v>
      </c>
      <c r="M80" s="14" t="n">
        <v>20</v>
      </c>
      <c r="N80" s="14" t="n">
        <v>0</v>
      </c>
      <c r="O80" s="14" t="n">
        <v>6</v>
      </c>
      <c r="P80" s="14" t="n">
        <v>8</v>
      </c>
      <c r="Q80" s="14" t="n">
        <v>9</v>
      </c>
      <c r="R80" s="14" t="n">
        <v>90</v>
      </c>
      <c r="T80" s="14" t="n">
        <v>4</v>
      </c>
      <c r="U80" s="14" t="n">
        <v>4</v>
      </c>
      <c r="V80" s="14" t="n">
        <v>6</v>
      </c>
      <c r="W80" s="14" t="n">
        <v>0</v>
      </c>
      <c r="X80" s="14" t="n">
        <v>8</v>
      </c>
      <c r="Y80" s="14" t="n">
        <v>2</v>
      </c>
      <c r="Z80" s="14" t="n">
        <v>3</v>
      </c>
      <c r="AA80" s="14" t="n">
        <v>5</v>
      </c>
      <c r="AB80" s="14" t="n">
        <v>22</v>
      </c>
      <c r="AC80" s="14" t="n">
        <v>0</v>
      </c>
      <c r="AD80" s="14" t="n">
        <v>13</v>
      </c>
      <c r="AE80" s="14" t="n">
        <f aca="false">SUM(I80:AD80)</f>
        <v>423</v>
      </c>
    </row>
    <row r="81" s="275" customFormat="true" ht="16.5" hidden="false" customHeight="false" outlineLevel="0" collapsed="false">
      <c r="A81" s="14" t="n">
        <v>80</v>
      </c>
      <c r="B81" s="14" t="n">
        <v>14</v>
      </c>
      <c r="C81" s="14" t="n">
        <v>66</v>
      </c>
      <c r="D81" s="14" t="s">
        <v>507</v>
      </c>
      <c r="E81" s="14"/>
      <c r="F81" s="22" t="n">
        <v>490</v>
      </c>
      <c r="G81" s="14" t="s">
        <v>34</v>
      </c>
      <c r="H81" s="14" t="n">
        <v>715</v>
      </c>
      <c r="I81" s="14" t="n">
        <v>68</v>
      </c>
      <c r="J81" s="14" t="n">
        <v>100</v>
      </c>
      <c r="K81" s="14" t="n">
        <v>19</v>
      </c>
      <c r="L81" s="14" t="n">
        <v>6</v>
      </c>
      <c r="M81" s="14" t="n">
        <v>22</v>
      </c>
      <c r="N81" s="14" t="n">
        <v>9</v>
      </c>
      <c r="O81" s="14" t="n">
        <v>6</v>
      </c>
      <c r="P81" s="14" t="n">
        <v>8</v>
      </c>
      <c r="Q81" s="14" t="n">
        <v>2</v>
      </c>
      <c r="R81" s="14" t="n">
        <v>79</v>
      </c>
      <c r="T81" s="14" t="n">
        <v>6</v>
      </c>
      <c r="U81" s="14" t="n">
        <v>4</v>
      </c>
      <c r="V81" s="14" t="n">
        <v>3</v>
      </c>
      <c r="W81" s="14" t="n">
        <v>0</v>
      </c>
      <c r="X81" s="14" t="n">
        <v>19</v>
      </c>
      <c r="Y81" s="14" t="n">
        <v>3</v>
      </c>
      <c r="Z81" s="14" t="n">
        <v>4</v>
      </c>
      <c r="AA81" s="14" t="n">
        <v>6</v>
      </c>
      <c r="AB81" s="14" t="n">
        <v>8</v>
      </c>
      <c r="AC81" s="14" t="n">
        <v>0</v>
      </c>
      <c r="AD81" s="14" t="n">
        <v>12</v>
      </c>
      <c r="AE81" s="14" t="n">
        <f aca="false">SUM(I81:AD81)</f>
        <v>384</v>
      </c>
    </row>
    <row r="82" s="275" customFormat="true" ht="16.5" hidden="false" customHeight="false" outlineLevel="0" collapsed="false">
      <c r="A82" s="14" t="n">
        <v>81</v>
      </c>
      <c r="B82" s="14" t="n">
        <v>14</v>
      </c>
      <c r="C82" s="14" t="n">
        <v>66</v>
      </c>
      <c r="D82" s="14" t="s">
        <v>507</v>
      </c>
      <c r="E82" s="14"/>
      <c r="F82" s="22" t="n">
        <v>491</v>
      </c>
      <c r="G82" s="14" t="s">
        <v>33</v>
      </c>
      <c r="H82" s="14" t="n">
        <v>711</v>
      </c>
      <c r="I82" s="14" t="n">
        <v>50</v>
      </c>
      <c r="J82" s="14" t="n">
        <v>84</v>
      </c>
      <c r="K82" s="14" t="n">
        <v>40</v>
      </c>
      <c r="L82" s="14" t="n">
        <v>6</v>
      </c>
      <c r="M82" s="14" t="n">
        <v>32</v>
      </c>
      <c r="N82" s="14" t="n">
        <v>7</v>
      </c>
      <c r="O82" s="14" t="n">
        <v>1</v>
      </c>
      <c r="P82" s="14" t="n">
        <v>8</v>
      </c>
      <c r="Q82" s="14" t="n">
        <v>2</v>
      </c>
      <c r="R82" s="14" t="n">
        <v>92</v>
      </c>
      <c r="T82" s="14" t="n">
        <v>6</v>
      </c>
      <c r="U82" s="14" t="n">
        <v>3</v>
      </c>
      <c r="V82" s="14" t="n">
        <v>6</v>
      </c>
      <c r="W82" s="14" t="n">
        <v>0</v>
      </c>
      <c r="X82" s="14" t="n">
        <v>0</v>
      </c>
      <c r="Y82" s="14" t="n">
        <v>0</v>
      </c>
      <c r="Z82" s="14" t="n">
        <v>0</v>
      </c>
      <c r="AA82" s="14" t="n">
        <v>0</v>
      </c>
      <c r="AB82" s="14" t="n">
        <v>7</v>
      </c>
      <c r="AC82" s="14" t="n">
        <v>0</v>
      </c>
      <c r="AD82" s="14" t="n">
        <v>12</v>
      </c>
      <c r="AE82" s="14" t="n">
        <f aca="false">SUM(I82:AD82)</f>
        <v>356</v>
      </c>
    </row>
    <row r="83" s="275" customFormat="true" ht="16.5" hidden="false" customHeight="false" outlineLevel="0" collapsed="false">
      <c r="A83" s="14" t="n">
        <v>82</v>
      </c>
      <c r="B83" s="14" t="n">
        <v>14</v>
      </c>
      <c r="C83" s="14" t="n">
        <v>66</v>
      </c>
      <c r="D83" s="14" t="s">
        <v>507</v>
      </c>
      <c r="E83" s="17"/>
      <c r="F83" s="22" t="n">
        <v>491</v>
      </c>
      <c r="G83" s="14" t="s">
        <v>34</v>
      </c>
      <c r="H83" s="14" t="n">
        <v>711</v>
      </c>
      <c r="I83" s="14" t="n">
        <v>64</v>
      </c>
      <c r="J83" s="14" t="n">
        <v>77</v>
      </c>
      <c r="K83" s="14" t="n">
        <v>32</v>
      </c>
      <c r="L83" s="14" t="n">
        <v>5</v>
      </c>
      <c r="M83" s="14" t="n">
        <v>29</v>
      </c>
      <c r="N83" s="14" t="n">
        <v>4</v>
      </c>
      <c r="O83" s="14" t="n">
        <v>5</v>
      </c>
      <c r="P83" s="14" t="n">
        <v>5</v>
      </c>
      <c r="Q83" s="14" t="n">
        <v>5</v>
      </c>
      <c r="R83" s="14" t="n">
        <v>100</v>
      </c>
      <c r="T83" s="14" t="n">
        <v>2</v>
      </c>
      <c r="U83" s="14" t="n">
        <v>2</v>
      </c>
      <c r="V83" s="14" t="n">
        <v>1</v>
      </c>
      <c r="W83" s="14" t="n">
        <v>0</v>
      </c>
      <c r="X83" s="14" t="n">
        <v>8</v>
      </c>
      <c r="Y83" s="14" t="n">
        <v>9</v>
      </c>
      <c r="Z83" s="14" t="n">
        <v>5</v>
      </c>
      <c r="AA83" s="14" t="n">
        <v>4</v>
      </c>
      <c r="AB83" s="14" t="n">
        <v>7</v>
      </c>
      <c r="AC83" s="14" t="n">
        <v>0</v>
      </c>
      <c r="AD83" s="14" t="n">
        <v>13</v>
      </c>
      <c r="AE83" s="14" t="n">
        <f aca="false">SUM(I83:AD83)</f>
        <v>377</v>
      </c>
    </row>
    <row r="84" s="275" customFormat="true" ht="16.5" hidden="false" customHeight="false" outlineLevel="0" collapsed="false">
      <c r="A84" s="14" t="n">
        <v>83</v>
      </c>
      <c r="B84" s="14" t="n">
        <v>14</v>
      </c>
      <c r="C84" s="14" t="n">
        <v>66</v>
      </c>
      <c r="D84" s="14" t="s">
        <v>507</v>
      </c>
      <c r="E84" s="14"/>
      <c r="F84" s="22" t="n">
        <v>492</v>
      </c>
      <c r="G84" s="14" t="s">
        <v>33</v>
      </c>
      <c r="H84" s="14" t="n">
        <v>542</v>
      </c>
      <c r="I84" s="14" t="n">
        <v>38</v>
      </c>
      <c r="J84" s="14" t="n">
        <v>49</v>
      </c>
      <c r="K84" s="14" t="n">
        <v>20</v>
      </c>
      <c r="L84" s="14" t="n">
        <v>7</v>
      </c>
      <c r="M84" s="14" t="n">
        <v>25</v>
      </c>
      <c r="N84" s="14" t="n">
        <v>3</v>
      </c>
      <c r="O84" s="14" t="n">
        <v>8</v>
      </c>
      <c r="P84" s="14" t="n">
        <v>3</v>
      </c>
      <c r="Q84" s="14" t="n">
        <v>1</v>
      </c>
      <c r="R84" s="14" t="n">
        <v>68</v>
      </c>
      <c r="T84" s="14" t="n">
        <v>10</v>
      </c>
      <c r="U84" s="14" t="n">
        <v>3</v>
      </c>
      <c r="V84" s="14" t="n">
        <v>0</v>
      </c>
      <c r="W84" s="14" t="n">
        <v>0</v>
      </c>
      <c r="X84" s="14" t="n">
        <v>10</v>
      </c>
      <c r="Y84" s="14" t="n">
        <v>5</v>
      </c>
      <c r="Z84" s="14" t="n">
        <v>4</v>
      </c>
      <c r="AA84" s="14" t="n">
        <v>0</v>
      </c>
      <c r="AB84" s="14" t="n">
        <v>9</v>
      </c>
      <c r="AC84" s="14" t="n">
        <v>0</v>
      </c>
      <c r="AD84" s="14" t="n">
        <v>6</v>
      </c>
      <c r="AE84" s="14" t="n">
        <f aca="false">SUM(I84:AD84)</f>
        <v>269</v>
      </c>
    </row>
    <row r="85" s="275" customFormat="true" ht="16.5" hidden="false" customHeight="false" outlineLevel="0" collapsed="false">
      <c r="A85" s="14" t="n">
        <v>84</v>
      </c>
      <c r="B85" s="14" t="n">
        <v>14</v>
      </c>
      <c r="C85" s="14" t="n">
        <v>66</v>
      </c>
      <c r="D85" s="14" t="s">
        <v>507</v>
      </c>
      <c r="E85" s="14"/>
      <c r="F85" s="22" t="n">
        <v>492</v>
      </c>
      <c r="G85" s="14" t="s">
        <v>34</v>
      </c>
      <c r="H85" s="14" t="n">
        <v>542</v>
      </c>
      <c r="I85" s="14" t="n">
        <v>22</v>
      </c>
      <c r="J85" s="14" t="n">
        <v>43</v>
      </c>
      <c r="K85" s="14" t="n">
        <v>22</v>
      </c>
      <c r="L85" s="14" t="n">
        <v>7</v>
      </c>
      <c r="M85" s="14" t="n">
        <v>30</v>
      </c>
      <c r="N85" s="14" t="n">
        <v>3</v>
      </c>
      <c r="O85" s="14" t="n">
        <v>5</v>
      </c>
      <c r="P85" s="14" t="n">
        <v>2</v>
      </c>
      <c r="Q85" s="14" t="n">
        <v>6</v>
      </c>
      <c r="R85" s="14" t="n">
        <v>79</v>
      </c>
      <c r="T85" s="14" t="n">
        <v>6</v>
      </c>
      <c r="U85" s="14" t="n">
        <v>4</v>
      </c>
      <c r="V85" s="14" t="n">
        <v>4</v>
      </c>
      <c r="W85" s="14" t="n">
        <v>0</v>
      </c>
      <c r="X85" s="14" t="n">
        <v>6</v>
      </c>
      <c r="Y85" s="14" t="n">
        <v>5</v>
      </c>
      <c r="Z85" s="14" t="n">
        <v>2</v>
      </c>
      <c r="AA85" s="14" t="n">
        <v>1</v>
      </c>
      <c r="AB85" s="14" t="n">
        <v>9</v>
      </c>
      <c r="AC85" s="14" t="n">
        <v>0</v>
      </c>
      <c r="AD85" s="14" t="n">
        <v>8</v>
      </c>
      <c r="AE85" s="14" t="n">
        <f aca="false">SUM(I85:AD85)</f>
        <v>264</v>
      </c>
    </row>
    <row r="86" s="275" customFormat="true" ht="16.5" hidden="false" customHeight="false" outlineLevel="0" collapsed="false">
      <c r="A86" s="14" t="n">
        <v>85</v>
      </c>
      <c r="B86" s="14" t="n">
        <v>14</v>
      </c>
      <c r="C86" s="14" t="n">
        <v>66</v>
      </c>
      <c r="D86" s="14" t="s">
        <v>507</v>
      </c>
      <c r="E86" s="14"/>
      <c r="F86" s="22" t="n">
        <v>492</v>
      </c>
      <c r="G86" s="14" t="s">
        <v>35</v>
      </c>
      <c r="H86" s="14" t="n">
        <v>542</v>
      </c>
      <c r="I86" s="14" t="n">
        <v>38</v>
      </c>
      <c r="J86" s="14" t="n">
        <v>60</v>
      </c>
      <c r="K86" s="14" t="n">
        <v>19</v>
      </c>
      <c r="L86" s="14" t="n">
        <v>1</v>
      </c>
      <c r="M86" s="14" t="n">
        <v>41</v>
      </c>
      <c r="N86" s="14" t="n">
        <v>4</v>
      </c>
      <c r="O86" s="14" t="n">
        <v>8</v>
      </c>
      <c r="P86" s="14" t="n">
        <v>2</v>
      </c>
      <c r="Q86" s="14" t="n">
        <v>2</v>
      </c>
      <c r="R86" s="14" t="n">
        <v>71</v>
      </c>
      <c r="T86" s="14" t="n">
        <v>7</v>
      </c>
      <c r="U86" s="14" t="n">
        <v>1</v>
      </c>
      <c r="V86" s="14" t="n">
        <v>0</v>
      </c>
      <c r="W86" s="14" t="n">
        <v>0</v>
      </c>
      <c r="X86" s="14" t="n">
        <v>5</v>
      </c>
      <c r="Y86" s="14" t="n">
        <v>6</v>
      </c>
      <c r="Z86" s="14" t="n">
        <v>2</v>
      </c>
      <c r="AA86" s="14" t="n">
        <v>0</v>
      </c>
      <c r="AB86" s="14" t="n">
        <v>17</v>
      </c>
      <c r="AC86" s="14" t="n">
        <v>0</v>
      </c>
      <c r="AD86" s="14" t="n">
        <v>13</v>
      </c>
      <c r="AE86" s="14" t="n">
        <f aca="false">SUM(I86:AD86)</f>
        <v>297</v>
      </c>
    </row>
    <row r="87" s="275" customFormat="true" ht="16.5" hidden="false" customHeight="false" outlineLevel="0" collapsed="false">
      <c r="A87" s="14" t="n">
        <v>86</v>
      </c>
      <c r="B87" s="14" t="n">
        <v>14</v>
      </c>
      <c r="C87" s="14" t="n">
        <v>66</v>
      </c>
      <c r="D87" s="14" t="s">
        <v>507</v>
      </c>
      <c r="E87" s="14"/>
      <c r="F87" s="22" t="n">
        <v>493</v>
      </c>
      <c r="G87" s="14" t="s">
        <v>33</v>
      </c>
      <c r="H87" s="14" t="n">
        <v>740</v>
      </c>
      <c r="I87" s="14" t="n">
        <v>55</v>
      </c>
      <c r="J87" s="14" t="n">
        <v>73</v>
      </c>
      <c r="K87" s="14" t="n">
        <v>27</v>
      </c>
      <c r="L87" s="14" t="n">
        <v>5</v>
      </c>
      <c r="M87" s="14" t="n">
        <v>34</v>
      </c>
      <c r="N87" s="14" t="n">
        <v>1</v>
      </c>
      <c r="O87" s="14" t="n">
        <v>1</v>
      </c>
      <c r="P87" s="14" t="n">
        <v>3</v>
      </c>
      <c r="Q87" s="14" t="n">
        <v>3</v>
      </c>
      <c r="R87" s="14" t="n">
        <v>107</v>
      </c>
      <c r="T87" s="14" t="n">
        <v>7</v>
      </c>
      <c r="U87" s="14" t="n">
        <v>3</v>
      </c>
      <c r="V87" s="14" t="n">
        <v>1</v>
      </c>
      <c r="W87" s="14" t="n">
        <v>0</v>
      </c>
      <c r="X87" s="14" t="n">
        <v>14</v>
      </c>
      <c r="Y87" s="14" t="n">
        <v>6</v>
      </c>
      <c r="Z87" s="14" t="n">
        <v>3</v>
      </c>
      <c r="AA87" s="14" t="n">
        <v>4</v>
      </c>
      <c r="AB87" s="14" t="n">
        <v>14</v>
      </c>
      <c r="AC87" s="14" t="n">
        <v>0</v>
      </c>
      <c r="AD87" s="14" t="n">
        <v>7</v>
      </c>
      <c r="AE87" s="14" t="n">
        <f aca="false">SUM(I87:AD87)</f>
        <v>368</v>
      </c>
    </row>
    <row r="88" s="275" customFormat="true" ht="16.5" hidden="false" customHeight="false" outlineLevel="0" collapsed="false">
      <c r="A88" s="14" t="n">
        <v>87</v>
      </c>
      <c r="B88" s="14" t="n">
        <v>14</v>
      </c>
      <c r="C88" s="14" t="n">
        <v>66</v>
      </c>
      <c r="D88" s="14" t="s">
        <v>507</v>
      </c>
      <c r="E88" s="14"/>
      <c r="F88" s="22" t="n">
        <v>493</v>
      </c>
      <c r="G88" s="14" t="s">
        <v>34</v>
      </c>
      <c r="H88" s="14" t="n">
        <v>740</v>
      </c>
      <c r="I88" s="14" t="n">
        <v>60</v>
      </c>
      <c r="J88" s="14" t="n">
        <v>74</v>
      </c>
      <c r="K88" s="14" t="n">
        <v>25</v>
      </c>
      <c r="L88" s="14" t="n">
        <v>13</v>
      </c>
      <c r="M88" s="14" t="n">
        <v>37</v>
      </c>
      <c r="N88" s="14" t="n">
        <v>1</v>
      </c>
      <c r="O88" s="14" t="n">
        <v>6</v>
      </c>
      <c r="P88" s="14" t="n">
        <v>8</v>
      </c>
      <c r="Q88" s="14" t="n">
        <v>2</v>
      </c>
      <c r="R88" s="14" t="n">
        <v>108</v>
      </c>
      <c r="T88" s="14" t="n">
        <v>6</v>
      </c>
      <c r="U88" s="14" t="n">
        <v>6</v>
      </c>
      <c r="V88" s="14" t="n">
        <v>3</v>
      </c>
      <c r="W88" s="14" t="n">
        <v>0</v>
      </c>
      <c r="X88" s="14" t="n">
        <v>1</v>
      </c>
      <c r="Y88" s="14" t="n">
        <v>5</v>
      </c>
      <c r="Z88" s="14" t="n">
        <v>2</v>
      </c>
      <c r="AA88" s="14" t="n">
        <v>4</v>
      </c>
      <c r="AB88" s="14" t="n">
        <v>12</v>
      </c>
      <c r="AC88" s="14" t="n">
        <v>0</v>
      </c>
      <c r="AD88" s="14" t="n">
        <v>12</v>
      </c>
      <c r="AE88" s="14" t="n">
        <f aca="false">SUM(I88:AD88)</f>
        <v>385</v>
      </c>
    </row>
    <row r="89" s="275" customFormat="true" ht="16.5" hidden="false" customHeight="false" outlineLevel="0" collapsed="false">
      <c r="A89" s="14" t="n">
        <v>88</v>
      </c>
      <c r="B89" s="14" t="n">
        <v>14</v>
      </c>
      <c r="C89" s="14" t="n">
        <v>66</v>
      </c>
      <c r="D89" s="14" t="s">
        <v>507</v>
      </c>
      <c r="E89" s="14"/>
      <c r="F89" s="22" t="n">
        <v>493</v>
      </c>
      <c r="G89" s="14" t="s">
        <v>35</v>
      </c>
      <c r="H89" s="14" t="n">
        <v>740</v>
      </c>
      <c r="I89" s="14" t="n">
        <v>62</v>
      </c>
      <c r="J89" s="14" t="n">
        <v>34</v>
      </c>
      <c r="K89" s="14" t="n">
        <v>31</v>
      </c>
      <c r="L89" s="14" t="n">
        <v>9</v>
      </c>
      <c r="M89" s="14" t="n">
        <v>52</v>
      </c>
      <c r="N89" s="14" t="n">
        <v>2</v>
      </c>
      <c r="O89" s="14" t="n">
        <v>5</v>
      </c>
      <c r="P89" s="14" t="n">
        <v>5</v>
      </c>
      <c r="Q89" s="14" t="n">
        <v>2</v>
      </c>
      <c r="R89" s="14" t="n">
        <v>92</v>
      </c>
      <c r="T89" s="14" t="n">
        <v>6</v>
      </c>
      <c r="U89" s="14" t="n">
        <v>3</v>
      </c>
      <c r="V89" s="14" t="n">
        <v>1</v>
      </c>
      <c r="W89" s="14" t="n">
        <v>0</v>
      </c>
      <c r="X89" s="14" t="n">
        <v>10</v>
      </c>
      <c r="Y89" s="14" t="n">
        <v>7</v>
      </c>
      <c r="Z89" s="14" t="n">
        <v>4</v>
      </c>
      <c r="AA89" s="14" t="n">
        <v>2</v>
      </c>
      <c r="AB89" s="14" t="n">
        <v>15</v>
      </c>
      <c r="AC89" s="14" t="n">
        <v>0</v>
      </c>
      <c r="AD89" s="14" t="n">
        <v>9</v>
      </c>
      <c r="AE89" s="14" t="n">
        <f aca="false">SUM(I89:AD89)</f>
        <v>351</v>
      </c>
    </row>
    <row r="90" s="275" customFormat="true" ht="16.5" hidden="false" customHeight="false" outlineLevel="0" collapsed="false">
      <c r="A90" s="14" t="n">
        <v>89</v>
      </c>
      <c r="B90" s="14" t="n">
        <v>14</v>
      </c>
      <c r="C90" s="14" t="n">
        <v>66</v>
      </c>
      <c r="D90" s="14" t="s">
        <v>507</v>
      </c>
      <c r="E90" s="14"/>
      <c r="F90" s="22" t="n">
        <v>493</v>
      </c>
      <c r="G90" s="14" t="s">
        <v>137</v>
      </c>
      <c r="H90" s="14" t="n">
        <v>740</v>
      </c>
      <c r="I90" s="14" t="n">
        <v>56</v>
      </c>
      <c r="J90" s="14" t="n">
        <v>63</v>
      </c>
      <c r="K90" s="14" t="n">
        <v>20</v>
      </c>
      <c r="L90" s="14" t="n">
        <v>11</v>
      </c>
      <c r="M90" s="14" t="n">
        <v>30</v>
      </c>
      <c r="N90" s="14" t="n">
        <v>3</v>
      </c>
      <c r="O90" s="14" t="n">
        <v>5</v>
      </c>
      <c r="P90" s="14" t="n">
        <v>7</v>
      </c>
      <c r="Q90" s="14" t="n">
        <v>3</v>
      </c>
      <c r="R90" s="14" t="n">
        <v>86</v>
      </c>
      <c r="T90" s="14" t="n">
        <v>8</v>
      </c>
      <c r="U90" s="14" t="n">
        <v>5</v>
      </c>
      <c r="V90" s="14" t="n">
        <v>2</v>
      </c>
      <c r="W90" s="14" t="n">
        <v>0</v>
      </c>
      <c r="X90" s="14" t="n">
        <v>10</v>
      </c>
      <c r="Y90" s="14" t="n">
        <v>1</v>
      </c>
      <c r="Z90" s="14" t="n">
        <v>4</v>
      </c>
      <c r="AA90" s="14" t="n">
        <v>3</v>
      </c>
      <c r="AB90" s="14" t="n">
        <v>17</v>
      </c>
      <c r="AC90" s="14" t="n">
        <v>1</v>
      </c>
      <c r="AD90" s="14" t="n">
        <v>19</v>
      </c>
      <c r="AE90" s="14" t="n">
        <f aca="false">SUM(I90:AD90)</f>
        <v>354</v>
      </c>
    </row>
    <row r="91" s="275" customFormat="true" ht="16.5" hidden="false" customHeight="false" outlineLevel="0" collapsed="false">
      <c r="A91" s="14" t="n">
        <v>90</v>
      </c>
      <c r="B91" s="14" t="n">
        <v>14</v>
      </c>
      <c r="C91" s="14" t="n">
        <v>66</v>
      </c>
      <c r="D91" s="14" t="s">
        <v>507</v>
      </c>
      <c r="E91" s="14"/>
      <c r="F91" s="22" t="n">
        <v>493</v>
      </c>
      <c r="G91" s="14" t="s">
        <v>138</v>
      </c>
      <c r="H91" s="14" t="n">
        <v>740</v>
      </c>
      <c r="I91" s="14" t="n">
        <v>54</v>
      </c>
      <c r="J91" s="14" t="n">
        <v>75</v>
      </c>
      <c r="K91" s="14" t="n">
        <v>28</v>
      </c>
      <c r="L91" s="14" t="n">
        <v>13</v>
      </c>
      <c r="M91" s="14" t="n">
        <v>41</v>
      </c>
      <c r="N91" s="14" t="n">
        <v>2</v>
      </c>
      <c r="O91" s="14" t="n">
        <v>9</v>
      </c>
      <c r="P91" s="14" t="n">
        <v>4</v>
      </c>
      <c r="Q91" s="14" t="n">
        <v>2</v>
      </c>
      <c r="R91" s="14" t="n">
        <v>104</v>
      </c>
      <c r="T91" s="14" t="n">
        <v>13</v>
      </c>
      <c r="U91" s="14" t="n">
        <v>3</v>
      </c>
      <c r="V91" s="14" t="n">
        <v>5</v>
      </c>
      <c r="W91" s="14" t="n">
        <v>0</v>
      </c>
      <c r="X91" s="14" t="n">
        <v>8</v>
      </c>
      <c r="Y91" s="14" t="n">
        <v>2</v>
      </c>
      <c r="Z91" s="14" t="n">
        <v>3</v>
      </c>
      <c r="AA91" s="14" t="n">
        <v>3</v>
      </c>
      <c r="AB91" s="14" t="n">
        <v>14</v>
      </c>
      <c r="AC91" s="14" t="n">
        <v>1</v>
      </c>
      <c r="AD91" s="14" t="n">
        <v>13</v>
      </c>
      <c r="AE91" s="14" t="n">
        <f aca="false">SUM(I91:AD91)</f>
        <v>397</v>
      </c>
    </row>
    <row r="92" s="275" customFormat="true" ht="16.5" hidden="false" customHeight="false" outlineLevel="0" collapsed="false">
      <c r="A92" s="14" t="n">
        <v>91</v>
      </c>
      <c r="B92" s="14" t="n">
        <v>14</v>
      </c>
      <c r="C92" s="14" t="n">
        <v>66</v>
      </c>
      <c r="D92" s="14" t="s">
        <v>507</v>
      </c>
      <c r="E92" s="14"/>
      <c r="F92" s="22" t="n">
        <v>494</v>
      </c>
      <c r="G92" s="14" t="s">
        <v>33</v>
      </c>
      <c r="H92" s="14" t="n">
        <v>660</v>
      </c>
      <c r="I92" s="14" t="n">
        <v>40</v>
      </c>
      <c r="J92" s="14" t="n">
        <v>60</v>
      </c>
      <c r="K92" s="14" t="n">
        <v>17</v>
      </c>
      <c r="L92" s="14" t="n">
        <v>6</v>
      </c>
      <c r="M92" s="14" t="n">
        <v>46</v>
      </c>
      <c r="N92" s="14" t="n">
        <v>3</v>
      </c>
      <c r="O92" s="14" t="n">
        <v>2</v>
      </c>
      <c r="P92" s="14" t="n">
        <v>5</v>
      </c>
      <c r="Q92" s="14" t="n">
        <v>2</v>
      </c>
      <c r="R92" s="14" t="n">
        <v>96</v>
      </c>
      <c r="T92" s="14" t="n">
        <v>4</v>
      </c>
      <c r="U92" s="14" t="n">
        <v>0</v>
      </c>
      <c r="V92" s="14" t="n">
        <v>1</v>
      </c>
      <c r="W92" s="14" t="n">
        <v>0</v>
      </c>
      <c r="X92" s="14" t="n">
        <v>11</v>
      </c>
      <c r="Y92" s="14" t="n">
        <v>2</v>
      </c>
      <c r="Z92" s="14" t="n">
        <v>4</v>
      </c>
      <c r="AA92" s="14" t="n">
        <v>2</v>
      </c>
      <c r="AB92" s="14" t="n">
        <v>22</v>
      </c>
      <c r="AC92" s="14" t="n">
        <v>1</v>
      </c>
      <c r="AD92" s="14" t="n">
        <v>20</v>
      </c>
      <c r="AE92" s="14" t="n">
        <f aca="false">SUM(I92:AD92)</f>
        <v>344</v>
      </c>
    </row>
    <row r="93" s="275" customFormat="true" ht="16.5" hidden="false" customHeight="false" outlineLevel="0" collapsed="false">
      <c r="A93" s="14" t="n">
        <v>92</v>
      </c>
      <c r="B93" s="14" t="n">
        <v>14</v>
      </c>
      <c r="C93" s="14" t="n">
        <v>66</v>
      </c>
      <c r="D93" s="14" t="s">
        <v>507</v>
      </c>
      <c r="E93" s="14"/>
      <c r="F93" s="22" t="n">
        <v>494</v>
      </c>
      <c r="G93" s="14" t="s">
        <v>34</v>
      </c>
      <c r="H93" s="14" t="n">
        <v>659</v>
      </c>
      <c r="I93" s="14" t="n">
        <v>36</v>
      </c>
      <c r="J93" s="14" t="n">
        <v>58</v>
      </c>
      <c r="K93" s="14" t="n">
        <v>16</v>
      </c>
      <c r="L93" s="14" t="n">
        <v>8</v>
      </c>
      <c r="M93" s="14" t="n">
        <v>37</v>
      </c>
      <c r="N93" s="14" t="n">
        <v>1</v>
      </c>
      <c r="O93" s="14" t="n">
        <v>4</v>
      </c>
      <c r="P93" s="14" t="n">
        <v>7</v>
      </c>
      <c r="Q93" s="14" t="n">
        <v>3</v>
      </c>
      <c r="R93" s="14" t="n">
        <v>99</v>
      </c>
      <c r="T93" s="14" t="n">
        <v>3</v>
      </c>
      <c r="U93" s="14" t="n">
        <v>2</v>
      </c>
      <c r="V93" s="14" t="n">
        <v>2</v>
      </c>
      <c r="W93" s="14" t="n">
        <v>0</v>
      </c>
      <c r="X93" s="14" t="n">
        <v>8</v>
      </c>
      <c r="Y93" s="14" t="n">
        <v>2</v>
      </c>
      <c r="Z93" s="14" t="n">
        <v>6</v>
      </c>
      <c r="AA93" s="14" t="n">
        <v>1</v>
      </c>
      <c r="AB93" s="14" t="n">
        <v>17</v>
      </c>
      <c r="AC93" s="14" t="n">
        <v>0</v>
      </c>
      <c r="AD93" s="14" t="n">
        <v>10</v>
      </c>
      <c r="AE93" s="14" t="n">
        <f aca="false">SUM(I93:AD93)</f>
        <v>320</v>
      </c>
    </row>
    <row r="94" s="275" customFormat="true" ht="16.5" hidden="false" customHeight="false" outlineLevel="0" collapsed="false">
      <c r="A94" s="14" t="n">
        <v>93</v>
      </c>
      <c r="B94" s="14" t="n">
        <v>14</v>
      </c>
      <c r="C94" s="14" t="n">
        <v>66</v>
      </c>
      <c r="D94" s="14" t="s">
        <v>507</v>
      </c>
      <c r="E94" s="14"/>
      <c r="F94" s="22" t="n">
        <v>494</v>
      </c>
      <c r="G94" s="14" t="s">
        <v>35</v>
      </c>
      <c r="H94" s="14" t="n">
        <v>659</v>
      </c>
      <c r="I94" s="14" t="n">
        <v>44</v>
      </c>
      <c r="J94" s="14" t="n">
        <v>1</v>
      </c>
      <c r="K94" s="14" t="n">
        <v>17</v>
      </c>
      <c r="L94" s="14" t="n">
        <v>17</v>
      </c>
      <c r="M94" s="14" t="n">
        <v>39</v>
      </c>
      <c r="N94" s="14" t="n">
        <v>1</v>
      </c>
      <c r="O94" s="14" t="n">
        <v>4</v>
      </c>
      <c r="P94" s="14" t="n">
        <v>10</v>
      </c>
      <c r="Q94" s="14" t="n">
        <v>6</v>
      </c>
      <c r="R94" s="14" t="n">
        <v>91</v>
      </c>
      <c r="T94" s="14" t="n">
        <v>6</v>
      </c>
      <c r="U94" s="14" t="n">
        <v>6</v>
      </c>
      <c r="V94" s="14" t="n">
        <v>2</v>
      </c>
      <c r="W94" s="14" t="n">
        <v>0</v>
      </c>
      <c r="X94" s="14" t="n">
        <v>12</v>
      </c>
      <c r="Y94" s="14" t="n">
        <v>3</v>
      </c>
      <c r="Z94" s="14" t="n">
        <v>5</v>
      </c>
      <c r="AA94" s="14" t="n">
        <v>3</v>
      </c>
      <c r="AB94" s="14" t="n">
        <v>24</v>
      </c>
      <c r="AC94" s="14" t="n">
        <v>1</v>
      </c>
      <c r="AD94" s="14" t="n">
        <v>10</v>
      </c>
      <c r="AE94" s="14" t="n">
        <f aca="false">SUM(I94:AD94)</f>
        <v>302</v>
      </c>
    </row>
    <row r="95" s="275" customFormat="true" ht="16.5" hidden="false" customHeight="false" outlineLevel="0" collapsed="false">
      <c r="A95" s="14" t="n">
        <v>94</v>
      </c>
      <c r="B95" s="14" t="n">
        <v>14</v>
      </c>
      <c r="C95" s="14" t="n">
        <v>66</v>
      </c>
      <c r="D95" s="14" t="s">
        <v>507</v>
      </c>
      <c r="E95" s="14"/>
      <c r="F95" s="22" t="n">
        <v>495</v>
      </c>
      <c r="G95" s="14" t="s">
        <v>33</v>
      </c>
      <c r="H95" s="14" t="n">
        <v>588</v>
      </c>
      <c r="I95" s="14" t="n">
        <v>35</v>
      </c>
      <c r="J95" s="14" t="n">
        <v>78</v>
      </c>
      <c r="K95" s="14" t="n">
        <v>19</v>
      </c>
      <c r="L95" s="14" t="n">
        <v>2</v>
      </c>
      <c r="M95" s="14" t="n">
        <v>29</v>
      </c>
      <c r="N95" s="14" t="n">
        <v>3</v>
      </c>
      <c r="O95" s="14" t="n">
        <v>13</v>
      </c>
      <c r="P95" s="14" t="n">
        <v>4</v>
      </c>
      <c r="Q95" s="14" t="n">
        <v>3</v>
      </c>
      <c r="R95" s="14" t="n">
        <v>66</v>
      </c>
      <c r="T95" s="14" t="n">
        <v>7</v>
      </c>
      <c r="U95" s="14" t="n">
        <v>2</v>
      </c>
      <c r="V95" s="14" t="n">
        <v>0</v>
      </c>
      <c r="W95" s="14" t="n">
        <v>0</v>
      </c>
      <c r="X95" s="14" t="n">
        <v>4</v>
      </c>
      <c r="Y95" s="14" t="n">
        <v>4</v>
      </c>
      <c r="Z95" s="14" t="n">
        <v>2</v>
      </c>
      <c r="AA95" s="14" t="n">
        <v>3</v>
      </c>
      <c r="AB95" s="14" t="n">
        <v>13</v>
      </c>
      <c r="AC95" s="14" t="n">
        <v>0</v>
      </c>
      <c r="AD95" s="14" t="n">
        <v>18</v>
      </c>
      <c r="AE95" s="14" t="n">
        <f aca="false">SUM(I95:AD95)</f>
        <v>305</v>
      </c>
    </row>
    <row r="96" s="275" customFormat="true" ht="16.5" hidden="false" customHeight="false" outlineLevel="0" collapsed="false">
      <c r="A96" s="14" t="n">
        <v>95</v>
      </c>
      <c r="B96" s="14" t="n">
        <v>14</v>
      </c>
      <c r="C96" s="14" t="n">
        <v>66</v>
      </c>
      <c r="D96" s="14" t="s">
        <v>507</v>
      </c>
      <c r="E96" s="14"/>
      <c r="F96" s="22" t="n">
        <v>495</v>
      </c>
      <c r="G96" s="14" t="s">
        <v>34</v>
      </c>
      <c r="H96" s="14" t="n">
        <v>588</v>
      </c>
      <c r="I96" s="14" t="n">
        <v>39</v>
      </c>
      <c r="J96" s="14" t="n">
        <v>93</v>
      </c>
      <c r="K96" s="14" t="n">
        <v>17</v>
      </c>
      <c r="L96" s="14" t="n">
        <v>8</v>
      </c>
      <c r="M96" s="14" t="n">
        <v>25</v>
      </c>
      <c r="N96" s="14" t="n">
        <v>4</v>
      </c>
      <c r="O96" s="14" t="n">
        <v>7</v>
      </c>
      <c r="P96" s="14" t="n">
        <v>2</v>
      </c>
      <c r="Q96" s="14" t="n">
        <v>2</v>
      </c>
      <c r="R96" s="14" t="n">
        <v>74</v>
      </c>
      <c r="T96" s="14" t="n">
        <v>3</v>
      </c>
      <c r="U96" s="14" t="n">
        <v>2</v>
      </c>
      <c r="V96" s="14" t="n">
        <v>2</v>
      </c>
      <c r="W96" s="14" t="n">
        <v>0</v>
      </c>
      <c r="X96" s="14" t="n">
        <v>9</v>
      </c>
      <c r="Y96" s="14" t="n">
        <v>1</v>
      </c>
      <c r="Z96" s="14" t="n">
        <v>3</v>
      </c>
      <c r="AA96" s="14" t="n">
        <v>1</v>
      </c>
      <c r="AB96" s="14" t="n">
        <v>16</v>
      </c>
      <c r="AC96" s="14" t="n">
        <v>0</v>
      </c>
      <c r="AD96" s="14" t="n">
        <v>15</v>
      </c>
      <c r="AE96" s="14" t="n">
        <f aca="false">SUM(I96:AD96)</f>
        <v>323</v>
      </c>
    </row>
    <row r="97" s="275" customFormat="true" ht="16.5" hidden="false" customHeight="false" outlineLevel="0" collapsed="false">
      <c r="A97" s="14" t="n">
        <v>96</v>
      </c>
      <c r="B97" s="14" t="n">
        <v>14</v>
      </c>
      <c r="C97" s="14" t="n">
        <v>66</v>
      </c>
      <c r="D97" s="14" t="s">
        <v>507</v>
      </c>
      <c r="E97" s="14"/>
      <c r="F97" s="22" t="n">
        <v>495</v>
      </c>
      <c r="G97" s="14" t="s">
        <v>35</v>
      </c>
      <c r="H97" s="14" t="n">
        <v>587</v>
      </c>
      <c r="I97" s="14" t="n">
        <v>29</v>
      </c>
      <c r="J97" s="14" t="n">
        <v>88</v>
      </c>
      <c r="K97" s="14" t="n">
        <v>16</v>
      </c>
      <c r="L97" s="14" t="n">
        <v>10</v>
      </c>
      <c r="M97" s="14" t="n">
        <v>29</v>
      </c>
      <c r="N97" s="14" t="n">
        <v>5</v>
      </c>
      <c r="O97" s="14" t="n">
        <v>6</v>
      </c>
      <c r="P97" s="14" t="n">
        <v>8</v>
      </c>
      <c r="Q97" s="14" t="n">
        <v>1</v>
      </c>
      <c r="R97" s="14" t="n">
        <v>78</v>
      </c>
      <c r="T97" s="14" t="n">
        <v>1</v>
      </c>
      <c r="U97" s="14" t="n">
        <v>2</v>
      </c>
      <c r="V97" s="14" t="n">
        <v>0</v>
      </c>
      <c r="W97" s="14" t="n">
        <v>0</v>
      </c>
      <c r="X97" s="14" t="n">
        <v>8</v>
      </c>
      <c r="Y97" s="14" t="n">
        <v>1</v>
      </c>
      <c r="Z97" s="14" t="n">
        <v>4</v>
      </c>
      <c r="AA97" s="14" t="n">
        <v>2</v>
      </c>
      <c r="AB97" s="14" t="n">
        <v>12</v>
      </c>
      <c r="AC97" s="14" t="n">
        <v>0</v>
      </c>
      <c r="AD97" s="14" t="n">
        <v>13</v>
      </c>
      <c r="AE97" s="14" t="n">
        <f aca="false">SUM(I97:AD97)</f>
        <v>313</v>
      </c>
    </row>
    <row r="98" s="275" customFormat="true" ht="16.5" hidden="false" customHeight="false" outlineLevel="0" collapsed="false">
      <c r="A98" s="14" t="n">
        <v>97</v>
      </c>
      <c r="B98" s="14" t="n">
        <v>14</v>
      </c>
      <c r="C98" s="14" t="n">
        <v>66</v>
      </c>
      <c r="D98" s="14" t="s">
        <v>507</v>
      </c>
      <c r="E98" s="17"/>
      <c r="F98" s="22" t="n">
        <v>496</v>
      </c>
      <c r="G98" s="14" t="s">
        <v>33</v>
      </c>
      <c r="H98" s="14" t="n">
        <v>654</v>
      </c>
      <c r="I98" s="14" t="n">
        <v>51</v>
      </c>
      <c r="J98" s="14" t="n">
        <v>58</v>
      </c>
      <c r="K98" s="14" t="n">
        <v>26</v>
      </c>
      <c r="L98" s="14" t="n">
        <v>8</v>
      </c>
      <c r="M98" s="14" t="n">
        <v>44</v>
      </c>
      <c r="N98" s="14" t="n">
        <v>6</v>
      </c>
      <c r="O98" s="14" t="n">
        <v>7</v>
      </c>
      <c r="P98" s="14" t="n">
        <v>7</v>
      </c>
      <c r="Q98" s="14" t="n">
        <v>2</v>
      </c>
      <c r="R98" s="14" t="n">
        <v>111</v>
      </c>
      <c r="T98" s="14" t="n">
        <v>7</v>
      </c>
      <c r="U98" s="14" t="n">
        <v>1</v>
      </c>
      <c r="V98" s="14" t="n">
        <v>2</v>
      </c>
      <c r="W98" s="14" t="n">
        <v>0</v>
      </c>
      <c r="X98" s="14" t="n">
        <v>7</v>
      </c>
      <c r="Y98" s="14" t="n">
        <v>5</v>
      </c>
      <c r="Z98" s="14" t="n">
        <v>5</v>
      </c>
      <c r="AA98" s="14" t="n">
        <v>4</v>
      </c>
      <c r="AB98" s="14" t="n">
        <v>18</v>
      </c>
      <c r="AC98" s="14" t="n">
        <v>0</v>
      </c>
      <c r="AD98" s="14" t="n">
        <v>14</v>
      </c>
      <c r="AE98" s="14" t="n">
        <f aca="false">SUM(I98:AD98)</f>
        <v>383</v>
      </c>
    </row>
    <row r="99" s="275" customFormat="true" ht="16.5" hidden="false" customHeight="false" outlineLevel="0" collapsed="false">
      <c r="A99" s="14" t="n">
        <v>98</v>
      </c>
      <c r="B99" s="14" t="n">
        <v>14</v>
      </c>
      <c r="C99" s="14" t="n">
        <v>66</v>
      </c>
      <c r="D99" s="14" t="s">
        <v>507</v>
      </c>
      <c r="E99" s="14"/>
      <c r="F99" s="22" t="n">
        <v>496</v>
      </c>
      <c r="G99" s="14" t="s">
        <v>34</v>
      </c>
      <c r="H99" s="14" t="n">
        <v>654</v>
      </c>
      <c r="I99" s="14" t="n">
        <v>75</v>
      </c>
      <c r="J99" s="14" t="n">
        <v>52</v>
      </c>
      <c r="K99" s="14" t="n">
        <v>25</v>
      </c>
      <c r="L99" s="14" t="n">
        <v>11</v>
      </c>
      <c r="M99" s="14" t="n">
        <v>38</v>
      </c>
      <c r="N99" s="14" t="n">
        <v>0</v>
      </c>
      <c r="O99" s="14" t="n">
        <v>4</v>
      </c>
      <c r="P99" s="14" t="n">
        <v>8</v>
      </c>
      <c r="Q99" s="14" t="n">
        <v>42</v>
      </c>
      <c r="R99" s="14" t="n">
        <v>105</v>
      </c>
      <c r="T99" s="14" t="n">
        <v>0</v>
      </c>
      <c r="U99" s="14" t="n">
        <v>9</v>
      </c>
      <c r="V99" s="14" t="n">
        <v>2</v>
      </c>
      <c r="W99" s="14" t="n">
        <v>1</v>
      </c>
      <c r="X99" s="14" t="n">
        <v>10</v>
      </c>
      <c r="Y99" s="14" t="n">
        <v>0</v>
      </c>
      <c r="Z99" s="14" t="n">
        <v>2</v>
      </c>
      <c r="AA99" s="14" t="n">
        <v>3</v>
      </c>
      <c r="AB99" s="14" t="n">
        <v>13</v>
      </c>
      <c r="AC99" s="14" t="n">
        <v>0</v>
      </c>
      <c r="AD99" s="14" t="n">
        <v>7</v>
      </c>
      <c r="AE99" s="14" t="n">
        <f aca="false">SUM(I99:AD99)</f>
        <v>407</v>
      </c>
    </row>
    <row r="100" s="275" customFormat="true" ht="16.5" hidden="false" customHeight="false" outlineLevel="0" collapsed="false">
      <c r="A100" s="14" t="n">
        <v>99</v>
      </c>
      <c r="B100" s="14" t="n">
        <v>14</v>
      </c>
      <c r="C100" s="14" t="n">
        <v>66</v>
      </c>
      <c r="D100" s="14" t="s">
        <v>507</v>
      </c>
      <c r="E100" s="14"/>
      <c r="F100" s="22" t="n">
        <v>497</v>
      </c>
      <c r="G100" s="14" t="s">
        <v>33</v>
      </c>
      <c r="H100" s="14" t="n">
        <v>656</v>
      </c>
      <c r="I100" s="14" t="n">
        <v>44</v>
      </c>
      <c r="J100" s="14" t="n">
        <v>71</v>
      </c>
      <c r="K100" s="14" t="n">
        <v>25</v>
      </c>
      <c r="L100" s="14" t="n">
        <v>9</v>
      </c>
      <c r="M100" s="14" t="n">
        <v>29</v>
      </c>
      <c r="N100" s="14" t="n">
        <v>1</v>
      </c>
      <c r="O100" s="14" t="n">
        <v>2</v>
      </c>
      <c r="P100" s="14" t="n">
        <v>7</v>
      </c>
      <c r="Q100" s="14" t="n">
        <v>4</v>
      </c>
      <c r="R100" s="14" t="n">
        <v>111</v>
      </c>
      <c r="T100" s="14" t="n">
        <v>7</v>
      </c>
      <c r="U100" s="14" t="n">
        <v>5</v>
      </c>
      <c r="V100" s="14" t="n">
        <v>2</v>
      </c>
      <c r="W100" s="14" t="n">
        <v>0</v>
      </c>
      <c r="X100" s="14" t="n">
        <v>15</v>
      </c>
      <c r="Y100" s="14" t="n">
        <v>4</v>
      </c>
      <c r="Z100" s="14" t="n">
        <v>3</v>
      </c>
      <c r="AA100" s="14" t="n">
        <v>7</v>
      </c>
      <c r="AB100" s="14" t="n">
        <v>30</v>
      </c>
      <c r="AC100" s="14" t="n">
        <v>1</v>
      </c>
      <c r="AD100" s="14" t="n">
        <v>15</v>
      </c>
      <c r="AE100" s="14" t="n">
        <f aca="false">SUM(I100:AD100)</f>
        <v>392</v>
      </c>
    </row>
    <row r="101" s="275" customFormat="true" ht="16.5" hidden="false" customHeight="false" outlineLevel="0" collapsed="false">
      <c r="A101" s="14" t="n">
        <v>100</v>
      </c>
      <c r="B101" s="14" t="n">
        <v>14</v>
      </c>
      <c r="C101" s="14" t="n">
        <v>66</v>
      </c>
      <c r="D101" s="14" t="s">
        <v>507</v>
      </c>
      <c r="E101" s="14"/>
      <c r="F101" s="22" t="n">
        <v>497</v>
      </c>
      <c r="G101" s="14" t="s">
        <v>34</v>
      </c>
      <c r="H101" s="14" t="n">
        <v>656</v>
      </c>
      <c r="I101" s="14" t="n">
        <v>55</v>
      </c>
      <c r="J101" s="14" t="n">
        <v>68</v>
      </c>
      <c r="K101" s="14" t="n">
        <v>19</v>
      </c>
      <c r="L101" s="14" t="n">
        <v>8</v>
      </c>
      <c r="M101" s="14" t="n">
        <v>32</v>
      </c>
      <c r="N101" s="14" t="n">
        <v>5</v>
      </c>
      <c r="O101" s="14" t="n">
        <v>5</v>
      </c>
      <c r="P101" s="14" t="n">
        <v>6</v>
      </c>
      <c r="Q101" s="14" t="n">
        <v>3</v>
      </c>
      <c r="R101" s="14" t="n">
        <v>115</v>
      </c>
      <c r="T101" s="14" t="n">
        <v>7</v>
      </c>
      <c r="U101" s="14" t="n">
        <v>2</v>
      </c>
      <c r="V101" s="14" t="n">
        <v>3</v>
      </c>
      <c r="W101" s="14" t="n">
        <v>0</v>
      </c>
      <c r="X101" s="14" t="n">
        <v>6</v>
      </c>
      <c r="Y101" s="14" t="n">
        <v>5</v>
      </c>
      <c r="Z101" s="14" t="n">
        <v>2</v>
      </c>
      <c r="AA101" s="14" t="n">
        <v>4</v>
      </c>
      <c r="AB101" s="14" t="n">
        <v>18</v>
      </c>
      <c r="AC101" s="14" t="n">
        <v>0</v>
      </c>
      <c r="AD101" s="14" t="n">
        <v>11</v>
      </c>
      <c r="AE101" s="14" t="n">
        <f aca="false">SUM(I101:AD101)</f>
        <v>374</v>
      </c>
    </row>
    <row r="102" s="275" customFormat="true" ht="16.5" hidden="false" customHeight="false" outlineLevel="0" collapsed="false">
      <c r="A102" s="14" t="n">
        <v>101</v>
      </c>
      <c r="B102" s="14" t="n">
        <v>14</v>
      </c>
      <c r="C102" s="14" t="n">
        <v>66</v>
      </c>
      <c r="D102" s="14" t="s">
        <v>507</v>
      </c>
      <c r="E102" s="14"/>
      <c r="F102" s="22" t="n">
        <v>498</v>
      </c>
      <c r="G102" s="14" t="s">
        <v>33</v>
      </c>
      <c r="H102" s="14" t="n">
        <v>650</v>
      </c>
      <c r="I102" s="14" t="n">
        <v>50</v>
      </c>
      <c r="J102" s="14" t="n">
        <v>98</v>
      </c>
      <c r="K102" s="14" t="n">
        <v>22</v>
      </c>
      <c r="L102" s="14" t="n">
        <v>10</v>
      </c>
      <c r="M102" s="14" t="n">
        <v>27</v>
      </c>
      <c r="N102" s="14" t="n">
        <v>8</v>
      </c>
      <c r="O102" s="14" t="n">
        <v>5</v>
      </c>
      <c r="P102" s="14" t="n">
        <v>4</v>
      </c>
      <c r="Q102" s="14" t="n">
        <v>3</v>
      </c>
      <c r="R102" s="14" t="n">
        <v>58</v>
      </c>
      <c r="T102" s="14" t="n">
        <v>10</v>
      </c>
      <c r="U102" s="14" t="n">
        <v>4</v>
      </c>
      <c r="V102" s="14" t="n">
        <v>1</v>
      </c>
      <c r="W102" s="14" t="n">
        <v>0</v>
      </c>
      <c r="X102" s="14" t="n">
        <v>19</v>
      </c>
      <c r="Y102" s="14" t="n">
        <v>3</v>
      </c>
      <c r="Z102" s="14" t="n">
        <v>4</v>
      </c>
      <c r="AA102" s="14" t="n">
        <v>7</v>
      </c>
      <c r="AB102" s="14" t="n">
        <v>13</v>
      </c>
      <c r="AC102" s="14" t="n">
        <v>1</v>
      </c>
      <c r="AD102" s="14" t="n">
        <v>10</v>
      </c>
      <c r="AE102" s="14" t="n">
        <f aca="false">SUM(I102:AD102)</f>
        <v>357</v>
      </c>
    </row>
    <row r="103" s="275" customFormat="true" ht="16.5" hidden="false" customHeight="false" outlineLevel="0" collapsed="false">
      <c r="A103" s="14" t="n">
        <v>102</v>
      </c>
      <c r="B103" s="14" t="n">
        <v>14</v>
      </c>
      <c r="C103" s="14" t="n">
        <v>66</v>
      </c>
      <c r="D103" s="14" t="s">
        <v>507</v>
      </c>
      <c r="E103" s="14"/>
      <c r="F103" s="22" t="n">
        <v>498</v>
      </c>
      <c r="G103" s="14" t="s">
        <v>34</v>
      </c>
      <c r="H103" s="14" t="n">
        <v>649</v>
      </c>
      <c r="I103" s="14" t="n">
        <v>56</v>
      </c>
      <c r="J103" s="14" t="n">
        <v>109</v>
      </c>
      <c r="K103" s="14" t="n">
        <v>35</v>
      </c>
      <c r="L103" s="14" t="n">
        <v>6</v>
      </c>
      <c r="M103" s="14" t="n">
        <v>20</v>
      </c>
      <c r="N103" s="14" t="n">
        <v>5</v>
      </c>
      <c r="O103" s="14" t="n">
        <v>2</v>
      </c>
      <c r="P103" s="14" t="n">
        <v>12</v>
      </c>
      <c r="Q103" s="14" t="n">
        <v>1</v>
      </c>
      <c r="R103" s="14" t="n">
        <v>74</v>
      </c>
      <c r="T103" s="14" t="n">
        <v>11</v>
      </c>
      <c r="U103" s="14" t="n">
        <v>3</v>
      </c>
      <c r="V103" s="14" t="n">
        <v>3</v>
      </c>
      <c r="W103" s="14" t="n">
        <v>0</v>
      </c>
      <c r="X103" s="14" t="n">
        <v>5</v>
      </c>
      <c r="Y103" s="14" t="n">
        <v>3</v>
      </c>
      <c r="Z103" s="14" t="n">
        <v>4</v>
      </c>
      <c r="AA103" s="14" t="n">
        <v>6</v>
      </c>
      <c r="AB103" s="14" t="n">
        <v>19</v>
      </c>
      <c r="AC103" s="14" t="n">
        <v>0</v>
      </c>
      <c r="AD103" s="14" t="n">
        <v>10</v>
      </c>
      <c r="AE103" s="14" t="n">
        <f aca="false">SUM(I103:AD103)</f>
        <v>384</v>
      </c>
    </row>
    <row r="104" s="275" customFormat="true" ht="16.5" hidden="false" customHeight="false" outlineLevel="0" collapsed="false">
      <c r="A104" s="14" t="n">
        <v>103</v>
      </c>
      <c r="B104" s="14" t="n">
        <v>14</v>
      </c>
      <c r="C104" s="14" t="n">
        <v>66</v>
      </c>
      <c r="D104" s="14" t="s">
        <v>507</v>
      </c>
      <c r="E104" s="14"/>
      <c r="F104" s="22" t="n">
        <v>499</v>
      </c>
      <c r="G104" s="14" t="s">
        <v>33</v>
      </c>
      <c r="H104" s="14" t="n">
        <v>662</v>
      </c>
      <c r="I104" s="14" t="n">
        <v>61</v>
      </c>
      <c r="J104" s="14" t="n">
        <v>155</v>
      </c>
      <c r="K104" s="14" t="n">
        <v>32</v>
      </c>
      <c r="L104" s="14" t="n">
        <v>6</v>
      </c>
      <c r="M104" s="14" t="n">
        <v>23</v>
      </c>
      <c r="N104" s="14" t="n">
        <v>1</v>
      </c>
      <c r="O104" s="14" t="n">
        <v>9</v>
      </c>
      <c r="P104" s="14" t="n">
        <v>5</v>
      </c>
      <c r="Q104" s="14" t="n">
        <v>3</v>
      </c>
      <c r="R104" s="14" t="n">
        <v>63</v>
      </c>
      <c r="T104" s="14" t="n">
        <v>6</v>
      </c>
      <c r="U104" s="14" t="n">
        <v>5</v>
      </c>
      <c r="V104" s="14" t="n">
        <v>4</v>
      </c>
      <c r="W104" s="14" t="n">
        <v>0</v>
      </c>
      <c r="X104" s="14" t="n">
        <v>10</v>
      </c>
      <c r="Y104" s="14" t="n">
        <v>1</v>
      </c>
      <c r="Z104" s="14" t="n">
        <v>5</v>
      </c>
      <c r="AA104" s="14" t="n">
        <v>5</v>
      </c>
      <c r="AB104" s="14" t="n">
        <v>15</v>
      </c>
      <c r="AC104" s="14" t="n">
        <v>0</v>
      </c>
      <c r="AD104" s="14" t="n">
        <v>16</v>
      </c>
      <c r="AE104" s="14" t="n">
        <f aca="false">SUM(I104:AD104)</f>
        <v>425</v>
      </c>
    </row>
    <row r="105" s="275" customFormat="true" ht="16.5" hidden="false" customHeight="false" outlineLevel="0" collapsed="false">
      <c r="A105" s="14" t="n">
        <v>104</v>
      </c>
      <c r="B105" s="14" t="n">
        <v>14</v>
      </c>
      <c r="C105" s="14" t="n">
        <v>66</v>
      </c>
      <c r="D105" s="14" t="s">
        <v>507</v>
      </c>
      <c r="E105" s="14"/>
      <c r="F105" s="22" t="n">
        <v>499</v>
      </c>
      <c r="G105" s="14" t="s">
        <v>34</v>
      </c>
      <c r="H105" s="14" t="n">
        <v>662</v>
      </c>
      <c r="I105" s="14" t="n">
        <v>65</v>
      </c>
      <c r="J105" s="14" t="n">
        <v>161</v>
      </c>
      <c r="K105" s="14" t="n">
        <v>23</v>
      </c>
      <c r="L105" s="14" t="n">
        <v>7</v>
      </c>
      <c r="M105" s="14" t="n">
        <v>26</v>
      </c>
      <c r="N105" s="14" t="n">
        <v>7</v>
      </c>
      <c r="O105" s="14" t="n">
        <v>6</v>
      </c>
      <c r="P105" s="14" t="n">
        <v>5</v>
      </c>
      <c r="Q105" s="14" t="n">
        <v>3</v>
      </c>
      <c r="R105" s="14" t="n">
        <v>72</v>
      </c>
      <c r="T105" s="14" t="n">
        <v>8</v>
      </c>
      <c r="U105" s="14" t="n">
        <v>6</v>
      </c>
      <c r="V105" s="14" t="n">
        <v>6</v>
      </c>
      <c r="W105" s="14" t="n">
        <v>0</v>
      </c>
      <c r="X105" s="14" t="n">
        <v>9</v>
      </c>
      <c r="Y105" s="14" t="n">
        <v>5</v>
      </c>
      <c r="Z105" s="14" t="n">
        <v>4</v>
      </c>
      <c r="AA105" s="14" t="n">
        <v>4</v>
      </c>
      <c r="AB105" s="14" t="n">
        <v>17</v>
      </c>
      <c r="AC105" s="14" t="n">
        <v>0</v>
      </c>
      <c r="AD105" s="14" t="n">
        <v>16</v>
      </c>
      <c r="AE105" s="14" t="n">
        <f aca="false">SUM(I105:AD105)</f>
        <v>450</v>
      </c>
    </row>
    <row r="106" s="275" customFormat="true" ht="16.5" hidden="false" customHeight="false" outlineLevel="0" collapsed="false">
      <c r="A106" s="14" t="n">
        <v>105</v>
      </c>
      <c r="B106" s="14" t="n">
        <v>14</v>
      </c>
      <c r="C106" s="14" t="n">
        <v>66</v>
      </c>
      <c r="D106" s="14" t="s">
        <v>507</v>
      </c>
      <c r="E106" s="14"/>
      <c r="F106" s="22" t="n">
        <v>500</v>
      </c>
      <c r="G106" s="14" t="s">
        <v>33</v>
      </c>
      <c r="H106" s="14" t="n">
        <v>742</v>
      </c>
      <c r="I106" s="14" t="n">
        <v>69</v>
      </c>
      <c r="J106" s="14" t="n">
        <v>92</v>
      </c>
      <c r="K106" s="14" t="n">
        <v>23</v>
      </c>
      <c r="L106" s="14" t="n">
        <v>14</v>
      </c>
      <c r="M106" s="14" t="n">
        <v>15</v>
      </c>
      <c r="N106" s="14" t="n">
        <v>6</v>
      </c>
      <c r="O106" s="14" t="n">
        <v>6</v>
      </c>
      <c r="P106" s="14" t="n">
        <v>11</v>
      </c>
      <c r="Q106" s="14" t="n">
        <v>4</v>
      </c>
      <c r="R106" s="14" t="n">
        <v>95</v>
      </c>
      <c r="T106" s="14" t="n">
        <v>6</v>
      </c>
      <c r="U106" s="14" t="n">
        <v>3</v>
      </c>
      <c r="V106" s="14" t="n">
        <v>4</v>
      </c>
      <c r="W106" s="14" t="n">
        <v>0</v>
      </c>
      <c r="X106" s="14" t="n">
        <v>16</v>
      </c>
      <c r="Y106" s="14" t="n">
        <v>5</v>
      </c>
      <c r="Z106" s="14" t="n">
        <v>2</v>
      </c>
      <c r="AA106" s="14" t="n">
        <v>0</v>
      </c>
      <c r="AB106" s="14" t="n">
        <v>10</v>
      </c>
      <c r="AC106" s="14" t="n">
        <v>0</v>
      </c>
      <c r="AD106" s="14" t="n">
        <v>7</v>
      </c>
      <c r="AE106" s="14" t="n">
        <f aca="false">SUM(I106:AD106)</f>
        <v>388</v>
      </c>
    </row>
    <row r="107" s="275" customFormat="true" ht="16.5" hidden="false" customHeight="false" outlineLevel="0" collapsed="false">
      <c r="A107" s="14" t="n">
        <v>106</v>
      </c>
      <c r="B107" s="14" t="n">
        <v>14</v>
      </c>
      <c r="C107" s="14" t="n">
        <v>66</v>
      </c>
      <c r="D107" s="14" t="s">
        <v>507</v>
      </c>
      <c r="E107" s="14"/>
      <c r="F107" s="22" t="n">
        <v>500</v>
      </c>
      <c r="G107" s="14" t="s">
        <v>34</v>
      </c>
      <c r="H107" s="14" t="n">
        <v>742</v>
      </c>
      <c r="I107" s="14" t="n">
        <v>58</v>
      </c>
      <c r="J107" s="14" t="n">
        <v>71</v>
      </c>
      <c r="K107" s="14" t="n">
        <v>26</v>
      </c>
      <c r="L107" s="14" t="n">
        <v>8</v>
      </c>
      <c r="M107" s="14" t="n">
        <v>21</v>
      </c>
      <c r="N107" s="14" t="n">
        <v>2</v>
      </c>
      <c r="O107" s="14" t="n">
        <v>6</v>
      </c>
      <c r="P107" s="14" t="n">
        <v>6</v>
      </c>
      <c r="Q107" s="14" t="n">
        <v>1</v>
      </c>
      <c r="R107" s="14" t="n">
        <v>74</v>
      </c>
      <c r="T107" s="14" t="n">
        <v>7</v>
      </c>
      <c r="U107" s="14" t="n">
        <v>5</v>
      </c>
      <c r="V107" s="14" t="n">
        <v>6</v>
      </c>
      <c r="W107" s="14" t="n">
        <v>0</v>
      </c>
      <c r="X107" s="14" t="n">
        <v>12</v>
      </c>
      <c r="Y107" s="14" t="n">
        <v>11</v>
      </c>
      <c r="Z107" s="14" t="n">
        <v>8</v>
      </c>
      <c r="AA107" s="14" t="n">
        <v>1</v>
      </c>
      <c r="AB107" s="14" t="n">
        <v>16</v>
      </c>
      <c r="AC107" s="14" t="n">
        <v>0</v>
      </c>
      <c r="AD107" s="14" t="n">
        <v>6</v>
      </c>
      <c r="AE107" s="14" t="n">
        <f aca="false">SUM(I107:AD107)</f>
        <v>345</v>
      </c>
    </row>
    <row r="108" s="275" customFormat="true" ht="16.5" hidden="false" customHeight="false" outlineLevel="0" collapsed="false">
      <c r="A108" s="14" t="n">
        <v>107</v>
      </c>
      <c r="B108" s="14" t="n">
        <v>14</v>
      </c>
      <c r="C108" s="14" t="n">
        <v>66</v>
      </c>
      <c r="D108" s="14" t="s">
        <v>507</v>
      </c>
      <c r="E108" s="14"/>
      <c r="F108" s="22" t="n">
        <v>500</v>
      </c>
      <c r="G108" s="14" t="s">
        <v>35</v>
      </c>
      <c r="H108" s="14" t="n">
        <v>741</v>
      </c>
      <c r="I108" s="14" t="n">
        <v>63</v>
      </c>
      <c r="J108" s="14" t="n">
        <v>86</v>
      </c>
      <c r="K108" s="14" t="n">
        <v>30</v>
      </c>
      <c r="L108" s="14" t="n">
        <v>9</v>
      </c>
      <c r="M108" s="14" t="n">
        <v>20</v>
      </c>
      <c r="N108" s="14" t="n">
        <v>0</v>
      </c>
      <c r="O108" s="14" t="n">
        <v>2</v>
      </c>
      <c r="P108" s="14" t="n">
        <v>3</v>
      </c>
      <c r="Q108" s="14" t="n">
        <v>3</v>
      </c>
      <c r="R108" s="14" t="n">
        <v>69</v>
      </c>
      <c r="T108" s="14" t="n">
        <v>8</v>
      </c>
      <c r="U108" s="14" t="n">
        <v>5</v>
      </c>
      <c r="V108" s="14" t="n">
        <v>0</v>
      </c>
      <c r="W108" s="14" t="n">
        <v>0</v>
      </c>
      <c r="X108" s="14" t="n">
        <v>13</v>
      </c>
      <c r="Y108" s="14" t="n">
        <v>6</v>
      </c>
      <c r="Z108" s="14" t="n">
        <v>0</v>
      </c>
      <c r="AA108" s="14" t="n">
        <v>2</v>
      </c>
      <c r="AB108" s="14" t="n">
        <v>0</v>
      </c>
      <c r="AC108" s="14" t="n">
        <v>0</v>
      </c>
      <c r="AD108" s="14" t="n">
        <v>18</v>
      </c>
      <c r="AE108" s="14" t="n">
        <f aca="false">SUM(I108:AD108)</f>
        <v>337</v>
      </c>
    </row>
    <row r="109" s="275" customFormat="true" ht="16.5" hidden="false" customHeight="false" outlineLevel="0" collapsed="false">
      <c r="A109" s="14" t="n">
        <v>108</v>
      </c>
      <c r="B109" s="14" t="n">
        <v>14</v>
      </c>
      <c r="C109" s="14" t="n">
        <v>66</v>
      </c>
      <c r="D109" s="14" t="s">
        <v>507</v>
      </c>
      <c r="E109" s="14"/>
      <c r="F109" s="22" t="n">
        <v>500</v>
      </c>
      <c r="G109" s="14" t="s">
        <v>137</v>
      </c>
      <c r="H109" s="14" t="n">
        <v>741</v>
      </c>
      <c r="I109" s="14" t="n">
        <v>52</v>
      </c>
      <c r="J109" s="14" t="n">
        <v>107</v>
      </c>
      <c r="K109" s="14" t="n">
        <v>23</v>
      </c>
      <c r="L109" s="14" t="n">
        <v>9</v>
      </c>
      <c r="M109" s="14" t="n">
        <v>20</v>
      </c>
      <c r="N109" s="14" t="n">
        <v>3</v>
      </c>
      <c r="O109" s="14" t="n">
        <v>8</v>
      </c>
      <c r="P109" s="14" t="n">
        <v>3</v>
      </c>
      <c r="Q109" s="14" t="n">
        <v>3</v>
      </c>
      <c r="R109" s="14" t="n">
        <v>76</v>
      </c>
      <c r="T109" s="14" t="n">
        <v>7</v>
      </c>
      <c r="U109" s="14" t="n">
        <v>5</v>
      </c>
      <c r="V109" s="14" t="n">
        <v>3</v>
      </c>
      <c r="W109" s="14" t="n">
        <v>0</v>
      </c>
      <c r="X109" s="14" t="n">
        <v>5</v>
      </c>
      <c r="Y109" s="14" t="n">
        <v>4</v>
      </c>
      <c r="Z109" s="14" t="n">
        <v>7</v>
      </c>
      <c r="AA109" s="14" t="n">
        <v>4</v>
      </c>
      <c r="AB109" s="14" t="n">
        <v>8</v>
      </c>
      <c r="AC109" s="14" t="n">
        <v>0</v>
      </c>
      <c r="AD109" s="14" t="n">
        <v>14</v>
      </c>
      <c r="AE109" s="14" t="n">
        <f aca="false">SUM(I109:AD109)</f>
        <v>361</v>
      </c>
    </row>
    <row r="110" s="275" customFormat="true" ht="16.5" hidden="false" customHeight="false" outlineLevel="0" collapsed="false">
      <c r="A110" s="14" t="n">
        <v>109</v>
      </c>
      <c r="B110" s="14" t="n">
        <v>14</v>
      </c>
      <c r="C110" s="14" t="n">
        <v>66</v>
      </c>
      <c r="D110" s="14" t="s">
        <v>507</v>
      </c>
      <c r="E110" s="14"/>
      <c r="F110" s="22" t="n">
        <v>500</v>
      </c>
      <c r="G110" s="14" t="s">
        <v>138</v>
      </c>
      <c r="H110" s="14" t="n">
        <v>741</v>
      </c>
      <c r="I110" s="14" t="n">
        <v>54</v>
      </c>
      <c r="J110" s="14" t="n">
        <v>96</v>
      </c>
      <c r="K110" s="14" t="n">
        <v>28</v>
      </c>
      <c r="L110" s="14" t="n">
        <v>15</v>
      </c>
      <c r="M110" s="14" t="n">
        <v>19</v>
      </c>
      <c r="N110" s="14" t="n">
        <v>4</v>
      </c>
      <c r="O110" s="14" t="n">
        <v>3</v>
      </c>
      <c r="P110" s="14" t="n">
        <v>8</v>
      </c>
      <c r="Q110" s="14" t="n">
        <v>4</v>
      </c>
      <c r="R110" s="14" t="n">
        <v>89</v>
      </c>
      <c r="T110" s="14" t="n">
        <v>2</v>
      </c>
      <c r="U110" s="14" t="n">
        <v>3</v>
      </c>
      <c r="V110" s="14" t="n">
        <v>1</v>
      </c>
      <c r="W110" s="14" t="n">
        <v>0</v>
      </c>
      <c r="X110" s="14" t="n">
        <v>13</v>
      </c>
      <c r="Y110" s="14" t="n">
        <v>10</v>
      </c>
      <c r="Z110" s="14" t="n">
        <v>6</v>
      </c>
      <c r="AA110" s="14" t="n">
        <v>2</v>
      </c>
      <c r="AB110" s="14" t="n">
        <v>12</v>
      </c>
      <c r="AC110" s="14" t="n">
        <v>0</v>
      </c>
      <c r="AD110" s="14" t="n">
        <v>6</v>
      </c>
      <c r="AE110" s="14" t="n">
        <f aca="false">SUM(I110:AD110)</f>
        <v>375</v>
      </c>
    </row>
    <row r="111" s="275" customFormat="true" ht="16.5" hidden="false" customHeight="false" outlineLevel="0" collapsed="false">
      <c r="A111" s="14" t="n">
        <v>110</v>
      </c>
      <c r="B111" s="14" t="n">
        <v>14</v>
      </c>
      <c r="C111" s="14" t="n">
        <v>66</v>
      </c>
      <c r="D111" s="14" t="s">
        <v>507</v>
      </c>
      <c r="E111" s="14"/>
      <c r="F111" s="22" t="n">
        <v>501</v>
      </c>
      <c r="G111" s="14" t="s">
        <v>33</v>
      </c>
      <c r="H111" s="14" t="n">
        <v>570</v>
      </c>
      <c r="I111" s="14" t="n">
        <v>44</v>
      </c>
      <c r="J111" s="14" t="n">
        <v>62</v>
      </c>
      <c r="K111" s="14" t="n">
        <v>13</v>
      </c>
      <c r="L111" s="14" t="n">
        <v>8</v>
      </c>
      <c r="M111" s="14" t="n">
        <v>22</v>
      </c>
      <c r="N111" s="14" t="n">
        <v>4</v>
      </c>
      <c r="O111" s="14" t="n">
        <v>1</v>
      </c>
      <c r="P111" s="14" t="n">
        <v>2</v>
      </c>
      <c r="Q111" s="14" t="n">
        <v>1</v>
      </c>
      <c r="R111" s="14" t="n">
        <v>66</v>
      </c>
      <c r="T111" s="14" t="n">
        <v>1</v>
      </c>
      <c r="U111" s="14" t="n">
        <v>3</v>
      </c>
      <c r="V111" s="14" t="n">
        <v>2</v>
      </c>
      <c r="W111" s="14" t="n">
        <v>0</v>
      </c>
      <c r="X111" s="14" t="n">
        <v>10</v>
      </c>
      <c r="Y111" s="14" t="n">
        <v>9</v>
      </c>
      <c r="Z111" s="14" t="n">
        <v>2</v>
      </c>
      <c r="AA111" s="14" t="n">
        <v>0</v>
      </c>
      <c r="AB111" s="14" t="n">
        <v>13</v>
      </c>
      <c r="AC111" s="14" t="n">
        <v>0</v>
      </c>
      <c r="AD111" s="14" t="n">
        <v>8</v>
      </c>
      <c r="AE111" s="14" t="n">
        <f aca="false">SUM(I111:AD111)</f>
        <v>271</v>
      </c>
    </row>
    <row r="112" s="275" customFormat="true" ht="16.5" hidden="false" customHeight="false" outlineLevel="0" collapsed="false">
      <c r="A112" s="14" t="n">
        <v>111</v>
      </c>
      <c r="B112" s="14" t="n">
        <v>14</v>
      </c>
      <c r="C112" s="14" t="n">
        <v>66</v>
      </c>
      <c r="D112" s="14" t="s">
        <v>507</v>
      </c>
      <c r="E112" s="14"/>
      <c r="F112" s="22" t="n">
        <v>501</v>
      </c>
      <c r="G112" s="14" t="s">
        <v>34</v>
      </c>
      <c r="H112" s="14" t="n">
        <v>570</v>
      </c>
      <c r="I112" s="14" t="n">
        <v>30</v>
      </c>
      <c r="J112" s="14" t="n">
        <v>68</v>
      </c>
      <c r="K112" s="14" t="n">
        <v>19</v>
      </c>
      <c r="L112" s="14" t="n">
        <v>7</v>
      </c>
      <c r="M112" s="14" t="n">
        <v>25</v>
      </c>
      <c r="N112" s="14" t="n">
        <v>4</v>
      </c>
      <c r="O112" s="14" t="n">
        <v>3</v>
      </c>
      <c r="P112" s="14" t="n">
        <v>3</v>
      </c>
      <c r="Q112" s="14" t="n">
        <v>1</v>
      </c>
      <c r="R112" s="14" t="n">
        <v>41</v>
      </c>
      <c r="T112" s="14" t="n">
        <v>3</v>
      </c>
      <c r="U112" s="14" t="n">
        <v>5</v>
      </c>
      <c r="V112" s="14" t="n">
        <v>4</v>
      </c>
      <c r="W112" s="14" t="n">
        <v>0</v>
      </c>
      <c r="X112" s="14" t="n">
        <v>8</v>
      </c>
      <c r="Y112" s="14" t="n">
        <v>12</v>
      </c>
      <c r="Z112" s="14" t="n">
        <v>1</v>
      </c>
      <c r="AA112" s="14" t="n">
        <v>3</v>
      </c>
      <c r="AB112" s="14" t="n">
        <v>1</v>
      </c>
      <c r="AC112" s="14" t="n">
        <v>0</v>
      </c>
      <c r="AD112" s="14" t="n">
        <v>9</v>
      </c>
      <c r="AE112" s="14" t="n">
        <f aca="false">SUM(I112:AD112)</f>
        <v>247</v>
      </c>
    </row>
    <row r="113" s="275" customFormat="true" ht="16.5" hidden="false" customHeight="false" outlineLevel="0" collapsed="false">
      <c r="A113" s="14" t="n">
        <v>112</v>
      </c>
      <c r="B113" s="14" t="n">
        <v>14</v>
      </c>
      <c r="C113" s="14" t="n">
        <v>66</v>
      </c>
      <c r="D113" s="14" t="s">
        <v>507</v>
      </c>
      <c r="E113" s="14"/>
      <c r="F113" s="22" t="n">
        <v>501</v>
      </c>
      <c r="G113" s="14" t="s">
        <v>35</v>
      </c>
      <c r="H113" s="14" t="n">
        <v>570</v>
      </c>
      <c r="I113" s="14" t="n">
        <v>53</v>
      </c>
      <c r="J113" s="14" t="n">
        <v>52</v>
      </c>
      <c r="K113" s="14" t="n">
        <v>16</v>
      </c>
      <c r="L113" s="14" t="n">
        <v>7</v>
      </c>
      <c r="M113" s="14" t="n">
        <v>19</v>
      </c>
      <c r="N113" s="14" t="n">
        <v>3</v>
      </c>
      <c r="O113" s="14" t="n">
        <v>5</v>
      </c>
      <c r="P113" s="14" t="n">
        <v>3</v>
      </c>
      <c r="Q113" s="14" t="n">
        <v>2</v>
      </c>
      <c r="R113" s="14" t="n">
        <v>67</v>
      </c>
      <c r="T113" s="14" t="n">
        <v>8</v>
      </c>
      <c r="U113" s="14" t="n">
        <v>3</v>
      </c>
      <c r="V113" s="14" t="n">
        <v>2</v>
      </c>
      <c r="W113" s="14" t="n">
        <v>0</v>
      </c>
      <c r="X113" s="14" t="n">
        <v>7</v>
      </c>
      <c r="Y113" s="14" t="n">
        <v>4</v>
      </c>
      <c r="Z113" s="14" t="n">
        <v>3</v>
      </c>
      <c r="AA113" s="14" t="n">
        <v>3</v>
      </c>
      <c r="AB113" s="14" t="n">
        <v>8</v>
      </c>
      <c r="AC113" s="14" t="n">
        <v>0</v>
      </c>
      <c r="AD113" s="14" t="n">
        <v>11</v>
      </c>
      <c r="AE113" s="14" t="n">
        <f aca="false">SUM(I113:AD113)</f>
        <v>276</v>
      </c>
    </row>
    <row r="114" s="275" customFormat="true" ht="16.5" hidden="false" customHeight="false" outlineLevel="0" collapsed="false">
      <c r="A114" s="14" t="n">
        <v>113</v>
      </c>
      <c r="B114" s="14" t="n">
        <v>14</v>
      </c>
      <c r="C114" s="14" t="n">
        <v>66</v>
      </c>
      <c r="D114" s="14" t="s">
        <v>507</v>
      </c>
      <c r="E114" s="14"/>
      <c r="F114" s="22" t="n">
        <v>502</v>
      </c>
      <c r="G114" s="14" t="s">
        <v>33</v>
      </c>
      <c r="H114" s="14" t="n">
        <v>596</v>
      </c>
      <c r="I114" s="14" t="n">
        <v>60</v>
      </c>
      <c r="J114" s="14" t="n">
        <v>56</v>
      </c>
      <c r="K114" s="14" t="n">
        <v>23</v>
      </c>
      <c r="L114" s="14" t="n">
        <v>7</v>
      </c>
      <c r="M114" s="14" t="n">
        <v>30</v>
      </c>
      <c r="N114" s="14" t="n">
        <v>0</v>
      </c>
      <c r="O114" s="14" t="n">
        <v>2</v>
      </c>
      <c r="P114" s="14" t="n">
        <v>2</v>
      </c>
      <c r="Q114" s="14" t="n">
        <v>3</v>
      </c>
      <c r="R114" s="14" t="n">
        <v>62</v>
      </c>
      <c r="T114" s="14" t="n">
        <v>5</v>
      </c>
      <c r="U114" s="14" t="n">
        <v>8</v>
      </c>
      <c r="V114" s="14" t="n">
        <v>1</v>
      </c>
      <c r="W114" s="14" t="n">
        <v>0</v>
      </c>
      <c r="X114" s="14" t="n">
        <v>10</v>
      </c>
      <c r="Y114" s="14" t="n">
        <v>4</v>
      </c>
      <c r="Z114" s="14" t="n">
        <v>2</v>
      </c>
      <c r="AA114" s="14" t="n">
        <v>5</v>
      </c>
      <c r="AB114" s="14" t="n">
        <v>9</v>
      </c>
      <c r="AC114" s="14" t="n">
        <v>0</v>
      </c>
      <c r="AD114" s="14" t="n">
        <v>9</v>
      </c>
      <c r="AE114" s="14" t="n">
        <f aca="false">SUM(I114:AD114)</f>
        <v>298</v>
      </c>
    </row>
    <row r="115" s="275" customFormat="true" ht="16.5" hidden="false" customHeight="false" outlineLevel="0" collapsed="false">
      <c r="A115" s="14" t="n">
        <v>114</v>
      </c>
      <c r="B115" s="14" t="n">
        <v>14</v>
      </c>
      <c r="C115" s="14" t="n">
        <v>66</v>
      </c>
      <c r="D115" s="14" t="s">
        <v>507</v>
      </c>
      <c r="E115" s="14"/>
      <c r="F115" s="22" t="n">
        <v>502</v>
      </c>
      <c r="G115" s="14" t="s">
        <v>34</v>
      </c>
      <c r="H115" s="14" t="n">
        <v>595</v>
      </c>
      <c r="I115" s="14" t="n">
        <v>63</v>
      </c>
      <c r="J115" s="14" t="n">
        <v>60</v>
      </c>
      <c r="K115" s="14" t="n">
        <v>24</v>
      </c>
      <c r="L115" s="14" t="n">
        <v>5</v>
      </c>
      <c r="M115" s="14" t="n">
        <v>18</v>
      </c>
      <c r="N115" s="14" t="n">
        <v>2</v>
      </c>
      <c r="O115" s="14" t="n">
        <v>4</v>
      </c>
      <c r="P115" s="14" t="n">
        <v>1</v>
      </c>
      <c r="Q115" s="14" t="n">
        <v>1</v>
      </c>
      <c r="R115" s="14" t="n">
        <v>55</v>
      </c>
      <c r="T115" s="14" t="n">
        <v>5</v>
      </c>
      <c r="U115" s="14" t="n">
        <v>6</v>
      </c>
      <c r="V115" s="14" t="n">
        <v>2</v>
      </c>
      <c r="W115" s="14" t="n">
        <v>0</v>
      </c>
      <c r="X115" s="14" t="n">
        <v>17</v>
      </c>
      <c r="Y115" s="14" t="n">
        <v>4</v>
      </c>
      <c r="Z115" s="14" t="n">
        <v>0</v>
      </c>
      <c r="AA115" s="14" t="n">
        <v>1</v>
      </c>
      <c r="AB115" s="14" t="n">
        <v>17</v>
      </c>
      <c r="AC115" s="14" t="n">
        <v>0</v>
      </c>
      <c r="AD115" s="14" t="n">
        <v>7</v>
      </c>
      <c r="AE115" s="14" t="n">
        <f aca="false">SUM(I115:AD115)</f>
        <v>292</v>
      </c>
    </row>
    <row r="116" s="275" customFormat="true" ht="16.5" hidden="false" customHeight="false" outlineLevel="0" collapsed="false">
      <c r="A116" s="14" t="n">
        <v>115</v>
      </c>
      <c r="B116" s="14" t="n">
        <v>14</v>
      </c>
      <c r="C116" s="14" t="n">
        <v>66</v>
      </c>
      <c r="D116" s="14" t="s">
        <v>507</v>
      </c>
      <c r="E116" s="14"/>
      <c r="F116" s="22" t="n">
        <v>502</v>
      </c>
      <c r="G116" s="14" t="s">
        <v>35</v>
      </c>
      <c r="H116" s="14" t="n">
        <v>595</v>
      </c>
      <c r="I116" s="14" t="n">
        <v>50</v>
      </c>
      <c r="J116" s="14" t="n">
        <v>49</v>
      </c>
      <c r="K116" s="14" t="n">
        <v>25</v>
      </c>
      <c r="L116" s="14" t="n">
        <v>3</v>
      </c>
      <c r="M116" s="14" t="n">
        <v>24</v>
      </c>
      <c r="N116" s="14" t="n">
        <v>3</v>
      </c>
      <c r="O116" s="14" t="n">
        <v>4</v>
      </c>
      <c r="P116" s="14" t="n">
        <v>5</v>
      </c>
      <c r="Q116" s="14" t="n">
        <v>4</v>
      </c>
      <c r="R116" s="14" t="n">
        <v>68</v>
      </c>
      <c r="T116" s="14" t="n">
        <v>0</v>
      </c>
      <c r="U116" s="14" t="n">
        <v>2</v>
      </c>
      <c r="V116" s="14" t="n">
        <v>4</v>
      </c>
      <c r="W116" s="14" t="n">
        <v>0</v>
      </c>
      <c r="X116" s="14" t="n">
        <v>11</v>
      </c>
      <c r="Y116" s="14" t="n">
        <v>3</v>
      </c>
      <c r="Z116" s="14" t="n">
        <v>5</v>
      </c>
      <c r="AA116" s="14" t="n">
        <v>9</v>
      </c>
      <c r="AB116" s="14" t="n">
        <v>15</v>
      </c>
      <c r="AC116" s="14" t="n">
        <v>0</v>
      </c>
      <c r="AD116" s="14" t="n">
        <v>7</v>
      </c>
      <c r="AE116" s="14" t="n">
        <f aca="false">SUM(I116:AD116)</f>
        <v>291</v>
      </c>
    </row>
    <row r="117" s="275" customFormat="true" ht="16.5" hidden="false" customHeight="false" outlineLevel="0" collapsed="false">
      <c r="A117" s="14" t="n">
        <v>116</v>
      </c>
      <c r="B117" s="14" t="n">
        <v>14</v>
      </c>
      <c r="C117" s="14" t="n">
        <v>66</v>
      </c>
      <c r="D117" s="14" t="s">
        <v>507</v>
      </c>
      <c r="E117" s="14"/>
      <c r="F117" s="22" t="n">
        <v>502</v>
      </c>
      <c r="G117" s="14" t="s">
        <v>137</v>
      </c>
      <c r="H117" s="14" t="n">
        <v>595</v>
      </c>
      <c r="I117" s="14" t="n">
        <v>40</v>
      </c>
      <c r="J117" s="14" t="n">
        <v>51</v>
      </c>
      <c r="K117" s="14" t="n">
        <v>24</v>
      </c>
      <c r="L117" s="14" t="n">
        <v>3</v>
      </c>
      <c r="M117" s="14" t="n">
        <v>31</v>
      </c>
      <c r="N117" s="14" t="n">
        <v>0</v>
      </c>
      <c r="O117" s="14" t="n">
        <v>8</v>
      </c>
      <c r="P117" s="14" t="n">
        <v>3</v>
      </c>
      <c r="Q117" s="14" t="n">
        <v>3</v>
      </c>
      <c r="R117" s="14" t="n">
        <v>82</v>
      </c>
      <c r="T117" s="14" t="n">
        <v>5</v>
      </c>
      <c r="U117" s="14" t="n">
        <v>3</v>
      </c>
      <c r="V117" s="14" t="n">
        <v>0</v>
      </c>
      <c r="W117" s="14" t="n">
        <v>0</v>
      </c>
      <c r="X117" s="14" t="n">
        <v>13</v>
      </c>
      <c r="Y117" s="14" t="n">
        <v>4</v>
      </c>
      <c r="Z117" s="14" t="n">
        <v>1</v>
      </c>
      <c r="AA117" s="14" t="n">
        <v>2</v>
      </c>
      <c r="AB117" s="14" t="n">
        <v>12</v>
      </c>
      <c r="AC117" s="14" t="n">
        <v>0</v>
      </c>
      <c r="AD117" s="14" t="n">
        <v>12</v>
      </c>
      <c r="AE117" s="14" t="n">
        <f aca="false">SUM(I117:AD117)</f>
        <v>297</v>
      </c>
    </row>
    <row r="118" s="275" customFormat="true" ht="16.5" hidden="false" customHeight="false" outlineLevel="0" collapsed="false">
      <c r="A118" s="14" t="n">
        <v>117</v>
      </c>
      <c r="B118" s="14" t="n">
        <v>14</v>
      </c>
      <c r="C118" s="14" t="n">
        <v>66</v>
      </c>
      <c r="D118" s="14" t="s">
        <v>507</v>
      </c>
      <c r="E118" s="17"/>
      <c r="F118" s="22" t="n">
        <v>503</v>
      </c>
      <c r="G118" s="14" t="s">
        <v>33</v>
      </c>
      <c r="H118" s="14" t="n">
        <v>506</v>
      </c>
      <c r="I118" s="14" t="n">
        <v>41</v>
      </c>
      <c r="J118" s="14" t="n">
        <v>47</v>
      </c>
      <c r="K118" s="14" t="n">
        <v>15</v>
      </c>
      <c r="L118" s="14" t="n">
        <v>4</v>
      </c>
      <c r="M118" s="14" t="n">
        <v>23</v>
      </c>
      <c r="N118" s="14" t="n">
        <v>1</v>
      </c>
      <c r="O118" s="14" t="n">
        <v>7</v>
      </c>
      <c r="P118" s="14" t="n">
        <v>3</v>
      </c>
      <c r="Q118" s="14" t="n">
        <v>1</v>
      </c>
      <c r="R118" s="14" t="n">
        <v>67</v>
      </c>
      <c r="T118" s="14" t="n">
        <v>6</v>
      </c>
      <c r="U118" s="14" t="n">
        <v>6</v>
      </c>
      <c r="V118" s="14" t="n">
        <v>0</v>
      </c>
      <c r="W118" s="14" t="n">
        <v>0</v>
      </c>
      <c r="X118" s="14" t="n">
        <v>17</v>
      </c>
      <c r="Y118" s="14" t="n">
        <v>7</v>
      </c>
      <c r="Z118" s="14" t="n">
        <v>3</v>
      </c>
      <c r="AA118" s="14" t="n">
        <v>1</v>
      </c>
      <c r="AB118" s="14" t="n">
        <v>13</v>
      </c>
      <c r="AC118" s="14" t="n">
        <v>0</v>
      </c>
      <c r="AD118" s="14" t="n">
        <v>15</v>
      </c>
      <c r="AE118" s="14" t="n">
        <f aca="false">SUM(I118:AD118)</f>
        <v>277</v>
      </c>
    </row>
    <row r="119" s="275" customFormat="true" ht="16.5" hidden="false" customHeight="false" outlineLevel="0" collapsed="false">
      <c r="A119" s="14" t="n">
        <v>118</v>
      </c>
      <c r="B119" s="14" t="n">
        <v>14</v>
      </c>
      <c r="C119" s="14" t="n">
        <v>66</v>
      </c>
      <c r="D119" s="14" t="s">
        <v>507</v>
      </c>
      <c r="E119" s="14"/>
      <c r="F119" s="22" t="n">
        <v>503</v>
      </c>
      <c r="G119" s="14" t="s">
        <v>34</v>
      </c>
      <c r="H119" s="14" t="n">
        <v>506</v>
      </c>
      <c r="I119" s="14" t="n">
        <v>29</v>
      </c>
      <c r="J119" s="14" t="n">
        <v>40</v>
      </c>
      <c r="K119" s="14" t="n">
        <v>10</v>
      </c>
      <c r="L119" s="14" t="n">
        <v>9</v>
      </c>
      <c r="M119" s="14" t="n">
        <v>22</v>
      </c>
      <c r="N119" s="14" t="n">
        <v>1</v>
      </c>
      <c r="O119" s="14" t="n">
        <v>3</v>
      </c>
      <c r="P119" s="14" t="n">
        <v>3</v>
      </c>
      <c r="Q119" s="14" t="n">
        <v>0</v>
      </c>
      <c r="R119" s="14" t="n">
        <v>73</v>
      </c>
      <c r="T119" s="14" t="n">
        <v>4</v>
      </c>
      <c r="U119" s="14" t="n">
        <v>2</v>
      </c>
      <c r="V119" s="14" t="n">
        <v>2</v>
      </c>
      <c r="W119" s="14" t="n">
        <v>0</v>
      </c>
      <c r="X119" s="14" t="n">
        <v>19</v>
      </c>
      <c r="Y119" s="14" t="n">
        <v>5</v>
      </c>
      <c r="Z119" s="14" t="n">
        <v>0</v>
      </c>
      <c r="AA119" s="14" t="n">
        <v>2</v>
      </c>
      <c r="AB119" s="14" t="n">
        <v>18</v>
      </c>
      <c r="AC119" s="14" t="n">
        <v>0</v>
      </c>
      <c r="AD119" s="14" t="n">
        <v>10</v>
      </c>
      <c r="AE119" s="14" t="n">
        <f aca="false">SUM(I119:AD119)</f>
        <v>252</v>
      </c>
    </row>
    <row r="120" s="275" customFormat="true" ht="16.5" hidden="false" customHeight="false" outlineLevel="0" collapsed="false">
      <c r="A120" s="14" t="n">
        <v>119</v>
      </c>
      <c r="B120" s="14" t="n">
        <v>14</v>
      </c>
      <c r="C120" s="14" t="n">
        <v>66</v>
      </c>
      <c r="D120" s="14" t="s">
        <v>507</v>
      </c>
      <c r="E120" s="14"/>
      <c r="F120" s="22" t="n">
        <v>504</v>
      </c>
      <c r="G120" s="14" t="s">
        <v>33</v>
      </c>
      <c r="H120" s="14" t="n">
        <v>552</v>
      </c>
      <c r="I120" s="14" t="n">
        <v>48</v>
      </c>
      <c r="J120" s="14" t="n">
        <v>88</v>
      </c>
      <c r="K120" s="14" t="n">
        <v>13</v>
      </c>
      <c r="L120" s="14" t="n">
        <v>5</v>
      </c>
      <c r="M120" s="14" t="n">
        <v>11</v>
      </c>
      <c r="N120" s="14" t="n">
        <v>5</v>
      </c>
      <c r="O120" s="14" t="n">
        <v>4</v>
      </c>
      <c r="P120" s="14" t="n">
        <v>1</v>
      </c>
      <c r="Q120" s="14" t="n">
        <v>3</v>
      </c>
      <c r="R120" s="14" t="n">
        <v>86</v>
      </c>
      <c r="T120" s="14" t="n">
        <v>3</v>
      </c>
      <c r="U120" s="14" t="n">
        <v>3</v>
      </c>
      <c r="V120" s="14" t="n">
        <v>3</v>
      </c>
      <c r="W120" s="14" t="n">
        <v>0</v>
      </c>
      <c r="X120" s="14" t="n">
        <v>13</v>
      </c>
      <c r="Y120" s="14" t="n">
        <v>1</v>
      </c>
      <c r="Z120" s="14" t="n">
        <v>4</v>
      </c>
      <c r="AA120" s="14" t="n">
        <v>9</v>
      </c>
      <c r="AB120" s="14" t="n">
        <v>16</v>
      </c>
      <c r="AC120" s="14" t="n">
        <v>0</v>
      </c>
      <c r="AD120" s="14" t="n">
        <v>11</v>
      </c>
      <c r="AE120" s="14" t="n">
        <f aca="false">SUM(I120:AD120)</f>
        <v>327</v>
      </c>
    </row>
    <row r="121" s="275" customFormat="true" ht="16.5" hidden="false" customHeight="false" outlineLevel="0" collapsed="false">
      <c r="A121" s="14" t="n">
        <v>120</v>
      </c>
      <c r="B121" s="14" t="n">
        <v>14</v>
      </c>
      <c r="C121" s="14" t="n">
        <v>66</v>
      </c>
      <c r="D121" s="14" t="s">
        <v>507</v>
      </c>
      <c r="E121" s="14"/>
      <c r="F121" s="22" t="n">
        <v>504</v>
      </c>
      <c r="G121" s="14" t="s">
        <v>34</v>
      </c>
      <c r="H121" s="14" t="n">
        <v>551</v>
      </c>
      <c r="I121" s="14" t="n">
        <v>45</v>
      </c>
      <c r="J121" s="14" t="n">
        <v>78</v>
      </c>
      <c r="K121" s="14" t="n">
        <v>19</v>
      </c>
      <c r="L121" s="14" t="n">
        <v>5</v>
      </c>
      <c r="M121" s="14" t="n">
        <v>8</v>
      </c>
      <c r="N121" s="14" t="n">
        <v>3</v>
      </c>
      <c r="O121" s="14" t="n">
        <v>3</v>
      </c>
      <c r="P121" s="14" t="n">
        <v>4</v>
      </c>
      <c r="Q121" s="14" t="n">
        <v>5</v>
      </c>
      <c r="R121" s="14" t="n">
        <v>78</v>
      </c>
      <c r="T121" s="14" t="n">
        <v>7</v>
      </c>
      <c r="U121" s="14" t="n">
        <v>4</v>
      </c>
      <c r="V121" s="14" t="n">
        <v>5</v>
      </c>
      <c r="W121" s="14" t="n">
        <v>0</v>
      </c>
      <c r="X121" s="14" t="n">
        <v>18</v>
      </c>
      <c r="Y121" s="14" t="n">
        <v>0</v>
      </c>
      <c r="Z121" s="14" t="n">
        <v>0</v>
      </c>
      <c r="AA121" s="14" t="n">
        <v>5</v>
      </c>
      <c r="AB121" s="14" t="n">
        <v>8</v>
      </c>
      <c r="AC121" s="14" t="n">
        <v>0</v>
      </c>
      <c r="AD121" s="14" t="n">
        <v>12</v>
      </c>
      <c r="AE121" s="14" t="n">
        <f aca="false">SUM(I121:AD121)</f>
        <v>307</v>
      </c>
    </row>
    <row r="122" s="275" customFormat="true" ht="16.5" hidden="false" customHeight="false" outlineLevel="0" collapsed="false">
      <c r="A122" s="14" t="n">
        <v>121</v>
      </c>
      <c r="B122" s="14" t="n">
        <v>14</v>
      </c>
      <c r="C122" s="14" t="n">
        <v>66</v>
      </c>
      <c r="D122" s="14" t="s">
        <v>507</v>
      </c>
      <c r="E122" s="14"/>
      <c r="F122" s="22" t="n">
        <v>504</v>
      </c>
      <c r="G122" s="14" t="s">
        <v>35</v>
      </c>
      <c r="H122" s="14" t="n">
        <v>551</v>
      </c>
      <c r="I122" s="14" t="n">
        <v>36</v>
      </c>
      <c r="J122" s="14" t="n">
        <v>74</v>
      </c>
      <c r="K122" s="14" t="n">
        <v>11</v>
      </c>
      <c r="L122" s="14" t="n">
        <v>6</v>
      </c>
      <c r="M122" s="14" t="n">
        <v>12</v>
      </c>
      <c r="N122" s="14" t="n">
        <v>2</v>
      </c>
      <c r="O122" s="14" t="n">
        <v>7</v>
      </c>
      <c r="P122" s="14" t="n">
        <v>5</v>
      </c>
      <c r="Q122" s="14" t="n">
        <v>3</v>
      </c>
      <c r="R122" s="14" t="n">
        <v>70</v>
      </c>
      <c r="T122" s="14" t="n">
        <v>3</v>
      </c>
      <c r="U122" s="14" t="n">
        <v>4</v>
      </c>
      <c r="V122" s="14" t="n">
        <v>4</v>
      </c>
      <c r="W122" s="14" t="n">
        <v>0</v>
      </c>
      <c r="X122" s="14" t="n">
        <v>10</v>
      </c>
      <c r="Y122" s="14" t="n">
        <v>5</v>
      </c>
      <c r="Z122" s="14" t="n">
        <v>3</v>
      </c>
      <c r="AA122" s="14" t="n">
        <v>5</v>
      </c>
      <c r="AB122" s="14" t="n">
        <v>9</v>
      </c>
      <c r="AC122" s="14" t="n">
        <v>1</v>
      </c>
      <c r="AD122" s="14" t="n">
        <v>6</v>
      </c>
      <c r="AE122" s="14" t="n">
        <f aca="false">SUM(I122:AD122)</f>
        <v>276</v>
      </c>
    </row>
    <row r="123" s="275" customFormat="true" ht="16.5" hidden="false" customHeight="false" outlineLevel="0" collapsed="false">
      <c r="A123" s="14" t="n">
        <v>122</v>
      </c>
      <c r="B123" s="14" t="n">
        <v>14</v>
      </c>
      <c r="C123" s="14" t="n">
        <v>66</v>
      </c>
      <c r="D123" s="14" t="s">
        <v>507</v>
      </c>
      <c r="E123" s="14"/>
      <c r="F123" s="22" t="n">
        <v>505</v>
      </c>
      <c r="G123" s="14" t="s">
        <v>33</v>
      </c>
      <c r="H123" s="14" t="n">
        <v>666</v>
      </c>
      <c r="I123" s="14" t="n">
        <v>53</v>
      </c>
      <c r="J123" s="14" t="n">
        <v>63</v>
      </c>
      <c r="K123" s="14" t="n">
        <v>20</v>
      </c>
      <c r="L123" s="14" t="n">
        <v>11</v>
      </c>
      <c r="M123" s="14" t="n">
        <v>18</v>
      </c>
      <c r="N123" s="14" t="n">
        <v>7</v>
      </c>
      <c r="O123" s="14" t="n">
        <v>7</v>
      </c>
      <c r="P123" s="14" t="n">
        <v>3</v>
      </c>
      <c r="Q123" s="14" t="n">
        <v>1</v>
      </c>
      <c r="R123" s="14" t="n">
        <v>96</v>
      </c>
      <c r="T123" s="14" t="n">
        <v>4</v>
      </c>
      <c r="U123" s="14" t="n">
        <v>2</v>
      </c>
      <c r="V123" s="14" t="n">
        <v>0</v>
      </c>
      <c r="W123" s="14" t="n">
        <v>19</v>
      </c>
      <c r="X123" s="14" t="n">
        <v>2</v>
      </c>
      <c r="Y123" s="14" t="n">
        <v>7</v>
      </c>
      <c r="Z123" s="14" t="n">
        <v>1</v>
      </c>
      <c r="AA123" s="14" t="n">
        <v>16</v>
      </c>
      <c r="AB123" s="14" t="n">
        <v>14</v>
      </c>
      <c r="AC123" s="14" t="n">
        <v>5</v>
      </c>
      <c r="AD123" s="14" t="n">
        <v>3</v>
      </c>
      <c r="AE123" s="14" t="n">
        <f aca="false">SUM(I123:AD123)</f>
        <v>352</v>
      </c>
    </row>
    <row r="124" s="275" customFormat="true" ht="16.5" hidden="false" customHeight="false" outlineLevel="0" collapsed="false">
      <c r="A124" s="14" t="n">
        <v>123</v>
      </c>
      <c r="B124" s="14" t="n">
        <v>14</v>
      </c>
      <c r="C124" s="14" t="n">
        <v>66</v>
      </c>
      <c r="D124" s="14" t="s">
        <v>507</v>
      </c>
      <c r="E124" s="14"/>
      <c r="F124" s="22" t="n">
        <v>505</v>
      </c>
      <c r="G124" s="14" t="s">
        <v>34</v>
      </c>
      <c r="H124" s="14" t="n">
        <v>665</v>
      </c>
      <c r="I124" s="14" t="n">
        <v>49</v>
      </c>
      <c r="J124" s="14" t="n">
        <v>65</v>
      </c>
      <c r="K124" s="14" t="n">
        <v>23</v>
      </c>
      <c r="L124" s="14" t="n">
        <v>6</v>
      </c>
      <c r="M124" s="14" t="n">
        <v>13</v>
      </c>
      <c r="N124" s="14" t="n">
        <v>4</v>
      </c>
      <c r="O124" s="14" t="n">
        <v>8</v>
      </c>
      <c r="P124" s="14" t="n">
        <v>4</v>
      </c>
      <c r="Q124" s="14" t="n">
        <v>1</v>
      </c>
      <c r="R124" s="14" t="n">
        <v>115</v>
      </c>
      <c r="T124" s="14" t="n">
        <v>7</v>
      </c>
      <c r="U124" s="14" t="n">
        <v>2</v>
      </c>
      <c r="V124" s="14" t="n">
        <v>4</v>
      </c>
      <c r="W124" s="14" t="n">
        <v>0</v>
      </c>
      <c r="X124" s="14" t="n">
        <v>19</v>
      </c>
      <c r="Y124" s="14" t="n">
        <v>3</v>
      </c>
      <c r="Z124" s="14" t="n">
        <v>5</v>
      </c>
      <c r="AA124" s="14" t="n">
        <v>3</v>
      </c>
      <c r="AB124" s="14" t="n">
        <v>9</v>
      </c>
      <c r="AC124" s="14" t="n">
        <v>0</v>
      </c>
      <c r="AD124" s="14" t="n">
        <v>10</v>
      </c>
      <c r="AE124" s="14" t="n">
        <f aca="false">SUM(I124:AD124)</f>
        <v>350</v>
      </c>
    </row>
    <row r="125" s="275" customFormat="true" ht="16.5" hidden="false" customHeight="false" outlineLevel="0" collapsed="false">
      <c r="A125" s="14" t="n">
        <v>124</v>
      </c>
      <c r="B125" s="14" t="n">
        <v>14</v>
      </c>
      <c r="C125" s="14" t="n">
        <v>66</v>
      </c>
      <c r="D125" s="14" t="s">
        <v>507</v>
      </c>
      <c r="E125" s="14"/>
      <c r="F125" s="22" t="n">
        <v>506</v>
      </c>
      <c r="G125" s="14" t="s">
        <v>33</v>
      </c>
      <c r="H125" s="14" t="n">
        <v>526</v>
      </c>
      <c r="I125" s="14" t="n">
        <v>52</v>
      </c>
      <c r="J125" s="14" t="n">
        <v>57</v>
      </c>
      <c r="K125" s="14" t="n">
        <v>16</v>
      </c>
      <c r="L125" s="14" t="n">
        <v>5</v>
      </c>
      <c r="M125" s="14" t="n">
        <v>14</v>
      </c>
      <c r="N125" s="14" t="n">
        <v>1</v>
      </c>
      <c r="O125" s="14" t="n">
        <v>1</v>
      </c>
      <c r="P125" s="14" t="n">
        <v>3</v>
      </c>
      <c r="Q125" s="14" t="n">
        <v>4</v>
      </c>
      <c r="R125" s="14" t="n">
        <v>99</v>
      </c>
      <c r="T125" s="14" t="n">
        <v>3</v>
      </c>
      <c r="U125" s="14" t="n">
        <v>2</v>
      </c>
      <c r="V125" s="14" t="n">
        <v>2</v>
      </c>
      <c r="W125" s="14" t="n">
        <v>0</v>
      </c>
      <c r="X125" s="14" t="n">
        <v>7</v>
      </c>
      <c r="Y125" s="14" t="n">
        <v>7</v>
      </c>
      <c r="Z125" s="14" t="n">
        <v>2</v>
      </c>
      <c r="AA125" s="14" t="n">
        <v>2</v>
      </c>
      <c r="AB125" s="14" t="n">
        <v>21</v>
      </c>
      <c r="AC125" s="14" t="n">
        <v>0</v>
      </c>
      <c r="AD125" s="14" t="n">
        <v>6</v>
      </c>
      <c r="AE125" s="14" t="n">
        <f aca="false">SUM(I125:AD125)</f>
        <v>304</v>
      </c>
    </row>
    <row r="126" s="275" customFormat="true" ht="16.5" hidden="false" customHeight="false" outlineLevel="0" collapsed="false">
      <c r="A126" s="14" t="n">
        <v>125</v>
      </c>
      <c r="B126" s="14" t="n">
        <v>14</v>
      </c>
      <c r="C126" s="14" t="n">
        <v>66</v>
      </c>
      <c r="D126" s="14" t="s">
        <v>507</v>
      </c>
      <c r="E126" s="14"/>
      <c r="F126" s="22" t="n">
        <v>506</v>
      </c>
      <c r="G126" s="14" t="s">
        <v>34</v>
      </c>
      <c r="H126" s="14" t="n">
        <v>525</v>
      </c>
      <c r="I126" s="14" t="n">
        <v>49</v>
      </c>
      <c r="J126" s="14" t="n">
        <v>46</v>
      </c>
      <c r="K126" s="14" t="n">
        <v>17</v>
      </c>
      <c r="L126" s="14" t="n">
        <v>3</v>
      </c>
      <c r="M126" s="14" t="n">
        <v>21</v>
      </c>
      <c r="N126" s="14" t="n">
        <v>4</v>
      </c>
      <c r="O126" s="14" t="n">
        <v>4</v>
      </c>
      <c r="P126" s="14" t="n">
        <v>5</v>
      </c>
      <c r="Q126" s="14" t="n">
        <v>6</v>
      </c>
      <c r="R126" s="14" t="n">
        <v>77</v>
      </c>
      <c r="T126" s="14" t="n">
        <v>4</v>
      </c>
      <c r="U126" s="14" t="n">
        <v>3</v>
      </c>
      <c r="V126" s="14" t="n">
        <v>0</v>
      </c>
      <c r="W126" s="14" t="n">
        <v>0</v>
      </c>
      <c r="X126" s="14" t="n">
        <v>12</v>
      </c>
      <c r="Y126" s="14" t="n">
        <v>7</v>
      </c>
      <c r="Z126" s="14" t="n">
        <v>2</v>
      </c>
      <c r="AA126" s="14" t="n">
        <v>2</v>
      </c>
      <c r="AB126" s="14" t="n">
        <v>26</v>
      </c>
      <c r="AC126" s="14" t="n">
        <v>0</v>
      </c>
      <c r="AD126" s="14" t="n">
        <v>4</v>
      </c>
      <c r="AE126" s="14" t="n">
        <f aca="false">SUM(I126:AD126)</f>
        <v>292</v>
      </c>
    </row>
    <row r="127" s="275" customFormat="true" ht="16.5" hidden="false" customHeight="false" outlineLevel="0" collapsed="false">
      <c r="A127" s="14" t="n">
        <v>126</v>
      </c>
      <c r="B127" s="14" t="n">
        <v>14</v>
      </c>
      <c r="C127" s="14" t="n">
        <v>66</v>
      </c>
      <c r="D127" s="14" t="s">
        <v>507</v>
      </c>
      <c r="E127" s="14"/>
      <c r="F127" s="22" t="n">
        <v>507</v>
      </c>
      <c r="G127" s="14" t="s">
        <v>33</v>
      </c>
      <c r="H127" s="14" t="n">
        <v>536</v>
      </c>
      <c r="I127" s="14" t="n">
        <v>64</v>
      </c>
      <c r="J127" s="14" t="n">
        <v>80</v>
      </c>
      <c r="K127" s="14" t="n">
        <v>11</v>
      </c>
      <c r="L127" s="14" t="n">
        <v>4</v>
      </c>
      <c r="M127" s="14" t="n">
        <v>9</v>
      </c>
      <c r="N127" s="14" t="n">
        <v>0</v>
      </c>
      <c r="O127" s="14" t="n">
        <v>3</v>
      </c>
      <c r="P127" s="14" t="n">
        <v>1</v>
      </c>
      <c r="Q127" s="14" t="n">
        <v>2</v>
      </c>
      <c r="R127" s="14" t="n">
        <v>67</v>
      </c>
      <c r="T127" s="14" t="n">
        <v>5</v>
      </c>
      <c r="U127" s="14" t="n">
        <v>0</v>
      </c>
      <c r="V127" s="14" t="n">
        <v>0</v>
      </c>
      <c r="W127" s="14" t="n">
        <v>0</v>
      </c>
      <c r="X127" s="14" t="n">
        <v>14</v>
      </c>
      <c r="Y127" s="14" t="n">
        <v>5</v>
      </c>
      <c r="Z127" s="14" t="n">
        <v>6</v>
      </c>
      <c r="AA127" s="14" t="n">
        <v>0</v>
      </c>
      <c r="AB127" s="14" t="n">
        <v>4</v>
      </c>
      <c r="AC127" s="14" t="n">
        <v>0</v>
      </c>
      <c r="AD127" s="14" t="n">
        <v>2</v>
      </c>
      <c r="AE127" s="14" t="n">
        <f aca="false">SUM(I127:AD127)</f>
        <v>277</v>
      </c>
    </row>
    <row r="128" s="275" customFormat="true" ht="16.5" hidden="false" customHeight="false" outlineLevel="0" collapsed="false">
      <c r="A128" s="14" t="n">
        <v>127</v>
      </c>
      <c r="B128" s="14" t="n">
        <v>14</v>
      </c>
      <c r="C128" s="14" t="n">
        <v>66</v>
      </c>
      <c r="D128" s="14" t="s">
        <v>507</v>
      </c>
      <c r="E128" s="14"/>
      <c r="F128" s="22" t="n">
        <v>507</v>
      </c>
      <c r="G128" s="14" t="s">
        <v>34</v>
      </c>
      <c r="H128" s="14" t="n">
        <v>535</v>
      </c>
      <c r="I128" s="14" t="n">
        <v>48</v>
      </c>
      <c r="J128" s="14" t="n">
        <v>83</v>
      </c>
      <c r="K128" s="14" t="n">
        <v>17</v>
      </c>
      <c r="L128" s="14" t="n">
        <v>3</v>
      </c>
      <c r="M128" s="14" t="n">
        <v>8</v>
      </c>
      <c r="N128" s="14" t="n">
        <v>3</v>
      </c>
      <c r="O128" s="14" t="n">
        <v>3</v>
      </c>
      <c r="P128" s="14" t="n">
        <v>4</v>
      </c>
      <c r="Q128" s="14" t="n">
        <v>2</v>
      </c>
      <c r="R128" s="14" t="n">
        <v>62</v>
      </c>
      <c r="T128" s="14" t="n">
        <v>5</v>
      </c>
      <c r="U128" s="14" t="n">
        <v>0</v>
      </c>
      <c r="V128" s="14" t="n">
        <v>0</v>
      </c>
      <c r="W128" s="14" t="n">
        <v>0</v>
      </c>
      <c r="X128" s="14" t="n">
        <v>21</v>
      </c>
      <c r="Y128" s="14" t="n">
        <v>1</v>
      </c>
      <c r="Z128" s="14" t="n">
        <v>3</v>
      </c>
      <c r="AA128" s="14" t="n">
        <v>3</v>
      </c>
      <c r="AB128" s="14" t="n">
        <v>16</v>
      </c>
      <c r="AC128" s="14" t="n">
        <v>1</v>
      </c>
      <c r="AD128" s="14" t="n">
        <v>5</v>
      </c>
      <c r="AE128" s="14" t="n">
        <f aca="false">SUM(I128:AD128)</f>
        <v>288</v>
      </c>
    </row>
    <row r="129" s="275" customFormat="true" ht="16.5" hidden="false" customHeight="false" outlineLevel="0" collapsed="false">
      <c r="A129" s="14" t="n">
        <v>128</v>
      </c>
      <c r="B129" s="14" t="n">
        <v>14</v>
      </c>
      <c r="C129" s="14" t="n">
        <v>66</v>
      </c>
      <c r="D129" s="14" t="s">
        <v>507</v>
      </c>
      <c r="E129" s="14"/>
      <c r="F129" s="22" t="n">
        <v>507</v>
      </c>
      <c r="G129" s="14" t="s">
        <v>35</v>
      </c>
      <c r="H129" s="14" t="n">
        <v>535</v>
      </c>
      <c r="I129" s="14" t="n">
        <v>39</v>
      </c>
      <c r="J129" s="14" t="n">
        <v>84</v>
      </c>
      <c r="K129" s="14" t="n">
        <v>19</v>
      </c>
      <c r="L129" s="14" t="n">
        <v>7</v>
      </c>
      <c r="M129" s="14" t="n">
        <v>12</v>
      </c>
      <c r="N129" s="14" t="n">
        <v>1</v>
      </c>
      <c r="O129" s="14" t="n">
        <v>4</v>
      </c>
      <c r="P129" s="14" t="n">
        <v>2</v>
      </c>
      <c r="Q129" s="14" t="n">
        <v>7</v>
      </c>
      <c r="R129" s="14" t="n">
        <v>71</v>
      </c>
      <c r="T129" s="14" t="n">
        <v>4</v>
      </c>
      <c r="U129" s="14" t="n">
        <v>0</v>
      </c>
      <c r="V129" s="14" t="n">
        <v>1</v>
      </c>
      <c r="W129" s="14" t="n">
        <v>0</v>
      </c>
      <c r="X129" s="14" t="n">
        <v>19</v>
      </c>
      <c r="Y129" s="14" t="n">
        <v>3</v>
      </c>
      <c r="Z129" s="14" t="n">
        <v>2</v>
      </c>
      <c r="AA129" s="14" t="n">
        <v>8</v>
      </c>
      <c r="AB129" s="14" t="n">
        <v>15</v>
      </c>
      <c r="AC129" s="14" t="n">
        <v>0</v>
      </c>
      <c r="AD129" s="14" t="n">
        <v>11</v>
      </c>
      <c r="AE129" s="14" t="n">
        <f aca="false">SUM(I129:AD129)</f>
        <v>309</v>
      </c>
    </row>
    <row r="130" s="275" customFormat="true" ht="16.5" hidden="false" customHeight="false" outlineLevel="0" collapsed="false">
      <c r="A130" s="14" t="n">
        <v>129</v>
      </c>
      <c r="B130" s="14" t="n">
        <v>14</v>
      </c>
      <c r="C130" s="14" t="n">
        <v>66</v>
      </c>
      <c r="D130" s="14" t="s">
        <v>507</v>
      </c>
      <c r="E130" s="14"/>
      <c r="F130" s="22" t="n">
        <v>508</v>
      </c>
      <c r="G130" s="14" t="s">
        <v>33</v>
      </c>
      <c r="H130" s="14" t="n">
        <v>579</v>
      </c>
      <c r="I130" s="14" t="n">
        <v>63</v>
      </c>
      <c r="J130" s="14" t="n">
        <v>82</v>
      </c>
      <c r="K130" s="14" t="n">
        <v>19</v>
      </c>
      <c r="L130" s="14" t="n">
        <v>9</v>
      </c>
      <c r="M130" s="14" t="n">
        <v>11</v>
      </c>
      <c r="N130" s="14" t="n">
        <v>8</v>
      </c>
      <c r="O130" s="14" t="n">
        <v>9</v>
      </c>
      <c r="P130" s="14" t="n">
        <v>3</v>
      </c>
      <c r="Q130" s="14" t="n">
        <v>2</v>
      </c>
      <c r="R130" s="14" t="n">
        <v>73</v>
      </c>
      <c r="T130" s="14" t="n">
        <v>4</v>
      </c>
      <c r="U130" s="14" t="n">
        <v>1</v>
      </c>
      <c r="V130" s="14" t="n">
        <v>6</v>
      </c>
      <c r="W130" s="14" t="n">
        <v>0</v>
      </c>
      <c r="X130" s="14" t="n">
        <v>24</v>
      </c>
      <c r="Y130" s="14" t="n">
        <v>5</v>
      </c>
      <c r="Z130" s="14" t="n">
        <v>6</v>
      </c>
      <c r="AA130" s="14" t="n">
        <v>2</v>
      </c>
      <c r="AB130" s="14" t="n">
        <v>0</v>
      </c>
      <c r="AC130" s="14" t="n">
        <v>0</v>
      </c>
      <c r="AD130" s="14" t="n">
        <v>13</v>
      </c>
      <c r="AE130" s="14" t="n">
        <f aca="false">SUM(I130:AD130)</f>
        <v>340</v>
      </c>
    </row>
    <row r="131" s="275" customFormat="true" ht="16.5" hidden="false" customHeight="false" outlineLevel="0" collapsed="false">
      <c r="A131" s="14" t="n">
        <v>130</v>
      </c>
      <c r="B131" s="14" t="n">
        <v>14</v>
      </c>
      <c r="C131" s="14" t="n">
        <v>66</v>
      </c>
      <c r="D131" s="14" t="s">
        <v>507</v>
      </c>
      <c r="E131" s="14"/>
      <c r="F131" s="22" t="n">
        <v>508</v>
      </c>
      <c r="G131" s="14" t="s">
        <v>34</v>
      </c>
      <c r="H131" s="14" t="n">
        <v>579</v>
      </c>
      <c r="I131" s="14" t="n">
        <v>53</v>
      </c>
      <c r="J131" s="14" t="n">
        <v>75</v>
      </c>
      <c r="K131" s="14" t="n">
        <v>16</v>
      </c>
      <c r="L131" s="14" t="n">
        <v>7</v>
      </c>
      <c r="M131" s="14" t="n">
        <v>20</v>
      </c>
      <c r="N131" s="14" t="n">
        <v>2</v>
      </c>
      <c r="O131" s="14" t="n">
        <v>5</v>
      </c>
      <c r="P131" s="14" t="n">
        <v>2</v>
      </c>
      <c r="Q131" s="14" t="n">
        <v>2</v>
      </c>
      <c r="R131" s="14" t="n">
        <v>73</v>
      </c>
      <c r="T131" s="14" t="n">
        <v>5</v>
      </c>
      <c r="U131" s="14" t="n">
        <v>1</v>
      </c>
      <c r="V131" s="14" t="n">
        <v>5</v>
      </c>
      <c r="W131" s="14" t="n">
        <v>0</v>
      </c>
      <c r="X131" s="14" t="n">
        <v>21</v>
      </c>
      <c r="Y131" s="14" t="n">
        <v>4</v>
      </c>
      <c r="Z131" s="14" t="n">
        <v>5</v>
      </c>
      <c r="AA131" s="14" t="n">
        <v>6</v>
      </c>
      <c r="AB131" s="14" t="n">
        <v>13</v>
      </c>
      <c r="AC131" s="14" t="n">
        <v>0</v>
      </c>
      <c r="AD131" s="14" t="n">
        <v>4</v>
      </c>
      <c r="AE131" s="14" t="n">
        <f aca="false">SUM(I131:AD131)</f>
        <v>319</v>
      </c>
    </row>
    <row r="132" s="275" customFormat="true" ht="16.5" hidden="false" customHeight="false" outlineLevel="0" collapsed="false">
      <c r="A132" s="14" t="n">
        <v>131</v>
      </c>
      <c r="B132" s="14" t="n">
        <v>14</v>
      </c>
      <c r="C132" s="14" t="n">
        <v>66</v>
      </c>
      <c r="D132" s="14" t="s">
        <v>507</v>
      </c>
      <c r="E132" s="14"/>
      <c r="F132" s="22" t="n">
        <v>509</v>
      </c>
      <c r="G132" s="14" t="s">
        <v>33</v>
      </c>
      <c r="H132" s="14" t="n">
        <v>681</v>
      </c>
      <c r="I132" s="14" t="n">
        <v>69</v>
      </c>
      <c r="J132" s="14" t="n">
        <v>104</v>
      </c>
      <c r="K132" s="14" t="n">
        <v>20</v>
      </c>
      <c r="L132" s="14" t="n">
        <v>14</v>
      </c>
      <c r="M132" s="14" t="n">
        <v>19</v>
      </c>
      <c r="N132" s="14" t="n">
        <v>10</v>
      </c>
      <c r="O132" s="14" t="n">
        <v>4</v>
      </c>
      <c r="P132" s="14" t="n">
        <v>4</v>
      </c>
      <c r="Q132" s="14" t="n">
        <v>4</v>
      </c>
      <c r="R132" s="14" t="n">
        <v>64</v>
      </c>
      <c r="T132" s="14" t="n">
        <v>12</v>
      </c>
      <c r="U132" s="14" t="n">
        <v>4</v>
      </c>
      <c r="V132" s="14" t="n">
        <v>1</v>
      </c>
      <c r="W132" s="14" t="n">
        <v>0</v>
      </c>
      <c r="X132" s="14" t="n">
        <v>24</v>
      </c>
      <c r="Y132" s="14" t="n">
        <v>6</v>
      </c>
      <c r="Z132" s="14" t="n">
        <v>2</v>
      </c>
      <c r="AA132" s="14" t="n">
        <v>4</v>
      </c>
      <c r="AB132" s="14" t="n">
        <v>22</v>
      </c>
      <c r="AC132" s="14" t="n">
        <v>0</v>
      </c>
      <c r="AD132" s="14" t="n">
        <v>0</v>
      </c>
      <c r="AE132" s="14" t="n">
        <f aca="false">SUM(I132:AD132)</f>
        <v>387</v>
      </c>
    </row>
    <row r="133" s="275" customFormat="true" ht="16.5" hidden="false" customHeight="false" outlineLevel="0" collapsed="false">
      <c r="A133" s="14" t="n">
        <v>132</v>
      </c>
      <c r="B133" s="14" t="n">
        <v>14</v>
      </c>
      <c r="C133" s="14" t="n">
        <v>66</v>
      </c>
      <c r="D133" s="14" t="s">
        <v>507</v>
      </c>
      <c r="E133" s="17"/>
      <c r="F133" s="22" t="n">
        <v>509</v>
      </c>
      <c r="G133" s="14" t="s">
        <v>34</v>
      </c>
      <c r="H133" s="14" t="n">
        <v>681</v>
      </c>
      <c r="I133" s="14" t="n">
        <v>86</v>
      </c>
      <c r="J133" s="14" t="n">
        <v>97</v>
      </c>
      <c r="K133" s="14" t="n">
        <v>22</v>
      </c>
      <c r="L133" s="14" t="n">
        <v>4</v>
      </c>
      <c r="M133" s="14" t="n">
        <v>23</v>
      </c>
      <c r="N133" s="14" t="n">
        <v>3</v>
      </c>
      <c r="O133" s="14" t="n">
        <v>2</v>
      </c>
      <c r="P133" s="14" t="n">
        <v>1</v>
      </c>
      <c r="Q133" s="14" t="n">
        <v>0</v>
      </c>
      <c r="R133" s="14" t="n">
        <v>80</v>
      </c>
      <c r="T133" s="14" t="n">
        <v>10</v>
      </c>
      <c r="U133" s="14" t="n">
        <v>9</v>
      </c>
      <c r="V133" s="14" t="n">
        <v>9</v>
      </c>
      <c r="W133" s="14" t="n">
        <v>0</v>
      </c>
      <c r="X133" s="14" t="n">
        <v>23</v>
      </c>
      <c r="Y133" s="14" t="n">
        <v>5</v>
      </c>
      <c r="Z133" s="14" t="n">
        <v>2</v>
      </c>
      <c r="AA133" s="14" t="n">
        <v>7</v>
      </c>
      <c r="AB133" s="14" t="n">
        <v>3</v>
      </c>
      <c r="AC133" s="14" t="n">
        <v>0</v>
      </c>
      <c r="AD133" s="14" t="n">
        <v>13</v>
      </c>
      <c r="AE133" s="14" t="n">
        <f aca="false">SUM(I133:AD133)</f>
        <v>399</v>
      </c>
    </row>
    <row r="134" s="275" customFormat="true" ht="16.5" hidden="false" customHeight="false" outlineLevel="0" collapsed="false">
      <c r="A134" s="14" t="n">
        <v>133</v>
      </c>
      <c r="B134" s="14" t="n">
        <v>14</v>
      </c>
      <c r="C134" s="14" t="n">
        <v>66</v>
      </c>
      <c r="D134" s="14" t="s">
        <v>507</v>
      </c>
      <c r="E134" s="14"/>
      <c r="F134" s="22" t="n">
        <v>509</v>
      </c>
      <c r="G134" s="14" t="s">
        <v>36</v>
      </c>
      <c r="H134" s="14"/>
      <c r="I134" s="14" t="n">
        <v>1</v>
      </c>
      <c r="J134" s="14" t="n">
        <v>5</v>
      </c>
      <c r="K134" s="14" t="n">
        <v>3</v>
      </c>
      <c r="L134" s="14" t="n">
        <v>1</v>
      </c>
      <c r="M134" s="14" t="n">
        <v>2</v>
      </c>
      <c r="N134" s="14" t="n">
        <v>0</v>
      </c>
      <c r="O134" s="14" t="n">
        <v>1</v>
      </c>
      <c r="P134" s="14" t="n">
        <v>0</v>
      </c>
      <c r="Q134" s="14" t="n">
        <v>0</v>
      </c>
      <c r="R134" s="14" t="n">
        <v>6</v>
      </c>
      <c r="T134" s="14" t="n">
        <v>0</v>
      </c>
      <c r="U134" s="14" t="n">
        <v>0</v>
      </c>
      <c r="V134" s="14" t="n">
        <v>0</v>
      </c>
      <c r="W134" s="14" t="n">
        <v>0</v>
      </c>
      <c r="X134" s="14" t="n">
        <v>0</v>
      </c>
      <c r="Y134" s="14" t="n">
        <v>0</v>
      </c>
      <c r="Z134" s="14" t="n">
        <v>0</v>
      </c>
      <c r="AA134" s="14" t="n">
        <v>0</v>
      </c>
      <c r="AB134" s="14" t="n">
        <v>11</v>
      </c>
      <c r="AC134" s="14" t="n">
        <v>0</v>
      </c>
      <c r="AD134" s="14" t="n">
        <v>0</v>
      </c>
      <c r="AE134" s="14" t="n">
        <f aca="false">SUM(I134:AD134)</f>
        <v>30</v>
      </c>
    </row>
    <row r="135" s="275" customFormat="true" ht="16.5" hidden="false" customHeight="false" outlineLevel="0" collapsed="false">
      <c r="A135" s="14" t="n">
        <v>134</v>
      </c>
      <c r="B135" s="14" t="n">
        <v>14</v>
      </c>
      <c r="C135" s="14" t="n">
        <v>66</v>
      </c>
      <c r="D135" s="14" t="s">
        <v>507</v>
      </c>
      <c r="E135" s="14"/>
      <c r="F135" s="22" t="n">
        <v>510</v>
      </c>
      <c r="G135" s="14" t="s">
        <v>33</v>
      </c>
      <c r="H135" s="14" t="n">
        <v>667</v>
      </c>
      <c r="I135" s="14" t="n">
        <v>67</v>
      </c>
      <c r="J135" s="14" t="n">
        <v>108</v>
      </c>
      <c r="K135" s="14" t="n">
        <v>20</v>
      </c>
      <c r="L135" s="14" t="n">
        <v>10</v>
      </c>
      <c r="M135" s="14" t="n">
        <v>16</v>
      </c>
      <c r="N135" s="14" t="n">
        <v>2</v>
      </c>
      <c r="O135" s="14" t="n">
        <v>6</v>
      </c>
      <c r="P135" s="14" t="n">
        <v>7</v>
      </c>
      <c r="Q135" s="14" t="n">
        <v>1</v>
      </c>
      <c r="R135" s="14" t="n">
        <v>73</v>
      </c>
      <c r="T135" s="14" t="n">
        <v>6</v>
      </c>
      <c r="U135" s="14" t="n">
        <v>3</v>
      </c>
      <c r="V135" s="14" t="n">
        <v>5</v>
      </c>
      <c r="W135" s="14" t="n">
        <v>0</v>
      </c>
      <c r="X135" s="14" t="n">
        <v>29</v>
      </c>
      <c r="Y135" s="14" t="n">
        <v>5</v>
      </c>
      <c r="Z135" s="14" t="n">
        <v>8</v>
      </c>
      <c r="AA135" s="14" t="n">
        <v>5</v>
      </c>
      <c r="AB135" s="14" t="n">
        <v>8</v>
      </c>
      <c r="AC135" s="14" t="n">
        <v>0</v>
      </c>
      <c r="AD135" s="14" t="n">
        <v>12</v>
      </c>
      <c r="AE135" s="14" t="n">
        <f aca="false">SUM(I135:AD135)</f>
        <v>391</v>
      </c>
    </row>
    <row r="136" s="275" customFormat="true" ht="16.5" hidden="false" customHeight="false" outlineLevel="0" collapsed="false">
      <c r="A136" s="14" t="n">
        <v>135</v>
      </c>
      <c r="B136" s="14" t="n">
        <v>14</v>
      </c>
      <c r="C136" s="14" t="n">
        <v>66</v>
      </c>
      <c r="D136" s="14" t="s">
        <v>507</v>
      </c>
      <c r="E136" s="17"/>
      <c r="F136" s="22" t="n">
        <v>510</v>
      </c>
      <c r="G136" s="14" t="s">
        <v>34</v>
      </c>
      <c r="H136" s="14" t="n">
        <v>667</v>
      </c>
      <c r="I136" s="14" t="n">
        <v>69</v>
      </c>
      <c r="J136" s="14" t="n">
        <v>114</v>
      </c>
      <c r="K136" s="14" t="n">
        <v>20</v>
      </c>
      <c r="L136" s="14" t="n">
        <v>5</v>
      </c>
      <c r="M136" s="14" t="n">
        <v>14</v>
      </c>
      <c r="N136" s="14" t="n">
        <v>4</v>
      </c>
      <c r="O136" s="14" t="n">
        <v>7</v>
      </c>
      <c r="P136" s="14" t="n">
        <v>6</v>
      </c>
      <c r="Q136" s="14" t="n">
        <v>3</v>
      </c>
      <c r="R136" s="14" t="n">
        <v>99</v>
      </c>
      <c r="T136" s="14" t="n">
        <v>8</v>
      </c>
      <c r="U136" s="14" t="n">
        <v>5</v>
      </c>
      <c r="V136" s="14" t="n">
        <v>4</v>
      </c>
      <c r="W136" s="14" t="n">
        <v>0</v>
      </c>
      <c r="X136" s="14" t="n">
        <v>31</v>
      </c>
      <c r="Y136" s="14" t="n">
        <v>6</v>
      </c>
      <c r="Z136" s="14" t="n">
        <v>2</v>
      </c>
      <c r="AA136" s="14" t="n">
        <v>3</v>
      </c>
      <c r="AB136" s="14" t="n">
        <v>15</v>
      </c>
      <c r="AC136" s="14" t="n">
        <v>0</v>
      </c>
      <c r="AD136" s="14" t="n">
        <v>26</v>
      </c>
      <c r="AE136" s="14" t="n">
        <f aca="false">SUM(I136:AD136)</f>
        <v>441</v>
      </c>
    </row>
    <row r="137" s="275" customFormat="true" ht="16.5" hidden="false" customHeight="false" outlineLevel="0" collapsed="false">
      <c r="A137" s="14" t="n">
        <v>136</v>
      </c>
      <c r="B137" s="14" t="n">
        <v>14</v>
      </c>
      <c r="C137" s="14" t="n">
        <v>66</v>
      </c>
      <c r="D137" s="14" t="s">
        <v>507</v>
      </c>
      <c r="E137" s="14"/>
      <c r="F137" s="22" t="n">
        <v>511</v>
      </c>
      <c r="G137" s="14" t="s">
        <v>33</v>
      </c>
      <c r="H137" s="14" t="n">
        <v>518</v>
      </c>
      <c r="I137" s="14" t="n">
        <v>52</v>
      </c>
      <c r="J137" s="14" t="n">
        <v>84</v>
      </c>
      <c r="K137" s="14" t="n">
        <v>12</v>
      </c>
      <c r="L137" s="14" t="n">
        <v>6</v>
      </c>
      <c r="M137" s="14" t="n">
        <v>15</v>
      </c>
      <c r="N137" s="14" t="n">
        <v>2</v>
      </c>
      <c r="O137" s="14" t="n">
        <v>4</v>
      </c>
      <c r="P137" s="14" t="n">
        <v>4</v>
      </c>
      <c r="Q137" s="14" t="n">
        <v>1</v>
      </c>
      <c r="R137" s="14" t="n">
        <v>69</v>
      </c>
      <c r="T137" s="14" t="n">
        <v>6</v>
      </c>
      <c r="U137" s="14" t="n">
        <v>3</v>
      </c>
      <c r="V137" s="14" t="n">
        <v>2</v>
      </c>
      <c r="W137" s="14" t="n">
        <v>0</v>
      </c>
      <c r="X137" s="14" t="n">
        <v>18</v>
      </c>
      <c r="Y137" s="14" t="n">
        <v>4</v>
      </c>
      <c r="Z137" s="14" t="n">
        <v>3</v>
      </c>
      <c r="AA137" s="14" t="n">
        <v>8</v>
      </c>
      <c r="AB137" s="14" t="n">
        <v>7</v>
      </c>
      <c r="AC137" s="14" t="n">
        <v>0</v>
      </c>
      <c r="AD137" s="14" t="n">
        <v>8</v>
      </c>
      <c r="AE137" s="14" t="n">
        <f aca="false">SUM(I137:AD137)</f>
        <v>308</v>
      </c>
    </row>
    <row r="138" s="275" customFormat="true" ht="16.5" hidden="false" customHeight="false" outlineLevel="0" collapsed="false">
      <c r="A138" s="14" t="n">
        <v>137</v>
      </c>
      <c r="B138" s="14" t="n">
        <v>14</v>
      </c>
      <c r="C138" s="14" t="n">
        <v>66</v>
      </c>
      <c r="D138" s="14" t="s">
        <v>507</v>
      </c>
      <c r="E138" s="14"/>
      <c r="F138" s="22" t="n">
        <v>511</v>
      </c>
      <c r="G138" s="14" t="s">
        <v>34</v>
      </c>
      <c r="H138" s="14" t="n">
        <v>518</v>
      </c>
      <c r="I138" s="14" t="n">
        <v>64</v>
      </c>
      <c r="J138" s="14" t="n">
        <v>95</v>
      </c>
      <c r="K138" s="14" t="n">
        <v>18</v>
      </c>
      <c r="L138" s="14" t="n">
        <v>4</v>
      </c>
      <c r="M138" s="14" t="n">
        <v>23</v>
      </c>
      <c r="N138" s="14" t="n">
        <v>0</v>
      </c>
      <c r="O138" s="14" t="n">
        <v>1</v>
      </c>
      <c r="P138" s="14" t="n">
        <v>5</v>
      </c>
      <c r="Q138" s="14" t="n">
        <v>1</v>
      </c>
      <c r="R138" s="14" t="n">
        <v>46</v>
      </c>
      <c r="T138" s="14" t="n">
        <v>6</v>
      </c>
      <c r="U138" s="14" t="n">
        <v>5</v>
      </c>
      <c r="V138" s="14" t="n">
        <v>2</v>
      </c>
      <c r="W138" s="14" t="n">
        <v>0</v>
      </c>
      <c r="X138" s="14" t="n">
        <v>13</v>
      </c>
      <c r="Y138" s="14" t="n">
        <v>5</v>
      </c>
      <c r="Z138" s="14" t="n">
        <v>3</v>
      </c>
      <c r="AA138" s="14" t="n">
        <v>4</v>
      </c>
      <c r="AB138" s="14" t="n">
        <v>17</v>
      </c>
      <c r="AC138" s="14" t="n">
        <v>0</v>
      </c>
      <c r="AD138" s="14" t="n">
        <v>13</v>
      </c>
      <c r="AE138" s="14" t="n">
        <f aca="false">SUM(I138:AD138)</f>
        <v>325</v>
      </c>
    </row>
    <row r="139" s="275" customFormat="true" ht="16.5" hidden="false" customHeight="false" outlineLevel="0" collapsed="false">
      <c r="A139" s="14" t="n">
        <v>138</v>
      </c>
      <c r="B139" s="14" t="n">
        <v>14</v>
      </c>
      <c r="C139" s="14" t="n">
        <v>66</v>
      </c>
      <c r="D139" s="14" t="s">
        <v>507</v>
      </c>
      <c r="E139" s="14"/>
      <c r="F139" s="22" t="n">
        <v>511</v>
      </c>
      <c r="G139" s="14" t="s">
        <v>35</v>
      </c>
      <c r="H139" s="14" t="n">
        <v>517</v>
      </c>
      <c r="I139" s="14" t="n">
        <v>57</v>
      </c>
      <c r="J139" s="14" t="n">
        <v>96</v>
      </c>
      <c r="K139" s="14" t="n">
        <v>21</v>
      </c>
      <c r="L139" s="14" t="n">
        <v>8</v>
      </c>
      <c r="M139" s="14" t="n">
        <v>18</v>
      </c>
      <c r="N139" s="14" t="n">
        <v>1</v>
      </c>
      <c r="O139" s="14" t="n">
        <v>6</v>
      </c>
      <c r="P139" s="14" t="n">
        <v>5</v>
      </c>
      <c r="Q139" s="14" t="n">
        <v>4</v>
      </c>
      <c r="R139" s="14" t="n">
        <v>55</v>
      </c>
      <c r="T139" s="14" t="n">
        <v>4</v>
      </c>
      <c r="U139" s="14" t="n">
        <v>0</v>
      </c>
      <c r="V139" s="14" t="n">
        <v>10</v>
      </c>
      <c r="W139" s="14" t="n">
        <v>0</v>
      </c>
      <c r="X139" s="14" t="n">
        <v>14</v>
      </c>
      <c r="Y139" s="14" t="n">
        <v>5</v>
      </c>
      <c r="Z139" s="14" t="n">
        <v>1</v>
      </c>
      <c r="AA139" s="14" t="n">
        <v>7</v>
      </c>
      <c r="AB139" s="14" t="n">
        <v>17</v>
      </c>
      <c r="AC139" s="14" t="n">
        <v>0</v>
      </c>
      <c r="AD139" s="14" t="n">
        <v>11</v>
      </c>
      <c r="AE139" s="14" t="n">
        <f aca="false">SUM(I139:AD139)</f>
        <v>340</v>
      </c>
    </row>
    <row r="140" s="275" customFormat="true" ht="16.5" hidden="false" customHeight="false" outlineLevel="0" collapsed="false">
      <c r="A140" s="14" t="n">
        <v>139</v>
      </c>
      <c r="B140" s="14" t="n">
        <v>14</v>
      </c>
      <c r="C140" s="14" t="n">
        <v>66</v>
      </c>
      <c r="D140" s="14" t="s">
        <v>507</v>
      </c>
      <c r="E140" s="14"/>
      <c r="F140" s="22" t="n">
        <v>512</v>
      </c>
      <c r="G140" s="14" t="s">
        <v>33</v>
      </c>
      <c r="H140" s="14" t="n">
        <v>610</v>
      </c>
      <c r="I140" s="14" t="n">
        <v>56</v>
      </c>
      <c r="J140" s="14" t="n">
        <v>96</v>
      </c>
      <c r="K140" s="14" t="n">
        <v>16</v>
      </c>
      <c r="L140" s="14" t="n">
        <v>11</v>
      </c>
      <c r="M140" s="14" t="n">
        <v>23</v>
      </c>
      <c r="N140" s="14" t="n">
        <v>2</v>
      </c>
      <c r="O140" s="14" t="n">
        <v>5</v>
      </c>
      <c r="P140" s="14" t="n">
        <v>5</v>
      </c>
      <c r="Q140" s="14" t="n">
        <v>2</v>
      </c>
      <c r="R140" s="14" t="n">
        <v>72</v>
      </c>
      <c r="T140" s="14" t="n">
        <v>4</v>
      </c>
      <c r="U140" s="14" t="n">
        <v>9</v>
      </c>
      <c r="V140" s="14" t="n">
        <v>2</v>
      </c>
      <c r="W140" s="14" t="n">
        <v>0</v>
      </c>
      <c r="X140" s="14" t="n">
        <v>10</v>
      </c>
      <c r="Y140" s="14" t="n">
        <v>6</v>
      </c>
      <c r="Z140" s="14" t="n">
        <v>4</v>
      </c>
      <c r="AA140" s="14" t="n">
        <v>4</v>
      </c>
      <c r="AB140" s="14" t="n">
        <v>16</v>
      </c>
      <c r="AC140" s="14" t="n">
        <v>0</v>
      </c>
      <c r="AD140" s="14" t="n">
        <v>10</v>
      </c>
      <c r="AE140" s="14" t="n">
        <f aca="false">SUM(I140:AD140)</f>
        <v>353</v>
      </c>
    </row>
    <row r="141" s="275" customFormat="true" ht="16.5" hidden="false" customHeight="false" outlineLevel="0" collapsed="false">
      <c r="A141" s="14" t="n">
        <v>140</v>
      </c>
      <c r="B141" s="14" t="n">
        <v>14</v>
      </c>
      <c r="C141" s="14" t="n">
        <v>66</v>
      </c>
      <c r="D141" s="14" t="s">
        <v>507</v>
      </c>
      <c r="E141" s="14"/>
      <c r="F141" s="22" t="n">
        <v>512</v>
      </c>
      <c r="G141" s="14" t="s">
        <v>34</v>
      </c>
      <c r="H141" s="14" t="n">
        <v>609</v>
      </c>
      <c r="I141" s="14" t="n">
        <v>59</v>
      </c>
      <c r="J141" s="14" t="n">
        <v>132</v>
      </c>
      <c r="K141" s="14" t="n">
        <v>15</v>
      </c>
      <c r="L141" s="14" t="n">
        <v>9</v>
      </c>
      <c r="M141" s="14" t="n">
        <v>25</v>
      </c>
      <c r="N141" s="14" t="n">
        <v>2</v>
      </c>
      <c r="O141" s="14" t="n">
        <v>4</v>
      </c>
      <c r="P141" s="14" t="n">
        <v>4</v>
      </c>
      <c r="Q141" s="14" t="n">
        <v>3</v>
      </c>
      <c r="R141" s="14" t="n">
        <v>80</v>
      </c>
      <c r="T141" s="14" t="n">
        <v>9</v>
      </c>
      <c r="U141" s="14" t="n">
        <v>1</v>
      </c>
      <c r="V141" s="14" t="n">
        <v>1</v>
      </c>
      <c r="W141" s="14" t="n">
        <v>0</v>
      </c>
      <c r="X141" s="14" t="n">
        <v>12</v>
      </c>
      <c r="Y141" s="14" t="n">
        <v>2</v>
      </c>
      <c r="Z141" s="14" t="n">
        <v>6</v>
      </c>
      <c r="AA141" s="14" t="n">
        <v>2</v>
      </c>
      <c r="AB141" s="14" t="n">
        <v>9</v>
      </c>
      <c r="AC141" s="14" t="n">
        <v>2</v>
      </c>
      <c r="AD141" s="14" t="n">
        <v>13</v>
      </c>
      <c r="AE141" s="14" t="n">
        <f aca="false">SUM(I141:AD141)</f>
        <v>390</v>
      </c>
    </row>
    <row r="142" s="275" customFormat="true" ht="16.5" hidden="false" customHeight="false" outlineLevel="0" collapsed="false">
      <c r="A142" s="14" t="n">
        <v>141</v>
      </c>
      <c r="B142" s="14" t="n">
        <v>14</v>
      </c>
      <c r="C142" s="14" t="n">
        <v>66</v>
      </c>
      <c r="D142" s="14" t="s">
        <v>507</v>
      </c>
      <c r="E142" s="14"/>
      <c r="F142" s="22" t="n">
        <v>513</v>
      </c>
      <c r="G142" s="14" t="s">
        <v>33</v>
      </c>
      <c r="H142" s="14" t="n">
        <v>659</v>
      </c>
      <c r="I142" s="14" t="n">
        <v>50</v>
      </c>
      <c r="J142" s="14" t="n">
        <v>114</v>
      </c>
      <c r="K142" s="14" t="n">
        <v>23</v>
      </c>
      <c r="L142" s="14" t="n">
        <v>11</v>
      </c>
      <c r="M142" s="14" t="n">
        <v>25</v>
      </c>
      <c r="N142" s="14" t="n">
        <v>5</v>
      </c>
      <c r="O142" s="14" t="n">
        <v>2</v>
      </c>
      <c r="P142" s="14" t="n">
        <v>5</v>
      </c>
      <c r="Q142" s="14" t="n">
        <v>3</v>
      </c>
      <c r="R142" s="14" t="n">
        <v>71</v>
      </c>
      <c r="T142" s="14" t="n">
        <v>9</v>
      </c>
      <c r="U142" s="14" t="n">
        <v>0</v>
      </c>
      <c r="V142" s="14" t="n">
        <v>1</v>
      </c>
      <c r="W142" s="14" t="n">
        <v>0</v>
      </c>
      <c r="X142" s="14" t="n">
        <v>3</v>
      </c>
      <c r="Y142" s="14" t="n">
        <v>0</v>
      </c>
      <c r="Z142" s="14" t="n">
        <v>5</v>
      </c>
      <c r="AA142" s="14" t="n">
        <v>4</v>
      </c>
      <c r="AB142" s="14" t="n">
        <v>14</v>
      </c>
      <c r="AC142" s="14" t="n">
        <v>0</v>
      </c>
      <c r="AD142" s="14" t="n">
        <v>8</v>
      </c>
      <c r="AE142" s="14" t="n">
        <f aca="false">SUM(I142:AD142)</f>
        <v>353</v>
      </c>
    </row>
    <row r="143" s="275" customFormat="true" ht="16.5" hidden="false" customHeight="false" outlineLevel="0" collapsed="false">
      <c r="A143" s="14" t="n">
        <v>142</v>
      </c>
      <c r="B143" s="14" t="n">
        <v>14</v>
      </c>
      <c r="C143" s="14" t="n">
        <v>66</v>
      </c>
      <c r="D143" s="14" t="s">
        <v>507</v>
      </c>
      <c r="E143" s="14"/>
      <c r="F143" s="22" t="n">
        <v>513</v>
      </c>
      <c r="G143" s="14" t="s">
        <v>34</v>
      </c>
      <c r="H143" s="14" t="n">
        <v>659</v>
      </c>
      <c r="I143" s="14" t="n">
        <v>41</v>
      </c>
      <c r="J143" s="14" t="n">
        <v>123</v>
      </c>
      <c r="K143" s="14" t="n">
        <v>22</v>
      </c>
      <c r="L143" s="14" t="n">
        <v>10</v>
      </c>
      <c r="M143" s="14" t="n">
        <v>41</v>
      </c>
      <c r="N143" s="14" t="n">
        <v>2</v>
      </c>
      <c r="O143" s="14" t="n">
        <v>6</v>
      </c>
      <c r="P143" s="14" t="n">
        <v>4</v>
      </c>
      <c r="Q143" s="14" t="n">
        <v>0</v>
      </c>
      <c r="R143" s="14" t="n">
        <v>87</v>
      </c>
      <c r="T143" s="14" t="n">
        <v>7</v>
      </c>
      <c r="U143" s="14" t="n">
        <v>3</v>
      </c>
      <c r="V143" s="14" t="n">
        <v>1</v>
      </c>
      <c r="W143" s="14" t="n">
        <v>0</v>
      </c>
      <c r="X143" s="14" t="n">
        <v>21</v>
      </c>
      <c r="Y143" s="14" t="n">
        <v>2</v>
      </c>
      <c r="Z143" s="14" t="n">
        <v>1</v>
      </c>
      <c r="AA143" s="14" t="n">
        <v>2</v>
      </c>
      <c r="AB143" s="14" t="n">
        <v>11</v>
      </c>
      <c r="AC143" s="14" t="n">
        <v>0</v>
      </c>
      <c r="AD143" s="14" t="n">
        <v>16</v>
      </c>
      <c r="AE143" s="14" t="n">
        <f aca="false">SUM(I143:AD143)</f>
        <v>400</v>
      </c>
    </row>
    <row r="144" s="275" customFormat="true" ht="16.5" hidden="false" customHeight="false" outlineLevel="0" collapsed="false">
      <c r="A144" s="14" t="n">
        <v>143</v>
      </c>
      <c r="B144" s="14" t="n">
        <v>14</v>
      </c>
      <c r="C144" s="14" t="n">
        <v>66</v>
      </c>
      <c r="D144" s="14" t="s">
        <v>507</v>
      </c>
      <c r="E144" s="14"/>
      <c r="F144" s="22" t="n">
        <v>514</v>
      </c>
      <c r="G144" s="14" t="s">
        <v>33</v>
      </c>
      <c r="H144" s="14" t="n">
        <v>727</v>
      </c>
      <c r="I144" s="14" t="n">
        <v>69</v>
      </c>
      <c r="J144" s="14" t="n">
        <v>106</v>
      </c>
      <c r="K144" s="14" t="n">
        <v>22</v>
      </c>
      <c r="L144" s="14" t="n">
        <v>8</v>
      </c>
      <c r="M144" s="14" t="n">
        <v>42</v>
      </c>
      <c r="N144" s="14" t="n">
        <v>3</v>
      </c>
      <c r="O144" s="14" t="n">
        <v>7</v>
      </c>
      <c r="P144" s="14" t="n">
        <v>9</v>
      </c>
      <c r="Q144" s="14" t="n">
        <v>3</v>
      </c>
      <c r="R144" s="14" t="n">
        <v>95</v>
      </c>
      <c r="T144" s="14" t="n">
        <v>6</v>
      </c>
      <c r="U144" s="14" t="n">
        <v>2</v>
      </c>
      <c r="V144" s="14" t="n">
        <v>1</v>
      </c>
      <c r="W144" s="14" t="n">
        <v>0</v>
      </c>
      <c r="X144" s="14" t="n">
        <v>10</v>
      </c>
      <c r="Y144" s="14" t="n">
        <v>2</v>
      </c>
      <c r="Z144" s="14" t="n">
        <v>7</v>
      </c>
      <c r="AA144" s="14" t="n">
        <v>5</v>
      </c>
      <c r="AB144" s="14" t="n">
        <v>4</v>
      </c>
      <c r="AC144" s="14" t="n">
        <v>0</v>
      </c>
      <c r="AD144" s="14" t="n">
        <v>17</v>
      </c>
      <c r="AE144" s="14" t="n">
        <f aca="false">SUM(I144:AD144)</f>
        <v>418</v>
      </c>
    </row>
    <row r="145" s="275" customFormat="true" ht="16.5" hidden="false" customHeight="false" outlineLevel="0" collapsed="false">
      <c r="A145" s="14" t="n">
        <v>144</v>
      </c>
      <c r="B145" s="14" t="n">
        <v>14</v>
      </c>
      <c r="C145" s="14" t="n">
        <v>66</v>
      </c>
      <c r="D145" s="14" t="s">
        <v>507</v>
      </c>
      <c r="E145" s="14"/>
      <c r="F145" s="22" t="n">
        <v>514</v>
      </c>
      <c r="G145" s="14" t="s">
        <v>34</v>
      </c>
      <c r="H145" s="14" t="n">
        <v>726</v>
      </c>
      <c r="I145" s="14" t="n">
        <v>56</v>
      </c>
      <c r="J145" s="14" t="n">
        <v>90</v>
      </c>
      <c r="K145" s="14" t="n">
        <v>21</v>
      </c>
      <c r="L145" s="14" t="n">
        <v>9</v>
      </c>
      <c r="M145" s="14" t="n">
        <v>46</v>
      </c>
      <c r="N145" s="14" t="n">
        <v>2</v>
      </c>
      <c r="O145" s="14" t="n">
        <v>7</v>
      </c>
      <c r="P145" s="14" t="n">
        <v>9</v>
      </c>
      <c r="Q145" s="14" t="n">
        <v>6</v>
      </c>
      <c r="R145" s="14" t="n">
        <v>111</v>
      </c>
      <c r="T145" s="14" t="n">
        <v>8</v>
      </c>
      <c r="U145" s="14" t="n">
        <v>5</v>
      </c>
      <c r="V145" s="14" t="n">
        <v>1</v>
      </c>
      <c r="W145" s="14" t="n">
        <v>0</v>
      </c>
      <c r="X145" s="14" t="n">
        <v>10</v>
      </c>
      <c r="Y145" s="14" t="n">
        <v>5</v>
      </c>
      <c r="Z145" s="14" t="n">
        <v>8</v>
      </c>
      <c r="AA145" s="14" t="n">
        <v>3</v>
      </c>
      <c r="AB145" s="14" t="n">
        <v>6</v>
      </c>
      <c r="AC145" s="14" t="n">
        <v>0</v>
      </c>
      <c r="AD145" s="14" t="n">
        <v>12</v>
      </c>
      <c r="AE145" s="14" t="n">
        <f aca="false">SUM(I145:AD145)</f>
        <v>415</v>
      </c>
    </row>
    <row r="146" s="275" customFormat="true" ht="16.5" hidden="false" customHeight="false" outlineLevel="0" collapsed="false">
      <c r="A146" s="14" t="n">
        <v>145</v>
      </c>
      <c r="B146" s="14" t="n">
        <v>14</v>
      </c>
      <c r="C146" s="14" t="n">
        <v>66</v>
      </c>
      <c r="D146" s="14" t="s">
        <v>507</v>
      </c>
      <c r="E146" s="14"/>
      <c r="F146" s="22" t="n">
        <v>515</v>
      </c>
      <c r="G146" s="14" t="s">
        <v>33</v>
      </c>
      <c r="H146" s="14" t="n">
        <v>454</v>
      </c>
      <c r="I146" s="14" t="n">
        <v>41</v>
      </c>
      <c r="J146" s="14" t="n">
        <v>64</v>
      </c>
      <c r="K146" s="14" t="n">
        <v>16</v>
      </c>
      <c r="L146" s="14" t="n">
        <v>4</v>
      </c>
      <c r="M146" s="14" t="n">
        <v>13</v>
      </c>
      <c r="N146" s="14" t="n">
        <v>3</v>
      </c>
      <c r="O146" s="14" t="n">
        <v>3</v>
      </c>
      <c r="P146" s="14" t="n">
        <v>2</v>
      </c>
      <c r="Q146" s="14" t="n">
        <v>3</v>
      </c>
      <c r="R146" s="14" t="n">
        <v>48</v>
      </c>
      <c r="T146" s="14" t="n">
        <v>5</v>
      </c>
      <c r="U146" s="14" t="n">
        <v>4</v>
      </c>
      <c r="V146" s="14" t="n">
        <v>2</v>
      </c>
      <c r="W146" s="14" t="n">
        <v>0</v>
      </c>
      <c r="X146" s="14" t="n">
        <v>19</v>
      </c>
      <c r="Y146" s="14" t="n">
        <v>1</v>
      </c>
      <c r="Z146" s="14" t="n">
        <v>3</v>
      </c>
      <c r="AA146" s="14" t="n">
        <v>5</v>
      </c>
      <c r="AB146" s="14" t="n">
        <v>6</v>
      </c>
      <c r="AC146" s="14" t="n">
        <v>0</v>
      </c>
      <c r="AD146" s="14" t="n">
        <v>13</v>
      </c>
      <c r="AE146" s="14" t="n">
        <f aca="false">SUM(I146:AD146)</f>
        <v>255</v>
      </c>
    </row>
    <row r="147" s="275" customFormat="true" ht="16.5" hidden="false" customHeight="false" outlineLevel="0" collapsed="false">
      <c r="A147" s="14" t="n">
        <v>146</v>
      </c>
      <c r="B147" s="14" t="n">
        <v>14</v>
      </c>
      <c r="C147" s="14" t="n">
        <v>66</v>
      </c>
      <c r="D147" s="14" t="s">
        <v>507</v>
      </c>
      <c r="E147" s="14"/>
      <c r="F147" s="22" t="n">
        <v>515</v>
      </c>
      <c r="G147" s="14" t="s">
        <v>34</v>
      </c>
      <c r="H147" s="14" t="n">
        <v>453</v>
      </c>
      <c r="I147" s="14" t="n">
        <v>32</v>
      </c>
      <c r="J147" s="14" t="n">
        <v>77</v>
      </c>
      <c r="K147" s="14" t="n">
        <v>18</v>
      </c>
      <c r="L147" s="14" t="n">
        <v>7</v>
      </c>
      <c r="M147" s="14" t="n">
        <v>18</v>
      </c>
      <c r="N147" s="14" t="n">
        <v>1</v>
      </c>
      <c r="O147" s="14" t="n">
        <v>5</v>
      </c>
      <c r="P147" s="14" t="n">
        <v>7</v>
      </c>
      <c r="Q147" s="14" t="n">
        <v>1</v>
      </c>
      <c r="R147" s="14" t="n">
        <v>57</v>
      </c>
      <c r="T147" s="14" t="n">
        <v>6</v>
      </c>
      <c r="U147" s="14" t="n">
        <v>0</v>
      </c>
      <c r="V147" s="14" t="n">
        <v>0</v>
      </c>
      <c r="W147" s="14" t="n">
        <v>0</v>
      </c>
      <c r="X147" s="14" t="n">
        <v>16</v>
      </c>
      <c r="Y147" s="14" t="n">
        <v>3</v>
      </c>
      <c r="Z147" s="14" t="n">
        <v>8</v>
      </c>
      <c r="AA147" s="14" t="n">
        <v>8</v>
      </c>
      <c r="AB147" s="14" t="n">
        <v>11</v>
      </c>
      <c r="AC147" s="14" t="n">
        <v>0</v>
      </c>
      <c r="AD147" s="14" t="n">
        <v>5</v>
      </c>
      <c r="AE147" s="14" t="n">
        <f aca="false">SUM(I147:AD147)</f>
        <v>280</v>
      </c>
    </row>
    <row r="148" s="275" customFormat="true" ht="16.5" hidden="false" customHeight="false" outlineLevel="0" collapsed="false">
      <c r="A148" s="14" t="n">
        <v>147</v>
      </c>
      <c r="B148" s="14" t="n">
        <v>14</v>
      </c>
      <c r="C148" s="14" t="n">
        <v>66</v>
      </c>
      <c r="D148" s="14" t="s">
        <v>507</v>
      </c>
      <c r="E148" s="14"/>
      <c r="F148" s="22" t="n">
        <v>516</v>
      </c>
      <c r="G148" s="14" t="s">
        <v>33</v>
      </c>
      <c r="H148" s="14" t="n">
        <v>491</v>
      </c>
      <c r="I148" s="14" t="n">
        <v>27</v>
      </c>
      <c r="J148" s="14" t="n">
        <v>98</v>
      </c>
      <c r="K148" s="14" t="n">
        <v>17</v>
      </c>
      <c r="L148" s="14" t="n">
        <v>3</v>
      </c>
      <c r="M148" s="14" t="n">
        <v>25</v>
      </c>
      <c r="N148" s="14" t="n">
        <v>0</v>
      </c>
      <c r="O148" s="14" t="n">
        <v>6</v>
      </c>
      <c r="P148" s="14" t="n">
        <v>2</v>
      </c>
      <c r="Q148" s="14" t="n">
        <v>1</v>
      </c>
      <c r="R148" s="14" t="n">
        <v>62</v>
      </c>
      <c r="T148" s="14" t="n">
        <v>7</v>
      </c>
      <c r="U148" s="14" t="n">
        <v>2</v>
      </c>
      <c r="V148" s="14" t="n">
        <v>4</v>
      </c>
      <c r="W148" s="14" t="n">
        <v>0</v>
      </c>
      <c r="X148" s="14" t="n">
        <v>16</v>
      </c>
      <c r="Y148" s="14" t="n">
        <v>6</v>
      </c>
      <c r="Z148" s="14" t="n">
        <v>7</v>
      </c>
      <c r="AA148" s="14" t="n">
        <v>6</v>
      </c>
      <c r="AB148" s="14" t="n">
        <v>10</v>
      </c>
      <c r="AC148" s="14" t="n">
        <v>0</v>
      </c>
      <c r="AD148" s="14" t="n">
        <v>9</v>
      </c>
      <c r="AE148" s="14" t="n">
        <f aca="false">SUM(I148:AD148)</f>
        <v>308</v>
      </c>
    </row>
    <row r="149" s="275" customFormat="true" ht="16.5" hidden="false" customHeight="false" outlineLevel="0" collapsed="false">
      <c r="A149" s="14" t="n">
        <v>148</v>
      </c>
      <c r="B149" s="14" t="n">
        <v>14</v>
      </c>
      <c r="C149" s="14" t="n">
        <v>66</v>
      </c>
      <c r="D149" s="14" t="s">
        <v>507</v>
      </c>
      <c r="E149" s="14"/>
      <c r="F149" s="22" t="n">
        <v>516</v>
      </c>
      <c r="G149" s="14" t="s">
        <v>34</v>
      </c>
      <c r="H149" s="14" t="n">
        <v>491</v>
      </c>
      <c r="I149" s="14" t="n">
        <v>44</v>
      </c>
      <c r="J149" s="14" t="n">
        <v>92</v>
      </c>
      <c r="K149" s="14" t="n">
        <v>9</v>
      </c>
      <c r="L149" s="14" t="n">
        <v>6</v>
      </c>
      <c r="M149" s="14" t="n">
        <v>17</v>
      </c>
      <c r="N149" s="14" t="n">
        <v>1</v>
      </c>
      <c r="O149" s="14" t="n">
        <v>4</v>
      </c>
      <c r="P149" s="14" t="n">
        <v>6</v>
      </c>
      <c r="Q149" s="14" t="n">
        <v>3</v>
      </c>
      <c r="R149" s="14" t="n">
        <v>58</v>
      </c>
      <c r="T149" s="14" t="n">
        <v>3</v>
      </c>
      <c r="U149" s="14" t="n">
        <v>2</v>
      </c>
      <c r="V149" s="14" t="n">
        <v>5</v>
      </c>
      <c r="W149" s="14" t="n">
        <v>0</v>
      </c>
      <c r="X149" s="14" t="n">
        <v>17</v>
      </c>
      <c r="Y149" s="14" t="n">
        <v>3</v>
      </c>
      <c r="Z149" s="14" t="n">
        <v>6</v>
      </c>
      <c r="AA149" s="14" t="n">
        <v>2</v>
      </c>
      <c r="AB149" s="14" t="n">
        <v>10</v>
      </c>
      <c r="AC149" s="14" t="n">
        <v>0</v>
      </c>
      <c r="AD149" s="14" t="n">
        <v>6</v>
      </c>
      <c r="AE149" s="14" t="n">
        <f aca="false">SUM(I149:AD149)</f>
        <v>294</v>
      </c>
    </row>
    <row r="150" s="275" customFormat="true" ht="16.5" hidden="false" customHeight="false" outlineLevel="0" collapsed="false">
      <c r="A150" s="14" t="n">
        <v>149</v>
      </c>
      <c r="B150" s="14" t="n">
        <v>14</v>
      </c>
      <c r="C150" s="14" t="n">
        <v>66</v>
      </c>
      <c r="D150" s="14" t="s">
        <v>507</v>
      </c>
      <c r="E150" s="14"/>
      <c r="F150" s="22" t="n">
        <v>517</v>
      </c>
      <c r="G150" s="14" t="s">
        <v>33</v>
      </c>
      <c r="H150" s="14" t="n">
        <v>597</v>
      </c>
      <c r="I150" s="14" t="n">
        <v>48</v>
      </c>
      <c r="J150" s="14" t="n">
        <v>108</v>
      </c>
      <c r="K150" s="14" t="n">
        <v>21</v>
      </c>
      <c r="L150" s="14" t="n">
        <v>8</v>
      </c>
      <c r="M150" s="14" t="n">
        <v>10</v>
      </c>
      <c r="N150" s="14" t="n">
        <v>4</v>
      </c>
      <c r="O150" s="14" t="n">
        <v>2</v>
      </c>
      <c r="P150" s="14" t="n">
        <v>6</v>
      </c>
      <c r="Q150" s="14" t="n">
        <v>0</v>
      </c>
      <c r="R150" s="14" t="n">
        <v>57</v>
      </c>
      <c r="T150" s="14" t="n">
        <v>4</v>
      </c>
      <c r="U150" s="14" t="n">
        <v>0</v>
      </c>
      <c r="V150" s="14" t="n">
        <v>2</v>
      </c>
      <c r="W150" s="14" t="n">
        <v>0</v>
      </c>
      <c r="X150" s="14" t="n">
        <v>19</v>
      </c>
      <c r="Y150" s="14" t="n">
        <v>5</v>
      </c>
      <c r="Z150" s="14" t="n">
        <v>7</v>
      </c>
      <c r="AA150" s="14" t="n">
        <v>1</v>
      </c>
      <c r="AB150" s="14" t="n">
        <v>10</v>
      </c>
      <c r="AC150" s="14" t="n">
        <v>0</v>
      </c>
      <c r="AD150" s="14" t="n">
        <v>13</v>
      </c>
      <c r="AE150" s="14" t="n">
        <f aca="false">SUM(I150:AD150)</f>
        <v>325</v>
      </c>
    </row>
    <row r="151" s="275" customFormat="true" ht="16.5" hidden="false" customHeight="false" outlineLevel="0" collapsed="false">
      <c r="A151" s="14" t="n">
        <v>150</v>
      </c>
      <c r="B151" s="14" t="n">
        <v>14</v>
      </c>
      <c r="C151" s="14" t="n">
        <v>66</v>
      </c>
      <c r="D151" s="14" t="s">
        <v>507</v>
      </c>
      <c r="E151" s="14"/>
      <c r="F151" s="22" t="n">
        <v>517</v>
      </c>
      <c r="G151" s="14" t="s">
        <v>34</v>
      </c>
      <c r="H151" s="14" t="n">
        <v>597</v>
      </c>
      <c r="I151" s="14" t="n">
        <v>63</v>
      </c>
      <c r="J151" s="14" t="n">
        <v>92</v>
      </c>
      <c r="K151" s="14" t="n">
        <v>24</v>
      </c>
      <c r="L151" s="14" t="n">
        <v>7</v>
      </c>
      <c r="M151" s="14" t="n">
        <v>19</v>
      </c>
      <c r="N151" s="14" t="n">
        <v>6</v>
      </c>
      <c r="O151" s="14" t="n">
        <v>5</v>
      </c>
      <c r="P151" s="14" t="n">
        <v>8</v>
      </c>
      <c r="Q151" s="14" t="n">
        <v>2</v>
      </c>
      <c r="R151" s="14" t="n">
        <v>67</v>
      </c>
      <c r="T151" s="14" t="n">
        <v>8</v>
      </c>
      <c r="U151" s="14" t="n">
        <v>0</v>
      </c>
      <c r="V151" s="14" t="n">
        <v>0</v>
      </c>
      <c r="W151" s="14" t="n">
        <v>0</v>
      </c>
      <c r="X151" s="14" t="n">
        <v>10</v>
      </c>
      <c r="Y151" s="14" t="n">
        <v>4</v>
      </c>
      <c r="Z151" s="14" t="n">
        <v>11</v>
      </c>
      <c r="AA151" s="14" t="n">
        <v>4</v>
      </c>
      <c r="AB151" s="14" t="n">
        <v>24</v>
      </c>
      <c r="AC151" s="14" t="n">
        <v>0</v>
      </c>
      <c r="AD151" s="14" t="n">
        <v>9</v>
      </c>
      <c r="AE151" s="14" t="n">
        <f aca="false">SUM(I151:AD151)</f>
        <v>363</v>
      </c>
    </row>
    <row r="152" s="275" customFormat="true" ht="16.5" hidden="false" customHeight="false" outlineLevel="0" collapsed="false">
      <c r="A152" s="14" t="n">
        <v>151</v>
      </c>
      <c r="B152" s="14" t="n">
        <v>14</v>
      </c>
      <c r="C152" s="14" t="n">
        <v>66</v>
      </c>
      <c r="D152" s="14" t="s">
        <v>507</v>
      </c>
      <c r="E152" s="14"/>
      <c r="F152" s="22" t="n">
        <v>518</v>
      </c>
      <c r="G152" s="14" t="s">
        <v>33</v>
      </c>
      <c r="H152" s="14" t="n">
        <v>476</v>
      </c>
      <c r="I152" s="14" t="n">
        <v>36</v>
      </c>
      <c r="J152" s="14" t="n">
        <v>102</v>
      </c>
      <c r="K152" s="14" t="n">
        <v>24</v>
      </c>
      <c r="L152" s="14" t="n">
        <v>8</v>
      </c>
      <c r="M152" s="14" t="n">
        <v>12</v>
      </c>
      <c r="N152" s="14" t="n">
        <v>4</v>
      </c>
      <c r="O152" s="14" t="n">
        <v>5</v>
      </c>
      <c r="P152" s="14" t="n">
        <v>2</v>
      </c>
      <c r="Q152" s="14" t="n">
        <v>0</v>
      </c>
      <c r="R152" s="14" t="n">
        <v>63</v>
      </c>
      <c r="T152" s="14" t="n">
        <v>4</v>
      </c>
      <c r="U152" s="14" t="n">
        <v>2</v>
      </c>
      <c r="V152" s="14" t="n">
        <v>0</v>
      </c>
      <c r="W152" s="14" t="n">
        <v>0</v>
      </c>
      <c r="X152" s="14" t="n">
        <v>20</v>
      </c>
      <c r="Y152" s="14" t="n">
        <v>2</v>
      </c>
      <c r="Z152" s="14" t="n">
        <v>4</v>
      </c>
      <c r="AA152" s="14" t="n">
        <v>5</v>
      </c>
      <c r="AB152" s="14" t="n">
        <v>18</v>
      </c>
      <c r="AC152" s="14" t="n">
        <v>0</v>
      </c>
      <c r="AD152" s="14" t="n">
        <v>11</v>
      </c>
      <c r="AE152" s="14" t="n">
        <f aca="false">SUM(I152:AD152)</f>
        <v>322</v>
      </c>
    </row>
    <row r="153" s="275" customFormat="true" ht="16.5" hidden="false" customHeight="false" outlineLevel="0" collapsed="false">
      <c r="A153" s="14" t="n">
        <v>152</v>
      </c>
      <c r="B153" s="14" t="n">
        <v>14</v>
      </c>
      <c r="C153" s="14" t="n">
        <v>66</v>
      </c>
      <c r="D153" s="14" t="s">
        <v>507</v>
      </c>
      <c r="E153" s="14"/>
      <c r="F153" s="22" t="n">
        <v>518</v>
      </c>
      <c r="G153" s="14" t="s">
        <v>34</v>
      </c>
      <c r="H153" s="14" t="n">
        <v>475</v>
      </c>
      <c r="I153" s="14" t="n">
        <v>47</v>
      </c>
      <c r="J153" s="14" t="n">
        <v>70</v>
      </c>
      <c r="K153" s="14" t="n">
        <v>8</v>
      </c>
      <c r="L153" s="14" t="n">
        <v>5</v>
      </c>
      <c r="M153" s="14" t="n">
        <v>14</v>
      </c>
      <c r="N153" s="14" t="n">
        <v>4</v>
      </c>
      <c r="O153" s="14" t="n">
        <v>5</v>
      </c>
      <c r="P153" s="14" t="n">
        <v>8</v>
      </c>
      <c r="Q153" s="14" t="n">
        <v>3</v>
      </c>
      <c r="R153" s="14" t="n">
        <v>68</v>
      </c>
      <c r="T153" s="14" t="n">
        <v>4</v>
      </c>
      <c r="U153" s="14" t="n">
        <v>1</v>
      </c>
      <c r="V153" s="14" t="n">
        <v>0</v>
      </c>
      <c r="W153" s="14" t="n">
        <v>0</v>
      </c>
      <c r="X153" s="14" t="n">
        <v>18</v>
      </c>
      <c r="Y153" s="14" t="n">
        <v>1</v>
      </c>
      <c r="Z153" s="14" t="n">
        <v>6</v>
      </c>
      <c r="AA153" s="14" t="n">
        <v>4</v>
      </c>
      <c r="AB153" s="14" t="n">
        <v>0</v>
      </c>
      <c r="AC153" s="14" t="n">
        <v>0</v>
      </c>
      <c r="AD153" s="14" t="n">
        <v>7</v>
      </c>
      <c r="AE153" s="14" t="n">
        <f aca="false">SUM(I153:AD153)</f>
        <v>273</v>
      </c>
    </row>
    <row r="154" s="275" customFormat="true" ht="16.5" hidden="false" customHeight="false" outlineLevel="0" collapsed="false">
      <c r="A154" s="14" t="n">
        <v>153</v>
      </c>
      <c r="B154" s="14" t="n">
        <v>14</v>
      </c>
      <c r="C154" s="14" t="n">
        <v>66</v>
      </c>
      <c r="D154" s="14" t="s">
        <v>507</v>
      </c>
      <c r="E154" s="17"/>
      <c r="F154" s="22" t="n">
        <v>519</v>
      </c>
      <c r="G154" s="14" t="s">
        <v>33</v>
      </c>
      <c r="H154" s="14" t="n">
        <v>615</v>
      </c>
      <c r="I154" s="14" t="n">
        <v>81</v>
      </c>
      <c r="J154" s="14" t="n">
        <v>99</v>
      </c>
      <c r="K154" s="14" t="n">
        <v>16</v>
      </c>
      <c r="L154" s="14" t="n">
        <v>7</v>
      </c>
      <c r="M154" s="14" t="n">
        <v>29</v>
      </c>
      <c r="N154" s="14" t="n">
        <v>2</v>
      </c>
      <c r="O154" s="14" t="n">
        <v>6</v>
      </c>
      <c r="P154" s="14" t="n">
        <v>2</v>
      </c>
      <c r="Q154" s="14" t="n">
        <v>0</v>
      </c>
      <c r="R154" s="14" t="n">
        <v>68</v>
      </c>
      <c r="T154" s="14" t="n">
        <v>14</v>
      </c>
      <c r="U154" s="14" t="n">
        <v>3</v>
      </c>
      <c r="V154" s="14" t="n">
        <v>3</v>
      </c>
      <c r="W154" s="14" t="n">
        <v>0</v>
      </c>
      <c r="X154" s="14" t="n">
        <v>15</v>
      </c>
      <c r="Y154" s="14" t="n">
        <v>5</v>
      </c>
      <c r="Z154" s="14" t="n">
        <v>3</v>
      </c>
      <c r="AA154" s="14" t="n">
        <v>4</v>
      </c>
      <c r="AB154" s="14" t="n">
        <v>20</v>
      </c>
      <c r="AC154" s="14" t="n">
        <v>0</v>
      </c>
      <c r="AD154" s="14" t="n">
        <v>17</v>
      </c>
      <c r="AE154" s="14" t="n">
        <f aca="false">SUM(I154:AD154)</f>
        <v>394</v>
      </c>
    </row>
    <row r="155" s="275" customFormat="true" ht="16.5" hidden="false" customHeight="false" outlineLevel="0" collapsed="false">
      <c r="A155" s="14" t="n">
        <v>154</v>
      </c>
      <c r="B155" s="14" t="n">
        <v>14</v>
      </c>
      <c r="C155" s="14" t="n">
        <v>66</v>
      </c>
      <c r="D155" s="14" t="s">
        <v>507</v>
      </c>
      <c r="E155" s="14"/>
      <c r="F155" s="22" t="n">
        <v>519</v>
      </c>
      <c r="G155" s="14" t="s">
        <v>34</v>
      </c>
      <c r="H155" s="14" t="n">
        <v>614</v>
      </c>
      <c r="I155" s="14" t="n">
        <v>48</v>
      </c>
      <c r="J155" s="14" t="n">
        <v>100</v>
      </c>
      <c r="K155" s="14" t="n">
        <v>16</v>
      </c>
      <c r="L155" s="14" t="n">
        <v>10</v>
      </c>
      <c r="M155" s="14" t="n">
        <v>25</v>
      </c>
      <c r="N155" s="14" t="n">
        <v>4</v>
      </c>
      <c r="O155" s="14" t="n">
        <v>1</v>
      </c>
      <c r="P155" s="14" t="n">
        <v>1</v>
      </c>
      <c r="Q155" s="14" t="n">
        <v>3</v>
      </c>
      <c r="R155" s="14" t="n">
        <v>82</v>
      </c>
      <c r="T155" s="14" t="n">
        <v>8</v>
      </c>
      <c r="U155" s="14" t="n">
        <v>4</v>
      </c>
      <c r="V155" s="14" t="n">
        <v>2</v>
      </c>
      <c r="W155" s="14" t="n">
        <v>0</v>
      </c>
      <c r="X155" s="14" t="n">
        <v>14</v>
      </c>
      <c r="Y155" s="14" t="n">
        <v>3</v>
      </c>
      <c r="Z155" s="14" t="n">
        <v>2</v>
      </c>
      <c r="AA155" s="14" t="n">
        <v>6</v>
      </c>
      <c r="AB155" s="14" t="n">
        <v>22</v>
      </c>
      <c r="AC155" s="14" t="n">
        <v>2</v>
      </c>
      <c r="AD155" s="14" t="n">
        <v>10</v>
      </c>
      <c r="AE155" s="14" t="n">
        <f aca="false">SUM(I155:AD155)</f>
        <v>363</v>
      </c>
    </row>
    <row r="156" s="275" customFormat="true" ht="16.5" hidden="false" customHeight="false" outlineLevel="0" collapsed="false">
      <c r="A156" s="14" t="n">
        <v>155</v>
      </c>
      <c r="B156" s="14" t="n">
        <v>14</v>
      </c>
      <c r="C156" s="14" t="n">
        <v>66</v>
      </c>
      <c r="D156" s="14" t="s">
        <v>507</v>
      </c>
      <c r="E156" s="14"/>
      <c r="F156" s="22" t="n">
        <v>520</v>
      </c>
      <c r="G156" s="14" t="s">
        <v>33</v>
      </c>
      <c r="H156" s="14" t="n">
        <v>500</v>
      </c>
      <c r="I156" s="14" t="n">
        <v>56</v>
      </c>
      <c r="J156" s="14" t="n">
        <v>84</v>
      </c>
      <c r="K156" s="14" t="n">
        <v>14</v>
      </c>
      <c r="L156" s="14" t="n">
        <v>5</v>
      </c>
      <c r="M156" s="14" t="n">
        <v>11</v>
      </c>
      <c r="N156" s="14" t="n">
        <v>2</v>
      </c>
      <c r="O156" s="14" t="n">
        <v>7</v>
      </c>
      <c r="P156" s="14" t="n">
        <v>6</v>
      </c>
      <c r="Q156" s="14" t="n">
        <v>4</v>
      </c>
      <c r="R156" s="14" t="n">
        <v>72</v>
      </c>
      <c r="T156" s="14" t="n">
        <v>3</v>
      </c>
      <c r="U156" s="14" t="n">
        <v>1</v>
      </c>
      <c r="V156" s="14" t="n">
        <v>0</v>
      </c>
      <c r="W156" s="14" t="n">
        <v>0</v>
      </c>
      <c r="X156" s="14" t="n">
        <v>12</v>
      </c>
      <c r="Y156" s="14" t="n">
        <v>6</v>
      </c>
      <c r="Z156" s="14" t="n">
        <v>2</v>
      </c>
      <c r="AA156" s="14" t="n">
        <v>3</v>
      </c>
      <c r="AB156" s="14" t="n">
        <v>16</v>
      </c>
      <c r="AC156" s="14" t="n">
        <v>0</v>
      </c>
      <c r="AD156" s="14" t="n">
        <v>6</v>
      </c>
      <c r="AE156" s="14" t="n">
        <f aca="false">SUM(I156:AD156)</f>
        <v>310</v>
      </c>
    </row>
    <row r="157" s="275" customFormat="true" ht="16.5" hidden="false" customHeight="false" outlineLevel="0" collapsed="false">
      <c r="A157" s="14" t="n">
        <v>156</v>
      </c>
      <c r="B157" s="14" t="n">
        <v>14</v>
      </c>
      <c r="C157" s="14" t="n">
        <v>66</v>
      </c>
      <c r="D157" s="14" t="s">
        <v>507</v>
      </c>
      <c r="E157" s="14"/>
      <c r="F157" s="22" t="n">
        <v>520</v>
      </c>
      <c r="G157" s="14" t="s">
        <v>34</v>
      </c>
      <c r="H157" s="14" t="n">
        <v>500</v>
      </c>
      <c r="I157" s="14" t="n">
        <v>47</v>
      </c>
      <c r="J157" s="14" t="n">
        <v>90</v>
      </c>
      <c r="K157" s="14" t="n">
        <v>14</v>
      </c>
      <c r="L157" s="14" t="n">
        <v>4</v>
      </c>
      <c r="M157" s="14" t="n">
        <v>26</v>
      </c>
      <c r="N157" s="14" t="n">
        <v>3</v>
      </c>
      <c r="O157" s="14" t="n">
        <v>4</v>
      </c>
      <c r="P157" s="14" t="n">
        <v>0</v>
      </c>
      <c r="Q157" s="14" t="n">
        <v>1</v>
      </c>
      <c r="R157" s="14" t="n">
        <v>58</v>
      </c>
      <c r="T157" s="14" t="n">
        <v>4</v>
      </c>
      <c r="U157" s="14" t="n">
        <v>3</v>
      </c>
      <c r="V157" s="14" t="n">
        <v>0</v>
      </c>
      <c r="W157" s="14" t="n">
        <v>0</v>
      </c>
      <c r="X157" s="14" t="n">
        <v>21</v>
      </c>
      <c r="Y157" s="14" t="n">
        <v>5</v>
      </c>
      <c r="Z157" s="14" t="n">
        <v>6</v>
      </c>
      <c r="AA157" s="14" t="n">
        <v>11</v>
      </c>
      <c r="AB157" s="14" t="n">
        <v>22</v>
      </c>
      <c r="AC157" s="14" t="n">
        <v>0</v>
      </c>
      <c r="AD157" s="14" t="n">
        <v>5</v>
      </c>
      <c r="AE157" s="14" t="n">
        <f aca="false">SUM(I157:AD157)</f>
        <v>324</v>
      </c>
    </row>
    <row r="158" s="275" customFormat="true" ht="16.5" hidden="false" customHeight="false" outlineLevel="0" collapsed="false">
      <c r="A158" s="14" t="n">
        <v>157</v>
      </c>
      <c r="B158" s="14" t="n">
        <v>14</v>
      </c>
      <c r="C158" s="14" t="n">
        <v>66</v>
      </c>
      <c r="D158" s="14" t="s">
        <v>507</v>
      </c>
      <c r="E158" s="14"/>
      <c r="F158" s="22" t="n">
        <v>521</v>
      </c>
      <c r="G158" s="14" t="s">
        <v>33</v>
      </c>
      <c r="H158" s="14" t="n">
        <v>572</v>
      </c>
      <c r="I158" s="14" t="n">
        <v>48</v>
      </c>
      <c r="J158" s="14" t="n">
        <v>78</v>
      </c>
      <c r="K158" s="14" t="n">
        <v>22</v>
      </c>
      <c r="L158" s="14" t="n">
        <v>7</v>
      </c>
      <c r="M158" s="14" t="n">
        <v>24</v>
      </c>
      <c r="N158" s="14" t="n">
        <v>3</v>
      </c>
      <c r="O158" s="14" t="n">
        <v>1</v>
      </c>
      <c r="P158" s="14" t="n">
        <v>8</v>
      </c>
      <c r="Q158" s="14" t="n">
        <v>2</v>
      </c>
      <c r="R158" s="14" t="n">
        <v>66</v>
      </c>
      <c r="T158" s="14" t="n">
        <v>5</v>
      </c>
      <c r="U158" s="14" t="n">
        <v>3</v>
      </c>
      <c r="V158" s="14" t="n">
        <v>4</v>
      </c>
      <c r="W158" s="14" t="n">
        <v>0</v>
      </c>
      <c r="X158" s="14" t="n">
        <v>8</v>
      </c>
      <c r="Y158" s="14" t="n">
        <v>7</v>
      </c>
      <c r="Z158" s="14" t="n">
        <v>5</v>
      </c>
      <c r="AA158" s="14" t="n">
        <v>6</v>
      </c>
      <c r="AB158" s="14" t="n">
        <v>7</v>
      </c>
      <c r="AC158" s="14" t="n">
        <v>0</v>
      </c>
      <c r="AD158" s="14" t="n">
        <v>9</v>
      </c>
      <c r="AE158" s="14" t="n">
        <f aca="false">SUM(I158:AD158)</f>
        <v>313</v>
      </c>
    </row>
    <row r="159" s="275" customFormat="true" ht="16.5" hidden="false" customHeight="false" outlineLevel="0" collapsed="false">
      <c r="A159" s="14" t="n">
        <v>158</v>
      </c>
      <c r="B159" s="14" t="n">
        <v>14</v>
      </c>
      <c r="C159" s="14" t="n">
        <v>66</v>
      </c>
      <c r="D159" s="14" t="s">
        <v>507</v>
      </c>
      <c r="E159" s="14"/>
      <c r="F159" s="22" t="n">
        <v>521</v>
      </c>
      <c r="G159" s="14" t="s">
        <v>34</v>
      </c>
      <c r="H159" s="14" t="n">
        <v>572</v>
      </c>
      <c r="I159" s="14" t="n">
        <v>33</v>
      </c>
      <c r="J159" s="14" t="n">
        <v>68</v>
      </c>
      <c r="K159" s="14" t="n">
        <v>21</v>
      </c>
      <c r="L159" s="14" t="n">
        <v>11</v>
      </c>
      <c r="M159" s="14" t="n">
        <v>27</v>
      </c>
      <c r="N159" s="14" t="n">
        <v>0</v>
      </c>
      <c r="O159" s="14" t="n">
        <v>7</v>
      </c>
      <c r="P159" s="14" t="n">
        <v>4</v>
      </c>
      <c r="Q159" s="14" t="n">
        <v>2</v>
      </c>
      <c r="R159" s="14" t="n">
        <v>52</v>
      </c>
      <c r="T159" s="14" t="n">
        <v>7</v>
      </c>
      <c r="U159" s="14" t="n">
        <v>4</v>
      </c>
      <c r="V159" s="14" t="n">
        <v>0</v>
      </c>
      <c r="W159" s="14" t="n">
        <v>0</v>
      </c>
      <c r="X159" s="14" t="n">
        <v>8</v>
      </c>
      <c r="Y159" s="14" t="n">
        <v>10</v>
      </c>
      <c r="Z159" s="14" t="n">
        <v>2</v>
      </c>
      <c r="AA159" s="14" t="n">
        <v>2</v>
      </c>
      <c r="AB159" s="14" t="n">
        <v>2</v>
      </c>
      <c r="AC159" s="14" t="n">
        <v>0</v>
      </c>
      <c r="AD159" s="14" t="n">
        <v>11</v>
      </c>
      <c r="AE159" s="14" t="n">
        <f aca="false">SUM(I159:AD159)</f>
        <v>271</v>
      </c>
    </row>
    <row r="160" s="275" customFormat="true" ht="16.5" hidden="false" customHeight="false" outlineLevel="0" collapsed="false">
      <c r="A160" s="14" t="n">
        <v>159</v>
      </c>
      <c r="B160" s="14" t="n">
        <v>14</v>
      </c>
      <c r="C160" s="14" t="n">
        <v>66</v>
      </c>
      <c r="D160" s="14" t="s">
        <v>507</v>
      </c>
      <c r="E160" s="14"/>
      <c r="F160" s="22" t="n">
        <v>521</v>
      </c>
      <c r="G160" s="14" t="s">
        <v>35</v>
      </c>
      <c r="H160" s="14" t="n">
        <v>572</v>
      </c>
      <c r="I160" s="14" t="n">
        <v>42</v>
      </c>
      <c r="J160" s="14" t="n">
        <v>61</v>
      </c>
      <c r="K160" s="14" t="n">
        <v>21</v>
      </c>
      <c r="L160" s="14" t="n">
        <v>4</v>
      </c>
      <c r="M160" s="14" t="n">
        <v>21</v>
      </c>
      <c r="N160" s="14" t="n">
        <v>3</v>
      </c>
      <c r="O160" s="14" t="n">
        <v>6</v>
      </c>
      <c r="P160" s="14" t="n">
        <v>5</v>
      </c>
      <c r="Q160" s="14" t="n">
        <v>1</v>
      </c>
      <c r="R160" s="14" t="n">
        <v>56</v>
      </c>
      <c r="T160" s="14" t="n">
        <v>7</v>
      </c>
      <c r="U160" s="14" t="n">
        <v>3</v>
      </c>
      <c r="V160" s="14" t="n">
        <v>2</v>
      </c>
      <c r="W160" s="14" t="n">
        <v>0</v>
      </c>
      <c r="X160" s="14" t="n">
        <v>2</v>
      </c>
      <c r="Y160" s="14" t="n">
        <v>8</v>
      </c>
      <c r="Z160" s="14" t="n">
        <v>1</v>
      </c>
      <c r="AA160" s="14" t="n">
        <v>4</v>
      </c>
      <c r="AB160" s="14" t="n">
        <v>12</v>
      </c>
      <c r="AC160" s="14" t="n">
        <v>0</v>
      </c>
      <c r="AD160" s="14" t="n">
        <v>14</v>
      </c>
      <c r="AE160" s="14" t="n">
        <f aca="false">SUM(I160:AD160)</f>
        <v>273</v>
      </c>
    </row>
    <row r="161" s="275" customFormat="true" ht="16.5" hidden="false" customHeight="false" outlineLevel="0" collapsed="false">
      <c r="A161" s="14" t="n">
        <v>160</v>
      </c>
      <c r="B161" s="14" t="n">
        <v>14</v>
      </c>
      <c r="C161" s="14" t="n">
        <v>66</v>
      </c>
      <c r="D161" s="14" t="s">
        <v>507</v>
      </c>
      <c r="E161" s="17"/>
      <c r="F161" s="22" t="n">
        <v>522</v>
      </c>
      <c r="G161" s="14" t="s">
        <v>33</v>
      </c>
      <c r="H161" s="14" t="n">
        <v>574</v>
      </c>
      <c r="I161" s="14" t="n">
        <v>47</v>
      </c>
      <c r="J161" s="14" t="n">
        <v>56</v>
      </c>
      <c r="K161" s="14" t="n">
        <v>21</v>
      </c>
      <c r="L161" s="14" t="n">
        <v>4</v>
      </c>
      <c r="M161" s="14" t="n">
        <v>25</v>
      </c>
      <c r="N161" s="14" t="n">
        <v>4</v>
      </c>
      <c r="O161" s="14" t="n">
        <v>4</v>
      </c>
      <c r="P161" s="14" t="n">
        <v>1</v>
      </c>
      <c r="Q161" s="14" t="n">
        <v>3</v>
      </c>
      <c r="R161" s="14" t="n">
        <v>75</v>
      </c>
      <c r="T161" s="14" t="n">
        <v>8</v>
      </c>
      <c r="U161" s="14" t="n">
        <v>4</v>
      </c>
      <c r="V161" s="14" t="n">
        <v>1</v>
      </c>
      <c r="W161" s="14" t="n">
        <v>0</v>
      </c>
      <c r="X161" s="14" t="n">
        <v>5</v>
      </c>
      <c r="Y161" s="14" t="n">
        <v>6</v>
      </c>
      <c r="Z161" s="14" t="n">
        <v>3</v>
      </c>
      <c r="AA161" s="14" t="n">
        <v>3</v>
      </c>
      <c r="AB161" s="14" t="n">
        <v>12</v>
      </c>
      <c r="AC161" s="14" t="n">
        <v>0</v>
      </c>
      <c r="AD161" s="14" t="n">
        <v>12</v>
      </c>
      <c r="AE161" s="14" t="n">
        <f aca="false">SUM(I161:AD161)</f>
        <v>294</v>
      </c>
    </row>
    <row r="162" s="275" customFormat="true" ht="16.5" hidden="false" customHeight="false" outlineLevel="0" collapsed="false">
      <c r="A162" s="14" t="n">
        <v>161</v>
      </c>
      <c r="B162" s="14" t="n">
        <v>14</v>
      </c>
      <c r="C162" s="14" t="n">
        <v>66</v>
      </c>
      <c r="D162" s="14" t="s">
        <v>507</v>
      </c>
      <c r="E162" s="17"/>
      <c r="F162" s="22" t="n">
        <v>522</v>
      </c>
      <c r="G162" s="14" t="s">
        <v>34</v>
      </c>
      <c r="H162" s="14" t="n">
        <v>574</v>
      </c>
      <c r="I162" s="14" t="n">
        <v>42</v>
      </c>
      <c r="J162" s="14" t="n">
        <v>52</v>
      </c>
      <c r="K162" s="14" t="n">
        <v>26</v>
      </c>
      <c r="L162" s="14" t="n">
        <v>5</v>
      </c>
      <c r="M162" s="14" t="n">
        <v>37</v>
      </c>
      <c r="N162" s="14" t="n">
        <v>5</v>
      </c>
      <c r="O162" s="14" t="n">
        <v>8</v>
      </c>
      <c r="P162" s="14" t="n">
        <v>3</v>
      </c>
      <c r="Q162" s="14" t="n">
        <v>3</v>
      </c>
      <c r="R162" s="14" t="n">
        <v>78</v>
      </c>
      <c r="T162" s="14" t="n">
        <v>2</v>
      </c>
      <c r="U162" s="14" t="n">
        <v>1</v>
      </c>
      <c r="V162" s="14" t="n">
        <v>3</v>
      </c>
      <c r="W162" s="14" t="n">
        <v>0</v>
      </c>
      <c r="X162" s="14" t="n">
        <v>11</v>
      </c>
      <c r="Y162" s="14" t="n">
        <v>7</v>
      </c>
      <c r="Z162" s="14" t="n">
        <v>2</v>
      </c>
      <c r="AA162" s="14" t="n">
        <v>5</v>
      </c>
      <c r="AB162" s="14" t="n">
        <v>12</v>
      </c>
      <c r="AC162" s="14" t="n">
        <v>0</v>
      </c>
      <c r="AD162" s="14" t="n">
        <v>16</v>
      </c>
      <c r="AE162" s="14" t="n">
        <f aca="false">SUM(I162:AD162)</f>
        <v>318</v>
      </c>
    </row>
    <row r="163" s="275" customFormat="true" ht="16.5" hidden="false" customHeight="false" outlineLevel="0" collapsed="false">
      <c r="A163" s="14" t="n">
        <v>162</v>
      </c>
      <c r="B163" s="14" t="n">
        <v>14</v>
      </c>
      <c r="C163" s="14" t="n">
        <v>66</v>
      </c>
      <c r="D163" s="14" t="s">
        <v>507</v>
      </c>
      <c r="E163" s="17"/>
      <c r="F163" s="22" t="n">
        <v>523</v>
      </c>
      <c r="G163" s="14" t="s">
        <v>33</v>
      </c>
      <c r="H163" s="14" t="n">
        <v>582</v>
      </c>
      <c r="I163" s="14" t="n">
        <v>54</v>
      </c>
      <c r="J163" s="14" t="n">
        <v>73</v>
      </c>
      <c r="K163" s="14" t="n">
        <v>21</v>
      </c>
      <c r="L163" s="14" t="n">
        <v>1</v>
      </c>
      <c r="M163" s="14" t="n">
        <v>16</v>
      </c>
      <c r="N163" s="14" t="n">
        <v>4</v>
      </c>
      <c r="O163" s="14" t="n">
        <v>8</v>
      </c>
      <c r="P163" s="14" t="n">
        <v>6</v>
      </c>
      <c r="Q163" s="14" t="n">
        <v>4</v>
      </c>
      <c r="R163" s="14" t="n">
        <v>83</v>
      </c>
      <c r="T163" s="14" t="n">
        <v>15</v>
      </c>
      <c r="U163" s="14" t="n">
        <v>4</v>
      </c>
      <c r="V163" s="14" t="n">
        <v>2</v>
      </c>
      <c r="W163" s="14" t="n">
        <v>0</v>
      </c>
      <c r="X163" s="14" t="n">
        <v>2</v>
      </c>
      <c r="Y163" s="14" t="n">
        <v>7</v>
      </c>
      <c r="Z163" s="14" t="n">
        <v>5</v>
      </c>
      <c r="AA163" s="14" t="n">
        <v>3</v>
      </c>
      <c r="AB163" s="14" t="n">
        <v>11</v>
      </c>
      <c r="AC163" s="14" t="n">
        <v>0</v>
      </c>
      <c r="AD163" s="14" t="n">
        <v>10</v>
      </c>
      <c r="AE163" s="14" t="n">
        <f aca="false">SUM(I163:AD163)</f>
        <v>329</v>
      </c>
    </row>
    <row r="164" s="275" customFormat="true" ht="16.5" hidden="false" customHeight="false" outlineLevel="0" collapsed="false">
      <c r="A164" s="14" t="n">
        <v>163</v>
      </c>
      <c r="B164" s="14" t="n">
        <v>14</v>
      </c>
      <c r="C164" s="14" t="n">
        <v>66</v>
      </c>
      <c r="D164" s="14" t="s">
        <v>507</v>
      </c>
      <c r="E164" s="14"/>
      <c r="F164" s="22" t="n">
        <v>523</v>
      </c>
      <c r="G164" s="14" t="s">
        <v>34</v>
      </c>
      <c r="H164" s="14" t="n">
        <v>582</v>
      </c>
      <c r="I164" s="14" t="n">
        <v>55</v>
      </c>
      <c r="J164" s="14" t="n">
        <v>76</v>
      </c>
      <c r="K164" s="14" t="n">
        <v>13</v>
      </c>
      <c r="L164" s="14" t="n">
        <v>4</v>
      </c>
      <c r="M164" s="14" t="n">
        <v>13</v>
      </c>
      <c r="N164" s="14" t="n">
        <v>2</v>
      </c>
      <c r="O164" s="14" t="n">
        <v>3</v>
      </c>
      <c r="P164" s="14" t="n">
        <v>11</v>
      </c>
      <c r="Q164" s="14" t="n">
        <v>2</v>
      </c>
      <c r="R164" s="14" t="n">
        <v>82</v>
      </c>
      <c r="T164" s="14" t="n">
        <v>10</v>
      </c>
      <c r="U164" s="14" t="n">
        <v>2</v>
      </c>
      <c r="V164" s="14" t="n">
        <v>1</v>
      </c>
      <c r="W164" s="14" t="n">
        <v>0</v>
      </c>
      <c r="X164" s="14" t="n">
        <v>16</v>
      </c>
      <c r="Y164" s="14" t="n">
        <v>2</v>
      </c>
      <c r="Z164" s="14" t="n">
        <v>1</v>
      </c>
      <c r="AA164" s="14" t="n">
        <v>4</v>
      </c>
      <c r="AB164" s="14" t="n">
        <v>11</v>
      </c>
      <c r="AC164" s="14" t="n">
        <v>0</v>
      </c>
      <c r="AD164" s="14" t="n">
        <v>8</v>
      </c>
      <c r="AE164" s="14" t="n">
        <f aca="false">SUM(I164:AD164)</f>
        <v>316</v>
      </c>
    </row>
    <row r="165" s="275" customFormat="true" ht="16.5" hidden="false" customHeight="false" outlineLevel="0" collapsed="false">
      <c r="A165" s="14" t="n">
        <v>164</v>
      </c>
      <c r="B165" s="14" t="n">
        <v>14</v>
      </c>
      <c r="C165" s="14" t="n">
        <v>66</v>
      </c>
      <c r="D165" s="14" t="s">
        <v>507</v>
      </c>
      <c r="E165" s="14"/>
      <c r="F165" s="22" t="n">
        <v>524</v>
      </c>
      <c r="G165" s="14" t="s">
        <v>33</v>
      </c>
      <c r="H165" s="14" t="n">
        <v>634</v>
      </c>
      <c r="I165" s="14" t="n">
        <v>56</v>
      </c>
      <c r="J165" s="14" t="n">
        <v>81</v>
      </c>
      <c r="K165" s="14" t="n">
        <v>15</v>
      </c>
      <c r="L165" s="14" t="n">
        <v>6</v>
      </c>
      <c r="M165" s="14" t="n">
        <v>21</v>
      </c>
      <c r="N165" s="14" t="n">
        <v>0</v>
      </c>
      <c r="O165" s="14" t="n">
        <v>6</v>
      </c>
      <c r="P165" s="14" t="n">
        <v>3</v>
      </c>
      <c r="Q165" s="14" t="n">
        <v>7</v>
      </c>
      <c r="R165" s="14" t="n">
        <v>104</v>
      </c>
      <c r="T165" s="14" t="n">
        <v>2</v>
      </c>
      <c r="U165" s="14" t="n">
        <v>1</v>
      </c>
      <c r="V165" s="14" t="n">
        <v>3</v>
      </c>
      <c r="W165" s="14" t="n">
        <v>0</v>
      </c>
      <c r="X165" s="14" t="n">
        <v>6</v>
      </c>
      <c r="Y165" s="14" t="n">
        <v>6</v>
      </c>
      <c r="Z165" s="14" t="n">
        <v>3</v>
      </c>
      <c r="AA165" s="14" t="n">
        <v>6</v>
      </c>
      <c r="AB165" s="14" t="n">
        <v>16</v>
      </c>
      <c r="AC165" s="14" t="n">
        <v>0</v>
      </c>
      <c r="AD165" s="14" t="n">
        <v>9</v>
      </c>
      <c r="AE165" s="14" t="n">
        <f aca="false">SUM(I165:AD165)</f>
        <v>351</v>
      </c>
    </row>
    <row r="166" s="275" customFormat="true" ht="16.5" hidden="false" customHeight="false" outlineLevel="0" collapsed="false">
      <c r="A166" s="14" t="n">
        <v>165</v>
      </c>
      <c r="B166" s="14" t="n">
        <v>14</v>
      </c>
      <c r="C166" s="14" t="n">
        <v>66</v>
      </c>
      <c r="D166" s="14" t="s">
        <v>507</v>
      </c>
      <c r="E166" s="14"/>
      <c r="F166" s="22" t="n">
        <v>524</v>
      </c>
      <c r="G166" s="14" t="s">
        <v>34</v>
      </c>
      <c r="H166" s="14" t="n">
        <v>634</v>
      </c>
      <c r="I166" s="14" t="n">
        <v>49</v>
      </c>
      <c r="J166" s="14" t="n">
        <v>83</v>
      </c>
      <c r="K166" s="14" t="n">
        <v>24</v>
      </c>
      <c r="L166" s="14" t="n">
        <v>5</v>
      </c>
      <c r="M166" s="14" t="n">
        <v>17</v>
      </c>
      <c r="N166" s="14" t="n">
        <v>3</v>
      </c>
      <c r="O166" s="14" t="n">
        <v>3</v>
      </c>
      <c r="P166" s="14" t="n">
        <v>4</v>
      </c>
      <c r="Q166" s="14" t="n">
        <v>6</v>
      </c>
      <c r="R166" s="14" t="n">
        <v>113</v>
      </c>
      <c r="T166" s="14" t="n">
        <v>4</v>
      </c>
      <c r="U166" s="14" t="n">
        <v>1</v>
      </c>
      <c r="V166" s="14" t="n">
        <v>4</v>
      </c>
      <c r="W166" s="14" t="n">
        <v>0</v>
      </c>
      <c r="X166" s="14" t="n">
        <v>11</v>
      </c>
      <c r="Y166" s="14" t="n">
        <v>3</v>
      </c>
      <c r="Z166" s="14" t="n">
        <v>5</v>
      </c>
      <c r="AA166" s="14" t="n">
        <v>3</v>
      </c>
      <c r="AB166" s="14" t="n">
        <v>17</v>
      </c>
      <c r="AC166" s="14" t="n">
        <v>1</v>
      </c>
      <c r="AD166" s="14" t="n">
        <v>10</v>
      </c>
      <c r="AE166" s="14" t="n">
        <f aca="false">SUM(I166:AD166)</f>
        <v>366</v>
      </c>
    </row>
    <row r="167" s="275" customFormat="true" ht="16.5" hidden="false" customHeight="false" outlineLevel="0" collapsed="false">
      <c r="A167" s="14" t="n">
        <v>166</v>
      </c>
      <c r="B167" s="14" t="n">
        <v>14</v>
      </c>
      <c r="C167" s="14" t="n">
        <v>66</v>
      </c>
      <c r="D167" s="14" t="s">
        <v>507</v>
      </c>
      <c r="E167" s="17"/>
      <c r="F167" s="22" t="n">
        <v>524</v>
      </c>
      <c r="G167" s="14" t="s">
        <v>35</v>
      </c>
      <c r="H167" s="14" t="n">
        <v>633</v>
      </c>
      <c r="I167" s="14" t="n">
        <v>40</v>
      </c>
      <c r="J167" s="14" t="n">
        <v>81</v>
      </c>
      <c r="K167" s="14" t="n">
        <v>31</v>
      </c>
      <c r="L167" s="14" t="n">
        <v>4</v>
      </c>
      <c r="M167" s="14" t="n">
        <v>27</v>
      </c>
      <c r="N167" s="14" t="n">
        <v>6</v>
      </c>
      <c r="O167" s="14" t="n">
        <v>5</v>
      </c>
      <c r="P167" s="14" t="n">
        <v>4</v>
      </c>
      <c r="Q167" s="14" t="n">
        <v>3</v>
      </c>
      <c r="R167" s="14" t="n">
        <v>98</v>
      </c>
      <c r="T167" s="14" t="n">
        <v>2</v>
      </c>
      <c r="U167" s="14" t="n">
        <v>0</v>
      </c>
      <c r="V167" s="14" t="n">
        <v>2</v>
      </c>
      <c r="W167" s="14" t="n">
        <v>0</v>
      </c>
      <c r="X167" s="14" t="n">
        <v>13</v>
      </c>
      <c r="Y167" s="14" t="n">
        <v>5</v>
      </c>
      <c r="Z167" s="14" t="n">
        <v>0</v>
      </c>
      <c r="AA167" s="14" t="n">
        <v>2</v>
      </c>
      <c r="AB167" s="14" t="n">
        <v>16</v>
      </c>
      <c r="AC167" s="14" t="n">
        <v>0</v>
      </c>
      <c r="AD167" s="14" t="n">
        <v>8</v>
      </c>
      <c r="AE167" s="14" t="n">
        <f aca="false">SUM(I167:AD167)</f>
        <v>347</v>
      </c>
    </row>
    <row r="168" s="275" customFormat="true" ht="16.5" hidden="false" customHeight="false" outlineLevel="0" collapsed="false">
      <c r="A168" s="14" t="n">
        <v>167</v>
      </c>
      <c r="B168" s="14" t="n">
        <v>14</v>
      </c>
      <c r="C168" s="14" t="n">
        <v>66</v>
      </c>
      <c r="D168" s="14" t="s">
        <v>507</v>
      </c>
      <c r="E168" s="14"/>
      <c r="F168" s="22" t="n">
        <v>524</v>
      </c>
      <c r="G168" s="14" t="s">
        <v>137</v>
      </c>
      <c r="H168" s="14" t="n">
        <v>633</v>
      </c>
      <c r="I168" s="14" t="n">
        <v>39</v>
      </c>
      <c r="J168" s="14" t="n">
        <v>80</v>
      </c>
      <c r="K168" s="14" t="n">
        <v>15</v>
      </c>
      <c r="L168" s="14" t="n">
        <v>11</v>
      </c>
      <c r="M168" s="14" t="n">
        <v>22</v>
      </c>
      <c r="N168" s="14" t="n">
        <v>3</v>
      </c>
      <c r="O168" s="14" t="n">
        <v>5</v>
      </c>
      <c r="P168" s="14" t="n">
        <v>4</v>
      </c>
      <c r="Q168" s="14" t="n">
        <v>2</v>
      </c>
      <c r="R168" s="14" t="n">
        <v>99</v>
      </c>
      <c r="T168" s="14" t="n">
        <v>8</v>
      </c>
      <c r="U168" s="14" t="n">
        <v>1</v>
      </c>
      <c r="V168" s="14" t="n">
        <v>1</v>
      </c>
      <c r="W168" s="14" t="n">
        <v>0</v>
      </c>
      <c r="X168" s="14" t="n">
        <v>9</v>
      </c>
      <c r="Y168" s="14" t="n">
        <v>4</v>
      </c>
      <c r="Z168" s="14" t="n">
        <v>2</v>
      </c>
      <c r="AA168" s="14" t="n">
        <v>0</v>
      </c>
      <c r="AB168" s="14" t="n">
        <v>7</v>
      </c>
      <c r="AC168" s="14" t="n">
        <v>1</v>
      </c>
      <c r="AD168" s="14" t="n">
        <v>8</v>
      </c>
      <c r="AE168" s="14" t="n">
        <f aca="false">SUM(I168:AD168)</f>
        <v>321</v>
      </c>
    </row>
    <row r="169" s="275" customFormat="true" ht="16.5" hidden="false" customHeight="false" outlineLevel="0" collapsed="false">
      <c r="A169" s="14" t="n">
        <v>168</v>
      </c>
      <c r="B169" s="14" t="n">
        <v>14</v>
      </c>
      <c r="C169" s="14" t="n">
        <v>66</v>
      </c>
      <c r="D169" s="14" t="s">
        <v>507</v>
      </c>
      <c r="E169" s="14"/>
      <c r="F169" s="22" t="n">
        <v>524</v>
      </c>
      <c r="G169" s="14" t="s">
        <v>138</v>
      </c>
      <c r="H169" s="14" t="n">
        <v>633</v>
      </c>
      <c r="I169" s="14" t="n">
        <v>40</v>
      </c>
      <c r="J169" s="14" t="n">
        <v>66</v>
      </c>
      <c r="K169" s="14" t="n">
        <v>21</v>
      </c>
      <c r="L169" s="14" t="n">
        <v>2</v>
      </c>
      <c r="M169" s="14" t="n">
        <v>31</v>
      </c>
      <c r="N169" s="14" t="n">
        <v>5</v>
      </c>
      <c r="O169" s="14" t="n">
        <v>7</v>
      </c>
      <c r="P169" s="14" t="n">
        <v>0</v>
      </c>
      <c r="Q169" s="14" t="n">
        <v>1</v>
      </c>
      <c r="R169" s="14" t="n">
        <v>104</v>
      </c>
      <c r="T169" s="14" t="n">
        <v>4</v>
      </c>
      <c r="U169" s="14" t="n">
        <v>3</v>
      </c>
      <c r="V169" s="14" t="n">
        <v>3</v>
      </c>
      <c r="W169" s="14" t="n">
        <v>0</v>
      </c>
      <c r="X169" s="14" t="n">
        <v>14</v>
      </c>
      <c r="Y169" s="14" t="n">
        <v>1</v>
      </c>
      <c r="Z169" s="14" t="n">
        <v>1</v>
      </c>
      <c r="AA169" s="14" t="n">
        <v>2</v>
      </c>
      <c r="AB169" s="14" t="n">
        <v>0</v>
      </c>
      <c r="AC169" s="14" t="n">
        <v>0</v>
      </c>
      <c r="AD169" s="14" t="n">
        <v>8</v>
      </c>
      <c r="AE169" s="14" t="n">
        <f aca="false">SUM(I169:AD169)</f>
        <v>313</v>
      </c>
    </row>
    <row r="170" s="275" customFormat="true" ht="16.5" hidden="false" customHeight="false" outlineLevel="0" collapsed="false">
      <c r="A170" s="14" t="n">
        <v>169</v>
      </c>
      <c r="B170" s="14" t="n">
        <v>14</v>
      </c>
      <c r="C170" s="14" t="n">
        <v>66</v>
      </c>
      <c r="D170" s="14" t="s">
        <v>507</v>
      </c>
      <c r="E170" s="14"/>
      <c r="F170" s="22" t="n">
        <v>525</v>
      </c>
      <c r="G170" s="14" t="s">
        <v>33</v>
      </c>
      <c r="H170" s="14" t="n">
        <v>473</v>
      </c>
      <c r="I170" s="14" t="n">
        <v>47</v>
      </c>
      <c r="J170" s="14" t="n">
        <v>66</v>
      </c>
      <c r="K170" s="14" t="n">
        <v>16</v>
      </c>
      <c r="L170" s="14" t="n">
        <v>8</v>
      </c>
      <c r="M170" s="14" t="n">
        <v>17</v>
      </c>
      <c r="N170" s="14" t="n">
        <v>0</v>
      </c>
      <c r="O170" s="14" t="n">
        <v>1</v>
      </c>
      <c r="P170" s="14" t="n">
        <v>2</v>
      </c>
      <c r="Q170" s="14" t="n">
        <v>2</v>
      </c>
      <c r="R170" s="14" t="n">
        <v>73</v>
      </c>
      <c r="T170" s="14" t="n">
        <v>5</v>
      </c>
      <c r="U170" s="14" t="n">
        <v>0</v>
      </c>
      <c r="V170" s="14" t="n">
        <v>0</v>
      </c>
      <c r="W170" s="14" t="n">
        <v>2</v>
      </c>
      <c r="X170" s="14" t="n">
        <v>11</v>
      </c>
      <c r="Y170" s="14" t="n">
        <v>4</v>
      </c>
      <c r="Z170" s="14" t="n">
        <v>6</v>
      </c>
      <c r="AA170" s="14" t="n">
        <v>9</v>
      </c>
      <c r="AB170" s="14" t="n">
        <v>19</v>
      </c>
      <c r="AC170" s="14" t="n">
        <v>0</v>
      </c>
      <c r="AD170" s="14" t="n">
        <v>8</v>
      </c>
      <c r="AE170" s="14" t="n">
        <f aca="false">SUM(I170:AD170)</f>
        <v>296</v>
      </c>
    </row>
    <row r="171" s="275" customFormat="true" ht="16.5" hidden="false" customHeight="false" outlineLevel="0" collapsed="false">
      <c r="A171" s="14" t="n">
        <v>170</v>
      </c>
      <c r="B171" s="14" t="n">
        <v>14</v>
      </c>
      <c r="C171" s="14" t="n">
        <v>66</v>
      </c>
      <c r="D171" s="14" t="s">
        <v>507</v>
      </c>
      <c r="E171" s="14"/>
      <c r="F171" s="22" t="n">
        <v>525</v>
      </c>
      <c r="G171" s="14" t="s">
        <v>34</v>
      </c>
      <c r="H171" s="14" t="n">
        <v>473</v>
      </c>
      <c r="I171" s="14" t="n">
        <v>29</v>
      </c>
      <c r="J171" s="14" t="n">
        <v>68</v>
      </c>
      <c r="K171" s="14" t="n">
        <v>12</v>
      </c>
      <c r="L171" s="14" t="n">
        <v>3</v>
      </c>
      <c r="M171" s="14" t="n">
        <v>19</v>
      </c>
      <c r="N171" s="14" t="n">
        <v>12</v>
      </c>
      <c r="O171" s="14" t="n">
        <v>1</v>
      </c>
      <c r="P171" s="14" t="n">
        <v>4</v>
      </c>
      <c r="Q171" s="14" t="n">
        <v>3</v>
      </c>
      <c r="R171" s="14" t="n">
        <v>61</v>
      </c>
      <c r="T171" s="14" t="n">
        <v>10</v>
      </c>
      <c r="U171" s="14" t="n">
        <v>2</v>
      </c>
      <c r="V171" s="14" t="n">
        <v>4</v>
      </c>
      <c r="W171" s="14" t="n">
        <v>0</v>
      </c>
      <c r="X171" s="14" t="n">
        <v>19</v>
      </c>
      <c r="Y171" s="14" t="n">
        <v>2</v>
      </c>
      <c r="Z171" s="14" t="n">
        <v>1</v>
      </c>
      <c r="AA171" s="14" t="n">
        <v>4</v>
      </c>
      <c r="AB171" s="14" t="n">
        <v>18</v>
      </c>
      <c r="AC171" s="14" t="n">
        <v>0</v>
      </c>
      <c r="AD171" s="14" t="n">
        <v>10</v>
      </c>
      <c r="AE171" s="14" t="n">
        <f aca="false">SUM(I171:AD171)</f>
        <v>282</v>
      </c>
    </row>
    <row r="172" s="275" customFormat="true" ht="16.5" hidden="false" customHeight="false" outlineLevel="0" collapsed="false">
      <c r="A172" s="14" t="n">
        <v>171</v>
      </c>
      <c r="B172" s="14" t="n">
        <v>14</v>
      </c>
      <c r="C172" s="14" t="n">
        <v>66</v>
      </c>
      <c r="D172" s="14" t="s">
        <v>507</v>
      </c>
      <c r="E172" s="14"/>
      <c r="F172" s="22" t="n">
        <v>526</v>
      </c>
      <c r="G172" s="14" t="s">
        <v>33</v>
      </c>
      <c r="H172" s="14" t="n">
        <v>511</v>
      </c>
      <c r="I172" s="14" t="n">
        <v>36</v>
      </c>
      <c r="J172" s="14" t="n">
        <v>57</v>
      </c>
      <c r="K172" s="14" t="n">
        <v>13</v>
      </c>
      <c r="L172" s="14" t="n">
        <v>12</v>
      </c>
      <c r="M172" s="14" t="n">
        <v>14</v>
      </c>
      <c r="N172" s="14" t="n">
        <v>1</v>
      </c>
      <c r="O172" s="14" t="n">
        <v>6</v>
      </c>
      <c r="P172" s="14" t="n">
        <v>3</v>
      </c>
      <c r="Q172" s="14" t="n">
        <v>5</v>
      </c>
      <c r="R172" s="14" t="n">
        <v>61</v>
      </c>
      <c r="T172" s="14" t="n">
        <v>7</v>
      </c>
      <c r="U172" s="14" t="n">
        <v>3</v>
      </c>
      <c r="V172" s="14" t="n">
        <v>4</v>
      </c>
      <c r="W172" s="14" t="n">
        <v>0</v>
      </c>
      <c r="X172" s="14" t="n">
        <v>14</v>
      </c>
      <c r="Y172" s="14" t="n">
        <v>3</v>
      </c>
      <c r="Z172" s="14" t="n">
        <v>7</v>
      </c>
      <c r="AA172" s="14" t="n">
        <v>1</v>
      </c>
      <c r="AB172" s="14" t="n">
        <v>6</v>
      </c>
      <c r="AC172" s="14" t="n">
        <v>0</v>
      </c>
      <c r="AD172" s="14" t="n">
        <v>6</v>
      </c>
      <c r="AE172" s="14" t="n">
        <f aca="false">SUM(I172:AD172)</f>
        <v>259</v>
      </c>
    </row>
    <row r="173" s="275" customFormat="true" ht="16.5" hidden="false" customHeight="false" outlineLevel="0" collapsed="false">
      <c r="A173" s="14" t="n">
        <v>172</v>
      </c>
      <c r="B173" s="14" t="n">
        <v>14</v>
      </c>
      <c r="C173" s="14" t="n">
        <v>66</v>
      </c>
      <c r="D173" s="14" t="s">
        <v>507</v>
      </c>
      <c r="E173" s="14"/>
      <c r="F173" s="22" t="n">
        <v>526</v>
      </c>
      <c r="G173" s="14" t="s">
        <v>34</v>
      </c>
      <c r="H173" s="14" t="n">
        <v>510</v>
      </c>
      <c r="I173" s="14" t="n">
        <v>37</v>
      </c>
      <c r="J173" s="14" t="n">
        <v>64</v>
      </c>
      <c r="K173" s="14" t="n">
        <v>22</v>
      </c>
      <c r="L173" s="14" t="n">
        <v>5</v>
      </c>
      <c r="M173" s="14" t="n">
        <v>6</v>
      </c>
      <c r="N173" s="14" t="n">
        <v>2</v>
      </c>
      <c r="O173" s="14" t="n">
        <v>8</v>
      </c>
      <c r="P173" s="14" t="n">
        <v>6</v>
      </c>
      <c r="Q173" s="14" t="n">
        <v>1</v>
      </c>
      <c r="R173" s="14" t="n">
        <v>60</v>
      </c>
      <c r="T173" s="14" t="n">
        <v>8</v>
      </c>
      <c r="U173" s="14" t="n">
        <v>1</v>
      </c>
      <c r="V173" s="14" t="n">
        <v>0</v>
      </c>
      <c r="W173" s="14" t="n">
        <v>0</v>
      </c>
      <c r="X173" s="14" t="n">
        <v>9</v>
      </c>
      <c r="Y173" s="14" t="n">
        <v>3</v>
      </c>
      <c r="Z173" s="14" t="n">
        <v>2</v>
      </c>
      <c r="AA173" s="14" t="n">
        <v>1</v>
      </c>
      <c r="AB173" s="14" t="n">
        <v>10</v>
      </c>
      <c r="AC173" s="14" t="n">
        <v>0</v>
      </c>
      <c r="AD173" s="14" t="n">
        <v>11</v>
      </c>
      <c r="AE173" s="14" t="n">
        <f aca="false">SUM(I173:AD173)</f>
        <v>256</v>
      </c>
    </row>
    <row r="174" s="275" customFormat="true" ht="16.5" hidden="false" customHeight="false" outlineLevel="0" collapsed="false">
      <c r="A174" s="14" t="n">
        <v>173</v>
      </c>
      <c r="B174" s="14" t="n">
        <v>14</v>
      </c>
      <c r="C174" s="14" t="n">
        <v>66</v>
      </c>
      <c r="D174" s="14" t="s">
        <v>507</v>
      </c>
      <c r="E174" s="14"/>
      <c r="F174" s="22" t="n">
        <v>527</v>
      </c>
      <c r="G174" s="14" t="s">
        <v>33</v>
      </c>
      <c r="H174" s="14" t="n">
        <v>619</v>
      </c>
      <c r="I174" s="14" t="n">
        <v>42</v>
      </c>
      <c r="J174" s="14" t="n">
        <v>86</v>
      </c>
      <c r="K174" s="14" t="n">
        <v>20</v>
      </c>
      <c r="L174" s="14" t="n">
        <v>6</v>
      </c>
      <c r="M174" s="14" t="n">
        <v>20</v>
      </c>
      <c r="N174" s="14" t="n">
        <v>1</v>
      </c>
      <c r="O174" s="14" t="n">
        <v>5</v>
      </c>
      <c r="P174" s="14" t="n">
        <v>3</v>
      </c>
      <c r="Q174" s="14" t="n">
        <v>2</v>
      </c>
      <c r="R174" s="14" t="n">
        <v>83</v>
      </c>
      <c r="T174" s="14" t="n">
        <v>8</v>
      </c>
      <c r="U174" s="14" t="n">
        <v>3</v>
      </c>
      <c r="V174" s="14" t="n">
        <v>4</v>
      </c>
      <c r="W174" s="14" t="n">
        <v>0</v>
      </c>
      <c r="X174" s="14" t="n">
        <v>11</v>
      </c>
      <c r="Y174" s="14" t="n">
        <v>3</v>
      </c>
      <c r="Z174" s="14" t="n">
        <v>3</v>
      </c>
      <c r="AA174" s="14" t="n">
        <v>4</v>
      </c>
      <c r="AB174" s="14" t="n">
        <v>19</v>
      </c>
      <c r="AC174" s="14" t="n">
        <v>0</v>
      </c>
      <c r="AD174" s="14" t="n">
        <v>8</v>
      </c>
      <c r="AE174" s="14" t="n">
        <f aca="false">SUM(I174:AD174)</f>
        <v>331</v>
      </c>
    </row>
    <row r="175" s="275" customFormat="true" ht="16.5" hidden="false" customHeight="false" outlineLevel="0" collapsed="false">
      <c r="A175" s="14" t="n">
        <v>174</v>
      </c>
      <c r="B175" s="14" t="n">
        <v>14</v>
      </c>
      <c r="C175" s="14" t="n">
        <v>66</v>
      </c>
      <c r="D175" s="14" t="s">
        <v>507</v>
      </c>
      <c r="E175" s="17"/>
      <c r="F175" s="22" t="n">
        <v>527</v>
      </c>
      <c r="G175" s="14" t="s">
        <v>34</v>
      </c>
      <c r="H175" s="14" t="n">
        <v>618</v>
      </c>
      <c r="I175" s="14" t="n">
        <v>47</v>
      </c>
      <c r="J175" s="14" t="n">
        <v>78</v>
      </c>
      <c r="K175" s="14" t="n">
        <v>32</v>
      </c>
      <c r="L175" s="14" t="n">
        <v>8</v>
      </c>
      <c r="M175" s="14" t="n">
        <v>18</v>
      </c>
      <c r="N175" s="14" t="n">
        <v>1</v>
      </c>
      <c r="O175" s="14" t="n">
        <v>5</v>
      </c>
      <c r="P175" s="14" t="n">
        <v>8</v>
      </c>
      <c r="Q175" s="14" t="n">
        <v>3</v>
      </c>
      <c r="R175" s="14" t="n">
        <v>73</v>
      </c>
      <c r="T175" s="14" t="n">
        <v>5</v>
      </c>
      <c r="U175" s="14" t="n">
        <v>4</v>
      </c>
      <c r="V175" s="14" t="n">
        <v>3</v>
      </c>
      <c r="W175" s="14" t="n">
        <v>0</v>
      </c>
      <c r="X175" s="14" t="n">
        <v>6</v>
      </c>
      <c r="Y175" s="14" t="n">
        <v>8</v>
      </c>
      <c r="Z175" s="14" t="n">
        <v>7</v>
      </c>
      <c r="AA175" s="14" t="n">
        <v>3</v>
      </c>
      <c r="AB175" s="14" t="n">
        <v>11</v>
      </c>
      <c r="AC175" s="14" t="n">
        <v>0</v>
      </c>
      <c r="AD175" s="14" t="n">
        <v>11</v>
      </c>
      <c r="AE175" s="14" t="n">
        <f aca="false">SUM(I175:AD175)</f>
        <v>331</v>
      </c>
    </row>
    <row r="176" s="275" customFormat="true" ht="16.5" hidden="false" customHeight="false" outlineLevel="0" collapsed="false">
      <c r="A176" s="14" t="n">
        <v>175</v>
      </c>
      <c r="B176" s="14" t="n">
        <v>14</v>
      </c>
      <c r="C176" s="14" t="n">
        <v>66</v>
      </c>
      <c r="D176" s="14" t="s">
        <v>507</v>
      </c>
      <c r="E176" s="14"/>
      <c r="F176" s="22" t="n">
        <v>528</v>
      </c>
      <c r="G176" s="14" t="s">
        <v>33</v>
      </c>
      <c r="H176" s="14" t="n">
        <v>503</v>
      </c>
      <c r="I176" s="14" t="n">
        <v>47</v>
      </c>
      <c r="J176" s="14" t="n">
        <v>64</v>
      </c>
      <c r="K176" s="14" t="n">
        <v>16</v>
      </c>
      <c r="L176" s="14" t="n">
        <v>5</v>
      </c>
      <c r="M176" s="14" t="n">
        <v>22</v>
      </c>
      <c r="N176" s="14" t="n">
        <v>4</v>
      </c>
      <c r="O176" s="14" t="n">
        <v>3</v>
      </c>
      <c r="P176" s="14" t="n">
        <v>1</v>
      </c>
      <c r="Q176" s="14" t="n">
        <v>2</v>
      </c>
      <c r="R176" s="14" t="n">
        <v>73</v>
      </c>
      <c r="T176" s="14" t="n">
        <v>7</v>
      </c>
      <c r="U176" s="14" t="n">
        <v>1</v>
      </c>
      <c r="V176" s="14" t="n">
        <v>2</v>
      </c>
      <c r="W176" s="14" t="n">
        <v>0</v>
      </c>
      <c r="X176" s="14" t="n">
        <v>12</v>
      </c>
      <c r="Y176" s="14" t="n">
        <v>8</v>
      </c>
      <c r="Z176" s="14" t="n">
        <v>6</v>
      </c>
      <c r="AA176" s="14" t="n">
        <v>3</v>
      </c>
      <c r="AB176" s="14" t="n">
        <v>0</v>
      </c>
      <c r="AC176" s="14" t="n">
        <v>0</v>
      </c>
      <c r="AD176" s="14" t="n">
        <v>8</v>
      </c>
      <c r="AE176" s="14" t="n">
        <f aca="false">SUM(I176:AD176)</f>
        <v>284</v>
      </c>
    </row>
    <row r="177" s="275" customFormat="true" ht="16.5" hidden="false" customHeight="false" outlineLevel="0" collapsed="false">
      <c r="A177" s="14" t="n">
        <v>176</v>
      </c>
      <c r="B177" s="14" t="n">
        <v>14</v>
      </c>
      <c r="C177" s="14" t="n">
        <v>66</v>
      </c>
      <c r="D177" s="14" t="s">
        <v>507</v>
      </c>
      <c r="E177" s="14"/>
      <c r="F177" s="22" t="n">
        <v>528</v>
      </c>
      <c r="G177" s="14" t="s">
        <v>34</v>
      </c>
      <c r="H177" s="14" t="n">
        <v>503</v>
      </c>
      <c r="I177" s="14" t="n">
        <v>31</v>
      </c>
      <c r="J177" s="14" t="n">
        <v>72</v>
      </c>
      <c r="K177" s="14" t="n">
        <v>9</v>
      </c>
      <c r="L177" s="14" t="n">
        <v>9</v>
      </c>
      <c r="M177" s="14" t="n">
        <v>16</v>
      </c>
      <c r="N177" s="14" t="n">
        <v>5</v>
      </c>
      <c r="O177" s="14" t="n">
        <v>2</v>
      </c>
      <c r="P177" s="14" t="n">
        <v>1</v>
      </c>
      <c r="Q177" s="14" t="n">
        <v>4</v>
      </c>
      <c r="R177" s="14" t="n">
        <v>76</v>
      </c>
      <c r="T177" s="14" t="n">
        <v>9</v>
      </c>
      <c r="U177" s="14" t="n">
        <v>4</v>
      </c>
      <c r="V177" s="14" t="n">
        <v>4</v>
      </c>
      <c r="W177" s="14" t="n">
        <v>0</v>
      </c>
      <c r="X177" s="14" t="n">
        <v>10</v>
      </c>
      <c r="Y177" s="14" t="n">
        <v>10</v>
      </c>
      <c r="Z177" s="14" t="n">
        <v>1</v>
      </c>
      <c r="AA177" s="14" t="n">
        <v>5</v>
      </c>
      <c r="AB177" s="14" t="n">
        <v>8</v>
      </c>
      <c r="AC177" s="14" t="n">
        <v>0</v>
      </c>
      <c r="AD177" s="14" t="n">
        <v>11</v>
      </c>
      <c r="AE177" s="14" t="n">
        <f aca="false">SUM(I177:AD177)</f>
        <v>287</v>
      </c>
    </row>
    <row r="178" s="275" customFormat="true" ht="16.5" hidden="false" customHeight="false" outlineLevel="0" collapsed="false">
      <c r="A178" s="14" t="n">
        <v>177</v>
      </c>
      <c r="B178" s="14" t="n">
        <v>14</v>
      </c>
      <c r="C178" s="14" t="n">
        <v>66</v>
      </c>
      <c r="D178" s="14" t="s">
        <v>507</v>
      </c>
      <c r="E178" s="17"/>
      <c r="F178" s="22" t="n">
        <v>528</v>
      </c>
      <c r="G178" s="14" t="s">
        <v>35</v>
      </c>
      <c r="H178" s="14" t="n">
        <v>502</v>
      </c>
      <c r="I178" s="14" t="n">
        <v>45</v>
      </c>
      <c r="J178" s="14" t="n">
        <v>64</v>
      </c>
      <c r="K178" s="14" t="n">
        <v>19</v>
      </c>
      <c r="L178" s="14" t="n">
        <v>6</v>
      </c>
      <c r="M178" s="14" t="n">
        <v>13</v>
      </c>
      <c r="N178" s="14" t="n">
        <v>3</v>
      </c>
      <c r="O178" s="14" t="n">
        <v>3</v>
      </c>
      <c r="P178" s="14" t="n">
        <v>3</v>
      </c>
      <c r="Q178" s="14" t="n">
        <v>3</v>
      </c>
      <c r="R178" s="14" t="n">
        <v>64</v>
      </c>
      <c r="T178" s="14" t="n">
        <v>2</v>
      </c>
      <c r="U178" s="14" t="n">
        <v>2</v>
      </c>
      <c r="V178" s="14" t="n">
        <v>3</v>
      </c>
      <c r="W178" s="14" t="n">
        <v>0</v>
      </c>
      <c r="X178" s="14" t="n">
        <v>17</v>
      </c>
      <c r="Y178" s="14" t="n">
        <v>4</v>
      </c>
      <c r="Z178" s="14" t="n">
        <v>3</v>
      </c>
      <c r="AA178" s="14" t="n">
        <v>4</v>
      </c>
      <c r="AB178" s="14" t="n">
        <v>11</v>
      </c>
      <c r="AC178" s="14" t="n">
        <v>0</v>
      </c>
      <c r="AD178" s="14" t="n">
        <v>11</v>
      </c>
      <c r="AE178" s="14" t="n">
        <f aca="false">SUM(I178:AD178)</f>
        <v>280</v>
      </c>
    </row>
    <row r="179" s="275" customFormat="true" ht="16.5" hidden="false" customHeight="false" outlineLevel="0" collapsed="false">
      <c r="A179" s="14" t="n">
        <v>178</v>
      </c>
      <c r="B179" s="14" t="n">
        <v>14</v>
      </c>
      <c r="C179" s="14" t="n">
        <v>66</v>
      </c>
      <c r="D179" s="14" t="s">
        <v>507</v>
      </c>
      <c r="E179" s="14"/>
      <c r="F179" s="22" t="n">
        <v>529</v>
      </c>
      <c r="G179" s="14" t="s">
        <v>33</v>
      </c>
      <c r="H179" s="14" t="n">
        <v>584</v>
      </c>
      <c r="I179" s="14" t="n">
        <v>64</v>
      </c>
      <c r="J179" s="14" t="n">
        <v>107</v>
      </c>
      <c r="K179" s="14" t="n">
        <v>20</v>
      </c>
      <c r="L179" s="14" t="n">
        <v>5</v>
      </c>
      <c r="M179" s="14" t="n">
        <v>22</v>
      </c>
      <c r="N179" s="14" t="n">
        <v>3</v>
      </c>
      <c r="O179" s="14" t="n">
        <v>1</v>
      </c>
      <c r="P179" s="14" t="n">
        <v>2</v>
      </c>
      <c r="Q179" s="14" t="n">
        <v>2</v>
      </c>
      <c r="R179" s="14" t="n">
        <v>40</v>
      </c>
      <c r="T179" s="14" t="n">
        <v>5</v>
      </c>
      <c r="U179" s="14" t="n">
        <v>6</v>
      </c>
      <c r="V179" s="14" t="n">
        <v>3</v>
      </c>
      <c r="W179" s="14" t="n">
        <v>0</v>
      </c>
      <c r="X179" s="14" t="n">
        <v>20</v>
      </c>
      <c r="Y179" s="14" t="n">
        <v>2</v>
      </c>
      <c r="Z179" s="14" t="n">
        <v>0</v>
      </c>
      <c r="AA179" s="14" t="n">
        <v>7</v>
      </c>
      <c r="AB179" s="14" t="n">
        <v>11</v>
      </c>
      <c r="AC179" s="14" t="n">
        <v>1</v>
      </c>
      <c r="AD179" s="14" t="n">
        <v>10</v>
      </c>
      <c r="AE179" s="14" t="n">
        <f aca="false">SUM(I179:AD179)</f>
        <v>331</v>
      </c>
    </row>
    <row r="180" s="275" customFormat="true" ht="16.5" hidden="false" customHeight="false" outlineLevel="0" collapsed="false">
      <c r="A180" s="14" t="n">
        <v>179</v>
      </c>
      <c r="B180" s="14" t="n">
        <v>14</v>
      </c>
      <c r="C180" s="14" t="n">
        <v>66</v>
      </c>
      <c r="D180" s="14" t="s">
        <v>507</v>
      </c>
      <c r="E180" s="14"/>
      <c r="F180" s="22" t="n">
        <v>529</v>
      </c>
      <c r="G180" s="14" t="s">
        <v>34</v>
      </c>
      <c r="H180" s="14" t="n">
        <v>583</v>
      </c>
      <c r="I180" s="14" t="n">
        <v>76</v>
      </c>
      <c r="J180" s="14" t="n">
        <v>103</v>
      </c>
      <c r="K180" s="14" t="n">
        <v>14</v>
      </c>
      <c r="L180" s="14" t="n">
        <v>2</v>
      </c>
      <c r="M180" s="14" t="n">
        <v>16</v>
      </c>
      <c r="N180" s="14" t="n">
        <v>2</v>
      </c>
      <c r="O180" s="14" t="n">
        <v>2</v>
      </c>
      <c r="P180" s="14" t="n">
        <v>1</v>
      </c>
      <c r="Q180" s="14" t="n">
        <v>3</v>
      </c>
      <c r="R180" s="14" t="n">
        <v>55</v>
      </c>
      <c r="T180" s="14" t="n">
        <v>8</v>
      </c>
      <c r="U180" s="14" t="n">
        <v>7</v>
      </c>
      <c r="V180" s="14" t="n">
        <v>3</v>
      </c>
      <c r="W180" s="14" t="n">
        <v>0</v>
      </c>
      <c r="X180" s="14" t="n">
        <v>12</v>
      </c>
      <c r="Y180" s="14" t="n">
        <v>6</v>
      </c>
      <c r="Z180" s="14" t="n">
        <v>2</v>
      </c>
      <c r="AA180" s="14" t="n">
        <v>1</v>
      </c>
      <c r="AB180" s="14" t="n">
        <v>6</v>
      </c>
      <c r="AC180" s="14" t="n">
        <v>0</v>
      </c>
      <c r="AD180" s="14" t="n">
        <v>6</v>
      </c>
      <c r="AE180" s="14" t="n">
        <f aca="false">SUM(I180:AD180)</f>
        <v>325</v>
      </c>
    </row>
    <row r="181" s="275" customFormat="true" ht="16.5" hidden="false" customHeight="false" outlineLevel="0" collapsed="false">
      <c r="A181" s="14" t="n">
        <v>180</v>
      </c>
      <c r="B181" s="14" t="n">
        <v>14</v>
      </c>
      <c r="C181" s="14" t="n">
        <v>66</v>
      </c>
      <c r="D181" s="14" t="s">
        <v>507</v>
      </c>
      <c r="E181" s="14"/>
      <c r="F181" s="22" t="n">
        <v>530</v>
      </c>
      <c r="G181" s="14" t="s">
        <v>33</v>
      </c>
      <c r="H181" s="14" t="n">
        <v>553</v>
      </c>
      <c r="I181" s="14" t="n">
        <v>56</v>
      </c>
      <c r="J181" s="14" t="n">
        <v>81</v>
      </c>
      <c r="K181" s="14" t="n">
        <v>27</v>
      </c>
      <c r="L181" s="14" t="n">
        <v>3</v>
      </c>
      <c r="M181" s="14" t="n">
        <v>15</v>
      </c>
      <c r="N181" s="14" t="n">
        <v>5</v>
      </c>
      <c r="O181" s="14" t="n">
        <v>8</v>
      </c>
      <c r="P181" s="14" t="n">
        <v>3</v>
      </c>
      <c r="Q181" s="14" t="n">
        <v>2</v>
      </c>
      <c r="R181" s="14" t="n">
        <v>65</v>
      </c>
      <c r="T181" s="14" t="n">
        <v>1</v>
      </c>
      <c r="U181" s="14" t="n">
        <v>4</v>
      </c>
      <c r="V181" s="14" t="n">
        <v>3</v>
      </c>
      <c r="W181" s="14" t="n">
        <v>0</v>
      </c>
      <c r="X181" s="14" t="n">
        <v>16</v>
      </c>
      <c r="Y181" s="14" t="n">
        <v>2</v>
      </c>
      <c r="Z181" s="14" t="n">
        <v>1</v>
      </c>
      <c r="AA181" s="14" t="n">
        <v>0</v>
      </c>
      <c r="AB181" s="14" t="n">
        <v>11</v>
      </c>
      <c r="AC181" s="14" t="n">
        <v>1</v>
      </c>
      <c r="AD181" s="14" t="n">
        <v>9</v>
      </c>
      <c r="AE181" s="14" t="n">
        <f aca="false">SUM(I181:AD181)</f>
        <v>313</v>
      </c>
    </row>
    <row r="182" s="275" customFormat="true" ht="16.5" hidden="false" customHeight="false" outlineLevel="0" collapsed="false">
      <c r="A182" s="14" t="n">
        <v>181</v>
      </c>
      <c r="B182" s="14" t="n">
        <v>14</v>
      </c>
      <c r="C182" s="14" t="n">
        <v>66</v>
      </c>
      <c r="D182" s="14" t="s">
        <v>507</v>
      </c>
      <c r="E182" s="14"/>
      <c r="F182" s="22" t="n">
        <v>530</v>
      </c>
      <c r="G182" s="14" t="s">
        <v>34</v>
      </c>
      <c r="H182" s="14" t="n">
        <v>553</v>
      </c>
      <c r="I182" s="14" t="n">
        <v>60</v>
      </c>
      <c r="J182" s="14" t="n">
        <v>93</v>
      </c>
      <c r="K182" s="14" t="n">
        <v>18</v>
      </c>
      <c r="L182" s="14" t="n">
        <v>7</v>
      </c>
      <c r="M182" s="14" t="n">
        <v>17</v>
      </c>
      <c r="N182" s="14" t="n">
        <v>6</v>
      </c>
      <c r="O182" s="14" t="n">
        <v>4</v>
      </c>
      <c r="P182" s="14" t="n">
        <v>4</v>
      </c>
      <c r="Q182" s="14" t="n">
        <v>7</v>
      </c>
      <c r="R182" s="14" t="n">
        <v>52</v>
      </c>
      <c r="T182" s="14" t="n">
        <v>10</v>
      </c>
      <c r="U182" s="14" t="n">
        <v>1</v>
      </c>
      <c r="V182" s="14" t="n">
        <v>4</v>
      </c>
      <c r="W182" s="14" t="n">
        <v>0</v>
      </c>
      <c r="X182" s="14" t="n">
        <v>4</v>
      </c>
      <c r="Y182" s="14" t="n">
        <v>0</v>
      </c>
      <c r="Z182" s="14" t="n">
        <v>0</v>
      </c>
      <c r="AA182" s="14" t="n">
        <v>19</v>
      </c>
      <c r="AB182" s="14" t="n">
        <v>22</v>
      </c>
      <c r="AC182" s="14" t="n">
        <v>17</v>
      </c>
      <c r="AD182" s="14" t="n">
        <v>6</v>
      </c>
      <c r="AE182" s="14" t="n">
        <f aca="false">SUM(I182:AD182)</f>
        <v>351</v>
      </c>
    </row>
    <row r="183" s="275" customFormat="true" ht="16.5" hidden="false" customHeight="false" outlineLevel="0" collapsed="false">
      <c r="A183" s="14" t="n">
        <v>182</v>
      </c>
      <c r="B183" s="14" t="n">
        <v>14</v>
      </c>
      <c r="C183" s="14" t="n">
        <v>66</v>
      </c>
      <c r="D183" s="14" t="s">
        <v>507</v>
      </c>
      <c r="E183" s="14"/>
      <c r="F183" s="22" t="n">
        <v>531</v>
      </c>
      <c r="G183" s="14" t="s">
        <v>33</v>
      </c>
      <c r="H183" s="14" t="n">
        <v>387</v>
      </c>
      <c r="I183" s="14" t="n">
        <v>29</v>
      </c>
      <c r="J183" s="14" t="n">
        <v>61</v>
      </c>
      <c r="K183" s="14" t="n">
        <v>16</v>
      </c>
      <c r="L183" s="14" t="n">
        <v>5</v>
      </c>
      <c r="M183" s="14" t="n">
        <v>14</v>
      </c>
      <c r="N183" s="14" t="n">
        <v>0</v>
      </c>
      <c r="O183" s="14" t="n">
        <v>4</v>
      </c>
      <c r="P183" s="14" t="n">
        <v>1</v>
      </c>
      <c r="Q183" s="14" t="n">
        <v>1</v>
      </c>
      <c r="R183" s="14" t="n">
        <v>47</v>
      </c>
      <c r="T183" s="14" t="n">
        <v>7</v>
      </c>
      <c r="U183" s="14" t="n">
        <v>3</v>
      </c>
      <c r="V183" s="14" t="n">
        <v>2</v>
      </c>
      <c r="W183" s="14" t="n">
        <v>0</v>
      </c>
      <c r="X183" s="14" t="n">
        <v>14</v>
      </c>
      <c r="Y183" s="14" t="n">
        <v>2</v>
      </c>
      <c r="Z183" s="14" t="n">
        <v>7</v>
      </c>
      <c r="AA183" s="14" t="n">
        <v>6</v>
      </c>
      <c r="AB183" s="14" t="n">
        <v>14</v>
      </c>
      <c r="AC183" s="14" t="n">
        <v>0</v>
      </c>
      <c r="AD183" s="14" t="n">
        <v>2</v>
      </c>
      <c r="AE183" s="14" t="n">
        <f aca="false">SUM(I183:AD183)</f>
        <v>235</v>
      </c>
    </row>
    <row r="184" s="275" customFormat="true" ht="16.5" hidden="false" customHeight="false" outlineLevel="0" collapsed="false">
      <c r="A184" s="14" t="n">
        <v>183</v>
      </c>
      <c r="B184" s="14" t="n">
        <v>14</v>
      </c>
      <c r="C184" s="14" t="n">
        <v>66</v>
      </c>
      <c r="D184" s="14" t="s">
        <v>507</v>
      </c>
      <c r="E184" s="14"/>
      <c r="F184" s="22" t="n">
        <v>531</v>
      </c>
      <c r="G184" s="14" t="s">
        <v>34</v>
      </c>
      <c r="H184" s="14" t="n">
        <v>386</v>
      </c>
      <c r="I184" s="14" t="n">
        <v>35</v>
      </c>
      <c r="J184" s="14" t="n">
        <v>38</v>
      </c>
      <c r="K184" s="14" t="n">
        <v>8</v>
      </c>
      <c r="L184" s="14" t="n">
        <v>2</v>
      </c>
      <c r="M184" s="14" t="n">
        <v>7</v>
      </c>
      <c r="N184" s="14" t="n">
        <v>1</v>
      </c>
      <c r="O184" s="14" t="n">
        <v>7</v>
      </c>
      <c r="P184" s="14" t="n">
        <v>2</v>
      </c>
      <c r="Q184" s="14" t="n">
        <v>2</v>
      </c>
      <c r="R184" s="14" t="n">
        <v>45</v>
      </c>
      <c r="T184" s="14" t="n">
        <v>14</v>
      </c>
      <c r="U184" s="14" t="n">
        <v>3</v>
      </c>
      <c r="V184" s="14" t="n">
        <v>2</v>
      </c>
      <c r="W184" s="14" t="n">
        <v>0</v>
      </c>
      <c r="X184" s="14" t="n">
        <v>12</v>
      </c>
      <c r="Y184" s="14" t="n">
        <v>2</v>
      </c>
      <c r="Z184" s="14" t="n">
        <v>1</v>
      </c>
      <c r="AA184" s="14" t="n">
        <v>9</v>
      </c>
      <c r="AB184" s="14" t="n">
        <v>21</v>
      </c>
      <c r="AC184" s="14" t="n">
        <v>0</v>
      </c>
      <c r="AD184" s="14" t="n">
        <v>6</v>
      </c>
      <c r="AE184" s="14" t="n">
        <f aca="false">SUM(I184:AD184)</f>
        <v>217</v>
      </c>
    </row>
    <row r="185" s="275" customFormat="true" ht="16.5" hidden="false" customHeight="false" outlineLevel="0" collapsed="false">
      <c r="A185" s="14" t="n">
        <v>184</v>
      </c>
      <c r="B185" s="14" t="n">
        <v>14</v>
      </c>
      <c r="C185" s="14" t="n">
        <v>66</v>
      </c>
      <c r="D185" s="14" t="s">
        <v>507</v>
      </c>
      <c r="E185" s="14"/>
      <c r="F185" s="22" t="n">
        <v>532</v>
      </c>
      <c r="G185" s="14" t="s">
        <v>33</v>
      </c>
      <c r="H185" s="14" t="n">
        <v>465</v>
      </c>
      <c r="I185" s="14" t="n">
        <v>48</v>
      </c>
      <c r="J185" s="14" t="n">
        <v>78</v>
      </c>
      <c r="K185" s="14" t="n">
        <v>10</v>
      </c>
      <c r="L185" s="14" t="n">
        <v>3</v>
      </c>
      <c r="M185" s="14" t="n">
        <v>8</v>
      </c>
      <c r="N185" s="14" t="n">
        <v>2</v>
      </c>
      <c r="O185" s="14" t="n">
        <v>8</v>
      </c>
      <c r="P185" s="14" t="n">
        <v>1</v>
      </c>
      <c r="Q185" s="14" t="n">
        <v>5</v>
      </c>
      <c r="R185" s="14" t="n">
        <v>56</v>
      </c>
      <c r="T185" s="14" t="n">
        <v>11</v>
      </c>
      <c r="U185" s="14" t="n">
        <v>1</v>
      </c>
      <c r="V185" s="14" t="n">
        <v>5</v>
      </c>
      <c r="W185" s="14" t="n">
        <v>0</v>
      </c>
      <c r="X185" s="14" t="n">
        <v>19</v>
      </c>
      <c r="Y185" s="14" t="n">
        <v>4</v>
      </c>
      <c r="Z185" s="14" t="n">
        <v>3</v>
      </c>
      <c r="AA185" s="14" t="n">
        <v>3</v>
      </c>
      <c r="AB185" s="14" t="n">
        <v>14</v>
      </c>
      <c r="AC185" s="14" t="n">
        <v>0</v>
      </c>
      <c r="AD185" s="14" t="n">
        <v>9</v>
      </c>
      <c r="AE185" s="14" t="n">
        <f aca="false">SUM(I185:AD185)</f>
        <v>288</v>
      </c>
    </row>
    <row r="186" s="275" customFormat="true" ht="16.5" hidden="false" customHeight="false" outlineLevel="0" collapsed="false">
      <c r="A186" s="14" t="n">
        <v>185</v>
      </c>
      <c r="B186" s="14" t="n">
        <v>14</v>
      </c>
      <c r="C186" s="14" t="n">
        <v>66</v>
      </c>
      <c r="D186" s="14" t="s">
        <v>507</v>
      </c>
      <c r="E186" s="14"/>
      <c r="F186" s="22" t="n">
        <v>532</v>
      </c>
      <c r="G186" s="14" t="s">
        <v>34</v>
      </c>
      <c r="H186" s="14" t="n">
        <v>464</v>
      </c>
      <c r="I186" s="14" t="n">
        <v>41</v>
      </c>
      <c r="J186" s="14" t="n">
        <v>88</v>
      </c>
      <c r="K186" s="14" t="n">
        <v>10</v>
      </c>
      <c r="L186" s="14" t="n">
        <v>6</v>
      </c>
      <c r="M186" s="14" t="n">
        <v>13</v>
      </c>
      <c r="N186" s="14" t="n">
        <v>1</v>
      </c>
      <c r="O186" s="14" t="n">
        <v>3</v>
      </c>
      <c r="P186" s="14" t="n">
        <v>2</v>
      </c>
      <c r="Q186" s="14" t="n">
        <v>2</v>
      </c>
      <c r="R186" s="14" t="n">
        <v>43</v>
      </c>
      <c r="T186" s="14" t="n">
        <v>3</v>
      </c>
      <c r="U186" s="14" t="n">
        <v>3</v>
      </c>
      <c r="V186" s="14" t="n">
        <v>2</v>
      </c>
      <c r="W186" s="14" t="n">
        <v>0</v>
      </c>
      <c r="X186" s="14" t="n">
        <v>23</v>
      </c>
      <c r="Y186" s="14" t="n">
        <v>1</v>
      </c>
      <c r="Z186" s="14" t="n">
        <v>6</v>
      </c>
      <c r="AA186" s="14" t="n">
        <v>1</v>
      </c>
      <c r="AB186" s="14" t="n">
        <v>16</v>
      </c>
      <c r="AC186" s="14" t="n">
        <v>1</v>
      </c>
      <c r="AD186" s="14" t="n">
        <v>10</v>
      </c>
      <c r="AE186" s="14" t="n">
        <f aca="false">SUM(I186:AD186)</f>
        <v>275</v>
      </c>
    </row>
    <row r="187" s="275" customFormat="true" ht="16.5" hidden="false" customHeight="false" outlineLevel="0" collapsed="false">
      <c r="A187" s="14" t="n">
        <v>186</v>
      </c>
      <c r="B187" s="14" t="n">
        <v>14</v>
      </c>
      <c r="C187" s="14" t="n">
        <v>66</v>
      </c>
      <c r="D187" s="14" t="s">
        <v>507</v>
      </c>
      <c r="E187" s="17"/>
      <c r="F187" s="22" t="n">
        <v>533</v>
      </c>
      <c r="G187" s="14" t="s">
        <v>33</v>
      </c>
      <c r="H187" s="14" t="n">
        <v>519</v>
      </c>
      <c r="I187" s="14" t="n">
        <v>70</v>
      </c>
      <c r="J187" s="14" t="n">
        <v>92</v>
      </c>
      <c r="K187" s="14" t="n">
        <v>19</v>
      </c>
      <c r="L187" s="14" t="n">
        <v>3</v>
      </c>
      <c r="M187" s="14" t="n">
        <v>18</v>
      </c>
      <c r="N187" s="14" t="n">
        <v>5</v>
      </c>
      <c r="O187" s="14" t="n">
        <v>3</v>
      </c>
      <c r="P187" s="14" t="n">
        <v>3</v>
      </c>
      <c r="Q187" s="14" t="n">
        <v>1</v>
      </c>
      <c r="R187" s="14" t="n">
        <v>57</v>
      </c>
      <c r="T187" s="14" t="n">
        <v>7</v>
      </c>
      <c r="U187" s="14" t="n">
        <v>2</v>
      </c>
      <c r="V187" s="14" t="n">
        <v>1</v>
      </c>
      <c r="W187" s="14" t="n">
        <v>0</v>
      </c>
      <c r="X187" s="14" t="n">
        <v>14</v>
      </c>
      <c r="Y187" s="14" t="n">
        <v>1</v>
      </c>
      <c r="Z187" s="14" t="n">
        <v>5</v>
      </c>
      <c r="AA187" s="14" t="n">
        <v>3</v>
      </c>
      <c r="AB187" s="14" t="n">
        <v>9</v>
      </c>
      <c r="AC187" s="14" t="n">
        <v>0</v>
      </c>
      <c r="AD187" s="14" t="n">
        <v>7</v>
      </c>
      <c r="AE187" s="14" t="n">
        <f aca="false">SUM(I187:AD187)</f>
        <v>320</v>
      </c>
    </row>
    <row r="188" s="275" customFormat="true" ht="16.5" hidden="false" customHeight="false" outlineLevel="0" collapsed="false">
      <c r="A188" s="14" t="n">
        <v>187</v>
      </c>
      <c r="B188" s="14" t="n">
        <v>14</v>
      </c>
      <c r="C188" s="14" t="n">
        <v>66</v>
      </c>
      <c r="D188" s="14" t="s">
        <v>507</v>
      </c>
      <c r="E188" s="14"/>
      <c r="F188" s="22" t="n">
        <v>534</v>
      </c>
      <c r="G188" s="14" t="s">
        <v>33</v>
      </c>
      <c r="H188" s="14" t="n">
        <v>552</v>
      </c>
      <c r="I188" s="14" t="n">
        <v>52</v>
      </c>
      <c r="J188" s="14" t="n">
        <v>112</v>
      </c>
      <c r="K188" s="14" t="n">
        <v>6</v>
      </c>
      <c r="L188" s="14" t="n">
        <v>6</v>
      </c>
      <c r="M188" s="14" t="n">
        <v>11</v>
      </c>
      <c r="N188" s="14" t="n">
        <v>2</v>
      </c>
      <c r="O188" s="14" t="n">
        <v>3</v>
      </c>
      <c r="P188" s="14" t="n">
        <v>2</v>
      </c>
      <c r="Q188" s="14" t="n">
        <v>4</v>
      </c>
      <c r="R188" s="14" t="n">
        <v>58</v>
      </c>
      <c r="T188" s="14" t="n">
        <v>9</v>
      </c>
      <c r="U188" s="14" t="n">
        <v>3</v>
      </c>
      <c r="V188" s="14" t="n">
        <v>2</v>
      </c>
      <c r="W188" s="14" t="n">
        <v>0</v>
      </c>
      <c r="X188" s="14" t="n">
        <v>17</v>
      </c>
      <c r="Y188" s="14" t="n">
        <v>5</v>
      </c>
      <c r="Z188" s="14" t="n">
        <v>2</v>
      </c>
      <c r="AA188" s="14" t="n">
        <v>4</v>
      </c>
      <c r="AB188" s="14" t="n">
        <v>14</v>
      </c>
      <c r="AC188" s="14" t="n">
        <v>0</v>
      </c>
      <c r="AD188" s="14" t="n">
        <v>14</v>
      </c>
      <c r="AE188" s="14" t="n">
        <f aca="false">SUM(I188:AD188)</f>
        <v>326</v>
      </c>
    </row>
    <row r="189" s="275" customFormat="true" ht="16.5" hidden="false" customHeight="false" outlineLevel="0" collapsed="false">
      <c r="A189" s="14" t="n">
        <v>188</v>
      </c>
      <c r="B189" s="14" t="n">
        <v>14</v>
      </c>
      <c r="C189" s="14" t="n">
        <v>66</v>
      </c>
      <c r="D189" s="14" t="s">
        <v>507</v>
      </c>
      <c r="E189" s="14"/>
      <c r="F189" s="22" t="n">
        <v>534</v>
      </c>
      <c r="G189" s="14" t="s">
        <v>34</v>
      </c>
      <c r="H189" s="14" t="n">
        <v>552</v>
      </c>
      <c r="I189" s="14" t="n">
        <v>76</v>
      </c>
      <c r="J189" s="14" t="n">
        <v>96</v>
      </c>
      <c r="K189" s="14" t="n">
        <v>22</v>
      </c>
      <c r="L189" s="14" t="n">
        <v>7</v>
      </c>
      <c r="M189" s="14" t="n">
        <v>11</v>
      </c>
      <c r="N189" s="14" t="n">
        <v>2</v>
      </c>
      <c r="O189" s="14" t="n">
        <v>3</v>
      </c>
      <c r="P189" s="14" t="n">
        <v>2</v>
      </c>
      <c r="Q189" s="14" t="n">
        <v>2</v>
      </c>
      <c r="R189" s="14" t="n">
        <v>42</v>
      </c>
      <c r="T189" s="14" t="n">
        <v>3</v>
      </c>
      <c r="U189" s="14" t="n">
        <v>4</v>
      </c>
      <c r="V189" s="14" t="n">
        <v>6</v>
      </c>
      <c r="W189" s="14" t="n">
        <v>0</v>
      </c>
      <c r="X189" s="14" t="n">
        <v>24</v>
      </c>
      <c r="Y189" s="14" t="n">
        <v>0</v>
      </c>
      <c r="Z189" s="14" t="n">
        <v>3</v>
      </c>
      <c r="AA189" s="14" t="n">
        <v>1</v>
      </c>
      <c r="AB189" s="14" t="n">
        <v>7</v>
      </c>
      <c r="AC189" s="14" t="n">
        <v>0</v>
      </c>
      <c r="AD189" s="14" t="n">
        <v>6</v>
      </c>
      <c r="AE189" s="14" t="n">
        <f aca="false">SUM(I189:AD189)</f>
        <v>317</v>
      </c>
    </row>
    <row r="190" s="275" customFormat="true" ht="16.5" hidden="false" customHeight="false" outlineLevel="0" collapsed="false">
      <c r="A190" s="14" t="n">
        <v>189</v>
      </c>
      <c r="B190" s="14" t="n">
        <v>14</v>
      </c>
      <c r="C190" s="14" t="n">
        <v>66</v>
      </c>
      <c r="D190" s="14" t="s">
        <v>507</v>
      </c>
      <c r="E190" s="14"/>
      <c r="F190" s="22" t="n">
        <v>535</v>
      </c>
      <c r="G190" s="14" t="s">
        <v>33</v>
      </c>
      <c r="H190" s="14" t="n">
        <v>647</v>
      </c>
      <c r="I190" s="14" t="n">
        <v>57</v>
      </c>
      <c r="J190" s="14" t="n">
        <v>111</v>
      </c>
      <c r="K190" s="14" t="n">
        <v>12</v>
      </c>
      <c r="L190" s="14" t="n">
        <v>7</v>
      </c>
      <c r="M190" s="14" t="n">
        <v>15</v>
      </c>
      <c r="N190" s="14" t="n">
        <v>3</v>
      </c>
      <c r="O190" s="14" t="n">
        <v>5</v>
      </c>
      <c r="P190" s="14" t="n">
        <v>2</v>
      </c>
      <c r="Q190" s="14" t="n">
        <v>2</v>
      </c>
      <c r="R190" s="14" t="n">
        <v>91</v>
      </c>
      <c r="T190" s="14" t="n">
        <v>10</v>
      </c>
      <c r="U190" s="14" t="n">
        <v>1</v>
      </c>
      <c r="V190" s="14" t="n">
        <v>6</v>
      </c>
      <c r="W190" s="14" t="n">
        <v>0</v>
      </c>
      <c r="X190" s="14" t="n">
        <v>16</v>
      </c>
      <c r="Y190" s="14" t="n">
        <v>4</v>
      </c>
      <c r="Z190" s="14" t="n">
        <v>6</v>
      </c>
      <c r="AA190" s="14" t="n">
        <v>5</v>
      </c>
      <c r="AB190" s="14" t="n">
        <v>15</v>
      </c>
      <c r="AC190" s="14" t="n">
        <v>2</v>
      </c>
      <c r="AD190" s="14" t="n">
        <v>19</v>
      </c>
      <c r="AE190" s="14" t="n">
        <f aca="false">SUM(I190:AD190)</f>
        <v>389</v>
      </c>
    </row>
    <row r="191" s="275" customFormat="true" ht="16.5" hidden="false" customHeight="false" outlineLevel="0" collapsed="false">
      <c r="A191" s="14" t="n">
        <v>190</v>
      </c>
      <c r="B191" s="14" t="n">
        <v>14</v>
      </c>
      <c r="C191" s="14" t="n">
        <v>66</v>
      </c>
      <c r="D191" s="14" t="s">
        <v>507</v>
      </c>
      <c r="E191" s="14"/>
      <c r="F191" s="22" t="n">
        <v>535</v>
      </c>
      <c r="G191" s="14" t="s">
        <v>34</v>
      </c>
      <c r="H191" s="14" t="n">
        <v>647</v>
      </c>
      <c r="I191" s="14" t="n">
        <v>56</v>
      </c>
      <c r="J191" s="14" t="n">
        <v>104</v>
      </c>
      <c r="K191" s="14" t="n">
        <v>20</v>
      </c>
      <c r="L191" s="14" t="n">
        <v>6</v>
      </c>
      <c r="M191" s="14" t="n">
        <v>17</v>
      </c>
      <c r="N191" s="14" t="n">
        <v>5</v>
      </c>
      <c r="O191" s="14" t="n">
        <v>8</v>
      </c>
      <c r="P191" s="14" t="n">
        <v>5</v>
      </c>
      <c r="Q191" s="14" t="n">
        <v>5</v>
      </c>
      <c r="R191" s="14" t="n">
        <v>91</v>
      </c>
      <c r="T191" s="14" t="n">
        <v>3</v>
      </c>
      <c r="U191" s="14" t="n">
        <v>4</v>
      </c>
      <c r="V191" s="14" t="n">
        <v>6</v>
      </c>
      <c r="W191" s="14" t="n">
        <v>0</v>
      </c>
      <c r="X191" s="14" t="n">
        <v>19</v>
      </c>
      <c r="Y191" s="14" t="n">
        <v>8</v>
      </c>
      <c r="Z191" s="14" t="n">
        <v>6</v>
      </c>
      <c r="AA191" s="14" t="n">
        <v>3</v>
      </c>
      <c r="AB191" s="14" t="n">
        <v>14</v>
      </c>
      <c r="AC191" s="14" t="n">
        <v>0</v>
      </c>
      <c r="AD191" s="14" t="n">
        <v>17</v>
      </c>
      <c r="AE191" s="14" t="n">
        <f aca="false">SUM(I191:AD191)</f>
        <v>397</v>
      </c>
    </row>
    <row r="192" s="275" customFormat="true" ht="16.5" hidden="false" customHeight="false" outlineLevel="0" collapsed="false">
      <c r="A192" s="14" t="n">
        <v>191</v>
      </c>
      <c r="B192" s="14" t="n">
        <v>14</v>
      </c>
      <c r="C192" s="14" t="n">
        <v>66</v>
      </c>
      <c r="D192" s="14" t="s">
        <v>507</v>
      </c>
      <c r="E192" s="14"/>
      <c r="F192" s="22" t="n">
        <v>535</v>
      </c>
      <c r="G192" s="14" t="s">
        <v>36</v>
      </c>
      <c r="H192" s="14"/>
      <c r="I192" s="14" t="n">
        <v>2</v>
      </c>
      <c r="J192" s="14" t="n">
        <v>4</v>
      </c>
      <c r="K192" s="14" t="n">
        <v>1</v>
      </c>
      <c r="L192" s="14" t="n">
        <v>2</v>
      </c>
      <c r="M192" s="14" t="n">
        <v>2</v>
      </c>
      <c r="N192" s="14" t="n">
        <v>0</v>
      </c>
      <c r="O192" s="14" t="n">
        <v>3</v>
      </c>
      <c r="P192" s="14" t="n">
        <v>0</v>
      </c>
      <c r="Q192" s="14" t="n">
        <v>0</v>
      </c>
      <c r="R192" s="14" t="n">
        <v>5</v>
      </c>
      <c r="T192" s="14" t="n">
        <v>0</v>
      </c>
      <c r="U192" s="14" t="n">
        <v>0</v>
      </c>
      <c r="V192" s="14" t="n">
        <v>0</v>
      </c>
      <c r="W192" s="14" t="n">
        <v>0</v>
      </c>
      <c r="X192" s="14" t="n">
        <v>2</v>
      </c>
      <c r="Y192" s="14" t="n">
        <v>0</v>
      </c>
      <c r="Z192" s="14" t="n">
        <v>0</v>
      </c>
      <c r="AA192" s="14" t="n">
        <v>0</v>
      </c>
      <c r="AB192" s="14" t="n">
        <v>14</v>
      </c>
      <c r="AC192" s="14" t="n">
        <v>0</v>
      </c>
      <c r="AD192" s="14" t="n">
        <v>0</v>
      </c>
      <c r="AE192" s="14" t="n">
        <f aca="false">SUM(I192:AD192)</f>
        <v>35</v>
      </c>
    </row>
    <row r="193" s="275" customFormat="true" ht="16.5" hidden="false" customHeight="false" outlineLevel="0" collapsed="false">
      <c r="A193" s="14" t="n">
        <v>192</v>
      </c>
      <c r="B193" s="14" t="n">
        <v>14</v>
      </c>
      <c r="C193" s="14" t="n">
        <v>66</v>
      </c>
      <c r="D193" s="14" t="s">
        <v>507</v>
      </c>
      <c r="E193" s="14"/>
      <c r="F193" s="22" t="n">
        <v>536</v>
      </c>
      <c r="G193" s="14" t="s">
        <v>33</v>
      </c>
      <c r="H193" s="14" t="n">
        <v>676</v>
      </c>
      <c r="I193" s="14" t="n">
        <v>73</v>
      </c>
      <c r="J193" s="14" t="n">
        <v>80</v>
      </c>
      <c r="K193" s="14" t="n">
        <v>25</v>
      </c>
      <c r="L193" s="14" t="n">
        <v>9</v>
      </c>
      <c r="M193" s="14" t="n">
        <v>23</v>
      </c>
      <c r="N193" s="14" t="n">
        <v>8</v>
      </c>
      <c r="O193" s="14" t="n">
        <v>3</v>
      </c>
      <c r="P193" s="14" t="n">
        <v>7</v>
      </c>
      <c r="Q193" s="14" t="n">
        <v>3</v>
      </c>
      <c r="R193" s="14" t="n">
        <v>101</v>
      </c>
      <c r="T193" s="14" t="n">
        <v>8</v>
      </c>
      <c r="U193" s="14" t="n">
        <v>3</v>
      </c>
      <c r="V193" s="14" t="n">
        <v>3</v>
      </c>
      <c r="W193" s="14" t="n">
        <v>0</v>
      </c>
      <c r="X193" s="14" t="n">
        <v>19</v>
      </c>
      <c r="Y193" s="14" t="n">
        <v>3</v>
      </c>
      <c r="Z193" s="14" t="n">
        <v>7</v>
      </c>
      <c r="AA193" s="14" t="n">
        <v>5</v>
      </c>
      <c r="AB193" s="14" t="n">
        <v>5</v>
      </c>
      <c r="AC193" s="14" t="n">
        <v>3</v>
      </c>
      <c r="AD193" s="14" t="n">
        <v>9</v>
      </c>
      <c r="AE193" s="14" t="n">
        <f aca="false">SUM(I193:AD193)</f>
        <v>397</v>
      </c>
    </row>
    <row r="194" s="275" customFormat="true" ht="16.5" hidden="false" customHeight="false" outlineLevel="0" collapsed="false">
      <c r="A194" s="14" t="n">
        <v>193</v>
      </c>
      <c r="B194" s="14" t="n">
        <v>14</v>
      </c>
      <c r="C194" s="14" t="n">
        <v>66</v>
      </c>
      <c r="D194" s="14" t="s">
        <v>507</v>
      </c>
      <c r="E194" s="14"/>
      <c r="F194" s="22" t="n">
        <v>537</v>
      </c>
      <c r="G194" s="14" t="s">
        <v>33</v>
      </c>
      <c r="H194" s="14" t="n">
        <v>561</v>
      </c>
      <c r="I194" s="14" t="n">
        <v>51</v>
      </c>
      <c r="J194" s="14" t="n">
        <v>43</v>
      </c>
      <c r="K194" s="14" t="n">
        <v>18</v>
      </c>
      <c r="L194" s="14" t="n">
        <v>6</v>
      </c>
      <c r="M194" s="14" t="n">
        <v>23</v>
      </c>
      <c r="N194" s="14" t="n">
        <v>2</v>
      </c>
      <c r="O194" s="14" t="n">
        <v>7</v>
      </c>
      <c r="P194" s="14" t="n">
        <v>2</v>
      </c>
      <c r="Q194" s="14" t="n">
        <v>4</v>
      </c>
      <c r="R194" s="14" t="n">
        <v>91</v>
      </c>
      <c r="T194" s="14" t="n">
        <v>7</v>
      </c>
      <c r="U194" s="14" t="n">
        <v>2</v>
      </c>
      <c r="V194" s="14" t="n">
        <v>2</v>
      </c>
      <c r="W194" s="14" t="n">
        <v>0</v>
      </c>
      <c r="X194" s="14" t="n">
        <v>13</v>
      </c>
      <c r="Y194" s="14" t="n">
        <v>3</v>
      </c>
      <c r="Z194" s="14" t="n">
        <v>7</v>
      </c>
      <c r="AA194" s="14" t="n">
        <v>2</v>
      </c>
      <c r="AB194" s="14" t="n">
        <v>3</v>
      </c>
      <c r="AC194" s="14" t="n">
        <v>0</v>
      </c>
      <c r="AD194" s="14" t="n">
        <v>10</v>
      </c>
      <c r="AE194" s="14" t="n">
        <f aca="false">SUM(I194:AD194)</f>
        <v>296</v>
      </c>
    </row>
    <row r="195" s="275" customFormat="true" ht="16.5" hidden="false" customHeight="false" outlineLevel="0" collapsed="false">
      <c r="A195" s="14" t="n">
        <v>194</v>
      </c>
      <c r="B195" s="14" t="n">
        <v>14</v>
      </c>
      <c r="C195" s="14" t="n">
        <v>66</v>
      </c>
      <c r="D195" s="14" t="s">
        <v>507</v>
      </c>
      <c r="E195" s="14"/>
      <c r="F195" s="22" t="n">
        <v>537</v>
      </c>
      <c r="G195" s="14" t="s">
        <v>34</v>
      </c>
      <c r="H195" s="14" t="n">
        <v>560</v>
      </c>
      <c r="I195" s="14" t="n">
        <v>28</v>
      </c>
      <c r="J195" s="14" t="n">
        <v>76</v>
      </c>
      <c r="K195" s="14" t="n">
        <v>17</v>
      </c>
      <c r="L195" s="14" t="n">
        <v>8</v>
      </c>
      <c r="M195" s="14" t="n">
        <v>18</v>
      </c>
      <c r="N195" s="14" t="n">
        <v>3</v>
      </c>
      <c r="O195" s="14" t="n">
        <v>6</v>
      </c>
      <c r="P195" s="14" t="n">
        <v>8</v>
      </c>
      <c r="Q195" s="14" t="n">
        <v>3</v>
      </c>
      <c r="R195" s="14" t="n">
        <v>95</v>
      </c>
      <c r="T195" s="14" t="n">
        <v>2</v>
      </c>
      <c r="U195" s="14" t="n">
        <v>4</v>
      </c>
      <c r="V195" s="14" t="n">
        <v>0</v>
      </c>
      <c r="W195" s="14" t="n">
        <v>0</v>
      </c>
      <c r="X195" s="14" t="n">
        <v>12</v>
      </c>
      <c r="Y195" s="14" t="n">
        <v>2</v>
      </c>
      <c r="Z195" s="14" t="n">
        <v>3</v>
      </c>
      <c r="AA195" s="14" t="n">
        <v>4</v>
      </c>
      <c r="AB195" s="14" t="n">
        <v>5</v>
      </c>
      <c r="AC195" s="14" t="n">
        <v>0</v>
      </c>
      <c r="AD195" s="14" t="n">
        <v>9</v>
      </c>
      <c r="AE195" s="14" t="n">
        <f aca="false">SUM(I195:AD195)</f>
        <v>303</v>
      </c>
    </row>
    <row r="196" s="275" customFormat="true" ht="16.5" hidden="false" customHeight="false" outlineLevel="0" collapsed="false">
      <c r="A196" s="14" t="n">
        <v>195</v>
      </c>
      <c r="B196" s="14" t="n">
        <v>14</v>
      </c>
      <c r="C196" s="14" t="n">
        <v>66</v>
      </c>
      <c r="D196" s="14" t="s">
        <v>507</v>
      </c>
      <c r="E196" s="14"/>
      <c r="F196" s="22" t="n">
        <v>538</v>
      </c>
      <c r="G196" s="14" t="s">
        <v>33</v>
      </c>
      <c r="H196" s="14" t="n">
        <v>524</v>
      </c>
      <c r="I196" s="14" t="n">
        <v>63</v>
      </c>
      <c r="J196" s="14" t="n">
        <v>70</v>
      </c>
      <c r="K196" s="14" t="n">
        <v>16</v>
      </c>
      <c r="L196" s="14" t="n">
        <v>8</v>
      </c>
      <c r="M196" s="14" t="n">
        <v>16</v>
      </c>
      <c r="N196" s="14" t="n">
        <v>3</v>
      </c>
      <c r="O196" s="14" t="n">
        <v>7</v>
      </c>
      <c r="P196" s="14" t="n">
        <v>4</v>
      </c>
      <c r="Q196" s="14" t="n">
        <v>2</v>
      </c>
      <c r="R196" s="14" t="n">
        <v>77</v>
      </c>
      <c r="T196" s="14" t="n">
        <v>5</v>
      </c>
      <c r="U196" s="14" t="n">
        <v>3</v>
      </c>
      <c r="V196" s="14" t="n">
        <v>0</v>
      </c>
      <c r="W196" s="14" t="n">
        <v>0</v>
      </c>
      <c r="X196" s="14" t="n">
        <v>17</v>
      </c>
      <c r="Y196" s="14" t="n">
        <v>4</v>
      </c>
      <c r="Z196" s="14" t="n">
        <v>2</v>
      </c>
      <c r="AA196" s="14" t="n">
        <v>2</v>
      </c>
      <c r="AB196" s="14" t="n">
        <v>15</v>
      </c>
      <c r="AC196" s="14" t="n">
        <v>0</v>
      </c>
      <c r="AD196" s="14" t="n">
        <v>8</v>
      </c>
      <c r="AE196" s="14" t="n">
        <f aca="false">SUM(I196:AD196)</f>
        <v>322</v>
      </c>
    </row>
    <row r="197" s="275" customFormat="true" ht="16.5" hidden="false" customHeight="false" outlineLevel="0" collapsed="false">
      <c r="A197" s="14" t="n">
        <v>196</v>
      </c>
      <c r="B197" s="14" t="n">
        <v>14</v>
      </c>
      <c r="C197" s="14" t="n">
        <v>66</v>
      </c>
      <c r="D197" s="14" t="s">
        <v>507</v>
      </c>
      <c r="E197" s="14"/>
      <c r="F197" s="22" t="n">
        <v>538</v>
      </c>
      <c r="G197" s="14" t="s">
        <v>34</v>
      </c>
      <c r="H197" s="14" t="n">
        <v>524</v>
      </c>
      <c r="I197" s="14" t="n">
        <v>40</v>
      </c>
      <c r="J197" s="14" t="n">
        <v>58</v>
      </c>
      <c r="K197" s="14" t="n">
        <v>14</v>
      </c>
      <c r="L197" s="14" t="n">
        <v>6</v>
      </c>
      <c r="M197" s="14" t="n">
        <v>18</v>
      </c>
      <c r="N197" s="14" t="n">
        <v>4</v>
      </c>
      <c r="O197" s="14" t="n">
        <v>3</v>
      </c>
      <c r="P197" s="14" t="n">
        <v>4</v>
      </c>
      <c r="Q197" s="14" t="n">
        <v>3</v>
      </c>
      <c r="R197" s="14" t="n">
        <v>90</v>
      </c>
      <c r="T197" s="14" t="n">
        <v>9</v>
      </c>
      <c r="U197" s="14" t="n">
        <v>2</v>
      </c>
      <c r="V197" s="14" t="n">
        <v>3</v>
      </c>
      <c r="W197" s="14" t="n">
        <v>0</v>
      </c>
      <c r="X197" s="14" t="n">
        <v>15</v>
      </c>
      <c r="Y197" s="14" t="n">
        <v>2</v>
      </c>
      <c r="Z197" s="14" t="n">
        <v>3</v>
      </c>
      <c r="AA197" s="14" t="n">
        <v>2</v>
      </c>
      <c r="AB197" s="14" t="n">
        <v>7</v>
      </c>
      <c r="AC197" s="14" t="n">
        <v>1</v>
      </c>
      <c r="AD197" s="14" t="n">
        <v>0</v>
      </c>
      <c r="AE197" s="14" t="n">
        <f aca="false">SUM(I197:AD197)</f>
        <v>284</v>
      </c>
    </row>
    <row r="198" s="275" customFormat="true" ht="16.5" hidden="false" customHeight="false" outlineLevel="0" collapsed="false">
      <c r="A198" s="14" t="n">
        <v>197</v>
      </c>
      <c r="B198" s="14" t="n">
        <v>14</v>
      </c>
      <c r="C198" s="14" t="n">
        <v>66</v>
      </c>
      <c r="D198" s="14" t="s">
        <v>507</v>
      </c>
      <c r="E198" s="14"/>
      <c r="F198" s="22" t="n">
        <v>539</v>
      </c>
      <c r="G198" s="14" t="s">
        <v>33</v>
      </c>
      <c r="H198" s="14" t="n">
        <v>413</v>
      </c>
      <c r="I198" s="14" t="n">
        <v>41</v>
      </c>
      <c r="J198" s="14" t="n">
        <v>62</v>
      </c>
      <c r="K198" s="14" t="n">
        <v>10</v>
      </c>
      <c r="L198" s="14" t="n">
        <v>4</v>
      </c>
      <c r="M198" s="14" t="n">
        <v>10</v>
      </c>
      <c r="N198" s="14" t="n">
        <v>0</v>
      </c>
      <c r="O198" s="14" t="n">
        <v>2</v>
      </c>
      <c r="P198" s="14" t="n">
        <v>1</v>
      </c>
      <c r="Q198" s="14" t="n">
        <v>2</v>
      </c>
      <c r="R198" s="14" t="n">
        <v>49</v>
      </c>
      <c r="T198" s="14" t="n">
        <v>6</v>
      </c>
      <c r="U198" s="14" t="n">
        <v>3</v>
      </c>
      <c r="V198" s="14" t="n">
        <v>0</v>
      </c>
      <c r="W198" s="14" t="n">
        <v>0</v>
      </c>
      <c r="X198" s="14" t="n">
        <v>24</v>
      </c>
      <c r="Y198" s="14" t="n">
        <v>2</v>
      </c>
      <c r="Z198" s="14" t="n">
        <v>2</v>
      </c>
      <c r="AA198" s="14" t="n">
        <v>1</v>
      </c>
      <c r="AB198" s="14" t="n">
        <v>13</v>
      </c>
      <c r="AC198" s="14" t="n">
        <v>0</v>
      </c>
      <c r="AD198" s="14" t="n">
        <v>11</v>
      </c>
      <c r="AE198" s="14" t="n">
        <f aca="false">SUM(I198:AD198)</f>
        <v>243</v>
      </c>
    </row>
    <row r="199" s="275" customFormat="true" ht="16.5" hidden="false" customHeight="false" outlineLevel="0" collapsed="false">
      <c r="A199" s="14" t="n">
        <v>198</v>
      </c>
      <c r="B199" s="14" t="n">
        <v>14</v>
      </c>
      <c r="C199" s="14" t="n">
        <v>66</v>
      </c>
      <c r="D199" s="14" t="s">
        <v>507</v>
      </c>
      <c r="E199" s="14"/>
      <c r="F199" s="22" t="n">
        <v>539</v>
      </c>
      <c r="G199" s="14" t="s">
        <v>34</v>
      </c>
      <c r="H199" s="14" t="n">
        <v>412</v>
      </c>
      <c r="I199" s="14" t="n">
        <v>33</v>
      </c>
      <c r="J199" s="14" t="n">
        <v>47</v>
      </c>
      <c r="K199" s="14" t="n">
        <v>11</v>
      </c>
      <c r="L199" s="14" t="n">
        <v>6</v>
      </c>
      <c r="M199" s="14" t="n">
        <v>20</v>
      </c>
      <c r="N199" s="14" t="n">
        <v>1</v>
      </c>
      <c r="O199" s="14" t="n">
        <v>6</v>
      </c>
      <c r="P199" s="14" t="n">
        <v>4</v>
      </c>
      <c r="Q199" s="14" t="n">
        <v>3</v>
      </c>
      <c r="R199" s="14" t="n">
        <v>59</v>
      </c>
      <c r="T199" s="14" t="n">
        <v>6</v>
      </c>
      <c r="U199" s="14" t="n">
        <v>1</v>
      </c>
      <c r="V199" s="14" t="n">
        <v>1</v>
      </c>
      <c r="W199" s="14" t="n">
        <v>0</v>
      </c>
      <c r="X199" s="14" t="n">
        <v>16</v>
      </c>
      <c r="Y199" s="14" t="n">
        <v>3</v>
      </c>
      <c r="Z199" s="14" t="n">
        <v>5</v>
      </c>
      <c r="AA199" s="14" t="n">
        <v>1</v>
      </c>
      <c r="AB199" s="14" t="n">
        <v>7</v>
      </c>
      <c r="AC199" s="14" t="n">
        <v>0</v>
      </c>
      <c r="AD199" s="14" t="n">
        <v>8</v>
      </c>
      <c r="AE199" s="14" t="n">
        <f aca="false">SUM(I199:AD199)</f>
        <v>238</v>
      </c>
    </row>
    <row r="200" s="275" customFormat="true" ht="16.5" hidden="false" customHeight="false" outlineLevel="0" collapsed="false">
      <c r="A200" s="14" t="n">
        <v>199</v>
      </c>
      <c r="B200" s="14" t="n">
        <v>14</v>
      </c>
      <c r="C200" s="14" t="n">
        <v>66</v>
      </c>
      <c r="D200" s="14" t="s">
        <v>507</v>
      </c>
      <c r="E200" s="14"/>
      <c r="F200" s="22" t="n">
        <v>540</v>
      </c>
      <c r="G200" s="14" t="s">
        <v>33</v>
      </c>
      <c r="H200" s="14" t="n">
        <v>627</v>
      </c>
      <c r="I200" s="14" t="n">
        <v>12</v>
      </c>
      <c r="J200" s="14" t="n">
        <v>68</v>
      </c>
      <c r="K200" s="14" t="n">
        <v>15</v>
      </c>
      <c r="L200" s="14" t="n">
        <v>5</v>
      </c>
      <c r="M200" s="14" t="n">
        <v>36</v>
      </c>
      <c r="N200" s="14" t="n">
        <v>4</v>
      </c>
      <c r="O200" s="14" t="n">
        <v>0</v>
      </c>
      <c r="P200" s="14" t="n">
        <v>0</v>
      </c>
      <c r="Q200" s="14" t="n">
        <v>5</v>
      </c>
      <c r="R200" s="14" t="n">
        <v>80</v>
      </c>
      <c r="T200" s="14" t="n">
        <v>3</v>
      </c>
      <c r="U200" s="14" t="n">
        <v>1</v>
      </c>
      <c r="V200" s="14" t="n">
        <v>4</v>
      </c>
      <c r="W200" s="14" t="n">
        <v>0</v>
      </c>
      <c r="X200" s="14" t="n">
        <v>5</v>
      </c>
      <c r="Y200" s="14" t="n">
        <v>3</v>
      </c>
      <c r="Z200" s="14" t="n">
        <v>2</v>
      </c>
      <c r="AA200" s="14" t="n">
        <v>2</v>
      </c>
      <c r="AB200" s="14" t="n">
        <v>5</v>
      </c>
      <c r="AC200" s="14" t="n">
        <v>0</v>
      </c>
      <c r="AD200" s="14" t="n">
        <v>10</v>
      </c>
      <c r="AE200" s="14" t="n">
        <f aca="false">SUM(I200:AD200)</f>
        <v>260</v>
      </c>
    </row>
    <row r="201" s="275" customFormat="true" ht="16.5" hidden="false" customHeight="false" outlineLevel="0" collapsed="false">
      <c r="A201" s="14" t="n">
        <v>200</v>
      </c>
      <c r="B201" s="14" t="n">
        <v>14</v>
      </c>
      <c r="C201" s="14" t="n">
        <v>66</v>
      </c>
      <c r="D201" s="14" t="s">
        <v>507</v>
      </c>
      <c r="E201" s="14"/>
      <c r="F201" s="22" t="n">
        <v>540</v>
      </c>
      <c r="G201" s="14" t="s">
        <v>34</v>
      </c>
      <c r="H201" s="14" t="n">
        <v>626</v>
      </c>
      <c r="I201" s="14" t="n">
        <v>25</v>
      </c>
      <c r="J201" s="14" t="n">
        <v>81</v>
      </c>
      <c r="K201" s="14" t="n">
        <v>17</v>
      </c>
      <c r="L201" s="14" t="n">
        <v>2</v>
      </c>
      <c r="M201" s="14" t="n">
        <v>39</v>
      </c>
      <c r="N201" s="14" t="n">
        <v>3</v>
      </c>
      <c r="O201" s="14" t="n">
        <v>1</v>
      </c>
      <c r="P201" s="14" t="n">
        <v>2</v>
      </c>
      <c r="Q201" s="14" t="n">
        <v>1</v>
      </c>
      <c r="R201" s="14" t="n">
        <v>108</v>
      </c>
      <c r="T201" s="14" t="n">
        <v>1</v>
      </c>
      <c r="U201" s="14" t="n">
        <v>2</v>
      </c>
      <c r="V201" s="14" t="n">
        <v>4</v>
      </c>
      <c r="W201" s="14" t="n">
        <v>0</v>
      </c>
      <c r="X201" s="14" t="n">
        <v>6</v>
      </c>
      <c r="Y201" s="14" t="n">
        <v>1</v>
      </c>
      <c r="Z201" s="14" t="n">
        <v>0</v>
      </c>
      <c r="AA201" s="14" t="n">
        <v>5</v>
      </c>
      <c r="AB201" s="14" t="n">
        <v>6</v>
      </c>
      <c r="AC201" s="14" t="n">
        <v>0</v>
      </c>
      <c r="AD201" s="14" t="n">
        <v>12</v>
      </c>
      <c r="AE201" s="14" t="n">
        <f aca="false">SUM(I201:AD201)</f>
        <v>316</v>
      </c>
    </row>
    <row r="202" s="275" customFormat="true" ht="16.5" hidden="false" customHeight="false" outlineLevel="0" collapsed="false">
      <c r="A202" s="14" t="n">
        <v>201</v>
      </c>
      <c r="B202" s="14" t="n">
        <v>14</v>
      </c>
      <c r="C202" s="14" t="n">
        <v>66</v>
      </c>
      <c r="D202" s="14" t="s">
        <v>507</v>
      </c>
      <c r="E202" s="14"/>
      <c r="F202" s="22" t="n">
        <v>540</v>
      </c>
      <c r="G202" s="14" t="s">
        <v>35</v>
      </c>
      <c r="H202" s="14" t="n">
        <v>626</v>
      </c>
      <c r="I202" s="14" t="n">
        <v>17</v>
      </c>
      <c r="J202" s="14" t="n">
        <v>61</v>
      </c>
      <c r="K202" s="14" t="n">
        <v>18</v>
      </c>
      <c r="L202" s="14" t="n">
        <v>6</v>
      </c>
      <c r="M202" s="14" t="n">
        <v>33</v>
      </c>
      <c r="N202" s="14" t="n">
        <v>3</v>
      </c>
      <c r="O202" s="14" t="n">
        <v>0</v>
      </c>
      <c r="P202" s="14" t="n">
        <v>3</v>
      </c>
      <c r="Q202" s="14" t="n">
        <v>5</v>
      </c>
      <c r="R202" s="14" t="n">
        <v>80</v>
      </c>
      <c r="T202" s="14" t="n">
        <v>3</v>
      </c>
      <c r="U202" s="14" t="n">
        <v>2</v>
      </c>
      <c r="V202" s="14" t="n">
        <v>3</v>
      </c>
      <c r="W202" s="14" t="n">
        <v>0</v>
      </c>
      <c r="X202" s="14" t="n">
        <v>6</v>
      </c>
      <c r="Y202" s="14" t="n">
        <v>2</v>
      </c>
      <c r="Z202" s="14" t="n">
        <v>0</v>
      </c>
      <c r="AA202" s="14" t="n">
        <v>5</v>
      </c>
      <c r="AB202" s="14" t="n">
        <v>20</v>
      </c>
      <c r="AC202" s="14" t="n">
        <v>0</v>
      </c>
      <c r="AD202" s="14" t="n">
        <v>8</v>
      </c>
      <c r="AE202" s="14" t="n">
        <f aca="false">SUM(I202:AD202)</f>
        <v>275</v>
      </c>
    </row>
    <row r="203" s="275" customFormat="true" ht="16.5" hidden="false" customHeight="false" outlineLevel="0" collapsed="false">
      <c r="A203" s="14" t="n">
        <v>202</v>
      </c>
      <c r="B203" s="14" t="n">
        <v>14</v>
      </c>
      <c r="C203" s="14" t="n">
        <v>66</v>
      </c>
      <c r="D203" s="14" t="s">
        <v>507</v>
      </c>
      <c r="E203" s="14"/>
      <c r="F203" s="22" t="n">
        <v>541</v>
      </c>
      <c r="G203" s="14" t="s">
        <v>33</v>
      </c>
      <c r="H203" s="14" t="n">
        <v>745</v>
      </c>
      <c r="I203" s="14" t="n">
        <v>59</v>
      </c>
      <c r="J203" s="14" t="n">
        <v>55</v>
      </c>
      <c r="K203" s="14" t="n">
        <v>22</v>
      </c>
      <c r="L203" s="14" t="n">
        <v>9</v>
      </c>
      <c r="M203" s="14" t="n">
        <v>19</v>
      </c>
      <c r="N203" s="14" t="n">
        <v>2</v>
      </c>
      <c r="O203" s="14" t="n">
        <v>4</v>
      </c>
      <c r="P203" s="14" t="n">
        <v>5</v>
      </c>
      <c r="Q203" s="14" t="n">
        <v>5</v>
      </c>
      <c r="R203" s="14" t="n">
        <v>113</v>
      </c>
      <c r="T203" s="14" t="n">
        <v>6</v>
      </c>
      <c r="U203" s="14" t="n">
        <v>5</v>
      </c>
      <c r="V203" s="14" t="n">
        <v>3</v>
      </c>
      <c r="W203" s="14" t="n">
        <v>5</v>
      </c>
      <c r="X203" s="14" t="n">
        <v>5</v>
      </c>
      <c r="Y203" s="14" t="n">
        <v>3</v>
      </c>
      <c r="Z203" s="14" t="n">
        <v>3</v>
      </c>
      <c r="AA203" s="14" t="n">
        <v>0</v>
      </c>
      <c r="AB203" s="14" t="n">
        <v>15</v>
      </c>
      <c r="AC203" s="14" t="n">
        <v>1</v>
      </c>
      <c r="AD203" s="14" t="n">
        <v>6</v>
      </c>
      <c r="AE203" s="14" t="n">
        <f aca="false">SUM(I203:AD203)</f>
        <v>345</v>
      </c>
    </row>
    <row r="204" s="275" customFormat="true" ht="16.5" hidden="false" customHeight="false" outlineLevel="0" collapsed="false">
      <c r="A204" s="14" t="n">
        <v>203</v>
      </c>
      <c r="B204" s="14" t="n">
        <v>14</v>
      </c>
      <c r="C204" s="14" t="n">
        <v>66</v>
      </c>
      <c r="D204" s="14" t="s">
        <v>507</v>
      </c>
      <c r="E204" s="14"/>
      <c r="F204" s="22" t="n">
        <v>541</v>
      </c>
      <c r="G204" s="14" t="s">
        <v>34</v>
      </c>
      <c r="H204" s="14" t="n">
        <v>745</v>
      </c>
      <c r="I204" s="14" t="n">
        <v>52</v>
      </c>
      <c r="J204" s="14" t="n">
        <v>57</v>
      </c>
      <c r="K204" s="14" t="n">
        <v>20</v>
      </c>
      <c r="L204" s="14" t="n">
        <v>7</v>
      </c>
      <c r="M204" s="14" t="n">
        <v>31</v>
      </c>
      <c r="N204" s="14" t="n">
        <v>4</v>
      </c>
      <c r="O204" s="14" t="n">
        <v>2</v>
      </c>
      <c r="P204" s="14" t="n">
        <v>7</v>
      </c>
      <c r="Q204" s="14" t="n">
        <v>3</v>
      </c>
      <c r="R204" s="14" t="n">
        <v>107</v>
      </c>
      <c r="T204" s="14" t="n">
        <v>7</v>
      </c>
      <c r="U204" s="14" t="n">
        <v>0</v>
      </c>
      <c r="V204" s="14" t="n">
        <v>2</v>
      </c>
      <c r="W204" s="14" t="n">
        <v>0</v>
      </c>
      <c r="X204" s="14" t="n">
        <v>6</v>
      </c>
      <c r="Y204" s="14" t="n">
        <v>6</v>
      </c>
      <c r="Z204" s="14" t="n">
        <v>1</v>
      </c>
      <c r="AA204" s="14" t="n">
        <v>3</v>
      </c>
      <c r="AB204" s="14" t="n">
        <v>21</v>
      </c>
      <c r="AC204" s="14" t="n">
        <v>0</v>
      </c>
      <c r="AD204" s="14" t="n">
        <v>13</v>
      </c>
      <c r="AE204" s="14" t="n">
        <f aca="false">SUM(I204:AD204)</f>
        <v>349</v>
      </c>
    </row>
    <row r="205" s="275" customFormat="true" ht="16.5" hidden="false" customHeight="false" outlineLevel="0" collapsed="false">
      <c r="A205" s="14" t="n">
        <v>204</v>
      </c>
      <c r="B205" s="14" t="n">
        <v>14</v>
      </c>
      <c r="C205" s="14" t="n">
        <v>66</v>
      </c>
      <c r="D205" s="14" t="s">
        <v>507</v>
      </c>
      <c r="E205" s="14"/>
      <c r="F205" s="22" t="n">
        <v>541</v>
      </c>
      <c r="G205" s="14" t="s">
        <v>35</v>
      </c>
      <c r="H205" s="14" t="n">
        <v>744</v>
      </c>
      <c r="I205" s="14" t="n">
        <v>67</v>
      </c>
      <c r="J205" s="14" t="n">
        <v>62</v>
      </c>
      <c r="K205" s="14" t="n">
        <v>14</v>
      </c>
      <c r="L205" s="14" t="n">
        <v>9</v>
      </c>
      <c r="M205" s="14" t="n">
        <v>30</v>
      </c>
      <c r="N205" s="14" t="n">
        <v>3</v>
      </c>
      <c r="O205" s="14" t="n">
        <v>6</v>
      </c>
      <c r="P205" s="14" t="n">
        <v>7</v>
      </c>
      <c r="Q205" s="14" t="n">
        <v>3</v>
      </c>
      <c r="R205" s="14" t="n">
        <v>117</v>
      </c>
      <c r="T205" s="14" t="n">
        <v>3</v>
      </c>
      <c r="U205" s="14" t="n">
        <v>5</v>
      </c>
      <c r="V205" s="14" t="n">
        <v>4</v>
      </c>
      <c r="W205" s="14" t="n">
        <v>0</v>
      </c>
      <c r="X205" s="14" t="n">
        <v>6</v>
      </c>
      <c r="Y205" s="14" t="n">
        <v>2</v>
      </c>
      <c r="Z205" s="14" t="n">
        <v>3</v>
      </c>
      <c r="AA205" s="14" t="n">
        <v>2</v>
      </c>
      <c r="AB205" s="14" t="n">
        <v>12</v>
      </c>
      <c r="AC205" s="14" t="n">
        <v>0</v>
      </c>
      <c r="AD205" s="14" t="n">
        <v>14</v>
      </c>
      <c r="AE205" s="14" t="n">
        <f aca="false">SUM(I205:AD205)</f>
        <v>369</v>
      </c>
    </row>
    <row r="206" s="275" customFormat="true" ht="16.5" hidden="false" customHeight="false" outlineLevel="0" collapsed="false">
      <c r="A206" s="14" t="n">
        <v>205</v>
      </c>
      <c r="B206" s="14" t="n">
        <v>14</v>
      </c>
      <c r="C206" s="14" t="n">
        <v>66</v>
      </c>
      <c r="D206" s="14" t="s">
        <v>507</v>
      </c>
      <c r="E206" s="14"/>
      <c r="F206" s="22" t="n">
        <v>542</v>
      </c>
      <c r="G206" s="14" t="s">
        <v>33</v>
      </c>
      <c r="H206" s="14" t="n">
        <v>616</v>
      </c>
      <c r="I206" s="14" t="n">
        <v>39</v>
      </c>
      <c r="J206" s="14" t="n">
        <v>72</v>
      </c>
      <c r="K206" s="14" t="n">
        <v>20</v>
      </c>
      <c r="L206" s="14" t="n">
        <v>6</v>
      </c>
      <c r="M206" s="14" t="n">
        <v>36</v>
      </c>
      <c r="N206" s="14" t="n">
        <v>6</v>
      </c>
      <c r="O206" s="14" t="n">
        <v>1</v>
      </c>
      <c r="P206" s="14" t="n">
        <v>3</v>
      </c>
      <c r="Q206" s="14" t="n">
        <v>2</v>
      </c>
      <c r="R206" s="14" t="n">
        <v>90</v>
      </c>
      <c r="T206" s="14" t="n">
        <v>10</v>
      </c>
      <c r="U206" s="14" t="n">
        <v>0</v>
      </c>
      <c r="V206" s="14" t="n">
        <v>2</v>
      </c>
      <c r="W206" s="14" t="n">
        <v>0</v>
      </c>
      <c r="X206" s="14" t="n">
        <v>3</v>
      </c>
      <c r="Y206" s="14" t="n">
        <v>2</v>
      </c>
      <c r="Z206" s="14" t="n">
        <v>3</v>
      </c>
      <c r="AA206" s="14" t="n">
        <v>4</v>
      </c>
      <c r="AB206" s="14" t="n">
        <v>19</v>
      </c>
      <c r="AC206" s="14" t="n">
        <v>0</v>
      </c>
      <c r="AD206" s="14" t="n">
        <v>8</v>
      </c>
      <c r="AE206" s="14" t="n">
        <f aca="false">SUM(I206:AD206)</f>
        <v>326</v>
      </c>
    </row>
    <row r="207" s="275" customFormat="true" ht="16.5" hidden="false" customHeight="false" outlineLevel="0" collapsed="false">
      <c r="A207" s="14" t="n">
        <v>206</v>
      </c>
      <c r="B207" s="14" t="n">
        <v>14</v>
      </c>
      <c r="C207" s="14" t="n">
        <v>66</v>
      </c>
      <c r="D207" s="14" t="s">
        <v>507</v>
      </c>
      <c r="E207" s="14"/>
      <c r="F207" s="22" t="n">
        <v>542</v>
      </c>
      <c r="G207" s="14" t="s">
        <v>34</v>
      </c>
      <c r="H207" s="14" t="n">
        <v>615</v>
      </c>
      <c r="I207" s="14" t="n">
        <v>39</v>
      </c>
      <c r="J207" s="14" t="n">
        <v>58</v>
      </c>
      <c r="K207" s="14" t="n">
        <v>23</v>
      </c>
      <c r="L207" s="14" t="n">
        <v>7</v>
      </c>
      <c r="M207" s="14" t="n">
        <v>27</v>
      </c>
      <c r="N207" s="14" t="n">
        <v>7</v>
      </c>
      <c r="O207" s="14" t="n">
        <v>2</v>
      </c>
      <c r="P207" s="14" t="n">
        <v>4</v>
      </c>
      <c r="Q207" s="14" t="n">
        <v>0</v>
      </c>
      <c r="R207" s="14" t="n">
        <v>103</v>
      </c>
      <c r="T207" s="14" t="n">
        <v>5</v>
      </c>
      <c r="U207" s="14" t="n">
        <v>1</v>
      </c>
      <c r="V207" s="14" t="n">
        <v>1</v>
      </c>
      <c r="W207" s="14" t="n">
        <v>0</v>
      </c>
      <c r="X207" s="14" t="n">
        <v>9</v>
      </c>
      <c r="Y207" s="14" t="n">
        <v>2</v>
      </c>
      <c r="Z207" s="14" t="n">
        <v>1</v>
      </c>
      <c r="AA207" s="14" t="n">
        <v>2</v>
      </c>
      <c r="AB207" s="14" t="n">
        <v>13</v>
      </c>
      <c r="AC207" s="14" t="n">
        <v>1</v>
      </c>
      <c r="AD207" s="14" t="n">
        <v>15</v>
      </c>
      <c r="AE207" s="14" t="n">
        <f aca="false">SUM(I207:AD207)</f>
        <v>320</v>
      </c>
    </row>
    <row r="208" s="275" customFormat="true" ht="16.5" hidden="false" customHeight="false" outlineLevel="0" collapsed="false">
      <c r="A208" s="14" t="n">
        <v>207</v>
      </c>
      <c r="B208" s="14" t="n">
        <v>14</v>
      </c>
      <c r="C208" s="14" t="n">
        <v>66</v>
      </c>
      <c r="D208" s="14" t="s">
        <v>507</v>
      </c>
      <c r="E208" s="14"/>
      <c r="F208" s="22" t="n">
        <v>543</v>
      </c>
      <c r="G208" s="14" t="s">
        <v>33</v>
      </c>
      <c r="H208" s="14" t="n">
        <v>645</v>
      </c>
      <c r="I208" s="14" t="n">
        <v>43</v>
      </c>
      <c r="J208" s="14" t="n">
        <v>88</v>
      </c>
      <c r="K208" s="14" t="n">
        <v>16</v>
      </c>
      <c r="L208" s="14" t="n">
        <v>5</v>
      </c>
      <c r="M208" s="14" t="n">
        <v>20</v>
      </c>
      <c r="N208" s="14" t="n">
        <v>5</v>
      </c>
      <c r="O208" s="14" t="n">
        <v>3</v>
      </c>
      <c r="P208" s="14" t="n">
        <v>1</v>
      </c>
      <c r="Q208" s="14" t="n">
        <v>3</v>
      </c>
      <c r="R208" s="14" t="n">
        <v>75</v>
      </c>
      <c r="T208" s="14" t="n">
        <v>6</v>
      </c>
      <c r="U208" s="14" t="n">
        <v>2</v>
      </c>
      <c r="V208" s="14" t="n">
        <v>2</v>
      </c>
      <c r="W208" s="14" t="n">
        <v>0</v>
      </c>
      <c r="X208" s="14" t="n">
        <v>9</v>
      </c>
      <c r="Y208" s="14" t="n">
        <v>3</v>
      </c>
      <c r="Z208" s="14" t="n">
        <v>6</v>
      </c>
      <c r="AA208" s="14" t="n">
        <v>5</v>
      </c>
      <c r="AB208" s="14" t="n">
        <v>14</v>
      </c>
      <c r="AC208" s="14" t="n">
        <v>0</v>
      </c>
      <c r="AD208" s="14" t="n">
        <v>14</v>
      </c>
      <c r="AE208" s="14" t="n">
        <f aca="false">SUM(I208:AD208)</f>
        <v>320</v>
      </c>
    </row>
    <row r="209" s="275" customFormat="true" ht="16.5" hidden="false" customHeight="false" outlineLevel="0" collapsed="false">
      <c r="A209" s="14" t="n">
        <v>208</v>
      </c>
      <c r="B209" s="14" t="n">
        <v>14</v>
      </c>
      <c r="C209" s="14" t="n">
        <v>66</v>
      </c>
      <c r="D209" s="14" t="s">
        <v>507</v>
      </c>
      <c r="E209" s="14"/>
      <c r="F209" s="22" t="n">
        <v>543</v>
      </c>
      <c r="G209" s="14" t="s">
        <v>34</v>
      </c>
      <c r="H209" s="14" t="n">
        <v>645</v>
      </c>
      <c r="I209" s="14" t="n">
        <v>39</v>
      </c>
      <c r="J209" s="14" t="n">
        <v>71</v>
      </c>
      <c r="K209" s="14" t="n">
        <v>22</v>
      </c>
      <c r="L209" s="14" t="n">
        <v>4</v>
      </c>
      <c r="M209" s="14" t="n">
        <v>31</v>
      </c>
      <c r="N209" s="14" t="n">
        <v>1</v>
      </c>
      <c r="O209" s="14" t="n">
        <v>8</v>
      </c>
      <c r="P209" s="14" t="n">
        <v>3</v>
      </c>
      <c r="Q209" s="14" t="n">
        <v>0</v>
      </c>
      <c r="R209" s="14" t="n">
        <v>85</v>
      </c>
      <c r="T209" s="14" t="n">
        <v>9</v>
      </c>
      <c r="U209" s="14" t="n">
        <v>5</v>
      </c>
      <c r="V209" s="14" t="n">
        <v>3</v>
      </c>
      <c r="W209" s="14" t="n">
        <v>0</v>
      </c>
      <c r="X209" s="14" t="n">
        <v>6</v>
      </c>
      <c r="Y209" s="14" t="n">
        <v>5</v>
      </c>
      <c r="Z209" s="14" t="n">
        <v>6</v>
      </c>
      <c r="AA209" s="14" t="n">
        <v>5</v>
      </c>
      <c r="AB209" s="14" t="n">
        <v>16</v>
      </c>
      <c r="AC209" s="14" t="n">
        <v>0</v>
      </c>
      <c r="AD209" s="14" t="n">
        <v>12</v>
      </c>
      <c r="AE209" s="14" t="n">
        <f aca="false">SUM(I209:AD209)</f>
        <v>331</v>
      </c>
    </row>
    <row r="210" s="275" customFormat="true" ht="16.5" hidden="false" customHeight="false" outlineLevel="0" collapsed="false">
      <c r="A210" s="14" t="n">
        <v>209</v>
      </c>
      <c r="B210" s="14" t="n">
        <v>14</v>
      </c>
      <c r="C210" s="14" t="n">
        <v>66</v>
      </c>
      <c r="D210" s="14" t="s">
        <v>507</v>
      </c>
      <c r="E210" s="14"/>
      <c r="F210" s="22" t="n">
        <v>543</v>
      </c>
      <c r="G210" s="14" t="s">
        <v>35</v>
      </c>
      <c r="H210" s="14" t="n">
        <v>645</v>
      </c>
      <c r="I210" s="14" t="n">
        <v>40</v>
      </c>
      <c r="J210" s="14" t="n">
        <v>74</v>
      </c>
      <c r="K210" s="14" t="n">
        <v>22</v>
      </c>
      <c r="L210" s="14" t="n">
        <v>6</v>
      </c>
      <c r="M210" s="14" t="n">
        <v>23</v>
      </c>
      <c r="N210" s="14" t="n">
        <v>2</v>
      </c>
      <c r="O210" s="14" t="n">
        <v>4</v>
      </c>
      <c r="P210" s="14" t="n">
        <v>4</v>
      </c>
      <c r="Q210" s="14" t="n">
        <v>2</v>
      </c>
      <c r="R210" s="14" t="n">
        <v>92</v>
      </c>
      <c r="T210" s="14" t="n">
        <v>2</v>
      </c>
      <c r="U210" s="14" t="n">
        <v>0</v>
      </c>
      <c r="V210" s="14" t="n">
        <v>2</v>
      </c>
      <c r="W210" s="14" t="n">
        <v>0</v>
      </c>
      <c r="X210" s="14" t="n">
        <v>8</v>
      </c>
      <c r="Y210" s="14" t="n">
        <v>4</v>
      </c>
      <c r="Z210" s="14" t="n">
        <v>3</v>
      </c>
      <c r="AA210" s="14" t="n">
        <v>3</v>
      </c>
      <c r="AB210" s="14" t="n">
        <v>11</v>
      </c>
      <c r="AC210" s="14" t="n">
        <v>0</v>
      </c>
      <c r="AD210" s="14" t="n">
        <v>12</v>
      </c>
      <c r="AE210" s="14" t="n">
        <f aca="false">SUM(I210:AD210)</f>
        <v>314</v>
      </c>
    </row>
    <row r="211" s="275" customFormat="true" ht="16.5" hidden="false" customHeight="false" outlineLevel="0" collapsed="false">
      <c r="A211" s="14" t="n">
        <v>210</v>
      </c>
      <c r="B211" s="14" t="n">
        <v>14</v>
      </c>
      <c r="C211" s="14" t="n">
        <v>66</v>
      </c>
      <c r="D211" s="14" t="s">
        <v>507</v>
      </c>
      <c r="E211" s="14"/>
      <c r="F211" s="22" t="n">
        <v>543</v>
      </c>
      <c r="G211" s="14" t="s">
        <v>137</v>
      </c>
      <c r="H211" s="14" t="n">
        <v>645</v>
      </c>
      <c r="I211" s="14" t="n">
        <v>33</v>
      </c>
      <c r="J211" s="14" t="n">
        <v>65</v>
      </c>
      <c r="K211" s="14" t="n">
        <v>22</v>
      </c>
      <c r="L211" s="14" t="n">
        <v>3</v>
      </c>
      <c r="M211" s="14" t="n">
        <v>17</v>
      </c>
      <c r="N211" s="14" t="n">
        <v>2</v>
      </c>
      <c r="O211" s="14" t="n">
        <v>1</v>
      </c>
      <c r="P211" s="14" t="n">
        <v>3</v>
      </c>
      <c r="Q211" s="14" t="n">
        <v>2</v>
      </c>
      <c r="R211" s="14" t="n">
        <v>85</v>
      </c>
      <c r="T211" s="14" t="n">
        <v>7</v>
      </c>
      <c r="U211" s="14" t="n">
        <v>2</v>
      </c>
      <c r="V211" s="14" t="n">
        <v>1</v>
      </c>
      <c r="W211" s="14" t="n">
        <v>0</v>
      </c>
      <c r="X211" s="14" t="n">
        <v>6</v>
      </c>
      <c r="Y211" s="14" t="n">
        <v>3</v>
      </c>
      <c r="Z211" s="14" t="n">
        <v>7</v>
      </c>
      <c r="AA211" s="14" t="n">
        <v>4</v>
      </c>
      <c r="AB211" s="14" t="n">
        <v>10</v>
      </c>
      <c r="AC211" s="14" t="n">
        <v>0</v>
      </c>
      <c r="AD211" s="14" t="n">
        <v>12</v>
      </c>
      <c r="AE211" s="14" t="n">
        <f aca="false">SUM(I211:AD211)</f>
        <v>285</v>
      </c>
    </row>
    <row r="212" s="275" customFormat="true" ht="16.5" hidden="false" customHeight="false" outlineLevel="0" collapsed="false">
      <c r="A212" s="14" t="n">
        <v>211</v>
      </c>
      <c r="B212" s="14" t="n">
        <v>14</v>
      </c>
      <c r="C212" s="14" t="n">
        <v>66</v>
      </c>
      <c r="D212" s="14" t="s">
        <v>507</v>
      </c>
      <c r="E212" s="14"/>
      <c r="F212" s="22" t="n">
        <v>543</v>
      </c>
      <c r="G212" s="14" t="s">
        <v>138</v>
      </c>
      <c r="H212" s="14" t="n">
        <v>645</v>
      </c>
      <c r="I212" s="14" t="n">
        <v>26</v>
      </c>
      <c r="J212" s="14" t="n">
        <v>71</v>
      </c>
      <c r="K212" s="14" t="n">
        <v>27</v>
      </c>
      <c r="L212" s="14" t="n">
        <v>3</v>
      </c>
      <c r="M212" s="14" t="n">
        <v>33</v>
      </c>
      <c r="N212" s="14" t="n">
        <v>4</v>
      </c>
      <c r="O212" s="14" t="n">
        <v>3</v>
      </c>
      <c r="P212" s="14" t="n">
        <v>6</v>
      </c>
      <c r="Q212" s="14" t="n">
        <v>3</v>
      </c>
      <c r="R212" s="14" t="n">
        <v>80</v>
      </c>
      <c r="T212" s="14" t="n">
        <v>3</v>
      </c>
      <c r="U212" s="14" t="n">
        <v>5</v>
      </c>
      <c r="V212" s="14" t="n">
        <v>4</v>
      </c>
      <c r="W212" s="14" t="n">
        <v>0</v>
      </c>
      <c r="X212" s="14" t="n">
        <v>4</v>
      </c>
      <c r="Y212" s="14" t="n">
        <v>5</v>
      </c>
      <c r="Z212" s="14" t="n">
        <v>3</v>
      </c>
      <c r="AA212" s="14" t="n">
        <v>4</v>
      </c>
      <c r="AB212" s="14" t="n">
        <v>0</v>
      </c>
      <c r="AC212" s="14" t="n">
        <v>0</v>
      </c>
      <c r="AD212" s="14" t="n">
        <v>12</v>
      </c>
      <c r="AE212" s="14" t="n">
        <f aca="false">SUM(I212:AD212)</f>
        <v>296</v>
      </c>
    </row>
    <row r="213" s="275" customFormat="true" ht="16.5" hidden="false" customHeight="false" outlineLevel="0" collapsed="false">
      <c r="A213" s="14" t="n">
        <v>212</v>
      </c>
      <c r="B213" s="14" t="n">
        <v>14</v>
      </c>
      <c r="C213" s="14" t="n">
        <v>66</v>
      </c>
      <c r="D213" s="14" t="s">
        <v>507</v>
      </c>
      <c r="E213" s="14"/>
      <c r="F213" s="22" t="n">
        <v>543</v>
      </c>
      <c r="G213" s="14" t="s">
        <v>139</v>
      </c>
      <c r="H213" s="14" t="n">
        <v>645</v>
      </c>
      <c r="I213" s="14" t="n">
        <v>46</v>
      </c>
      <c r="J213" s="14" t="n">
        <v>85</v>
      </c>
      <c r="K213" s="14" t="n">
        <v>17</v>
      </c>
      <c r="L213" s="14" t="n">
        <v>7</v>
      </c>
      <c r="M213" s="14" t="n">
        <v>30</v>
      </c>
      <c r="N213" s="14" t="n">
        <v>2</v>
      </c>
      <c r="O213" s="14" t="n">
        <v>5</v>
      </c>
      <c r="P213" s="14" t="n">
        <v>5</v>
      </c>
      <c r="Q213" s="14" t="n">
        <v>6</v>
      </c>
      <c r="R213" s="14" t="n">
        <v>77</v>
      </c>
      <c r="T213" s="14" t="n">
        <v>7</v>
      </c>
      <c r="U213" s="14" t="n">
        <v>5</v>
      </c>
      <c r="V213" s="14" t="n">
        <v>2</v>
      </c>
      <c r="W213" s="14" t="n">
        <v>0</v>
      </c>
      <c r="X213" s="14" t="n">
        <v>4</v>
      </c>
      <c r="Y213" s="14" t="n">
        <v>7</v>
      </c>
      <c r="Z213" s="14" t="n">
        <v>3</v>
      </c>
      <c r="AA213" s="14" t="n">
        <v>2</v>
      </c>
      <c r="AB213" s="14" t="n">
        <v>15</v>
      </c>
      <c r="AC213" s="14" t="n">
        <v>0</v>
      </c>
      <c r="AD213" s="14" t="n">
        <v>5</v>
      </c>
      <c r="AE213" s="14" t="n">
        <f aca="false">SUM(I213:AD213)</f>
        <v>330</v>
      </c>
    </row>
    <row r="214" s="275" customFormat="true" ht="16.5" hidden="false" customHeight="false" outlineLevel="0" collapsed="false">
      <c r="A214" s="14" t="n">
        <v>213</v>
      </c>
      <c r="B214" s="14" t="n">
        <v>14</v>
      </c>
      <c r="C214" s="14" t="n">
        <v>66</v>
      </c>
      <c r="D214" s="14" t="s">
        <v>507</v>
      </c>
      <c r="E214" s="14"/>
      <c r="F214" s="22" t="n">
        <v>543</v>
      </c>
      <c r="G214" s="14" t="s">
        <v>140</v>
      </c>
      <c r="H214" s="14" t="n">
        <v>645</v>
      </c>
      <c r="I214" s="14" t="n">
        <v>37</v>
      </c>
      <c r="J214" s="14" t="n">
        <v>72</v>
      </c>
      <c r="K214" s="14" t="n">
        <v>16</v>
      </c>
      <c r="L214" s="14" t="n">
        <v>6</v>
      </c>
      <c r="M214" s="14" t="n">
        <v>27</v>
      </c>
      <c r="N214" s="14" t="n">
        <v>3</v>
      </c>
      <c r="O214" s="14" t="n">
        <v>5</v>
      </c>
      <c r="P214" s="14" t="n">
        <v>5</v>
      </c>
      <c r="Q214" s="14" t="n">
        <v>2</v>
      </c>
      <c r="R214" s="14" t="n">
        <v>94</v>
      </c>
      <c r="T214" s="14" t="n">
        <v>9</v>
      </c>
      <c r="U214" s="14" t="n">
        <v>0</v>
      </c>
      <c r="V214" s="14" t="n">
        <v>1</v>
      </c>
      <c r="W214" s="14" t="n">
        <v>0</v>
      </c>
      <c r="X214" s="14" t="n">
        <v>8</v>
      </c>
      <c r="Y214" s="14" t="n">
        <v>3</v>
      </c>
      <c r="Z214" s="14" t="n">
        <v>2</v>
      </c>
      <c r="AA214" s="14" t="n">
        <v>1</v>
      </c>
      <c r="AB214" s="14" t="n">
        <v>7</v>
      </c>
      <c r="AC214" s="14" t="n">
        <v>0</v>
      </c>
      <c r="AD214" s="14" t="n">
        <v>6</v>
      </c>
      <c r="AE214" s="14" t="n">
        <f aca="false">SUM(I214:AD214)</f>
        <v>304</v>
      </c>
    </row>
    <row r="215" s="275" customFormat="true" ht="16.5" hidden="false" customHeight="false" outlineLevel="0" collapsed="false">
      <c r="A215" s="14" t="n">
        <v>214</v>
      </c>
      <c r="B215" s="14" t="n">
        <v>14</v>
      </c>
      <c r="C215" s="14" t="n">
        <v>66</v>
      </c>
      <c r="D215" s="14" t="s">
        <v>507</v>
      </c>
      <c r="E215" s="14"/>
      <c r="F215" s="22" t="n">
        <v>544</v>
      </c>
      <c r="G215" s="14" t="s">
        <v>33</v>
      </c>
      <c r="H215" s="14" t="n">
        <v>566</v>
      </c>
      <c r="I215" s="14" t="n">
        <v>37</v>
      </c>
      <c r="J215" s="14" t="n">
        <v>56</v>
      </c>
      <c r="K215" s="14" t="n">
        <v>20</v>
      </c>
      <c r="L215" s="14" t="n">
        <v>11</v>
      </c>
      <c r="M215" s="14" t="n">
        <v>17</v>
      </c>
      <c r="N215" s="14" t="n">
        <v>5</v>
      </c>
      <c r="O215" s="14" t="n">
        <v>7</v>
      </c>
      <c r="P215" s="14" t="n">
        <v>7</v>
      </c>
      <c r="Q215" s="14" t="n">
        <v>4</v>
      </c>
      <c r="R215" s="14" t="n">
        <v>73</v>
      </c>
      <c r="T215" s="14" t="n">
        <v>6</v>
      </c>
      <c r="U215" s="14" t="n">
        <v>2</v>
      </c>
      <c r="V215" s="14" t="n">
        <v>3</v>
      </c>
      <c r="W215" s="14" t="n">
        <v>0</v>
      </c>
      <c r="X215" s="14" t="n">
        <v>5</v>
      </c>
      <c r="Y215" s="14" t="n">
        <v>2</v>
      </c>
      <c r="Z215" s="14" t="n">
        <v>6</v>
      </c>
      <c r="AA215" s="14" t="n">
        <v>3</v>
      </c>
      <c r="AB215" s="14" t="n">
        <v>9</v>
      </c>
      <c r="AC215" s="14" t="n">
        <v>1</v>
      </c>
      <c r="AD215" s="14" t="n">
        <v>12</v>
      </c>
      <c r="AE215" s="14" t="n">
        <f aca="false">SUM(I215:AD215)</f>
        <v>286</v>
      </c>
    </row>
    <row r="216" s="275" customFormat="true" ht="16.5" hidden="false" customHeight="false" outlineLevel="0" collapsed="false">
      <c r="A216" s="14" t="n">
        <v>215</v>
      </c>
      <c r="B216" s="14" t="n">
        <v>14</v>
      </c>
      <c r="C216" s="14" t="n">
        <v>66</v>
      </c>
      <c r="D216" s="14" t="s">
        <v>507</v>
      </c>
      <c r="E216" s="14"/>
      <c r="F216" s="22" t="n">
        <v>544</v>
      </c>
      <c r="G216" s="14" t="s">
        <v>34</v>
      </c>
      <c r="H216" s="14" t="n">
        <v>565</v>
      </c>
      <c r="I216" s="14" t="n">
        <v>32</v>
      </c>
      <c r="J216" s="14" t="n">
        <v>61</v>
      </c>
      <c r="K216" s="14" t="n">
        <v>23</v>
      </c>
      <c r="L216" s="14" t="n">
        <v>13</v>
      </c>
      <c r="M216" s="14" t="n">
        <v>24</v>
      </c>
      <c r="N216" s="14" t="n">
        <v>2</v>
      </c>
      <c r="O216" s="14" t="n">
        <v>13</v>
      </c>
      <c r="P216" s="14" t="n">
        <v>3</v>
      </c>
      <c r="Q216" s="14" t="n">
        <v>6</v>
      </c>
      <c r="R216" s="14" t="n">
        <v>80</v>
      </c>
      <c r="T216" s="14" t="n">
        <v>5</v>
      </c>
      <c r="U216" s="14" t="n">
        <v>0</v>
      </c>
      <c r="V216" s="14" t="n">
        <v>2</v>
      </c>
      <c r="W216" s="14" t="n">
        <v>0</v>
      </c>
      <c r="X216" s="14" t="n">
        <v>7</v>
      </c>
      <c r="Y216" s="14" t="n">
        <v>6</v>
      </c>
      <c r="Z216" s="14" t="n">
        <v>8</v>
      </c>
      <c r="AA216" s="14" t="n">
        <v>2</v>
      </c>
      <c r="AB216" s="14" t="n">
        <v>12</v>
      </c>
      <c r="AC216" s="14" t="n">
        <v>0</v>
      </c>
      <c r="AD216" s="14" t="n">
        <v>11</v>
      </c>
      <c r="AE216" s="14" t="n">
        <f aca="false">SUM(I216:AD216)</f>
        <v>310</v>
      </c>
    </row>
    <row r="217" s="275" customFormat="true" ht="16.5" hidden="false" customHeight="false" outlineLevel="0" collapsed="false">
      <c r="A217" s="14" t="n">
        <v>216</v>
      </c>
      <c r="B217" s="14" t="n">
        <v>14</v>
      </c>
      <c r="C217" s="14" t="n">
        <v>66</v>
      </c>
      <c r="D217" s="14" t="s">
        <v>507</v>
      </c>
      <c r="E217" s="14"/>
      <c r="F217" s="22" t="n">
        <v>545</v>
      </c>
      <c r="G217" s="14" t="s">
        <v>33</v>
      </c>
      <c r="H217" s="14" t="n">
        <v>389</v>
      </c>
      <c r="I217" s="14" t="n">
        <v>50</v>
      </c>
      <c r="J217" s="14" t="n">
        <v>56</v>
      </c>
      <c r="K217" s="14" t="n">
        <v>9</v>
      </c>
      <c r="L217" s="14" t="n">
        <v>2</v>
      </c>
      <c r="M217" s="14" t="n">
        <v>15</v>
      </c>
      <c r="N217" s="14" t="n">
        <v>2</v>
      </c>
      <c r="O217" s="14" t="n">
        <v>5</v>
      </c>
      <c r="P217" s="14" t="n">
        <v>7</v>
      </c>
      <c r="Q217" s="14" t="n">
        <v>0</v>
      </c>
      <c r="R217" s="14" t="n">
        <v>41</v>
      </c>
      <c r="T217" s="14" t="n">
        <v>5</v>
      </c>
      <c r="U217" s="14" t="n">
        <v>1</v>
      </c>
      <c r="V217" s="14" t="n">
        <v>1</v>
      </c>
      <c r="W217" s="14" t="n">
        <v>0</v>
      </c>
      <c r="X217" s="14" t="n">
        <v>20</v>
      </c>
      <c r="Y217" s="14" t="n">
        <v>3</v>
      </c>
      <c r="Z217" s="14" t="n">
        <v>0</v>
      </c>
      <c r="AA217" s="14" t="n">
        <v>3</v>
      </c>
      <c r="AB217" s="14" t="n">
        <v>6</v>
      </c>
      <c r="AC217" s="14" t="n">
        <v>0</v>
      </c>
      <c r="AD217" s="14" t="n">
        <v>6</v>
      </c>
      <c r="AE217" s="14" t="n">
        <f aca="false">SUM(I217:AD217)</f>
        <v>232</v>
      </c>
    </row>
    <row r="218" s="275" customFormat="true" ht="16.5" hidden="false" customHeight="false" outlineLevel="0" collapsed="false">
      <c r="A218" s="14" t="n">
        <v>217</v>
      </c>
      <c r="B218" s="14" t="n">
        <v>14</v>
      </c>
      <c r="C218" s="14" t="n">
        <v>66</v>
      </c>
      <c r="D218" s="14" t="s">
        <v>507</v>
      </c>
      <c r="E218" s="14"/>
      <c r="F218" s="22" t="n">
        <v>545</v>
      </c>
      <c r="G218" s="14" t="s">
        <v>34</v>
      </c>
      <c r="H218" s="14" t="n">
        <v>389</v>
      </c>
      <c r="I218" s="14" t="n">
        <v>43</v>
      </c>
      <c r="J218" s="14" t="n">
        <v>51</v>
      </c>
      <c r="K218" s="14" t="n">
        <v>9</v>
      </c>
      <c r="L218" s="14" t="n">
        <v>7</v>
      </c>
      <c r="M218" s="14" t="n">
        <v>7</v>
      </c>
      <c r="N218" s="14" t="n">
        <v>6</v>
      </c>
      <c r="O218" s="14" t="n">
        <v>2</v>
      </c>
      <c r="P218" s="14" t="n">
        <v>1</v>
      </c>
      <c r="Q218" s="14" t="n">
        <v>0</v>
      </c>
      <c r="R218" s="14" t="n">
        <v>41</v>
      </c>
      <c r="T218" s="14" t="n">
        <v>3</v>
      </c>
      <c r="U218" s="14" t="n">
        <v>1</v>
      </c>
      <c r="V218" s="14" t="n">
        <v>2</v>
      </c>
      <c r="W218" s="14" t="n">
        <v>0</v>
      </c>
      <c r="X218" s="14" t="n">
        <v>16</v>
      </c>
      <c r="Y218" s="14" t="n">
        <v>5</v>
      </c>
      <c r="Z218" s="14" t="n">
        <v>6</v>
      </c>
      <c r="AA218" s="14" t="n">
        <v>1</v>
      </c>
      <c r="AB218" s="14" t="n">
        <v>21</v>
      </c>
      <c r="AC218" s="14" t="n">
        <v>1</v>
      </c>
      <c r="AD218" s="14" t="n">
        <v>5</v>
      </c>
      <c r="AE218" s="14" t="n">
        <f aca="false">SUM(I218:AD218)</f>
        <v>228</v>
      </c>
    </row>
    <row r="219" s="275" customFormat="true" ht="16.5" hidden="false" customHeight="false" outlineLevel="0" collapsed="false">
      <c r="A219" s="14" t="n">
        <v>218</v>
      </c>
      <c r="B219" s="14" t="n">
        <v>14</v>
      </c>
      <c r="C219" s="14" t="n">
        <v>66</v>
      </c>
      <c r="D219" s="14" t="s">
        <v>507</v>
      </c>
      <c r="E219" s="14"/>
      <c r="F219" s="22" t="n">
        <v>545</v>
      </c>
      <c r="G219" s="14" t="s">
        <v>36</v>
      </c>
      <c r="H219" s="14"/>
      <c r="I219" s="14" t="n">
        <v>10</v>
      </c>
      <c r="J219" s="14" t="n">
        <v>16</v>
      </c>
      <c r="K219" s="14" t="n">
        <v>6</v>
      </c>
      <c r="L219" s="14" t="n">
        <v>0</v>
      </c>
      <c r="M219" s="14" t="n">
        <v>4</v>
      </c>
      <c r="N219" s="14" t="n">
        <v>0</v>
      </c>
      <c r="O219" s="14" t="n">
        <v>0</v>
      </c>
      <c r="P219" s="14" t="n">
        <v>1</v>
      </c>
      <c r="Q219" s="14" t="n">
        <v>1</v>
      </c>
      <c r="R219" s="14" t="n">
        <v>27</v>
      </c>
      <c r="T219" s="14" t="n">
        <v>2</v>
      </c>
      <c r="U219" s="14" t="n">
        <v>0</v>
      </c>
      <c r="V219" s="14" t="n">
        <v>1</v>
      </c>
      <c r="W219" s="14" t="n">
        <v>0</v>
      </c>
      <c r="X219" s="14" t="n">
        <v>2</v>
      </c>
      <c r="Y219" s="14" t="n">
        <v>4</v>
      </c>
      <c r="Z219" s="14" t="n">
        <v>0</v>
      </c>
      <c r="AA219" s="14" t="n">
        <v>2</v>
      </c>
      <c r="AB219" s="14" t="n">
        <v>13</v>
      </c>
      <c r="AC219" s="14" t="n">
        <v>0</v>
      </c>
      <c r="AD219" s="14" t="n">
        <v>8</v>
      </c>
      <c r="AE219" s="14" t="n">
        <f aca="false">SUM(I219:AD219)</f>
        <v>97</v>
      </c>
    </row>
    <row r="220" s="275" customFormat="true" ht="16.5" hidden="false" customHeight="false" outlineLevel="0" collapsed="false">
      <c r="A220" s="14" t="n">
        <v>219</v>
      </c>
      <c r="B220" s="14" t="n">
        <v>14</v>
      </c>
      <c r="C220" s="14" t="n">
        <v>66</v>
      </c>
      <c r="D220" s="14" t="s">
        <v>507</v>
      </c>
      <c r="E220" s="14"/>
      <c r="F220" s="22" t="n">
        <v>546</v>
      </c>
      <c r="G220" s="14" t="s">
        <v>33</v>
      </c>
      <c r="H220" s="14" t="n">
        <v>653</v>
      </c>
      <c r="I220" s="14" t="n">
        <v>50</v>
      </c>
      <c r="J220" s="14" t="n">
        <v>88</v>
      </c>
      <c r="K220" s="14" t="n">
        <v>16</v>
      </c>
      <c r="L220" s="14" t="n">
        <v>5</v>
      </c>
      <c r="M220" s="14" t="n">
        <v>22</v>
      </c>
      <c r="N220" s="14" t="n">
        <v>1</v>
      </c>
      <c r="O220" s="14" t="n">
        <v>11</v>
      </c>
      <c r="P220" s="14" t="n">
        <v>3</v>
      </c>
      <c r="Q220" s="14" t="n">
        <v>4</v>
      </c>
      <c r="R220" s="14" t="n">
        <v>67</v>
      </c>
      <c r="T220" s="14" t="n">
        <v>12</v>
      </c>
      <c r="U220" s="14" t="n">
        <v>2</v>
      </c>
      <c r="V220" s="14" t="n">
        <v>5</v>
      </c>
      <c r="W220" s="14" t="n">
        <v>0</v>
      </c>
      <c r="X220" s="14" t="n">
        <v>22</v>
      </c>
      <c r="Y220" s="14" t="n">
        <v>6</v>
      </c>
      <c r="Z220" s="14" t="n">
        <v>6</v>
      </c>
      <c r="AA220" s="14" t="n">
        <v>3</v>
      </c>
      <c r="AB220" s="14" t="n">
        <v>15</v>
      </c>
      <c r="AC220" s="14" t="n">
        <v>1</v>
      </c>
      <c r="AD220" s="14" t="n">
        <v>16</v>
      </c>
      <c r="AE220" s="14" t="n">
        <f aca="false">SUM(I220:AD220)</f>
        <v>355</v>
      </c>
    </row>
    <row r="221" s="275" customFormat="true" ht="16.5" hidden="false" customHeight="false" outlineLevel="0" collapsed="false">
      <c r="A221" s="14" t="n">
        <v>220</v>
      </c>
      <c r="B221" s="14" t="n">
        <v>14</v>
      </c>
      <c r="C221" s="14" t="n">
        <v>66</v>
      </c>
      <c r="D221" s="14" t="s">
        <v>507</v>
      </c>
      <c r="E221" s="17"/>
      <c r="F221" s="22" t="n">
        <v>547</v>
      </c>
      <c r="G221" s="14" t="s">
        <v>33</v>
      </c>
      <c r="H221" s="14" t="n">
        <v>643</v>
      </c>
      <c r="I221" s="14" t="n">
        <v>65</v>
      </c>
      <c r="J221" s="14" t="n">
        <v>90</v>
      </c>
      <c r="K221" s="14" t="n">
        <v>16</v>
      </c>
      <c r="L221" s="14" t="n">
        <v>5</v>
      </c>
      <c r="M221" s="14" t="n">
        <v>25</v>
      </c>
      <c r="N221" s="14" t="n">
        <v>4</v>
      </c>
      <c r="O221" s="14" t="n">
        <v>13</v>
      </c>
      <c r="P221" s="14" t="n">
        <v>1</v>
      </c>
      <c r="Q221" s="14" t="n">
        <v>7</v>
      </c>
      <c r="R221" s="14" t="n">
        <v>77</v>
      </c>
      <c r="T221" s="14" t="n">
        <v>8</v>
      </c>
      <c r="U221" s="14" t="n">
        <v>9</v>
      </c>
      <c r="V221" s="14" t="n">
        <v>1</v>
      </c>
      <c r="W221" s="14" t="n">
        <v>0</v>
      </c>
      <c r="X221" s="14" t="n">
        <v>32</v>
      </c>
      <c r="Y221" s="14" t="n">
        <v>12</v>
      </c>
      <c r="Z221" s="14" t="n">
        <v>2</v>
      </c>
      <c r="AA221" s="14" t="n">
        <v>6</v>
      </c>
      <c r="AB221" s="14" t="n">
        <v>20</v>
      </c>
      <c r="AC221" s="14" t="n">
        <v>1</v>
      </c>
      <c r="AD221" s="14" t="n">
        <v>15</v>
      </c>
      <c r="AE221" s="14" t="n">
        <f aca="false">SUM(I221:AD221)</f>
        <v>409</v>
      </c>
    </row>
    <row r="222" s="275" customFormat="true" ht="16.5" hidden="false" customHeight="false" outlineLevel="0" collapsed="false">
      <c r="A222" s="14" t="n">
        <v>221</v>
      </c>
      <c r="B222" s="14" t="n">
        <v>14</v>
      </c>
      <c r="C222" s="14" t="n">
        <v>66</v>
      </c>
      <c r="D222" s="14" t="s">
        <v>507</v>
      </c>
      <c r="E222" s="14"/>
      <c r="F222" s="22" t="n">
        <v>547</v>
      </c>
      <c r="G222" s="14" t="s">
        <v>34</v>
      </c>
      <c r="H222" s="14" t="n">
        <v>643</v>
      </c>
      <c r="I222" s="14" t="n">
        <v>69</v>
      </c>
      <c r="J222" s="14" t="n">
        <v>81</v>
      </c>
      <c r="K222" s="14" t="n">
        <v>25</v>
      </c>
      <c r="L222" s="14" t="n">
        <v>6</v>
      </c>
      <c r="M222" s="14" t="n">
        <v>23</v>
      </c>
      <c r="N222" s="14" t="n">
        <v>3</v>
      </c>
      <c r="O222" s="14" t="n">
        <v>14</v>
      </c>
      <c r="P222" s="14" t="n">
        <v>5</v>
      </c>
      <c r="Q222" s="14" t="n">
        <v>3</v>
      </c>
      <c r="R222" s="14" t="n">
        <v>63</v>
      </c>
      <c r="T222" s="14" t="n">
        <v>5</v>
      </c>
      <c r="U222" s="14" t="n">
        <v>8</v>
      </c>
      <c r="V222" s="14" t="n">
        <v>3</v>
      </c>
      <c r="W222" s="14" t="n">
        <v>0</v>
      </c>
      <c r="X222" s="14" t="n">
        <v>28</v>
      </c>
      <c r="Y222" s="14" t="n">
        <v>3</v>
      </c>
      <c r="Z222" s="14" t="n">
        <v>7</v>
      </c>
      <c r="AA222" s="14" t="n">
        <v>5</v>
      </c>
      <c r="AB222" s="14" t="n">
        <v>17</v>
      </c>
      <c r="AC222" s="14" t="n">
        <v>0</v>
      </c>
      <c r="AD222" s="14" t="n">
        <v>6</v>
      </c>
      <c r="AE222" s="14" t="n">
        <f aca="false">SUM(I222:AD222)</f>
        <v>374</v>
      </c>
    </row>
    <row r="223" s="275" customFormat="true" ht="16.5" hidden="false" customHeight="false" outlineLevel="0" collapsed="false">
      <c r="A223" s="14" t="n">
        <v>222</v>
      </c>
      <c r="B223" s="14" t="n">
        <v>14</v>
      </c>
      <c r="C223" s="14" t="n">
        <v>66</v>
      </c>
      <c r="D223" s="14" t="s">
        <v>507</v>
      </c>
      <c r="E223" s="17"/>
      <c r="F223" s="22" t="n">
        <v>548</v>
      </c>
      <c r="G223" s="14" t="s">
        <v>33</v>
      </c>
      <c r="H223" s="14" t="n">
        <v>397</v>
      </c>
      <c r="I223" s="14" t="n">
        <v>52</v>
      </c>
      <c r="J223" s="14" t="n">
        <v>60</v>
      </c>
      <c r="K223" s="14" t="n">
        <v>9</v>
      </c>
      <c r="L223" s="14" t="n">
        <v>6</v>
      </c>
      <c r="M223" s="14" t="n">
        <v>5</v>
      </c>
      <c r="N223" s="14" t="n">
        <v>0</v>
      </c>
      <c r="O223" s="14" t="n">
        <v>4</v>
      </c>
      <c r="P223" s="14" t="n">
        <v>2</v>
      </c>
      <c r="Q223" s="14" t="n">
        <v>0</v>
      </c>
      <c r="R223" s="14" t="n">
        <v>41</v>
      </c>
      <c r="T223" s="14" t="n">
        <v>4</v>
      </c>
      <c r="U223" s="14" t="n">
        <v>5</v>
      </c>
      <c r="V223" s="14" t="n">
        <v>5</v>
      </c>
      <c r="W223" s="14" t="n">
        <v>0</v>
      </c>
      <c r="X223" s="14" t="n">
        <v>30</v>
      </c>
      <c r="Y223" s="14" t="n">
        <v>2</v>
      </c>
      <c r="Z223" s="14" t="n">
        <v>4</v>
      </c>
      <c r="AA223" s="14" t="n">
        <v>3</v>
      </c>
      <c r="AB223" s="14" t="n">
        <v>17</v>
      </c>
      <c r="AC223" s="14" t="n">
        <v>0</v>
      </c>
      <c r="AD223" s="14" t="n">
        <v>11</v>
      </c>
      <c r="AE223" s="14" t="n">
        <f aca="false">SUM(I223:AD223)</f>
        <v>260</v>
      </c>
    </row>
    <row r="224" s="275" customFormat="true" ht="16.5" hidden="false" customHeight="false" outlineLevel="0" collapsed="false">
      <c r="A224" s="14" t="n">
        <v>223</v>
      </c>
      <c r="B224" s="14" t="n">
        <v>14</v>
      </c>
      <c r="C224" s="14" t="n">
        <v>66</v>
      </c>
      <c r="D224" s="14" t="s">
        <v>507</v>
      </c>
      <c r="E224" s="17"/>
      <c r="F224" s="22" t="n">
        <v>548</v>
      </c>
      <c r="G224" s="14" t="s">
        <v>34</v>
      </c>
      <c r="H224" s="14" t="n">
        <v>396</v>
      </c>
      <c r="I224" s="14" t="n">
        <v>57</v>
      </c>
      <c r="J224" s="14" t="n">
        <v>66</v>
      </c>
      <c r="K224" s="14" t="n">
        <v>13</v>
      </c>
      <c r="L224" s="14" t="n">
        <v>5</v>
      </c>
      <c r="M224" s="14" t="n">
        <v>13</v>
      </c>
      <c r="N224" s="14" t="n">
        <v>1</v>
      </c>
      <c r="O224" s="14" t="n">
        <v>3</v>
      </c>
      <c r="P224" s="14" t="n">
        <v>2</v>
      </c>
      <c r="Q224" s="14" t="n">
        <v>1</v>
      </c>
      <c r="R224" s="14" t="n">
        <v>26</v>
      </c>
      <c r="T224" s="14" t="n">
        <v>9</v>
      </c>
      <c r="U224" s="14" t="n">
        <v>1</v>
      </c>
      <c r="V224" s="14" t="n">
        <v>3</v>
      </c>
      <c r="W224" s="14" t="n">
        <v>0</v>
      </c>
      <c r="X224" s="14" t="n">
        <v>16</v>
      </c>
      <c r="Y224" s="14" t="n">
        <v>1</v>
      </c>
      <c r="Z224" s="14" t="n">
        <v>2</v>
      </c>
      <c r="AA224" s="14" t="n">
        <v>1</v>
      </c>
      <c r="AB224" s="14" t="n">
        <v>11</v>
      </c>
      <c r="AC224" s="14" t="n">
        <v>1</v>
      </c>
      <c r="AD224" s="14" t="n">
        <v>10</v>
      </c>
      <c r="AE224" s="14" t="n">
        <f aca="false">SUM(I224:AD224)</f>
        <v>242</v>
      </c>
    </row>
    <row r="225" s="275" customFormat="true" ht="16.5" hidden="false" customHeight="false" outlineLevel="0" collapsed="false">
      <c r="A225" s="14" t="n">
        <v>224</v>
      </c>
      <c r="B225" s="14" t="n">
        <v>14</v>
      </c>
      <c r="C225" s="14" t="n">
        <v>66</v>
      </c>
      <c r="D225" s="14" t="s">
        <v>507</v>
      </c>
      <c r="E225" s="17"/>
      <c r="F225" s="22" t="n">
        <v>549</v>
      </c>
      <c r="G225" s="14" t="s">
        <v>33</v>
      </c>
      <c r="H225" s="14" t="n">
        <v>463</v>
      </c>
      <c r="I225" s="14" t="n">
        <v>49</v>
      </c>
      <c r="J225" s="14" t="n">
        <v>77</v>
      </c>
      <c r="K225" s="14" t="n">
        <v>27</v>
      </c>
      <c r="L225" s="14" t="n">
        <v>11</v>
      </c>
      <c r="M225" s="14" t="n">
        <v>7</v>
      </c>
      <c r="N225" s="14" t="n">
        <v>3</v>
      </c>
      <c r="O225" s="14" t="n">
        <v>3</v>
      </c>
      <c r="P225" s="14" t="n">
        <v>2</v>
      </c>
      <c r="Q225" s="14" t="n">
        <v>0</v>
      </c>
      <c r="R225" s="14" t="n">
        <v>35</v>
      </c>
      <c r="T225" s="14" t="n">
        <v>7</v>
      </c>
      <c r="U225" s="14" t="n">
        <v>5</v>
      </c>
      <c r="V225" s="14" t="n">
        <v>3</v>
      </c>
      <c r="W225" s="14" t="n">
        <v>0</v>
      </c>
      <c r="X225" s="14" t="n">
        <v>17</v>
      </c>
      <c r="Y225" s="14" t="n">
        <v>1</v>
      </c>
      <c r="Z225" s="14" t="n">
        <v>4</v>
      </c>
      <c r="AA225" s="14" t="n">
        <v>4</v>
      </c>
      <c r="AB225" s="14" t="n">
        <v>10</v>
      </c>
      <c r="AC225" s="14" t="n">
        <v>0</v>
      </c>
      <c r="AD225" s="14" t="n">
        <v>10</v>
      </c>
      <c r="AE225" s="14" t="n">
        <f aca="false">SUM(I225:AD225)</f>
        <v>275</v>
      </c>
    </row>
    <row r="226" s="275" customFormat="true" ht="16.5" hidden="false" customHeight="false" outlineLevel="0" collapsed="false">
      <c r="A226" s="14" t="n">
        <v>225</v>
      </c>
      <c r="B226" s="14" t="n">
        <v>14</v>
      </c>
      <c r="C226" s="14" t="n">
        <v>66</v>
      </c>
      <c r="D226" s="14" t="s">
        <v>507</v>
      </c>
      <c r="E226" s="14"/>
      <c r="F226" s="22" t="n">
        <v>550</v>
      </c>
      <c r="G226" s="14" t="s">
        <v>33</v>
      </c>
      <c r="H226" s="14" t="n">
        <v>535</v>
      </c>
      <c r="I226" s="14" t="n">
        <v>58</v>
      </c>
      <c r="J226" s="14" t="n">
        <v>97</v>
      </c>
      <c r="K226" s="14" t="n">
        <v>16</v>
      </c>
      <c r="L226" s="14" t="n">
        <v>5</v>
      </c>
      <c r="M226" s="14" t="n">
        <v>10</v>
      </c>
      <c r="N226" s="14" t="n">
        <v>2</v>
      </c>
      <c r="O226" s="14" t="n">
        <v>0</v>
      </c>
      <c r="P226" s="14" t="n">
        <v>3</v>
      </c>
      <c r="Q226" s="14" t="n">
        <v>2</v>
      </c>
      <c r="R226" s="14" t="n">
        <v>74</v>
      </c>
      <c r="T226" s="14" t="n">
        <v>7</v>
      </c>
      <c r="U226" s="14" t="n">
        <v>6</v>
      </c>
      <c r="V226" s="14" t="n">
        <v>0</v>
      </c>
      <c r="W226" s="14" t="n">
        <v>0</v>
      </c>
      <c r="X226" s="14" t="n">
        <v>24</v>
      </c>
      <c r="Y226" s="14" t="n">
        <v>0</v>
      </c>
      <c r="Z226" s="14" t="n">
        <v>4</v>
      </c>
      <c r="AA226" s="14" t="n">
        <v>1</v>
      </c>
      <c r="AB226" s="14" t="n">
        <v>8</v>
      </c>
      <c r="AC226" s="14" t="n">
        <v>1</v>
      </c>
      <c r="AD226" s="14" t="n">
        <v>11</v>
      </c>
      <c r="AE226" s="14" t="n">
        <f aca="false">SUM(I226:AD226)</f>
        <v>329</v>
      </c>
    </row>
    <row r="227" s="275" customFormat="true" ht="16.5" hidden="false" customHeight="false" outlineLevel="0" collapsed="false">
      <c r="A227" s="14" t="n">
        <v>226</v>
      </c>
      <c r="B227" s="14" t="n">
        <v>14</v>
      </c>
      <c r="C227" s="14" t="n">
        <v>66</v>
      </c>
      <c r="D227" s="14" t="s">
        <v>507</v>
      </c>
      <c r="E227" s="17"/>
      <c r="F227" s="22" t="n">
        <v>551</v>
      </c>
      <c r="G227" s="14" t="s">
        <v>33</v>
      </c>
      <c r="H227" s="14" t="n">
        <v>463</v>
      </c>
      <c r="I227" s="14" t="n">
        <v>64</v>
      </c>
      <c r="J227" s="14" t="n">
        <v>83</v>
      </c>
      <c r="K227" s="14" t="n">
        <v>13</v>
      </c>
      <c r="L227" s="14" t="n">
        <v>2</v>
      </c>
      <c r="M227" s="14" t="n">
        <v>17</v>
      </c>
      <c r="N227" s="14" t="n">
        <v>3</v>
      </c>
      <c r="O227" s="14" t="n">
        <v>3</v>
      </c>
      <c r="P227" s="14" t="n">
        <v>1</v>
      </c>
      <c r="Q227" s="14" t="n">
        <v>0</v>
      </c>
      <c r="R227" s="14" t="n">
        <v>44</v>
      </c>
      <c r="T227" s="14" t="n">
        <v>6</v>
      </c>
      <c r="U227" s="14" t="n">
        <v>2</v>
      </c>
      <c r="V227" s="14" t="n">
        <v>1</v>
      </c>
      <c r="W227" s="14" t="n">
        <v>0</v>
      </c>
      <c r="X227" s="14" t="n">
        <v>11</v>
      </c>
      <c r="Y227" s="14" t="n">
        <v>1</v>
      </c>
      <c r="Z227" s="14" t="n">
        <v>5</v>
      </c>
      <c r="AA227" s="14" t="n">
        <v>1</v>
      </c>
      <c r="AB227" s="14" t="n">
        <v>0</v>
      </c>
      <c r="AC227" s="14" t="n">
        <v>0</v>
      </c>
      <c r="AD227" s="14" t="n">
        <v>7</v>
      </c>
      <c r="AE227" s="14" t="n">
        <f aca="false">SUM(I227:AD227)</f>
        <v>264</v>
      </c>
    </row>
    <row r="228" s="275" customFormat="true" ht="16.5" hidden="false" customHeight="false" outlineLevel="0" collapsed="false">
      <c r="A228" s="14" t="n">
        <v>227</v>
      </c>
      <c r="B228" s="14" t="n">
        <v>14</v>
      </c>
      <c r="C228" s="14" t="n">
        <v>66</v>
      </c>
      <c r="D228" s="14" t="s">
        <v>507</v>
      </c>
      <c r="E228" s="14"/>
      <c r="F228" s="22" t="n">
        <v>551</v>
      </c>
      <c r="G228" s="14" t="s">
        <v>34</v>
      </c>
      <c r="H228" s="14" t="n">
        <v>463</v>
      </c>
      <c r="I228" s="14" t="n">
        <v>39</v>
      </c>
      <c r="J228" s="14" t="n">
        <v>97</v>
      </c>
      <c r="K228" s="14" t="n">
        <v>6</v>
      </c>
      <c r="L228" s="14" t="n">
        <v>5</v>
      </c>
      <c r="M228" s="14" t="n">
        <v>12</v>
      </c>
      <c r="N228" s="14" t="n">
        <v>2</v>
      </c>
      <c r="O228" s="14" t="n">
        <v>2</v>
      </c>
      <c r="P228" s="14" t="n">
        <v>3</v>
      </c>
      <c r="Q228" s="14" t="n">
        <v>2</v>
      </c>
      <c r="R228" s="14" t="n">
        <v>56</v>
      </c>
      <c r="T228" s="14" t="n">
        <v>5</v>
      </c>
      <c r="U228" s="14" t="n">
        <v>4</v>
      </c>
      <c r="V228" s="14" t="n">
        <v>1</v>
      </c>
      <c r="W228" s="14" t="n">
        <v>0</v>
      </c>
      <c r="X228" s="14" t="n">
        <v>15</v>
      </c>
      <c r="Y228" s="14" t="n">
        <v>4</v>
      </c>
      <c r="Z228" s="14" t="n">
        <v>1</v>
      </c>
      <c r="AA228" s="14" t="n">
        <v>4</v>
      </c>
      <c r="AB228" s="14" t="n">
        <v>9</v>
      </c>
      <c r="AC228" s="14" t="n">
        <v>0</v>
      </c>
      <c r="AD228" s="14" t="n">
        <v>6</v>
      </c>
      <c r="AE228" s="14" t="n">
        <f aca="false">SUM(I228:AD228)</f>
        <v>273</v>
      </c>
    </row>
    <row r="229" s="275" customFormat="true" ht="16.5" hidden="false" customHeight="false" outlineLevel="0" collapsed="false">
      <c r="A229" s="14" t="n">
        <v>228</v>
      </c>
      <c r="B229" s="14" t="n">
        <v>14</v>
      </c>
      <c r="C229" s="14" t="n">
        <v>66</v>
      </c>
      <c r="D229" s="14" t="s">
        <v>507</v>
      </c>
      <c r="E229" s="14"/>
      <c r="F229" s="22" t="n">
        <v>552</v>
      </c>
      <c r="G229" s="14" t="s">
        <v>33</v>
      </c>
      <c r="H229" s="14" t="n">
        <v>655</v>
      </c>
      <c r="I229" s="14" t="n">
        <v>74</v>
      </c>
      <c r="J229" s="14" t="n">
        <v>70</v>
      </c>
      <c r="K229" s="14" t="n">
        <v>22</v>
      </c>
      <c r="L229" s="14" t="n">
        <v>7</v>
      </c>
      <c r="M229" s="14" t="n">
        <v>31</v>
      </c>
      <c r="N229" s="14" t="n">
        <v>6</v>
      </c>
      <c r="O229" s="14" t="n">
        <v>7</v>
      </c>
      <c r="P229" s="14" t="n">
        <v>5</v>
      </c>
      <c r="Q229" s="14" t="n">
        <v>3</v>
      </c>
      <c r="R229" s="14" t="n">
        <v>95</v>
      </c>
      <c r="T229" s="14" t="n">
        <v>5</v>
      </c>
      <c r="U229" s="14" t="n">
        <v>1</v>
      </c>
      <c r="V229" s="14" t="n">
        <v>1</v>
      </c>
      <c r="W229" s="14" t="n">
        <v>0</v>
      </c>
      <c r="X229" s="14" t="n">
        <v>29</v>
      </c>
      <c r="Y229" s="14" t="n">
        <v>6</v>
      </c>
      <c r="Z229" s="14" t="n">
        <v>4</v>
      </c>
      <c r="AA229" s="14" t="n">
        <v>1</v>
      </c>
      <c r="AB229" s="14" t="n">
        <v>12</v>
      </c>
      <c r="AC229" s="14" t="n">
        <v>0</v>
      </c>
      <c r="AD229" s="14" t="n">
        <v>15</v>
      </c>
      <c r="AE229" s="14" t="n">
        <f aca="false">SUM(I229:AD229)</f>
        <v>394</v>
      </c>
    </row>
    <row r="230" s="275" customFormat="true" ht="16.5" hidden="false" customHeight="false" outlineLevel="0" collapsed="false">
      <c r="A230" s="14" t="n">
        <v>229</v>
      </c>
      <c r="B230" s="14" t="n">
        <v>14</v>
      </c>
      <c r="C230" s="14" t="n">
        <v>66</v>
      </c>
      <c r="D230" s="14" t="s">
        <v>507</v>
      </c>
      <c r="E230" s="14"/>
      <c r="F230" s="22" t="n">
        <v>552</v>
      </c>
      <c r="G230" s="14" t="s">
        <v>34</v>
      </c>
      <c r="H230" s="14" t="n">
        <v>654</v>
      </c>
      <c r="I230" s="14" t="n">
        <v>54</v>
      </c>
      <c r="J230" s="14" t="n">
        <v>96</v>
      </c>
      <c r="K230" s="14" t="n">
        <v>21</v>
      </c>
      <c r="L230" s="14" t="n">
        <v>7</v>
      </c>
      <c r="M230" s="14" t="n">
        <v>28</v>
      </c>
      <c r="N230" s="14" t="n">
        <v>3</v>
      </c>
      <c r="O230" s="14" t="n">
        <v>4</v>
      </c>
      <c r="P230" s="14" t="n">
        <v>3</v>
      </c>
      <c r="Q230" s="14" t="n">
        <v>7</v>
      </c>
      <c r="R230" s="14" t="n">
        <v>86</v>
      </c>
      <c r="T230" s="14" t="n">
        <v>10</v>
      </c>
      <c r="U230" s="14" t="n">
        <v>3</v>
      </c>
      <c r="V230" s="14" t="n">
        <v>2</v>
      </c>
      <c r="W230" s="14" t="n">
        <v>0</v>
      </c>
      <c r="X230" s="14" t="n">
        <v>27</v>
      </c>
      <c r="Y230" s="14" t="n">
        <v>7</v>
      </c>
      <c r="Z230" s="14" t="n">
        <v>6</v>
      </c>
      <c r="AA230" s="14" t="n">
        <v>1</v>
      </c>
      <c r="AB230" s="14" t="n">
        <v>4</v>
      </c>
      <c r="AC230" s="14" t="n">
        <v>0</v>
      </c>
      <c r="AD230" s="14" t="n">
        <v>7</v>
      </c>
      <c r="AE230" s="14" t="n">
        <f aca="false">SUM(I230:AD230)</f>
        <v>376</v>
      </c>
    </row>
    <row r="231" s="275" customFormat="true" ht="16.5" hidden="false" customHeight="false" outlineLevel="0" collapsed="false">
      <c r="A231" s="14" t="n">
        <v>230</v>
      </c>
      <c r="B231" s="14" t="n">
        <v>14</v>
      </c>
      <c r="C231" s="14" t="n">
        <v>66</v>
      </c>
      <c r="D231" s="14" t="s">
        <v>507</v>
      </c>
      <c r="E231" s="14"/>
      <c r="F231" s="22" t="n">
        <v>553</v>
      </c>
      <c r="G231" s="14" t="s">
        <v>33</v>
      </c>
      <c r="H231" s="14" t="n">
        <v>532</v>
      </c>
      <c r="I231" s="14" t="n">
        <v>38</v>
      </c>
      <c r="J231" s="14" t="n">
        <v>73</v>
      </c>
      <c r="K231" s="14" t="n">
        <v>13</v>
      </c>
      <c r="L231" s="14" t="n">
        <v>10</v>
      </c>
      <c r="M231" s="14" t="n">
        <v>20</v>
      </c>
      <c r="N231" s="14" t="n">
        <v>8</v>
      </c>
      <c r="O231" s="14" t="n">
        <v>5</v>
      </c>
      <c r="P231" s="14" t="n">
        <v>3</v>
      </c>
      <c r="Q231" s="14" t="n">
        <v>1</v>
      </c>
      <c r="R231" s="14" t="n">
        <v>49</v>
      </c>
      <c r="T231" s="14" t="n">
        <v>6</v>
      </c>
      <c r="U231" s="14" t="n">
        <v>0</v>
      </c>
      <c r="V231" s="14" t="n">
        <v>1</v>
      </c>
      <c r="W231" s="14" t="n">
        <v>0</v>
      </c>
      <c r="X231" s="14" t="n">
        <v>8</v>
      </c>
      <c r="Y231" s="14" t="n">
        <v>6</v>
      </c>
      <c r="Z231" s="14" t="n">
        <v>6</v>
      </c>
      <c r="AA231" s="14" t="n">
        <v>3</v>
      </c>
      <c r="AB231" s="14" t="n">
        <v>6</v>
      </c>
      <c r="AC231" s="14" t="n">
        <v>1</v>
      </c>
      <c r="AD231" s="14" t="n">
        <v>1</v>
      </c>
      <c r="AE231" s="14" t="n">
        <f aca="false">SUM(I231:AD231)</f>
        <v>258</v>
      </c>
    </row>
    <row r="232" s="275" customFormat="true" ht="16.5" hidden="false" customHeight="false" outlineLevel="0" collapsed="false">
      <c r="A232" s="14" t="n">
        <v>231</v>
      </c>
      <c r="B232" s="14" t="n">
        <v>14</v>
      </c>
      <c r="C232" s="14" t="n">
        <v>66</v>
      </c>
      <c r="D232" s="14" t="s">
        <v>507</v>
      </c>
      <c r="E232" s="14"/>
      <c r="F232" s="22" t="n">
        <v>553</v>
      </c>
      <c r="G232" s="14" t="s">
        <v>34</v>
      </c>
      <c r="H232" s="14" t="n">
        <v>532</v>
      </c>
      <c r="I232" s="14" t="n">
        <v>32</v>
      </c>
      <c r="J232" s="14" t="n">
        <v>56</v>
      </c>
      <c r="K232" s="14" t="n">
        <v>23</v>
      </c>
      <c r="L232" s="14" t="n">
        <v>15</v>
      </c>
      <c r="M232" s="14" t="n">
        <v>22</v>
      </c>
      <c r="N232" s="14" t="n">
        <v>2</v>
      </c>
      <c r="O232" s="14" t="n">
        <v>6</v>
      </c>
      <c r="P232" s="14" t="n">
        <v>3</v>
      </c>
      <c r="Q232" s="14" t="n">
        <v>2</v>
      </c>
      <c r="R232" s="14" t="n">
        <v>80</v>
      </c>
      <c r="T232" s="14" t="n">
        <v>6</v>
      </c>
      <c r="U232" s="14" t="n">
        <v>1</v>
      </c>
      <c r="V232" s="14" t="n">
        <v>5</v>
      </c>
      <c r="W232" s="14" t="n">
        <v>0</v>
      </c>
      <c r="X232" s="14" t="n">
        <v>7</v>
      </c>
      <c r="Y232" s="14" t="n">
        <v>5</v>
      </c>
      <c r="Z232" s="14" t="n">
        <v>3</v>
      </c>
      <c r="AA232" s="14" t="n">
        <v>3</v>
      </c>
      <c r="AB232" s="14" t="n">
        <v>15</v>
      </c>
      <c r="AC232" s="14" t="n">
        <v>0</v>
      </c>
      <c r="AD232" s="14" t="n">
        <v>9</v>
      </c>
      <c r="AE232" s="14" t="n">
        <f aca="false">SUM(I232:AD232)</f>
        <v>295</v>
      </c>
    </row>
    <row r="233" s="275" customFormat="true" ht="16.5" hidden="false" customHeight="false" outlineLevel="0" collapsed="false">
      <c r="A233" s="14" t="n">
        <v>232</v>
      </c>
      <c r="B233" s="14" t="n">
        <v>14</v>
      </c>
      <c r="C233" s="14" t="n">
        <v>66</v>
      </c>
      <c r="D233" s="14" t="s">
        <v>507</v>
      </c>
      <c r="E233" s="14"/>
      <c r="F233" s="22" t="n">
        <v>553</v>
      </c>
      <c r="G233" s="14" t="s">
        <v>35</v>
      </c>
      <c r="H233" s="14" t="n">
        <v>531</v>
      </c>
      <c r="I233" s="14" t="n">
        <v>45</v>
      </c>
      <c r="J233" s="14" t="n">
        <v>2</v>
      </c>
      <c r="K233" s="14" t="n">
        <v>20</v>
      </c>
      <c r="L233" s="14" t="n">
        <v>10</v>
      </c>
      <c r="M233" s="14" t="n">
        <v>15</v>
      </c>
      <c r="N233" s="14" t="n">
        <v>6</v>
      </c>
      <c r="O233" s="14" t="n">
        <v>3</v>
      </c>
      <c r="P233" s="14" t="n">
        <v>4</v>
      </c>
      <c r="Q233" s="14" t="n">
        <v>2</v>
      </c>
      <c r="R233" s="14" t="n">
        <v>65</v>
      </c>
      <c r="T233" s="14" t="n">
        <v>7</v>
      </c>
      <c r="U233" s="14" t="n">
        <v>1</v>
      </c>
      <c r="V233" s="14" t="n">
        <v>1</v>
      </c>
      <c r="W233" s="14" t="n">
        <v>0</v>
      </c>
      <c r="X233" s="14" t="n">
        <v>14</v>
      </c>
      <c r="Y233" s="14" t="n">
        <v>3</v>
      </c>
      <c r="Z233" s="14" t="n">
        <v>4</v>
      </c>
      <c r="AA233" s="14" t="n">
        <v>0</v>
      </c>
      <c r="AB233" s="14" t="n">
        <v>0</v>
      </c>
      <c r="AC233" s="14" t="n">
        <v>1</v>
      </c>
      <c r="AD233" s="14" t="n">
        <v>9</v>
      </c>
      <c r="AE233" s="14" t="n">
        <f aca="false">SUM(I233:AD233)</f>
        <v>212</v>
      </c>
    </row>
    <row r="234" s="275" customFormat="true" ht="16.5" hidden="false" customHeight="false" outlineLevel="0" collapsed="false">
      <c r="A234" s="14" t="n">
        <v>233</v>
      </c>
      <c r="B234" s="14" t="n">
        <v>14</v>
      </c>
      <c r="C234" s="14" t="n">
        <v>66</v>
      </c>
      <c r="D234" s="14" t="s">
        <v>507</v>
      </c>
      <c r="E234" s="14"/>
      <c r="F234" s="22" t="n">
        <v>553</v>
      </c>
      <c r="G234" s="14" t="s">
        <v>36</v>
      </c>
      <c r="H234" s="14"/>
      <c r="I234" s="14" t="n">
        <v>2</v>
      </c>
      <c r="J234" s="14" t="n">
        <v>0</v>
      </c>
      <c r="K234" s="14" t="n">
        <v>1</v>
      </c>
      <c r="L234" s="14" t="n">
        <v>1</v>
      </c>
      <c r="M234" s="14" t="n">
        <v>0</v>
      </c>
      <c r="N234" s="14" t="n">
        <v>0</v>
      </c>
      <c r="O234" s="14" t="n">
        <v>0</v>
      </c>
      <c r="P234" s="14" t="n">
        <v>0</v>
      </c>
      <c r="Q234" s="14" t="n">
        <v>0</v>
      </c>
      <c r="R234" s="14" t="n">
        <v>5</v>
      </c>
      <c r="T234" s="14" t="n">
        <v>0</v>
      </c>
      <c r="U234" s="14" t="n">
        <v>1</v>
      </c>
      <c r="V234" s="14" t="n">
        <v>0</v>
      </c>
      <c r="W234" s="14" t="n">
        <v>0</v>
      </c>
      <c r="X234" s="14" t="n">
        <v>0</v>
      </c>
      <c r="Y234" s="14" t="n">
        <v>0</v>
      </c>
      <c r="Z234" s="14" t="n">
        <v>0</v>
      </c>
      <c r="AA234" s="14" t="n">
        <v>0</v>
      </c>
      <c r="AB234" s="14" t="n">
        <v>8</v>
      </c>
      <c r="AC234" s="14" t="n">
        <v>0</v>
      </c>
      <c r="AD234" s="14" t="n">
        <v>0</v>
      </c>
      <c r="AE234" s="14" t="n">
        <f aca="false">SUM(I234:AD234)</f>
        <v>18</v>
      </c>
    </row>
    <row r="235" s="275" customFormat="true" ht="16.5" hidden="false" customHeight="false" outlineLevel="0" collapsed="false">
      <c r="A235" s="14" t="n">
        <v>234</v>
      </c>
      <c r="B235" s="14" t="n">
        <v>14</v>
      </c>
      <c r="C235" s="14" t="n">
        <v>66</v>
      </c>
      <c r="D235" s="14" t="s">
        <v>507</v>
      </c>
      <c r="E235" s="14"/>
      <c r="F235" s="22" t="n">
        <v>554</v>
      </c>
      <c r="G235" s="14" t="s">
        <v>33</v>
      </c>
      <c r="H235" s="14" t="n">
        <v>480</v>
      </c>
      <c r="I235" s="14" t="n">
        <v>44</v>
      </c>
      <c r="J235" s="14" t="n">
        <v>56</v>
      </c>
      <c r="K235" s="14" t="n">
        <v>12</v>
      </c>
      <c r="L235" s="14" t="n">
        <v>10</v>
      </c>
      <c r="M235" s="14" t="n">
        <v>22</v>
      </c>
      <c r="N235" s="14" t="n">
        <v>1</v>
      </c>
      <c r="O235" s="14" t="n">
        <v>3</v>
      </c>
      <c r="P235" s="14" t="n">
        <v>3</v>
      </c>
      <c r="Q235" s="14" t="n">
        <v>4</v>
      </c>
      <c r="R235" s="14" t="n">
        <v>64</v>
      </c>
      <c r="T235" s="14" t="n">
        <v>8</v>
      </c>
      <c r="U235" s="14" t="n">
        <v>4</v>
      </c>
      <c r="V235" s="14" t="n">
        <v>2</v>
      </c>
      <c r="W235" s="14" t="n">
        <v>0</v>
      </c>
      <c r="X235" s="14" t="n">
        <v>25</v>
      </c>
      <c r="Y235" s="14" t="n">
        <v>0</v>
      </c>
      <c r="Z235" s="14" t="n">
        <v>4</v>
      </c>
      <c r="AA235" s="14" t="n">
        <v>2</v>
      </c>
      <c r="AB235" s="14" t="n">
        <v>3</v>
      </c>
      <c r="AC235" s="14" t="n">
        <v>0</v>
      </c>
      <c r="AD235" s="14" t="n">
        <v>6</v>
      </c>
      <c r="AE235" s="14" t="n">
        <f aca="false">SUM(I235:AD235)</f>
        <v>273</v>
      </c>
    </row>
    <row r="236" s="275" customFormat="true" ht="16.5" hidden="false" customHeight="false" outlineLevel="0" collapsed="false">
      <c r="A236" s="14" t="n">
        <v>235</v>
      </c>
      <c r="B236" s="14" t="n">
        <v>14</v>
      </c>
      <c r="C236" s="14" t="n">
        <v>66</v>
      </c>
      <c r="D236" s="14" t="s">
        <v>507</v>
      </c>
      <c r="E236" s="14"/>
      <c r="F236" s="22" t="n">
        <v>554</v>
      </c>
      <c r="G236" s="14" t="s">
        <v>34</v>
      </c>
      <c r="H236" s="14" t="n">
        <v>480</v>
      </c>
      <c r="I236" s="14" t="n">
        <v>44</v>
      </c>
      <c r="J236" s="14" t="n">
        <v>75</v>
      </c>
      <c r="K236" s="14" t="n">
        <v>17</v>
      </c>
      <c r="L236" s="14" t="n">
        <v>5</v>
      </c>
      <c r="M236" s="14" t="n">
        <v>23</v>
      </c>
      <c r="N236" s="14" t="n">
        <v>0</v>
      </c>
      <c r="O236" s="14" t="n">
        <v>4</v>
      </c>
      <c r="P236" s="14" t="n">
        <v>1</v>
      </c>
      <c r="Q236" s="14" t="n">
        <v>0</v>
      </c>
      <c r="R236" s="14" t="n">
        <v>62</v>
      </c>
      <c r="T236" s="14" t="n">
        <v>3</v>
      </c>
      <c r="U236" s="14" t="n">
        <v>2</v>
      </c>
      <c r="V236" s="14" t="n">
        <v>1</v>
      </c>
      <c r="W236" s="14" t="n">
        <v>0</v>
      </c>
      <c r="X236" s="14" t="n">
        <v>18</v>
      </c>
      <c r="Y236" s="14" t="n">
        <v>1</v>
      </c>
      <c r="Z236" s="14" t="n">
        <v>4</v>
      </c>
      <c r="AA236" s="14" t="n">
        <v>5</v>
      </c>
      <c r="AB236" s="14" t="n">
        <v>7</v>
      </c>
      <c r="AC236" s="14" t="n">
        <v>0</v>
      </c>
      <c r="AD236" s="14" t="n">
        <v>15</v>
      </c>
      <c r="AE236" s="14" t="n">
        <f aca="false">SUM(I236:AD236)</f>
        <v>287</v>
      </c>
    </row>
    <row r="237" s="275" customFormat="true" ht="16.5" hidden="false" customHeight="false" outlineLevel="0" collapsed="false">
      <c r="A237" s="14" t="n">
        <v>236</v>
      </c>
      <c r="B237" s="14" t="n">
        <v>14</v>
      </c>
      <c r="C237" s="14" t="n">
        <v>66</v>
      </c>
      <c r="D237" s="14" t="s">
        <v>507</v>
      </c>
      <c r="E237" s="14"/>
      <c r="F237" s="22" t="n">
        <v>555</v>
      </c>
      <c r="G237" s="14" t="s">
        <v>33</v>
      </c>
      <c r="H237" s="14" t="n">
        <v>482</v>
      </c>
      <c r="I237" s="14" t="n">
        <v>53</v>
      </c>
      <c r="J237" s="14" t="n">
        <v>81</v>
      </c>
      <c r="K237" s="14" t="n">
        <v>9</v>
      </c>
      <c r="L237" s="14" t="n">
        <v>2</v>
      </c>
      <c r="M237" s="14" t="n">
        <v>14</v>
      </c>
      <c r="N237" s="14" t="n">
        <v>1</v>
      </c>
      <c r="O237" s="14" t="n">
        <v>2</v>
      </c>
      <c r="P237" s="14" t="n">
        <v>5</v>
      </c>
      <c r="Q237" s="14" t="n">
        <v>4</v>
      </c>
      <c r="R237" s="14" t="n">
        <v>54</v>
      </c>
      <c r="T237" s="14" t="n">
        <v>2</v>
      </c>
      <c r="U237" s="14" t="n">
        <v>2</v>
      </c>
      <c r="V237" s="14" t="n">
        <v>1</v>
      </c>
      <c r="W237" s="14" t="n">
        <v>0</v>
      </c>
      <c r="X237" s="14" t="n">
        <v>27</v>
      </c>
      <c r="Y237" s="14" t="n">
        <v>1</v>
      </c>
      <c r="Z237" s="14" t="n">
        <v>0</v>
      </c>
      <c r="AA237" s="14" t="n">
        <v>0</v>
      </c>
      <c r="AB237" s="14" t="n">
        <v>10</v>
      </c>
      <c r="AC237" s="14" t="n">
        <v>1</v>
      </c>
      <c r="AD237" s="14" t="n">
        <v>9</v>
      </c>
      <c r="AE237" s="14" t="n">
        <f aca="false">SUM(I237:AD237)</f>
        <v>278</v>
      </c>
    </row>
    <row r="238" s="275" customFormat="true" ht="16.5" hidden="false" customHeight="false" outlineLevel="0" collapsed="false">
      <c r="A238" s="14" t="n">
        <v>237</v>
      </c>
      <c r="B238" s="14" t="n">
        <v>14</v>
      </c>
      <c r="C238" s="14" t="n">
        <v>66</v>
      </c>
      <c r="D238" s="14" t="s">
        <v>507</v>
      </c>
      <c r="E238" s="17"/>
      <c r="F238" s="22" t="n">
        <v>555</v>
      </c>
      <c r="G238" s="14" t="s">
        <v>34</v>
      </c>
      <c r="H238" s="14" t="n">
        <v>481</v>
      </c>
      <c r="I238" s="14" t="n">
        <v>66</v>
      </c>
      <c r="J238" s="14" t="n">
        <v>73</v>
      </c>
      <c r="K238" s="14" t="n">
        <v>8</v>
      </c>
      <c r="L238" s="14" t="n">
        <v>2</v>
      </c>
      <c r="M238" s="14" t="n">
        <v>10</v>
      </c>
      <c r="N238" s="14" t="n">
        <v>2</v>
      </c>
      <c r="O238" s="14" t="n">
        <v>4</v>
      </c>
      <c r="P238" s="14" t="n">
        <v>2</v>
      </c>
      <c r="Q238" s="14" t="n">
        <v>4</v>
      </c>
      <c r="R238" s="14" t="n">
        <v>50</v>
      </c>
      <c r="T238" s="14" t="n">
        <v>5</v>
      </c>
      <c r="U238" s="14" t="n">
        <v>3</v>
      </c>
      <c r="V238" s="14" t="n">
        <v>3</v>
      </c>
      <c r="W238" s="14" t="n">
        <v>0</v>
      </c>
      <c r="X238" s="14" t="n">
        <v>12</v>
      </c>
      <c r="Y238" s="14" t="n">
        <v>2</v>
      </c>
      <c r="Z238" s="14" t="n">
        <v>0</v>
      </c>
      <c r="AA238" s="14" t="n">
        <v>3</v>
      </c>
      <c r="AB238" s="14" t="n">
        <v>8</v>
      </c>
      <c r="AC238" s="14" t="n">
        <v>1</v>
      </c>
      <c r="AD238" s="14" t="n">
        <v>11</v>
      </c>
      <c r="AE238" s="14" t="n">
        <f aca="false">SUM(I238:AD238)</f>
        <v>269</v>
      </c>
    </row>
    <row r="239" s="275" customFormat="true" ht="16.5" hidden="false" customHeight="false" outlineLevel="0" collapsed="false">
      <c r="A239" s="14" t="n">
        <v>238</v>
      </c>
      <c r="B239" s="14" t="n">
        <v>14</v>
      </c>
      <c r="C239" s="14" t="n">
        <v>66</v>
      </c>
      <c r="D239" s="14" t="s">
        <v>507</v>
      </c>
      <c r="E239" s="17"/>
      <c r="F239" s="22" t="n">
        <v>556</v>
      </c>
      <c r="G239" s="14" t="s">
        <v>33</v>
      </c>
      <c r="H239" s="14" t="n">
        <v>745</v>
      </c>
      <c r="I239" s="14" t="n">
        <v>101</v>
      </c>
      <c r="J239" s="14" t="n">
        <v>89</v>
      </c>
      <c r="K239" s="14" t="n">
        <v>16</v>
      </c>
      <c r="L239" s="14" t="n">
        <v>11</v>
      </c>
      <c r="M239" s="14" t="n">
        <v>26</v>
      </c>
      <c r="N239" s="14" t="n">
        <v>1</v>
      </c>
      <c r="O239" s="14" t="n">
        <v>12</v>
      </c>
      <c r="P239" s="14" t="n">
        <v>1</v>
      </c>
      <c r="Q239" s="14" t="n">
        <v>1</v>
      </c>
      <c r="R239" s="14" t="n">
        <v>72</v>
      </c>
      <c r="T239" s="14" t="n">
        <v>7</v>
      </c>
      <c r="U239" s="14" t="n">
        <v>6</v>
      </c>
      <c r="V239" s="14" t="n">
        <v>3</v>
      </c>
      <c r="W239" s="14" t="n">
        <v>0</v>
      </c>
      <c r="X239" s="14" t="n">
        <v>24</v>
      </c>
      <c r="Y239" s="14" t="n">
        <v>10</v>
      </c>
      <c r="Z239" s="14" t="n">
        <v>1</v>
      </c>
      <c r="AA239" s="14" t="n">
        <v>8</v>
      </c>
      <c r="AB239" s="14" t="n">
        <v>5</v>
      </c>
      <c r="AC239" s="14" t="n">
        <v>1</v>
      </c>
      <c r="AD239" s="14" t="n">
        <v>23</v>
      </c>
      <c r="AE239" s="14" t="n">
        <f aca="false">SUM(I239:AD239)</f>
        <v>418</v>
      </c>
    </row>
    <row r="240" s="275" customFormat="true" ht="16.5" hidden="false" customHeight="false" outlineLevel="0" collapsed="false">
      <c r="A240" s="14" t="n">
        <v>239</v>
      </c>
      <c r="B240" s="14" t="n">
        <v>14</v>
      </c>
      <c r="C240" s="14" t="n">
        <v>66</v>
      </c>
      <c r="D240" s="14" t="s">
        <v>507</v>
      </c>
      <c r="E240" s="14"/>
      <c r="F240" s="22" t="n">
        <v>557</v>
      </c>
      <c r="G240" s="14" t="s">
        <v>33</v>
      </c>
      <c r="H240" s="14" t="n">
        <v>450</v>
      </c>
      <c r="I240" s="14" t="n">
        <v>43</v>
      </c>
      <c r="J240" s="14" t="n">
        <v>50</v>
      </c>
      <c r="K240" s="14" t="n">
        <v>8</v>
      </c>
      <c r="L240" s="14" t="n">
        <v>5</v>
      </c>
      <c r="M240" s="14" t="n">
        <v>12</v>
      </c>
      <c r="N240" s="14" t="n">
        <v>0</v>
      </c>
      <c r="O240" s="14" t="n">
        <v>8</v>
      </c>
      <c r="P240" s="14" t="n">
        <v>4</v>
      </c>
      <c r="Q240" s="14" t="n">
        <v>1</v>
      </c>
      <c r="R240" s="14" t="n">
        <v>64</v>
      </c>
      <c r="T240" s="14" t="n">
        <v>7</v>
      </c>
      <c r="U240" s="14" t="n">
        <v>1</v>
      </c>
      <c r="V240" s="14" t="n">
        <v>2</v>
      </c>
      <c r="W240" s="14" t="n">
        <v>9</v>
      </c>
      <c r="X240" s="14" t="n">
        <v>0</v>
      </c>
      <c r="Y240" s="14" t="n">
        <v>0</v>
      </c>
      <c r="Z240" s="14" t="n">
        <v>0</v>
      </c>
      <c r="AA240" s="14" t="n">
        <v>0</v>
      </c>
      <c r="AB240" s="14" t="n">
        <v>6</v>
      </c>
      <c r="AC240" s="14" t="n">
        <v>0</v>
      </c>
      <c r="AD240" s="14" t="n">
        <v>8</v>
      </c>
      <c r="AE240" s="14" t="n">
        <f aca="false">SUM(I240:AD240)</f>
        <v>228</v>
      </c>
    </row>
    <row r="241" s="275" customFormat="true" ht="16.5" hidden="false" customHeight="false" outlineLevel="0" collapsed="false">
      <c r="A241" s="14" t="n">
        <v>240</v>
      </c>
      <c r="B241" s="14" t="n">
        <v>14</v>
      </c>
      <c r="C241" s="14" t="n">
        <v>66</v>
      </c>
      <c r="D241" s="14" t="s">
        <v>507</v>
      </c>
      <c r="E241" s="17"/>
      <c r="F241" s="22" t="n">
        <v>557</v>
      </c>
      <c r="G241" s="14" t="s">
        <v>34</v>
      </c>
      <c r="H241" s="14" t="n">
        <v>449</v>
      </c>
      <c r="I241" s="14" t="n">
        <v>35</v>
      </c>
      <c r="J241" s="14" t="n">
        <v>48</v>
      </c>
      <c r="K241" s="14" t="n">
        <v>11</v>
      </c>
      <c r="L241" s="14" t="n">
        <v>5</v>
      </c>
      <c r="M241" s="14" t="n">
        <v>9</v>
      </c>
      <c r="N241" s="14" t="n">
        <v>3</v>
      </c>
      <c r="O241" s="14" t="n">
        <v>1</v>
      </c>
      <c r="P241" s="14" t="n">
        <v>2</v>
      </c>
      <c r="Q241" s="14" t="n">
        <v>4</v>
      </c>
      <c r="R241" s="14" t="n">
        <v>65</v>
      </c>
      <c r="T241" s="14" t="n">
        <v>4</v>
      </c>
      <c r="U241" s="14" t="n">
        <v>0</v>
      </c>
      <c r="V241" s="14" t="n">
        <v>2</v>
      </c>
      <c r="W241" s="14" t="n">
        <v>0</v>
      </c>
      <c r="X241" s="14" t="n">
        <v>20</v>
      </c>
      <c r="Y241" s="14" t="n">
        <v>4</v>
      </c>
      <c r="Z241" s="14" t="n">
        <v>3</v>
      </c>
      <c r="AA241" s="14" t="n">
        <v>2</v>
      </c>
      <c r="AB241" s="14" t="n">
        <v>7</v>
      </c>
      <c r="AC241" s="14" t="n">
        <v>0</v>
      </c>
      <c r="AD241" s="14" t="n">
        <v>18</v>
      </c>
      <c r="AE241" s="14" t="n">
        <f aca="false">SUM(I241:AD241)</f>
        <v>243</v>
      </c>
    </row>
    <row r="242" s="275" customFormat="true" ht="16.5" hidden="false" customHeight="false" outlineLevel="0" collapsed="false">
      <c r="A242" s="14" t="n">
        <v>241</v>
      </c>
      <c r="B242" s="14" t="n">
        <v>14</v>
      </c>
      <c r="C242" s="14" t="n">
        <v>66</v>
      </c>
      <c r="D242" s="14" t="s">
        <v>507</v>
      </c>
      <c r="E242" s="14"/>
      <c r="F242" s="22" t="n">
        <v>558</v>
      </c>
      <c r="G242" s="14" t="s">
        <v>33</v>
      </c>
      <c r="H242" s="14" t="n">
        <v>473</v>
      </c>
      <c r="I242" s="14" t="n">
        <v>23</v>
      </c>
      <c r="J242" s="14" t="n">
        <v>45</v>
      </c>
      <c r="K242" s="14" t="n">
        <v>15</v>
      </c>
      <c r="L242" s="14" t="n">
        <v>5</v>
      </c>
      <c r="M242" s="14" t="n">
        <v>13</v>
      </c>
      <c r="N242" s="14" t="n">
        <v>4</v>
      </c>
      <c r="O242" s="14" t="n">
        <v>3</v>
      </c>
      <c r="P242" s="14" t="n">
        <v>2</v>
      </c>
      <c r="Q242" s="14" t="n">
        <v>1</v>
      </c>
      <c r="R242" s="14" t="n">
        <v>52</v>
      </c>
      <c r="T242" s="14" t="n">
        <v>10</v>
      </c>
      <c r="U242" s="14" t="n">
        <v>5</v>
      </c>
      <c r="V242" s="14" t="n">
        <v>2</v>
      </c>
      <c r="W242" s="14" t="n">
        <v>0</v>
      </c>
      <c r="X242" s="14" t="n">
        <v>16</v>
      </c>
      <c r="Y242" s="14" t="n">
        <v>0</v>
      </c>
      <c r="Z242" s="14" t="n">
        <v>4</v>
      </c>
      <c r="AA242" s="14" t="n">
        <v>3</v>
      </c>
      <c r="AB242" s="14" t="n">
        <v>2</v>
      </c>
      <c r="AC242" s="14" t="n">
        <v>0</v>
      </c>
      <c r="AD242" s="14" t="n">
        <v>13</v>
      </c>
      <c r="AE242" s="14" t="n">
        <f aca="false">SUM(I242:AD242)</f>
        <v>218</v>
      </c>
    </row>
    <row r="243" s="275" customFormat="true" ht="16.5" hidden="false" customHeight="false" outlineLevel="0" collapsed="false">
      <c r="A243" s="14" t="n">
        <v>242</v>
      </c>
      <c r="B243" s="14" t="n">
        <v>14</v>
      </c>
      <c r="C243" s="14" t="n">
        <v>66</v>
      </c>
      <c r="D243" s="14" t="s">
        <v>507</v>
      </c>
      <c r="E243" s="14"/>
      <c r="F243" s="22" t="n">
        <v>558</v>
      </c>
      <c r="G243" s="14" t="s">
        <v>34</v>
      </c>
      <c r="H243" s="14" t="n">
        <v>473</v>
      </c>
      <c r="I243" s="14" t="n">
        <v>37</v>
      </c>
      <c r="J243" s="14" t="n">
        <v>51</v>
      </c>
      <c r="K243" s="14" t="n">
        <v>18</v>
      </c>
      <c r="L243" s="14" t="n">
        <v>1</v>
      </c>
      <c r="M243" s="14" t="n">
        <v>15</v>
      </c>
      <c r="N243" s="14" t="n">
        <v>2</v>
      </c>
      <c r="O243" s="14" t="n">
        <v>10</v>
      </c>
      <c r="P243" s="14" t="n">
        <v>4</v>
      </c>
      <c r="Q243" s="14" t="n">
        <v>2</v>
      </c>
      <c r="R243" s="14" t="n">
        <v>56</v>
      </c>
      <c r="T243" s="14" t="n">
        <v>7</v>
      </c>
      <c r="U243" s="14" t="n">
        <v>2</v>
      </c>
      <c r="V243" s="14" t="n">
        <v>0</v>
      </c>
      <c r="W243" s="14" t="n">
        <v>0</v>
      </c>
      <c r="X243" s="14" t="n">
        <v>12</v>
      </c>
      <c r="Y243" s="14" t="n">
        <v>3</v>
      </c>
      <c r="Z243" s="14" t="n">
        <v>5</v>
      </c>
      <c r="AA243" s="14" t="n">
        <v>3</v>
      </c>
      <c r="AB243" s="14" t="n">
        <v>8</v>
      </c>
      <c r="AC243" s="14" t="n">
        <v>1</v>
      </c>
      <c r="AD243" s="14" t="n">
        <v>12</v>
      </c>
      <c r="AE243" s="14" t="n">
        <f aca="false">SUM(I243:AD243)</f>
        <v>249</v>
      </c>
    </row>
    <row r="244" s="275" customFormat="true" ht="16.5" hidden="false" customHeight="false" outlineLevel="0" collapsed="false">
      <c r="A244" s="14" t="n">
        <v>243</v>
      </c>
      <c r="B244" s="14" t="n">
        <v>14</v>
      </c>
      <c r="C244" s="14" t="n">
        <v>66</v>
      </c>
      <c r="D244" s="14" t="s">
        <v>507</v>
      </c>
      <c r="E244" s="14"/>
      <c r="F244" s="22" t="n">
        <v>559</v>
      </c>
      <c r="G244" s="14" t="s">
        <v>33</v>
      </c>
      <c r="H244" s="14" t="n">
        <v>571</v>
      </c>
      <c r="I244" s="14" t="n">
        <v>37</v>
      </c>
      <c r="J244" s="14" t="n">
        <v>49</v>
      </c>
      <c r="K244" s="14" t="n">
        <v>23</v>
      </c>
      <c r="L244" s="14" t="n">
        <v>4</v>
      </c>
      <c r="M244" s="14" t="n">
        <v>22</v>
      </c>
      <c r="N244" s="14" t="n">
        <v>3</v>
      </c>
      <c r="O244" s="14" t="n">
        <v>3</v>
      </c>
      <c r="P244" s="14" t="n">
        <v>4</v>
      </c>
      <c r="Q244" s="14" t="n">
        <v>0</v>
      </c>
      <c r="R244" s="14" t="n">
        <v>101</v>
      </c>
      <c r="T244" s="14" t="n">
        <v>6</v>
      </c>
      <c r="U244" s="14" t="n">
        <v>0</v>
      </c>
      <c r="V244" s="14" t="n">
        <v>4</v>
      </c>
      <c r="W244" s="14" t="n">
        <v>0</v>
      </c>
      <c r="X244" s="14" t="n">
        <v>12</v>
      </c>
      <c r="Y244" s="14" t="n">
        <v>4</v>
      </c>
      <c r="Z244" s="14" t="n">
        <v>1</v>
      </c>
      <c r="AA244" s="14" t="n">
        <v>3</v>
      </c>
      <c r="AB244" s="14" t="n">
        <v>10</v>
      </c>
      <c r="AC244" s="14" t="n">
        <v>0</v>
      </c>
      <c r="AD244" s="14" t="n">
        <v>8</v>
      </c>
      <c r="AE244" s="14" t="n">
        <f aca="false">SUM(I244:AD244)</f>
        <v>294</v>
      </c>
    </row>
    <row r="245" s="275" customFormat="true" ht="16.5" hidden="false" customHeight="false" outlineLevel="0" collapsed="false">
      <c r="A245" s="14" t="n">
        <v>244</v>
      </c>
      <c r="B245" s="14" t="n">
        <v>14</v>
      </c>
      <c r="C245" s="14" t="n">
        <v>66</v>
      </c>
      <c r="D245" s="14" t="s">
        <v>507</v>
      </c>
      <c r="E245" s="14"/>
      <c r="F245" s="22" t="n">
        <v>559</v>
      </c>
      <c r="G245" s="14" t="s">
        <v>34</v>
      </c>
      <c r="H245" s="14" t="n">
        <v>571</v>
      </c>
      <c r="I245" s="14" t="n">
        <v>37</v>
      </c>
      <c r="J245" s="14" t="n">
        <v>73</v>
      </c>
      <c r="K245" s="14" t="n">
        <v>23</v>
      </c>
      <c r="L245" s="14" t="n">
        <v>7</v>
      </c>
      <c r="M245" s="14" t="n">
        <v>16</v>
      </c>
      <c r="N245" s="14" t="n">
        <v>2</v>
      </c>
      <c r="O245" s="14" t="n">
        <v>5</v>
      </c>
      <c r="P245" s="14" t="n">
        <v>1</v>
      </c>
      <c r="Q245" s="14" t="n">
        <v>2</v>
      </c>
      <c r="R245" s="14" t="n">
        <v>101</v>
      </c>
      <c r="T245" s="14" t="n">
        <v>5</v>
      </c>
      <c r="U245" s="14" t="n">
        <v>4</v>
      </c>
      <c r="V245" s="14" t="n">
        <v>1</v>
      </c>
      <c r="W245" s="14" t="n">
        <v>0</v>
      </c>
      <c r="X245" s="14" t="n">
        <v>4</v>
      </c>
      <c r="Y245" s="14" t="n">
        <v>1</v>
      </c>
      <c r="Z245" s="14" t="n">
        <v>4</v>
      </c>
      <c r="AA245" s="14" t="n">
        <v>6</v>
      </c>
      <c r="AB245" s="14" t="n">
        <v>8</v>
      </c>
      <c r="AC245" s="14" t="n">
        <v>0</v>
      </c>
      <c r="AD245" s="14" t="n">
        <v>5</v>
      </c>
      <c r="AE245" s="14" t="n">
        <f aca="false">SUM(I245:AD245)</f>
        <v>305</v>
      </c>
    </row>
    <row r="246" s="275" customFormat="true" ht="16.5" hidden="false" customHeight="false" outlineLevel="0" collapsed="false">
      <c r="A246" s="14" t="n">
        <v>245</v>
      </c>
      <c r="B246" s="14" t="n">
        <v>14</v>
      </c>
      <c r="C246" s="14" t="n">
        <v>66</v>
      </c>
      <c r="D246" s="14" t="s">
        <v>507</v>
      </c>
      <c r="E246" s="14"/>
      <c r="F246" s="22" t="n">
        <v>559</v>
      </c>
      <c r="G246" s="14" t="s">
        <v>35</v>
      </c>
      <c r="H246" s="14" t="n">
        <v>570</v>
      </c>
      <c r="I246" s="14" t="n">
        <v>27</v>
      </c>
      <c r="J246" s="14" t="n">
        <v>58</v>
      </c>
      <c r="K246" s="14" t="n">
        <v>20</v>
      </c>
      <c r="L246" s="14" t="n">
        <v>4</v>
      </c>
      <c r="M246" s="14" t="n">
        <v>22</v>
      </c>
      <c r="N246" s="14" t="n">
        <v>0</v>
      </c>
      <c r="O246" s="14" t="n">
        <v>7</v>
      </c>
      <c r="P246" s="14" t="n">
        <v>32</v>
      </c>
      <c r="Q246" s="14" t="n">
        <v>4</v>
      </c>
      <c r="R246" s="14" t="n">
        <v>94</v>
      </c>
      <c r="T246" s="14" t="n">
        <v>2</v>
      </c>
      <c r="U246" s="14" t="n">
        <v>1</v>
      </c>
      <c r="V246" s="14" t="n">
        <v>1</v>
      </c>
      <c r="W246" s="14" t="n">
        <v>0</v>
      </c>
      <c r="X246" s="14" t="n">
        <v>14</v>
      </c>
      <c r="Y246" s="14" t="n">
        <v>6</v>
      </c>
      <c r="Z246" s="14" t="n">
        <v>1</v>
      </c>
      <c r="AA246" s="14" t="n">
        <v>0</v>
      </c>
      <c r="AB246" s="14" t="n">
        <v>0</v>
      </c>
      <c r="AC246" s="14" t="n">
        <v>0</v>
      </c>
      <c r="AD246" s="14" t="n">
        <v>8</v>
      </c>
      <c r="AE246" s="14" t="n">
        <f aca="false">SUM(I246:AD246)</f>
        <v>301</v>
      </c>
    </row>
    <row r="247" s="275" customFormat="true" ht="16.5" hidden="false" customHeight="false" outlineLevel="0" collapsed="false">
      <c r="A247" s="14" t="n">
        <v>246</v>
      </c>
      <c r="B247" s="14" t="n">
        <v>14</v>
      </c>
      <c r="C247" s="14" t="n">
        <v>66</v>
      </c>
      <c r="D247" s="14" t="s">
        <v>507</v>
      </c>
      <c r="E247" s="14"/>
      <c r="F247" s="22" t="n">
        <v>560</v>
      </c>
      <c r="G247" s="14" t="s">
        <v>33</v>
      </c>
      <c r="H247" s="14" t="n">
        <v>618</v>
      </c>
      <c r="I247" s="14" t="n">
        <v>47</v>
      </c>
      <c r="J247" s="14" t="n">
        <v>66</v>
      </c>
      <c r="K247" s="14" t="n">
        <v>16</v>
      </c>
      <c r="L247" s="14" t="n">
        <v>14</v>
      </c>
      <c r="M247" s="14" t="n">
        <v>37</v>
      </c>
      <c r="N247" s="14" t="n">
        <v>4</v>
      </c>
      <c r="O247" s="14" t="n">
        <v>4</v>
      </c>
      <c r="P247" s="14" t="n">
        <v>4</v>
      </c>
      <c r="Q247" s="14" t="n">
        <v>3</v>
      </c>
      <c r="R247" s="14" t="n">
        <v>76</v>
      </c>
      <c r="T247" s="14" t="n">
        <v>5</v>
      </c>
      <c r="U247" s="14" t="n">
        <v>1</v>
      </c>
      <c r="V247" s="14" t="n">
        <v>2</v>
      </c>
      <c r="W247" s="14" t="n">
        <v>0</v>
      </c>
      <c r="X247" s="14" t="n">
        <v>6</v>
      </c>
      <c r="Y247" s="14" t="n">
        <v>2</v>
      </c>
      <c r="Z247" s="14" t="n">
        <v>2</v>
      </c>
      <c r="AA247" s="14" t="n">
        <v>0</v>
      </c>
      <c r="AB247" s="14" t="n">
        <v>8</v>
      </c>
      <c r="AC247" s="14" t="n">
        <v>0</v>
      </c>
      <c r="AD247" s="14" t="n">
        <v>11</v>
      </c>
      <c r="AE247" s="14" t="n">
        <f aca="false">SUM(I247:AD247)</f>
        <v>308</v>
      </c>
    </row>
    <row r="248" s="275" customFormat="true" ht="16.5" hidden="false" customHeight="false" outlineLevel="0" collapsed="false">
      <c r="A248" s="14" t="n">
        <v>247</v>
      </c>
      <c r="B248" s="14" t="n">
        <v>14</v>
      </c>
      <c r="C248" s="14" t="n">
        <v>66</v>
      </c>
      <c r="D248" s="14" t="s">
        <v>507</v>
      </c>
      <c r="E248" s="14"/>
      <c r="F248" s="22" t="n">
        <v>560</v>
      </c>
      <c r="G248" s="14" t="s">
        <v>34</v>
      </c>
      <c r="H248" s="14" t="n">
        <v>617</v>
      </c>
      <c r="I248" s="14" t="n">
        <v>42</v>
      </c>
      <c r="J248" s="14" t="n">
        <v>72</v>
      </c>
      <c r="K248" s="14" t="n">
        <v>23</v>
      </c>
      <c r="L248" s="14" t="n">
        <v>7</v>
      </c>
      <c r="M248" s="14" t="n">
        <v>38</v>
      </c>
      <c r="N248" s="14" t="n">
        <v>2</v>
      </c>
      <c r="O248" s="14" t="n">
        <v>8</v>
      </c>
      <c r="P248" s="14" t="n">
        <v>4</v>
      </c>
      <c r="Q248" s="14" t="n">
        <v>7</v>
      </c>
      <c r="R248" s="14" t="n">
        <v>80</v>
      </c>
      <c r="T248" s="14" t="n">
        <v>4</v>
      </c>
      <c r="U248" s="14" t="n">
        <v>0</v>
      </c>
      <c r="V248" s="14" t="n">
        <v>4</v>
      </c>
      <c r="W248" s="14" t="n">
        <v>0</v>
      </c>
      <c r="X248" s="14" t="n">
        <v>16</v>
      </c>
      <c r="Y248" s="14" t="n">
        <v>1</v>
      </c>
      <c r="Z248" s="14" t="n">
        <v>0</v>
      </c>
      <c r="AA248" s="14" t="n">
        <v>0</v>
      </c>
      <c r="AB248" s="14" t="n">
        <v>9</v>
      </c>
      <c r="AC248" s="14" t="n">
        <v>0</v>
      </c>
      <c r="AD248" s="14" t="n">
        <v>8</v>
      </c>
      <c r="AE248" s="14" t="n">
        <f aca="false">SUM(I248:AD248)</f>
        <v>325</v>
      </c>
    </row>
    <row r="249" s="275" customFormat="true" ht="16.5" hidden="false" customHeight="false" outlineLevel="0" collapsed="false">
      <c r="A249" s="14" t="n">
        <v>248</v>
      </c>
      <c r="B249" s="14" t="n">
        <v>14</v>
      </c>
      <c r="C249" s="14" t="n">
        <v>66</v>
      </c>
      <c r="D249" s="14" t="s">
        <v>507</v>
      </c>
      <c r="E249" s="14"/>
      <c r="F249" s="22" t="n">
        <v>560</v>
      </c>
      <c r="G249" s="14" t="s">
        <v>35</v>
      </c>
      <c r="H249" s="14" t="n">
        <v>617</v>
      </c>
      <c r="I249" s="14" t="n">
        <v>41</v>
      </c>
      <c r="J249" s="14" t="n">
        <v>62</v>
      </c>
      <c r="K249" s="14" t="n">
        <v>25</v>
      </c>
      <c r="L249" s="14" t="n">
        <v>8</v>
      </c>
      <c r="M249" s="14" t="n">
        <v>40</v>
      </c>
      <c r="N249" s="14" t="n">
        <v>4</v>
      </c>
      <c r="O249" s="14" t="n">
        <v>6</v>
      </c>
      <c r="P249" s="14" t="n">
        <v>5</v>
      </c>
      <c r="Q249" s="14" t="n">
        <v>7</v>
      </c>
      <c r="R249" s="14" t="n">
        <v>71</v>
      </c>
      <c r="T249" s="14" t="n">
        <v>5</v>
      </c>
      <c r="U249" s="14" t="n">
        <v>1</v>
      </c>
      <c r="V249" s="14" t="n">
        <v>0</v>
      </c>
      <c r="W249" s="14" t="n">
        <v>0</v>
      </c>
      <c r="X249" s="14" t="n">
        <v>9</v>
      </c>
      <c r="Y249" s="14" t="n">
        <v>0</v>
      </c>
      <c r="Z249" s="14" t="n">
        <v>5</v>
      </c>
      <c r="AA249" s="14" t="n">
        <v>3</v>
      </c>
      <c r="AB249" s="14" t="n">
        <v>10</v>
      </c>
      <c r="AC249" s="14" t="n">
        <v>0</v>
      </c>
      <c r="AD249" s="14" t="n">
        <v>8</v>
      </c>
      <c r="AE249" s="14" t="n">
        <f aca="false">SUM(I249:AD249)</f>
        <v>310</v>
      </c>
    </row>
    <row r="250" s="275" customFormat="true" ht="16.5" hidden="false" customHeight="false" outlineLevel="0" collapsed="false">
      <c r="A250" s="14" t="n">
        <v>249</v>
      </c>
      <c r="B250" s="14" t="n">
        <v>14</v>
      </c>
      <c r="C250" s="14" t="n">
        <v>66</v>
      </c>
      <c r="D250" s="14" t="s">
        <v>507</v>
      </c>
      <c r="E250" s="14"/>
      <c r="F250" s="22" t="n">
        <v>560</v>
      </c>
      <c r="G250" s="14" t="s">
        <v>137</v>
      </c>
      <c r="H250" s="14" t="n">
        <v>617</v>
      </c>
      <c r="I250" s="14" t="n">
        <v>37</v>
      </c>
      <c r="J250" s="14" t="n">
        <v>70</v>
      </c>
      <c r="K250" s="14" t="n">
        <v>18</v>
      </c>
      <c r="L250" s="14" t="n">
        <v>9</v>
      </c>
      <c r="M250" s="14" t="n">
        <v>43</v>
      </c>
      <c r="N250" s="14" t="n">
        <v>4</v>
      </c>
      <c r="O250" s="14" t="n">
        <v>7</v>
      </c>
      <c r="P250" s="14" t="n">
        <v>7</v>
      </c>
      <c r="Q250" s="14" t="n">
        <v>7</v>
      </c>
      <c r="R250" s="14" t="n">
        <v>63</v>
      </c>
      <c r="T250" s="14" t="n">
        <v>4</v>
      </c>
      <c r="U250" s="14" t="n">
        <v>1</v>
      </c>
      <c r="V250" s="14" t="n">
        <v>3</v>
      </c>
      <c r="W250" s="14" t="n">
        <v>0</v>
      </c>
      <c r="X250" s="14" t="n">
        <v>17</v>
      </c>
      <c r="Y250" s="14" t="n">
        <v>3</v>
      </c>
      <c r="Z250" s="14" t="n">
        <v>0</v>
      </c>
      <c r="AA250" s="14" t="n">
        <v>0</v>
      </c>
      <c r="AB250" s="14" t="n">
        <v>4</v>
      </c>
      <c r="AC250" s="14" t="n">
        <v>0</v>
      </c>
      <c r="AD250" s="14" t="n">
        <v>14</v>
      </c>
      <c r="AE250" s="14" t="n">
        <f aca="false">SUM(I250:AD250)</f>
        <v>311</v>
      </c>
    </row>
    <row r="251" s="275" customFormat="true" ht="16.5" hidden="false" customHeight="false" outlineLevel="0" collapsed="false">
      <c r="A251" s="14" t="n">
        <v>250</v>
      </c>
      <c r="B251" s="14" t="n">
        <v>14</v>
      </c>
      <c r="C251" s="14" t="n">
        <v>66</v>
      </c>
      <c r="D251" s="14" t="s">
        <v>507</v>
      </c>
      <c r="E251" s="14"/>
      <c r="F251" s="22" t="n">
        <v>561</v>
      </c>
      <c r="G251" s="14" t="s">
        <v>33</v>
      </c>
      <c r="H251" s="14" t="n">
        <v>550</v>
      </c>
      <c r="I251" s="14" t="n">
        <v>34</v>
      </c>
      <c r="J251" s="14" t="n">
        <v>65</v>
      </c>
      <c r="K251" s="14" t="n">
        <v>33</v>
      </c>
      <c r="L251" s="14" t="n">
        <v>7</v>
      </c>
      <c r="M251" s="14" t="n">
        <v>20</v>
      </c>
      <c r="N251" s="14" t="n">
        <v>4</v>
      </c>
      <c r="O251" s="14" t="n">
        <v>10</v>
      </c>
      <c r="P251" s="14" t="n">
        <v>6</v>
      </c>
      <c r="Q251" s="14" t="n">
        <v>0</v>
      </c>
      <c r="R251" s="14" t="n">
        <v>70</v>
      </c>
      <c r="T251" s="14" t="n">
        <v>9</v>
      </c>
      <c r="U251" s="14" t="n">
        <v>1</v>
      </c>
      <c r="V251" s="14" t="n">
        <v>1</v>
      </c>
      <c r="W251" s="14" t="n">
        <v>0</v>
      </c>
      <c r="X251" s="14" t="n">
        <v>16</v>
      </c>
      <c r="Y251" s="14" t="n">
        <v>0</v>
      </c>
      <c r="Z251" s="14" t="n">
        <v>3</v>
      </c>
      <c r="AA251" s="14" t="n">
        <v>2</v>
      </c>
      <c r="AB251" s="14" t="n">
        <v>8</v>
      </c>
      <c r="AC251" s="14" t="n">
        <v>0</v>
      </c>
      <c r="AD251" s="14" t="n">
        <v>5</v>
      </c>
      <c r="AE251" s="14" t="n">
        <f aca="false">SUM(I251:AD251)</f>
        <v>294</v>
      </c>
    </row>
    <row r="252" s="275" customFormat="true" ht="16.5" hidden="false" customHeight="false" outlineLevel="0" collapsed="false">
      <c r="A252" s="14" t="n">
        <v>251</v>
      </c>
      <c r="B252" s="14" t="n">
        <v>14</v>
      </c>
      <c r="C252" s="14" t="n">
        <v>66</v>
      </c>
      <c r="D252" s="14" t="s">
        <v>507</v>
      </c>
      <c r="E252" s="14"/>
      <c r="F252" s="22" t="n">
        <v>561</v>
      </c>
      <c r="G252" s="14" t="s">
        <v>34</v>
      </c>
      <c r="H252" s="14" t="n">
        <v>550</v>
      </c>
      <c r="I252" s="14" t="n">
        <v>39</v>
      </c>
      <c r="J252" s="14" t="n">
        <v>60</v>
      </c>
      <c r="K252" s="14" t="n">
        <v>17</v>
      </c>
      <c r="L252" s="14" t="n">
        <v>6</v>
      </c>
      <c r="M252" s="14" t="n">
        <v>24</v>
      </c>
      <c r="N252" s="14" t="n">
        <v>3</v>
      </c>
      <c r="O252" s="14" t="n">
        <v>8</v>
      </c>
      <c r="P252" s="14" t="n">
        <v>3</v>
      </c>
      <c r="Q252" s="14" t="n">
        <v>1</v>
      </c>
      <c r="R252" s="14" t="n">
        <v>5</v>
      </c>
      <c r="T252" s="14" t="n">
        <v>6</v>
      </c>
      <c r="U252" s="14" t="n">
        <v>1</v>
      </c>
      <c r="V252" s="14" t="n">
        <v>0</v>
      </c>
      <c r="W252" s="14" t="n">
        <v>0</v>
      </c>
      <c r="X252" s="14" t="n">
        <v>6</v>
      </c>
      <c r="Y252" s="14" t="n">
        <v>1</v>
      </c>
      <c r="Z252" s="14" t="n">
        <v>3</v>
      </c>
      <c r="AA252" s="14" t="n">
        <v>1</v>
      </c>
      <c r="AB252" s="14" t="n">
        <v>13</v>
      </c>
      <c r="AC252" s="14" t="n">
        <v>0</v>
      </c>
      <c r="AD252" s="14" t="n">
        <v>8</v>
      </c>
      <c r="AE252" s="14" t="n">
        <f aca="false">SUM(I252:AD252)</f>
        <v>205</v>
      </c>
    </row>
    <row r="253" s="275" customFormat="true" ht="16.5" hidden="false" customHeight="false" outlineLevel="0" collapsed="false">
      <c r="A253" s="14" t="n">
        <v>252</v>
      </c>
      <c r="B253" s="14" t="n">
        <v>14</v>
      </c>
      <c r="C253" s="14" t="n">
        <v>66</v>
      </c>
      <c r="D253" s="14" t="s">
        <v>507</v>
      </c>
      <c r="E253" s="14"/>
      <c r="F253" s="22" t="n">
        <v>562</v>
      </c>
      <c r="G253" s="14" t="s">
        <v>33</v>
      </c>
      <c r="H253" s="14" t="n">
        <v>512</v>
      </c>
      <c r="I253" s="14" t="n">
        <v>44</v>
      </c>
      <c r="J253" s="14" t="n">
        <v>51</v>
      </c>
      <c r="K253" s="14" t="n">
        <v>20</v>
      </c>
      <c r="L253" s="14" t="n">
        <v>8</v>
      </c>
      <c r="M253" s="14" t="n">
        <v>20</v>
      </c>
      <c r="N253" s="14" t="n">
        <v>6</v>
      </c>
      <c r="O253" s="14" t="n">
        <v>7</v>
      </c>
      <c r="P253" s="14" t="n">
        <v>2</v>
      </c>
      <c r="Q253" s="14" t="n">
        <v>1</v>
      </c>
      <c r="R253" s="14" t="n">
        <v>85</v>
      </c>
      <c r="T253" s="14" t="n">
        <v>6</v>
      </c>
      <c r="U253" s="14" t="n">
        <v>1</v>
      </c>
      <c r="V253" s="14" t="n">
        <v>3</v>
      </c>
      <c r="W253" s="14" t="n">
        <v>0</v>
      </c>
      <c r="X253" s="14" t="n">
        <v>10</v>
      </c>
      <c r="Y253" s="14" t="n">
        <v>3</v>
      </c>
      <c r="Z253" s="14" t="n">
        <v>3</v>
      </c>
      <c r="AA253" s="14" t="n">
        <v>2</v>
      </c>
      <c r="AB253" s="14" t="n">
        <v>5</v>
      </c>
      <c r="AC253" s="14" t="n">
        <v>1</v>
      </c>
      <c r="AD253" s="14" t="n">
        <v>9</v>
      </c>
      <c r="AE253" s="14" t="n">
        <f aca="false">SUM(I253:AD253)</f>
        <v>287</v>
      </c>
    </row>
    <row r="254" s="275" customFormat="true" ht="16.5" hidden="false" customHeight="false" outlineLevel="0" collapsed="false">
      <c r="A254" s="14" t="n">
        <v>253</v>
      </c>
      <c r="B254" s="14" t="n">
        <v>14</v>
      </c>
      <c r="C254" s="14" t="n">
        <v>66</v>
      </c>
      <c r="D254" s="14" t="s">
        <v>507</v>
      </c>
      <c r="E254" s="14"/>
      <c r="F254" s="22" t="n">
        <v>562</v>
      </c>
      <c r="G254" s="14" t="s">
        <v>34</v>
      </c>
      <c r="H254" s="14" t="n">
        <v>511</v>
      </c>
      <c r="I254" s="14" t="n">
        <v>55</v>
      </c>
      <c r="J254" s="14" t="n">
        <v>57</v>
      </c>
      <c r="K254" s="14" t="n">
        <v>23</v>
      </c>
      <c r="L254" s="14" t="n">
        <v>13</v>
      </c>
      <c r="M254" s="14" t="n">
        <v>12</v>
      </c>
      <c r="N254" s="14" t="n">
        <v>4</v>
      </c>
      <c r="O254" s="14" t="n">
        <v>3</v>
      </c>
      <c r="P254" s="14" t="n">
        <v>4</v>
      </c>
      <c r="Q254" s="14" t="n">
        <v>1</v>
      </c>
      <c r="R254" s="14" t="n">
        <v>57</v>
      </c>
      <c r="T254" s="14" t="n">
        <v>3</v>
      </c>
      <c r="U254" s="14" t="n">
        <v>1</v>
      </c>
      <c r="V254" s="14" t="n">
        <v>4</v>
      </c>
      <c r="W254" s="14" t="n">
        <v>0</v>
      </c>
      <c r="X254" s="14" t="n">
        <v>10</v>
      </c>
      <c r="Y254" s="14" t="n">
        <v>2</v>
      </c>
      <c r="Z254" s="14" t="n">
        <v>3</v>
      </c>
      <c r="AA254" s="14" t="n">
        <v>1</v>
      </c>
      <c r="AB254" s="14" t="n">
        <v>3</v>
      </c>
      <c r="AC254" s="14" t="n">
        <v>0</v>
      </c>
      <c r="AD254" s="14" t="n">
        <v>4</v>
      </c>
      <c r="AE254" s="14" t="n">
        <f aca="false">SUM(I254:AD254)</f>
        <v>260</v>
      </c>
    </row>
    <row r="255" s="275" customFormat="true" ht="16.5" hidden="false" customHeight="false" outlineLevel="0" collapsed="false">
      <c r="A255" s="14" t="n">
        <v>254</v>
      </c>
      <c r="B255" s="14" t="n">
        <v>14</v>
      </c>
      <c r="C255" s="14" t="n">
        <v>66</v>
      </c>
      <c r="D255" s="14" t="s">
        <v>507</v>
      </c>
      <c r="E255" s="14"/>
      <c r="F255" s="22" t="n">
        <v>563</v>
      </c>
      <c r="G255" s="14" t="s">
        <v>33</v>
      </c>
      <c r="H255" s="14" t="n">
        <v>498</v>
      </c>
      <c r="I255" s="14" t="n">
        <v>39</v>
      </c>
      <c r="J255" s="14" t="n">
        <v>44</v>
      </c>
      <c r="K255" s="14" t="n">
        <v>11</v>
      </c>
      <c r="L255" s="14" t="n">
        <v>1</v>
      </c>
      <c r="M255" s="14" t="n">
        <v>32</v>
      </c>
      <c r="N255" s="14" t="n">
        <v>1</v>
      </c>
      <c r="O255" s="14" t="n">
        <v>4</v>
      </c>
      <c r="P255" s="14" t="n">
        <v>9</v>
      </c>
      <c r="Q255" s="14" t="n">
        <v>3</v>
      </c>
      <c r="R255" s="14" t="n">
        <v>77</v>
      </c>
      <c r="T255" s="14" t="n">
        <v>0</v>
      </c>
      <c r="U255" s="14" t="n">
        <v>0</v>
      </c>
      <c r="V255" s="14" t="n">
        <v>4</v>
      </c>
      <c r="W255" s="14" t="n">
        <v>0</v>
      </c>
      <c r="X255" s="14" t="n">
        <v>19</v>
      </c>
      <c r="Y255" s="14" t="n">
        <v>1</v>
      </c>
      <c r="Z255" s="14" t="n">
        <v>1</v>
      </c>
      <c r="AA255" s="14" t="n">
        <v>5</v>
      </c>
      <c r="AB255" s="14" t="n">
        <v>15</v>
      </c>
      <c r="AC255" s="14" t="n">
        <v>0</v>
      </c>
      <c r="AD255" s="14" t="n">
        <v>8</v>
      </c>
      <c r="AE255" s="14" t="n">
        <f aca="false">SUM(I255:AD255)</f>
        <v>274</v>
      </c>
    </row>
    <row r="256" s="275" customFormat="true" ht="16.5" hidden="false" customHeight="false" outlineLevel="0" collapsed="false">
      <c r="A256" s="14" t="n">
        <v>255</v>
      </c>
      <c r="B256" s="14" t="n">
        <v>14</v>
      </c>
      <c r="C256" s="14" t="n">
        <v>66</v>
      </c>
      <c r="D256" s="14" t="s">
        <v>507</v>
      </c>
      <c r="E256" s="14"/>
      <c r="F256" s="22" t="n">
        <v>563</v>
      </c>
      <c r="G256" s="14" t="s">
        <v>34</v>
      </c>
      <c r="H256" s="14" t="n">
        <v>498</v>
      </c>
      <c r="I256" s="14" t="n">
        <v>31</v>
      </c>
      <c r="J256" s="14" t="n">
        <v>41</v>
      </c>
      <c r="K256" s="14" t="n">
        <v>11</v>
      </c>
      <c r="L256" s="14" t="n">
        <v>7</v>
      </c>
      <c r="M256" s="14" t="n">
        <v>16</v>
      </c>
      <c r="N256" s="14" t="n">
        <v>1</v>
      </c>
      <c r="O256" s="14" t="n">
        <v>4</v>
      </c>
      <c r="P256" s="14" t="n">
        <v>4</v>
      </c>
      <c r="Q256" s="14" t="n">
        <v>2</v>
      </c>
      <c r="R256" s="14" t="n">
        <v>93</v>
      </c>
      <c r="T256" s="14" t="n">
        <v>2</v>
      </c>
      <c r="U256" s="14" t="n">
        <v>0</v>
      </c>
      <c r="V256" s="14" t="n">
        <v>4</v>
      </c>
      <c r="W256" s="14" t="n">
        <v>0</v>
      </c>
      <c r="X256" s="14" t="n">
        <v>21</v>
      </c>
      <c r="Y256" s="14" t="n">
        <v>4</v>
      </c>
      <c r="Z256" s="14" t="n">
        <v>0</v>
      </c>
      <c r="AA256" s="14" t="n">
        <v>3</v>
      </c>
      <c r="AB256" s="14" t="n">
        <v>13</v>
      </c>
      <c r="AC256" s="14" t="n">
        <v>0</v>
      </c>
      <c r="AD256" s="14" t="n">
        <v>8</v>
      </c>
      <c r="AE256" s="14" t="n">
        <f aca="false">SUM(I256:AD256)</f>
        <v>265</v>
      </c>
    </row>
    <row r="257" s="275" customFormat="true" ht="16.5" hidden="false" customHeight="false" outlineLevel="0" collapsed="false">
      <c r="A257" s="14" t="n">
        <v>256</v>
      </c>
      <c r="B257" s="14" t="n">
        <v>14</v>
      </c>
      <c r="C257" s="14" t="n">
        <v>66</v>
      </c>
      <c r="D257" s="14" t="s">
        <v>507</v>
      </c>
      <c r="E257" s="14"/>
      <c r="F257" s="22" t="n">
        <v>564</v>
      </c>
      <c r="G257" s="14" t="s">
        <v>33</v>
      </c>
      <c r="H257" s="14" t="n">
        <v>660</v>
      </c>
      <c r="I257" s="14" t="n">
        <v>37</v>
      </c>
      <c r="J257" s="14" t="n">
        <v>69</v>
      </c>
      <c r="K257" s="14" t="n">
        <v>24</v>
      </c>
      <c r="L257" s="14" t="n">
        <v>5</v>
      </c>
      <c r="M257" s="14" t="n">
        <v>31</v>
      </c>
      <c r="N257" s="14" t="n">
        <v>5</v>
      </c>
      <c r="O257" s="14" t="n">
        <v>4</v>
      </c>
      <c r="P257" s="14" t="n">
        <v>6</v>
      </c>
      <c r="Q257" s="14" t="n">
        <v>2</v>
      </c>
      <c r="R257" s="14" t="n">
        <v>98</v>
      </c>
      <c r="T257" s="14" t="n">
        <v>4</v>
      </c>
      <c r="U257" s="14" t="n">
        <v>2</v>
      </c>
      <c r="V257" s="14" t="n">
        <v>2</v>
      </c>
      <c r="W257" s="14" t="n">
        <v>0</v>
      </c>
      <c r="X257" s="14" t="n">
        <v>8</v>
      </c>
      <c r="Y257" s="14" t="n">
        <v>2</v>
      </c>
      <c r="Z257" s="14" t="n">
        <v>2</v>
      </c>
      <c r="AA257" s="14" t="n">
        <v>1</v>
      </c>
      <c r="AB257" s="14" t="n">
        <v>18</v>
      </c>
      <c r="AC257" s="14" t="n">
        <v>0</v>
      </c>
      <c r="AD257" s="14" t="n">
        <v>8</v>
      </c>
      <c r="AE257" s="14" t="n">
        <f aca="false">SUM(I257:AD257)</f>
        <v>328</v>
      </c>
    </row>
    <row r="258" s="275" customFormat="true" ht="16.5" hidden="false" customHeight="false" outlineLevel="0" collapsed="false">
      <c r="A258" s="14" t="n">
        <v>257</v>
      </c>
      <c r="B258" s="14" t="n">
        <v>14</v>
      </c>
      <c r="C258" s="14" t="n">
        <v>66</v>
      </c>
      <c r="D258" s="14" t="s">
        <v>507</v>
      </c>
      <c r="E258" s="14"/>
      <c r="F258" s="22" t="n">
        <v>564</v>
      </c>
      <c r="G258" s="14" t="s">
        <v>34</v>
      </c>
      <c r="H258" s="14" t="n">
        <v>659</v>
      </c>
      <c r="I258" s="14" t="n">
        <v>41</v>
      </c>
      <c r="J258" s="14" t="n">
        <v>82</v>
      </c>
      <c r="K258" s="14" t="n">
        <v>13</v>
      </c>
      <c r="L258" s="14" t="n">
        <v>3</v>
      </c>
      <c r="M258" s="14" t="n">
        <v>39</v>
      </c>
      <c r="N258" s="14" t="n">
        <v>4</v>
      </c>
      <c r="O258" s="14" t="n">
        <v>8</v>
      </c>
      <c r="P258" s="14" t="n">
        <v>5</v>
      </c>
      <c r="Q258" s="14" t="n">
        <v>1</v>
      </c>
      <c r="R258" s="14" t="n">
        <v>91</v>
      </c>
      <c r="T258" s="14" t="n">
        <v>3</v>
      </c>
      <c r="U258" s="14" t="n">
        <v>0</v>
      </c>
      <c r="V258" s="14" t="n">
        <v>0</v>
      </c>
      <c r="W258" s="14" t="n">
        <v>0</v>
      </c>
      <c r="X258" s="14" t="n">
        <v>8</v>
      </c>
      <c r="Y258" s="14" t="n">
        <v>4</v>
      </c>
      <c r="Z258" s="14" t="n">
        <v>6</v>
      </c>
      <c r="AA258" s="14" t="n">
        <v>3</v>
      </c>
      <c r="AB258" s="14" t="n">
        <v>16</v>
      </c>
      <c r="AC258" s="14" t="n">
        <v>0</v>
      </c>
      <c r="AD258" s="14" t="n">
        <v>13</v>
      </c>
      <c r="AE258" s="14" t="n">
        <f aca="false">SUM(I258:AD258)</f>
        <v>340</v>
      </c>
    </row>
    <row r="259" s="275" customFormat="true" ht="16.5" hidden="false" customHeight="false" outlineLevel="0" collapsed="false">
      <c r="A259" s="14" t="n">
        <v>258</v>
      </c>
      <c r="B259" s="14" t="n">
        <v>14</v>
      </c>
      <c r="C259" s="14" t="n">
        <v>66</v>
      </c>
      <c r="D259" s="14" t="s">
        <v>507</v>
      </c>
      <c r="E259" s="14"/>
      <c r="F259" s="22" t="n">
        <v>565</v>
      </c>
      <c r="G259" s="14" t="s">
        <v>33</v>
      </c>
      <c r="H259" s="14" t="n">
        <v>438</v>
      </c>
      <c r="I259" s="14" t="n">
        <v>34</v>
      </c>
      <c r="J259" s="14" t="n">
        <v>58</v>
      </c>
      <c r="K259" s="14" t="n">
        <v>14</v>
      </c>
      <c r="L259" s="14" t="n">
        <v>4</v>
      </c>
      <c r="M259" s="14" t="n">
        <v>16</v>
      </c>
      <c r="N259" s="14" t="n">
        <v>2</v>
      </c>
      <c r="O259" s="14" t="n">
        <v>7</v>
      </c>
      <c r="P259" s="14" t="n">
        <v>2</v>
      </c>
      <c r="Q259" s="14" t="n">
        <v>3</v>
      </c>
      <c r="R259" s="14" t="n">
        <v>70</v>
      </c>
      <c r="T259" s="14" t="n">
        <v>6</v>
      </c>
      <c r="U259" s="14" t="n">
        <v>0</v>
      </c>
      <c r="V259" s="14" t="n">
        <v>0</v>
      </c>
      <c r="W259" s="14" t="n">
        <v>0</v>
      </c>
      <c r="X259" s="14" t="n">
        <v>14</v>
      </c>
      <c r="Y259" s="14" t="n">
        <v>1</v>
      </c>
      <c r="Z259" s="14" t="n">
        <v>0</v>
      </c>
      <c r="AA259" s="14" t="n">
        <v>0</v>
      </c>
      <c r="AB259" s="14" t="n">
        <v>21</v>
      </c>
      <c r="AC259" s="14" t="n">
        <v>0</v>
      </c>
      <c r="AD259" s="14" t="n">
        <v>5</v>
      </c>
      <c r="AE259" s="14" t="n">
        <f aca="false">SUM(I259:AD259)</f>
        <v>257</v>
      </c>
    </row>
    <row r="260" s="275" customFormat="true" ht="16.5" hidden="false" customHeight="false" outlineLevel="0" collapsed="false">
      <c r="A260" s="14" t="n">
        <v>259</v>
      </c>
      <c r="B260" s="14" t="n">
        <v>14</v>
      </c>
      <c r="C260" s="14" t="n">
        <v>66</v>
      </c>
      <c r="D260" s="14" t="s">
        <v>507</v>
      </c>
      <c r="E260" s="14"/>
      <c r="F260" s="22" t="n">
        <v>565</v>
      </c>
      <c r="G260" s="14" t="s">
        <v>34</v>
      </c>
      <c r="H260" s="14" t="n">
        <v>437</v>
      </c>
      <c r="I260" s="14" t="n">
        <v>33</v>
      </c>
      <c r="J260" s="14" t="n">
        <v>51</v>
      </c>
      <c r="K260" s="14" t="n">
        <v>11</v>
      </c>
      <c r="L260" s="14" t="n">
        <v>6</v>
      </c>
      <c r="M260" s="14" t="n">
        <v>14</v>
      </c>
      <c r="N260" s="14" t="n">
        <v>1</v>
      </c>
      <c r="O260" s="14" t="n">
        <v>3</v>
      </c>
      <c r="P260" s="14" t="n">
        <v>3</v>
      </c>
      <c r="Q260" s="14" t="n">
        <v>3</v>
      </c>
      <c r="R260" s="14" t="n">
        <v>44</v>
      </c>
      <c r="T260" s="14" t="n">
        <v>1</v>
      </c>
      <c r="U260" s="14" t="n">
        <v>1</v>
      </c>
      <c r="V260" s="14" t="n">
        <v>3</v>
      </c>
      <c r="W260" s="14" t="n">
        <v>0</v>
      </c>
      <c r="X260" s="14" t="n">
        <v>13</v>
      </c>
      <c r="Y260" s="14" t="n">
        <v>4</v>
      </c>
      <c r="Z260" s="14" t="n">
        <v>0</v>
      </c>
      <c r="AA260" s="14" t="n">
        <v>1</v>
      </c>
      <c r="AB260" s="14" t="n">
        <v>10</v>
      </c>
      <c r="AC260" s="14" t="n">
        <v>0</v>
      </c>
      <c r="AD260" s="14" t="n">
        <v>9</v>
      </c>
      <c r="AE260" s="14" t="n">
        <f aca="false">SUM(I260:AD260)</f>
        <v>211</v>
      </c>
    </row>
    <row r="261" s="275" customFormat="true" ht="16.5" hidden="false" customHeight="false" outlineLevel="0" collapsed="false">
      <c r="A261" s="14" t="n">
        <v>260</v>
      </c>
      <c r="B261" s="14" t="n">
        <v>14</v>
      </c>
      <c r="C261" s="14" t="n">
        <v>66</v>
      </c>
      <c r="D261" s="14" t="s">
        <v>507</v>
      </c>
      <c r="E261" s="14"/>
      <c r="F261" s="22" t="n">
        <v>566</v>
      </c>
      <c r="G261" s="14" t="s">
        <v>33</v>
      </c>
      <c r="H261" s="14" t="n">
        <v>616</v>
      </c>
      <c r="I261" s="14" t="n">
        <v>51</v>
      </c>
      <c r="J261" s="14" t="n">
        <v>71</v>
      </c>
      <c r="K261" s="14" t="n">
        <v>14</v>
      </c>
      <c r="L261" s="14" t="n">
        <v>6</v>
      </c>
      <c r="M261" s="14" t="n">
        <v>14</v>
      </c>
      <c r="N261" s="14" t="n">
        <v>6</v>
      </c>
      <c r="O261" s="14" t="n">
        <v>5</v>
      </c>
      <c r="P261" s="14" t="n">
        <v>5</v>
      </c>
      <c r="Q261" s="14" t="n">
        <v>1</v>
      </c>
      <c r="R261" s="14" t="n">
        <v>72</v>
      </c>
      <c r="T261" s="14" t="n">
        <v>2</v>
      </c>
      <c r="U261" s="14" t="n">
        <v>0</v>
      </c>
      <c r="V261" s="14" t="n">
        <v>2</v>
      </c>
      <c r="W261" s="14" t="n">
        <v>0</v>
      </c>
      <c r="X261" s="14" t="n">
        <v>30</v>
      </c>
      <c r="Y261" s="14" t="n">
        <v>4</v>
      </c>
      <c r="Z261" s="14" t="n">
        <v>1</v>
      </c>
      <c r="AA261" s="14" t="n">
        <v>3</v>
      </c>
      <c r="AB261" s="14" t="n">
        <v>8</v>
      </c>
      <c r="AC261" s="14" t="n">
        <v>0</v>
      </c>
      <c r="AD261" s="14" t="n">
        <v>11</v>
      </c>
      <c r="AE261" s="14" t="n">
        <f aca="false">SUM(I261:AD261)</f>
        <v>306</v>
      </c>
    </row>
    <row r="262" s="275" customFormat="true" ht="16.5" hidden="false" customHeight="false" outlineLevel="0" collapsed="false">
      <c r="A262" s="14" t="n">
        <v>261</v>
      </c>
      <c r="B262" s="14" t="n">
        <v>14</v>
      </c>
      <c r="C262" s="14" t="n">
        <v>66</v>
      </c>
      <c r="D262" s="14" t="s">
        <v>507</v>
      </c>
      <c r="E262" s="17"/>
      <c r="F262" s="22" t="n">
        <v>566</v>
      </c>
      <c r="G262" s="14" t="s">
        <v>34</v>
      </c>
      <c r="H262" s="14" t="n">
        <v>616</v>
      </c>
      <c r="I262" s="14" t="n">
        <v>54</v>
      </c>
      <c r="J262" s="14" t="n">
        <v>74</v>
      </c>
      <c r="K262" s="14" t="n">
        <v>22</v>
      </c>
      <c r="L262" s="14" t="n">
        <v>3</v>
      </c>
      <c r="M262" s="14" t="n">
        <v>15</v>
      </c>
      <c r="N262" s="14" t="n">
        <v>0</v>
      </c>
      <c r="O262" s="14" t="n">
        <v>5</v>
      </c>
      <c r="P262" s="14" t="n">
        <v>10</v>
      </c>
      <c r="Q262" s="14" t="n">
        <v>0</v>
      </c>
      <c r="R262" s="14" t="n">
        <v>90</v>
      </c>
      <c r="T262" s="14" t="n">
        <v>1</v>
      </c>
      <c r="U262" s="14" t="n">
        <v>7</v>
      </c>
      <c r="V262" s="14" t="n">
        <v>1</v>
      </c>
      <c r="W262" s="14" t="n">
        <v>0</v>
      </c>
      <c r="X262" s="14" t="n">
        <v>17</v>
      </c>
      <c r="Y262" s="14" t="n">
        <v>7</v>
      </c>
      <c r="Z262" s="14" t="n">
        <v>5</v>
      </c>
      <c r="AA262" s="14" t="n">
        <v>2</v>
      </c>
      <c r="AB262" s="14" t="n">
        <v>10</v>
      </c>
      <c r="AC262" s="14" t="n">
        <v>0</v>
      </c>
      <c r="AD262" s="14" t="n">
        <v>12</v>
      </c>
      <c r="AE262" s="14" t="n">
        <f aca="false">SUM(I262:AD262)</f>
        <v>335</v>
      </c>
    </row>
    <row r="263" s="275" customFormat="true" ht="16.5" hidden="false" customHeight="false" outlineLevel="0" collapsed="false">
      <c r="A263" s="14" t="n">
        <v>262</v>
      </c>
      <c r="B263" s="14" t="n">
        <v>14</v>
      </c>
      <c r="C263" s="14" t="n">
        <v>66</v>
      </c>
      <c r="D263" s="14" t="s">
        <v>507</v>
      </c>
      <c r="E263" s="17"/>
      <c r="F263" s="22" t="n">
        <v>567</v>
      </c>
      <c r="G263" s="14" t="s">
        <v>33</v>
      </c>
      <c r="H263" s="14" t="n">
        <v>724</v>
      </c>
      <c r="I263" s="14" t="n">
        <v>56</v>
      </c>
      <c r="J263" s="14" t="n">
        <v>82</v>
      </c>
      <c r="K263" s="14" t="n">
        <v>29</v>
      </c>
      <c r="L263" s="14" t="n">
        <v>10</v>
      </c>
      <c r="M263" s="14" t="n">
        <v>28</v>
      </c>
      <c r="N263" s="14" t="n">
        <v>3</v>
      </c>
      <c r="O263" s="14" t="n">
        <v>12</v>
      </c>
      <c r="P263" s="14" t="n">
        <v>3</v>
      </c>
      <c r="Q263" s="14" t="n">
        <v>3</v>
      </c>
      <c r="R263" s="14" t="n">
        <v>82</v>
      </c>
      <c r="T263" s="14" t="n">
        <v>8</v>
      </c>
      <c r="U263" s="14" t="n">
        <v>2</v>
      </c>
      <c r="V263" s="14" t="n">
        <v>3</v>
      </c>
      <c r="W263" s="14" t="n">
        <v>0</v>
      </c>
      <c r="X263" s="14" t="n">
        <v>21</v>
      </c>
      <c r="Y263" s="14" t="n">
        <v>7</v>
      </c>
      <c r="Z263" s="14" t="n">
        <v>6</v>
      </c>
      <c r="AA263" s="14" t="n">
        <v>3</v>
      </c>
      <c r="AB263" s="14" t="n">
        <v>8</v>
      </c>
      <c r="AC263" s="14" t="n">
        <v>1</v>
      </c>
      <c r="AD263" s="14" t="n">
        <v>12</v>
      </c>
      <c r="AE263" s="14" t="n">
        <f aca="false">SUM(I263:AD263)</f>
        <v>379</v>
      </c>
    </row>
    <row r="264" s="275" customFormat="true" ht="16.5" hidden="false" customHeight="false" outlineLevel="0" collapsed="false">
      <c r="A264" s="14" t="n">
        <v>263</v>
      </c>
      <c r="B264" s="14" t="n">
        <v>14</v>
      </c>
      <c r="C264" s="14" t="n">
        <v>66</v>
      </c>
      <c r="D264" s="14" t="s">
        <v>507</v>
      </c>
      <c r="E264" s="14"/>
      <c r="F264" s="22" t="n">
        <v>568</v>
      </c>
      <c r="G264" s="14" t="s">
        <v>33</v>
      </c>
      <c r="H264" s="14" t="n">
        <v>624</v>
      </c>
      <c r="I264" s="14" t="n">
        <v>70</v>
      </c>
      <c r="J264" s="14" t="n">
        <v>70</v>
      </c>
      <c r="K264" s="14" t="n">
        <v>16</v>
      </c>
      <c r="L264" s="14" t="n">
        <v>5</v>
      </c>
      <c r="M264" s="14" t="n">
        <v>16</v>
      </c>
      <c r="N264" s="14" t="n">
        <v>0</v>
      </c>
      <c r="O264" s="14" t="n">
        <v>6</v>
      </c>
      <c r="P264" s="14" t="n">
        <v>7</v>
      </c>
      <c r="Q264" s="14" t="n">
        <v>5</v>
      </c>
      <c r="R264" s="14" t="n">
        <v>72</v>
      </c>
      <c r="T264" s="14" t="n">
        <v>11</v>
      </c>
      <c r="U264" s="14" t="n">
        <v>3</v>
      </c>
      <c r="V264" s="14" t="n">
        <v>1</v>
      </c>
      <c r="W264" s="14" t="n">
        <v>0</v>
      </c>
      <c r="X264" s="14" t="n">
        <v>26</v>
      </c>
      <c r="Y264" s="14" t="n">
        <v>3</v>
      </c>
      <c r="Z264" s="14" t="n">
        <v>3</v>
      </c>
      <c r="AA264" s="14" t="n">
        <v>2</v>
      </c>
      <c r="AB264" s="14" t="n">
        <v>10</v>
      </c>
      <c r="AC264" s="14" t="n">
        <v>1</v>
      </c>
      <c r="AD264" s="14" t="n">
        <v>22</v>
      </c>
      <c r="AE264" s="14" t="n">
        <f aca="false">SUM(I264:AD264)</f>
        <v>349</v>
      </c>
    </row>
    <row r="265" s="275" customFormat="true" ht="16.5" hidden="false" customHeight="false" outlineLevel="0" collapsed="false">
      <c r="A265" s="14" t="n">
        <v>264</v>
      </c>
      <c r="B265" s="14" t="n">
        <v>14</v>
      </c>
      <c r="C265" s="14" t="n">
        <v>66</v>
      </c>
      <c r="D265" s="14" t="s">
        <v>507</v>
      </c>
      <c r="E265" s="14"/>
      <c r="F265" s="22" t="n">
        <v>568</v>
      </c>
      <c r="G265" s="14" t="s">
        <v>34</v>
      </c>
      <c r="H265" s="14" t="n">
        <v>624</v>
      </c>
      <c r="I265" s="14" t="n">
        <v>85</v>
      </c>
      <c r="J265" s="14" t="n">
        <v>81</v>
      </c>
      <c r="K265" s="14" t="n">
        <v>18</v>
      </c>
      <c r="L265" s="14" t="n">
        <v>1</v>
      </c>
      <c r="M265" s="14" t="n">
        <v>12</v>
      </c>
      <c r="N265" s="14" t="n">
        <v>7</v>
      </c>
      <c r="O265" s="14" t="n">
        <v>4</v>
      </c>
      <c r="P265" s="14" t="n">
        <v>4</v>
      </c>
      <c r="Q265" s="14" t="n">
        <v>2</v>
      </c>
      <c r="R265" s="14" t="n">
        <v>78</v>
      </c>
      <c r="T265" s="14" t="n">
        <v>6</v>
      </c>
      <c r="U265" s="14" t="n">
        <v>4</v>
      </c>
      <c r="V265" s="14" t="n">
        <v>2</v>
      </c>
      <c r="W265" s="14" t="n">
        <v>0</v>
      </c>
      <c r="X265" s="14" t="n">
        <v>15</v>
      </c>
      <c r="Y265" s="14" t="n">
        <v>5</v>
      </c>
      <c r="Z265" s="14" t="n">
        <v>6</v>
      </c>
      <c r="AA265" s="14" t="n">
        <v>2</v>
      </c>
      <c r="AB265" s="14" t="n">
        <v>4</v>
      </c>
      <c r="AC265" s="14" t="n">
        <v>1</v>
      </c>
      <c r="AD265" s="14" t="n">
        <v>14</v>
      </c>
      <c r="AE265" s="14" t="n">
        <f aca="false">SUM(I265:AD265)</f>
        <v>351</v>
      </c>
    </row>
    <row r="266" s="275" customFormat="true" ht="16.5" hidden="false" customHeight="false" outlineLevel="0" collapsed="false">
      <c r="A266" s="14" t="n">
        <v>265</v>
      </c>
      <c r="B266" s="14" t="n">
        <v>14</v>
      </c>
      <c r="C266" s="14" t="n">
        <v>66</v>
      </c>
      <c r="D266" s="14" t="s">
        <v>507</v>
      </c>
      <c r="E266" s="14"/>
      <c r="F266" s="22" t="n">
        <v>569</v>
      </c>
      <c r="G266" s="14" t="s">
        <v>33</v>
      </c>
      <c r="H266" s="14" t="n">
        <v>508</v>
      </c>
      <c r="I266" s="14" t="n">
        <v>41</v>
      </c>
      <c r="J266" s="14" t="n">
        <v>77</v>
      </c>
      <c r="K266" s="14" t="n">
        <v>17</v>
      </c>
      <c r="L266" s="14" t="n">
        <v>9</v>
      </c>
      <c r="M266" s="14" t="n">
        <v>12</v>
      </c>
      <c r="N266" s="14" t="n">
        <v>2</v>
      </c>
      <c r="O266" s="14" t="n">
        <v>4</v>
      </c>
      <c r="P266" s="14" t="n">
        <v>2</v>
      </c>
      <c r="Q266" s="14" t="n">
        <v>2</v>
      </c>
      <c r="R266" s="14" t="n">
        <v>63</v>
      </c>
      <c r="T266" s="14" t="n">
        <v>7</v>
      </c>
      <c r="U266" s="14" t="n">
        <v>3</v>
      </c>
      <c r="V266" s="14" t="n">
        <v>3</v>
      </c>
      <c r="W266" s="14" t="n">
        <v>0</v>
      </c>
      <c r="X266" s="14" t="n">
        <v>18</v>
      </c>
      <c r="Y266" s="14" t="n">
        <v>4</v>
      </c>
      <c r="Z266" s="14" t="n">
        <v>3</v>
      </c>
      <c r="AA266" s="14" t="n">
        <v>3</v>
      </c>
      <c r="AB266" s="14" t="n">
        <v>5</v>
      </c>
      <c r="AC266" s="14" t="n">
        <v>0</v>
      </c>
      <c r="AD266" s="14" t="n">
        <v>9</v>
      </c>
      <c r="AE266" s="14" t="n">
        <f aca="false">SUM(I266:AD266)</f>
        <v>284</v>
      </c>
    </row>
    <row r="267" s="275" customFormat="true" ht="16.5" hidden="false" customHeight="false" outlineLevel="0" collapsed="false">
      <c r="A267" s="14" t="n">
        <v>266</v>
      </c>
      <c r="B267" s="14" t="n">
        <v>14</v>
      </c>
      <c r="C267" s="14" t="n">
        <v>66</v>
      </c>
      <c r="D267" s="14" t="s">
        <v>507</v>
      </c>
      <c r="E267" s="17"/>
      <c r="F267" s="22" t="n">
        <v>569</v>
      </c>
      <c r="G267" s="14" t="s">
        <v>34</v>
      </c>
      <c r="H267" s="14" t="n">
        <v>507</v>
      </c>
      <c r="I267" s="14" t="n">
        <v>47</v>
      </c>
      <c r="J267" s="14" t="n">
        <v>62</v>
      </c>
      <c r="K267" s="14" t="n">
        <v>14</v>
      </c>
      <c r="L267" s="14" t="n">
        <v>7</v>
      </c>
      <c r="M267" s="14" t="n">
        <v>14</v>
      </c>
      <c r="N267" s="14" t="n">
        <v>1</v>
      </c>
      <c r="O267" s="14" t="n">
        <v>5</v>
      </c>
      <c r="P267" s="14" t="n">
        <v>3</v>
      </c>
      <c r="Q267" s="14" t="n">
        <v>7</v>
      </c>
      <c r="R267" s="14" t="n">
        <v>77</v>
      </c>
      <c r="T267" s="14" t="n">
        <v>6</v>
      </c>
      <c r="U267" s="14" t="n">
        <v>3</v>
      </c>
      <c r="V267" s="14" t="n">
        <v>2</v>
      </c>
      <c r="W267" s="14" t="n">
        <v>0</v>
      </c>
      <c r="X267" s="14" t="n">
        <v>8</v>
      </c>
      <c r="Y267" s="14" t="n">
        <v>0</v>
      </c>
      <c r="Z267" s="14" t="n">
        <v>3</v>
      </c>
      <c r="AA267" s="14" t="n">
        <v>7</v>
      </c>
      <c r="AB267" s="14" t="n">
        <v>10</v>
      </c>
      <c r="AC267" s="14" t="n">
        <v>1</v>
      </c>
      <c r="AD267" s="14" t="n">
        <v>15</v>
      </c>
      <c r="AE267" s="14" t="n">
        <f aca="false">SUM(I267:AD267)</f>
        <v>292</v>
      </c>
    </row>
    <row r="268" s="275" customFormat="true" ht="16.5" hidden="false" customHeight="false" outlineLevel="0" collapsed="false">
      <c r="A268" s="14" t="n">
        <v>267</v>
      </c>
      <c r="B268" s="14" t="n">
        <v>14</v>
      </c>
      <c r="C268" s="14" t="n">
        <v>66</v>
      </c>
      <c r="D268" s="14" t="s">
        <v>507</v>
      </c>
      <c r="E268" s="14"/>
      <c r="F268" s="22" t="n">
        <v>570</v>
      </c>
      <c r="G268" s="14" t="s">
        <v>33</v>
      </c>
      <c r="H268" s="14" t="n">
        <v>475</v>
      </c>
      <c r="I268" s="14" t="n">
        <v>40</v>
      </c>
      <c r="J268" s="14" t="n">
        <v>80</v>
      </c>
      <c r="K268" s="14" t="n">
        <v>10</v>
      </c>
      <c r="L268" s="14" t="n">
        <v>6</v>
      </c>
      <c r="M268" s="14" t="n">
        <v>13</v>
      </c>
      <c r="N268" s="14" t="n">
        <v>3</v>
      </c>
      <c r="O268" s="14" t="n">
        <v>1</v>
      </c>
      <c r="P268" s="14" t="n">
        <v>5</v>
      </c>
      <c r="Q268" s="14" t="n">
        <v>1</v>
      </c>
      <c r="R268" s="14" t="n">
        <v>51</v>
      </c>
      <c r="T268" s="14" t="n">
        <v>5</v>
      </c>
      <c r="U268" s="14" t="n">
        <v>4</v>
      </c>
      <c r="V268" s="14" t="n">
        <v>3</v>
      </c>
      <c r="W268" s="14" t="n">
        <v>0</v>
      </c>
      <c r="X268" s="14" t="n">
        <v>7</v>
      </c>
      <c r="Y268" s="14" t="n">
        <v>3</v>
      </c>
      <c r="Z268" s="14" t="n">
        <v>6</v>
      </c>
      <c r="AA268" s="14" t="n">
        <v>8</v>
      </c>
      <c r="AB268" s="14" t="n">
        <v>24</v>
      </c>
      <c r="AC268" s="14" t="n">
        <v>0</v>
      </c>
      <c r="AD268" s="14" t="n">
        <v>8</v>
      </c>
      <c r="AE268" s="14" t="n">
        <f aca="false">SUM(I268:AD268)</f>
        <v>278</v>
      </c>
    </row>
    <row r="269" s="275" customFormat="true" ht="16.5" hidden="false" customHeight="false" outlineLevel="0" collapsed="false">
      <c r="A269" s="14" t="n">
        <v>268</v>
      </c>
      <c r="B269" s="14" t="n">
        <v>14</v>
      </c>
      <c r="C269" s="14" t="n">
        <v>66</v>
      </c>
      <c r="D269" s="14" t="s">
        <v>507</v>
      </c>
      <c r="E269" s="17"/>
      <c r="F269" s="22" t="n">
        <v>570</v>
      </c>
      <c r="G269" s="14" t="s">
        <v>34</v>
      </c>
      <c r="H269" s="14" t="n">
        <v>474</v>
      </c>
      <c r="I269" s="14" t="n">
        <v>46</v>
      </c>
      <c r="J269" s="14" t="n">
        <v>56</v>
      </c>
      <c r="K269" s="14" t="n">
        <v>15</v>
      </c>
      <c r="L269" s="14" t="n">
        <v>9</v>
      </c>
      <c r="M269" s="14" t="n">
        <v>12</v>
      </c>
      <c r="N269" s="14" t="n">
        <v>1</v>
      </c>
      <c r="O269" s="14" t="n">
        <v>3</v>
      </c>
      <c r="P269" s="14" t="n">
        <v>5</v>
      </c>
      <c r="Q269" s="14" t="n">
        <v>3</v>
      </c>
      <c r="R269" s="14" t="n">
        <v>49</v>
      </c>
      <c r="T269" s="14" t="n">
        <v>10</v>
      </c>
      <c r="U269" s="14" t="n">
        <v>2</v>
      </c>
      <c r="V269" s="14" t="n">
        <v>0</v>
      </c>
      <c r="W269" s="14" t="n">
        <v>0</v>
      </c>
      <c r="X269" s="14" t="n">
        <v>16</v>
      </c>
      <c r="Y269" s="14" t="n">
        <v>2</v>
      </c>
      <c r="Z269" s="14" t="n">
        <v>6</v>
      </c>
      <c r="AA269" s="14" t="n">
        <v>10</v>
      </c>
      <c r="AB269" s="14" t="n">
        <v>11</v>
      </c>
      <c r="AC269" s="14" t="n">
        <v>1</v>
      </c>
      <c r="AD269" s="14" t="n">
        <v>10</v>
      </c>
      <c r="AE269" s="14" t="n">
        <f aca="false">SUM(I269:AD269)</f>
        <v>267</v>
      </c>
    </row>
    <row r="270" s="275" customFormat="true" ht="16.5" hidden="false" customHeight="false" outlineLevel="0" collapsed="false">
      <c r="A270" s="14" t="n">
        <v>269</v>
      </c>
      <c r="B270" s="14" t="n">
        <v>14</v>
      </c>
      <c r="C270" s="14" t="n">
        <v>66</v>
      </c>
      <c r="D270" s="14" t="s">
        <v>507</v>
      </c>
      <c r="E270" s="17"/>
      <c r="F270" s="22" t="n">
        <v>571</v>
      </c>
      <c r="G270" s="14" t="s">
        <v>33</v>
      </c>
      <c r="H270" s="14" t="n">
        <v>617</v>
      </c>
      <c r="I270" s="14" t="n">
        <v>76</v>
      </c>
      <c r="J270" s="14" t="n">
        <v>87</v>
      </c>
      <c r="K270" s="14" t="n">
        <v>13</v>
      </c>
      <c r="L270" s="14" t="n">
        <v>7</v>
      </c>
      <c r="M270" s="14" t="n">
        <v>18</v>
      </c>
      <c r="N270" s="14" t="n">
        <v>3</v>
      </c>
      <c r="O270" s="14" t="n">
        <v>3</v>
      </c>
      <c r="P270" s="14" t="n">
        <v>6</v>
      </c>
      <c r="Q270" s="14" t="n">
        <v>0</v>
      </c>
      <c r="R270" s="14" t="n">
        <v>47</v>
      </c>
      <c r="T270" s="14" t="n">
        <v>6</v>
      </c>
      <c r="U270" s="14" t="n">
        <v>3</v>
      </c>
      <c r="V270" s="14" t="n">
        <v>4</v>
      </c>
      <c r="W270" s="14" t="n">
        <v>0</v>
      </c>
      <c r="X270" s="14" t="n">
        <v>27</v>
      </c>
      <c r="Y270" s="14" t="n">
        <v>2</v>
      </c>
      <c r="Z270" s="14" t="n">
        <v>7</v>
      </c>
      <c r="AA270" s="14" t="n">
        <v>27</v>
      </c>
      <c r="AB270" s="14" t="n">
        <v>15</v>
      </c>
      <c r="AC270" s="14" t="n">
        <v>2</v>
      </c>
      <c r="AD270" s="14" t="n">
        <v>6</v>
      </c>
      <c r="AE270" s="14" t="n">
        <f aca="false">SUM(I270:AD270)</f>
        <v>359</v>
      </c>
    </row>
    <row r="271" s="275" customFormat="true" ht="16.5" hidden="false" customHeight="false" outlineLevel="0" collapsed="false">
      <c r="A271" s="14" t="n">
        <v>270</v>
      </c>
      <c r="B271" s="14" t="n">
        <v>14</v>
      </c>
      <c r="C271" s="14" t="n">
        <v>66</v>
      </c>
      <c r="D271" s="14" t="s">
        <v>507</v>
      </c>
      <c r="E271" s="14"/>
      <c r="F271" s="22" t="n">
        <v>572</v>
      </c>
      <c r="G271" s="14" t="s">
        <v>33</v>
      </c>
      <c r="H271" s="14" t="n">
        <v>402</v>
      </c>
      <c r="I271" s="14" t="n">
        <v>56</v>
      </c>
      <c r="J271" s="14" t="n">
        <v>50</v>
      </c>
      <c r="K271" s="14" t="n">
        <v>10</v>
      </c>
      <c r="L271" s="14" t="n">
        <v>3</v>
      </c>
      <c r="M271" s="14" t="n">
        <v>8</v>
      </c>
      <c r="N271" s="14" t="n">
        <v>3</v>
      </c>
      <c r="O271" s="14" t="n">
        <v>1</v>
      </c>
      <c r="P271" s="14" t="n">
        <v>4</v>
      </c>
      <c r="Q271" s="14" t="n">
        <v>0</v>
      </c>
      <c r="R271" s="14" t="n">
        <v>28</v>
      </c>
      <c r="T271" s="14" t="n">
        <v>5</v>
      </c>
      <c r="U271" s="14" t="n">
        <v>1</v>
      </c>
      <c r="V271" s="14" t="n">
        <v>1</v>
      </c>
      <c r="W271" s="14" t="n">
        <v>0</v>
      </c>
      <c r="X271" s="14" t="n">
        <v>30</v>
      </c>
      <c r="Y271" s="14" t="n">
        <v>0</v>
      </c>
      <c r="Z271" s="14" t="n">
        <v>2</v>
      </c>
      <c r="AA271" s="14" t="n">
        <v>7</v>
      </c>
      <c r="AB271" s="14" t="n">
        <v>3</v>
      </c>
      <c r="AC271" s="14" t="n">
        <v>0</v>
      </c>
      <c r="AD271" s="14" t="n">
        <v>6</v>
      </c>
      <c r="AE271" s="14" t="n">
        <f aca="false">SUM(I271:AD271)</f>
        <v>218</v>
      </c>
    </row>
    <row r="272" s="275" customFormat="true" ht="16.5" hidden="false" customHeight="false" outlineLevel="0" collapsed="false">
      <c r="A272" s="14" t="n">
        <v>271</v>
      </c>
      <c r="B272" s="14" t="n">
        <v>14</v>
      </c>
      <c r="C272" s="14" t="n">
        <v>66</v>
      </c>
      <c r="D272" s="14" t="s">
        <v>507</v>
      </c>
      <c r="E272" s="14"/>
      <c r="F272" s="22" t="n">
        <v>572</v>
      </c>
      <c r="G272" s="14" t="s">
        <v>34</v>
      </c>
      <c r="H272" s="14" t="n">
        <v>401</v>
      </c>
      <c r="I272" s="14" t="n">
        <v>56</v>
      </c>
      <c r="J272" s="14" t="n">
        <v>48</v>
      </c>
      <c r="K272" s="14" t="n">
        <v>13</v>
      </c>
      <c r="L272" s="14" t="n">
        <v>5</v>
      </c>
      <c r="M272" s="14" t="n">
        <v>21</v>
      </c>
      <c r="N272" s="14" t="n">
        <v>2</v>
      </c>
      <c r="O272" s="14" t="n">
        <v>4</v>
      </c>
      <c r="P272" s="14" t="n">
        <v>4</v>
      </c>
      <c r="Q272" s="14" t="n">
        <v>0</v>
      </c>
      <c r="R272" s="14" t="n">
        <v>52</v>
      </c>
      <c r="T272" s="14" t="n">
        <v>3</v>
      </c>
      <c r="U272" s="14" t="n">
        <v>2</v>
      </c>
      <c r="V272" s="14" t="n">
        <v>2</v>
      </c>
      <c r="W272" s="14" t="n">
        <v>0</v>
      </c>
      <c r="X272" s="14" t="n">
        <v>19</v>
      </c>
      <c r="Y272" s="14" t="n">
        <v>2</v>
      </c>
      <c r="Z272" s="14" t="n">
        <v>2</v>
      </c>
      <c r="AA272" s="14" t="n">
        <v>2</v>
      </c>
      <c r="AB272" s="14" t="n">
        <v>9</v>
      </c>
      <c r="AC272" s="14" t="n">
        <v>0</v>
      </c>
      <c r="AD272" s="14" t="n">
        <v>7</v>
      </c>
      <c r="AE272" s="14" t="n">
        <f aca="false">SUM(I272:AD272)</f>
        <v>253</v>
      </c>
    </row>
    <row r="273" s="275" customFormat="true" ht="16.5" hidden="false" customHeight="false" outlineLevel="0" collapsed="false">
      <c r="A273" s="14" t="n">
        <v>272</v>
      </c>
      <c r="B273" s="14" t="n">
        <v>14</v>
      </c>
      <c r="C273" s="14" t="n">
        <v>66</v>
      </c>
      <c r="D273" s="14" t="s">
        <v>507</v>
      </c>
      <c r="E273" s="14"/>
      <c r="F273" s="22" t="n">
        <v>573</v>
      </c>
      <c r="G273" s="14" t="s">
        <v>33</v>
      </c>
      <c r="H273" s="14" t="n">
        <v>401</v>
      </c>
      <c r="I273" s="14" t="n">
        <v>63</v>
      </c>
      <c r="J273" s="14" t="n">
        <v>60</v>
      </c>
      <c r="K273" s="14" t="n">
        <v>11</v>
      </c>
      <c r="L273" s="14" t="n">
        <v>7</v>
      </c>
      <c r="M273" s="14" t="n">
        <v>9</v>
      </c>
      <c r="N273" s="14" t="n">
        <v>3</v>
      </c>
      <c r="O273" s="14" t="n">
        <v>4</v>
      </c>
      <c r="P273" s="14" t="n">
        <v>0</v>
      </c>
      <c r="Q273" s="14" t="n">
        <v>0</v>
      </c>
      <c r="R273" s="14" t="n">
        <v>31</v>
      </c>
      <c r="T273" s="14" t="n">
        <v>6</v>
      </c>
      <c r="U273" s="14" t="n">
        <v>0</v>
      </c>
      <c r="V273" s="14" t="n">
        <v>1</v>
      </c>
      <c r="W273" s="14" t="n">
        <v>0</v>
      </c>
      <c r="X273" s="14" t="n">
        <v>18</v>
      </c>
      <c r="Y273" s="14" t="n">
        <v>2</v>
      </c>
      <c r="Z273" s="14" t="n">
        <v>1</v>
      </c>
      <c r="AA273" s="14" t="n">
        <v>2</v>
      </c>
      <c r="AB273" s="14" t="n">
        <v>4</v>
      </c>
      <c r="AC273" s="14" t="n">
        <v>0</v>
      </c>
      <c r="AD273" s="14" t="n">
        <v>3</v>
      </c>
      <c r="AE273" s="14" t="n">
        <f aca="false">SUM(I273:AD273)</f>
        <v>225</v>
      </c>
    </row>
    <row r="274" s="275" customFormat="true" ht="16.5" hidden="false" customHeight="false" outlineLevel="0" collapsed="false">
      <c r="A274" s="14" t="n">
        <v>273</v>
      </c>
      <c r="B274" s="14" t="n">
        <v>14</v>
      </c>
      <c r="C274" s="14" t="n">
        <v>66</v>
      </c>
      <c r="D274" s="14" t="s">
        <v>507</v>
      </c>
      <c r="E274" s="14"/>
      <c r="F274" s="22" t="n">
        <v>573</v>
      </c>
      <c r="G274" s="14" t="s">
        <v>34</v>
      </c>
      <c r="H274" s="14" t="n">
        <v>400</v>
      </c>
      <c r="I274" s="14" t="n">
        <v>40</v>
      </c>
      <c r="J274" s="14" t="n">
        <v>63</v>
      </c>
      <c r="K274" s="14" t="n">
        <v>12</v>
      </c>
      <c r="L274" s="14" t="n">
        <v>3</v>
      </c>
      <c r="M274" s="14" t="n">
        <v>8</v>
      </c>
      <c r="N274" s="14" t="n">
        <v>1</v>
      </c>
      <c r="O274" s="14" t="n">
        <v>4</v>
      </c>
      <c r="P274" s="14" t="n">
        <v>3</v>
      </c>
      <c r="Q274" s="14" t="n">
        <v>2</v>
      </c>
      <c r="R274" s="14" t="n">
        <v>39</v>
      </c>
      <c r="T274" s="14" t="n">
        <v>14</v>
      </c>
      <c r="U274" s="14" t="n">
        <v>1</v>
      </c>
      <c r="V274" s="14" t="n">
        <v>0</v>
      </c>
      <c r="W274" s="14" t="n">
        <v>0</v>
      </c>
      <c r="X274" s="14" t="n">
        <v>8</v>
      </c>
      <c r="Y274" s="14" t="n">
        <v>2</v>
      </c>
      <c r="Z274" s="14" t="n">
        <v>2</v>
      </c>
      <c r="AA274" s="14" t="n">
        <v>3</v>
      </c>
      <c r="AB274" s="14" t="n">
        <v>14</v>
      </c>
      <c r="AC274" s="14" t="n">
        <v>0</v>
      </c>
      <c r="AD274" s="14" t="n">
        <v>3</v>
      </c>
      <c r="AE274" s="14" t="n">
        <f aca="false">SUM(I274:AD274)</f>
        <v>222</v>
      </c>
    </row>
    <row r="275" s="275" customFormat="true" ht="16.5" hidden="false" customHeight="false" outlineLevel="0" collapsed="false">
      <c r="A275" s="14" t="n">
        <v>274</v>
      </c>
      <c r="B275" s="14" t="n">
        <v>14</v>
      </c>
      <c r="C275" s="14" t="n">
        <v>66</v>
      </c>
      <c r="D275" s="14" t="s">
        <v>507</v>
      </c>
      <c r="E275" s="14"/>
      <c r="F275" s="22" t="n">
        <v>574</v>
      </c>
      <c r="G275" s="14" t="s">
        <v>33</v>
      </c>
      <c r="H275" s="14" t="n">
        <v>687</v>
      </c>
      <c r="I275" s="14" t="n">
        <v>48</v>
      </c>
      <c r="J275" s="14" t="n">
        <v>80</v>
      </c>
      <c r="K275" s="14" t="n">
        <v>12</v>
      </c>
      <c r="L275" s="14" t="n">
        <v>7</v>
      </c>
      <c r="M275" s="14" t="n">
        <v>17</v>
      </c>
      <c r="N275" s="14" t="n">
        <v>5</v>
      </c>
      <c r="O275" s="14" t="n">
        <v>8</v>
      </c>
      <c r="P275" s="14" t="n">
        <v>1</v>
      </c>
      <c r="Q275" s="14" t="n">
        <v>5</v>
      </c>
      <c r="R275" s="14" t="n">
        <v>68</v>
      </c>
      <c r="T275" s="14" t="n">
        <v>5</v>
      </c>
      <c r="U275" s="14" t="n">
        <v>2</v>
      </c>
      <c r="V275" s="14" t="n">
        <v>3</v>
      </c>
      <c r="W275" s="14" t="n">
        <v>0</v>
      </c>
      <c r="X275" s="14" t="n">
        <v>26</v>
      </c>
      <c r="Y275" s="14" t="n">
        <v>8</v>
      </c>
      <c r="Z275" s="14" t="n">
        <v>1</v>
      </c>
      <c r="AA275" s="14" t="n">
        <v>10</v>
      </c>
      <c r="AB275" s="14" t="n">
        <v>17</v>
      </c>
      <c r="AC275" s="14" t="n">
        <v>0</v>
      </c>
      <c r="AD275" s="14" t="n">
        <v>15</v>
      </c>
      <c r="AE275" s="14" t="n">
        <f aca="false">SUM(I275:AD275)</f>
        <v>338</v>
      </c>
    </row>
    <row r="276" s="275" customFormat="true" ht="16.5" hidden="false" customHeight="false" outlineLevel="0" collapsed="false">
      <c r="A276" s="14" t="n">
        <v>275</v>
      </c>
      <c r="B276" s="14" t="n">
        <v>14</v>
      </c>
      <c r="C276" s="14" t="n">
        <v>66</v>
      </c>
      <c r="D276" s="14" t="s">
        <v>507</v>
      </c>
      <c r="E276" s="14"/>
      <c r="F276" s="22" t="n">
        <v>574</v>
      </c>
      <c r="G276" s="14" t="s">
        <v>34</v>
      </c>
      <c r="H276" s="14" t="n">
        <v>687</v>
      </c>
      <c r="I276" s="14" t="n">
        <v>47</v>
      </c>
      <c r="J276" s="14" t="n">
        <v>65</v>
      </c>
      <c r="K276" s="14" t="n">
        <v>13</v>
      </c>
      <c r="L276" s="14" t="n">
        <v>5</v>
      </c>
      <c r="M276" s="14" t="n">
        <v>14</v>
      </c>
      <c r="N276" s="14" t="n">
        <v>4</v>
      </c>
      <c r="O276" s="14" t="n">
        <v>8</v>
      </c>
      <c r="P276" s="14" t="n">
        <v>8</v>
      </c>
      <c r="Q276" s="14" t="n">
        <v>6</v>
      </c>
      <c r="R276" s="14" t="n">
        <v>78</v>
      </c>
      <c r="T276" s="14" t="n">
        <v>2</v>
      </c>
      <c r="U276" s="14" t="n">
        <v>0</v>
      </c>
      <c r="V276" s="14" t="n">
        <v>0</v>
      </c>
      <c r="W276" s="14" t="n">
        <v>0</v>
      </c>
      <c r="X276" s="14" t="n">
        <v>23</v>
      </c>
      <c r="Y276" s="14" t="n">
        <v>4</v>
      </c>
      <c r="Z276" s="14" t="n">
        <v>2</v>
      </c>
      <c r="AA276" s="14" t="n">
        <v>2</v>
      </c>
      <c r="AB276" s="14" t="n">
        <v>15</v>
      </c>
      <c r="AC276" s="14" t="n">
        <v>0</v>
      </c>
      <c r="AD276" s="14" t="n">
        <v>24</v>
      </c>
      <c r="AE276" s="14" t="n">
        <f aca="false">SUM(I276:AD276)</f>
        <v>320</v>
      </c>
    </row>
    <row r="277" s="275" customFormat="true" ht="16.5" hidden="false" customHeight="false" outlineLevel="0" collapsed="false">
      <c r="A277" s="14" t="n">
        <v>276</v>
      </c>
      <c r="B277" s="14" t="n">
        <v>14</v>
      </c>
      <c r="C277" s="14" t="n">
        <v>66</v>
      </c>
      <c r="D277" s="14" t="s">
        <v>507</v>
      </c>
      <c r="E277" s="14"/>
      <c r="F277" s="22" t="n">
        <v>575</v>
      </c>
      <c r="G277" s="14" t="s">
        <v>33</v>
      </c>
      <c r="H277" s="14" t="n">
        <v>619</v>
      </c>
      <c r="I277" s="14" t="n">
        <v>46</v>
      </c>
      <c r="J277" s="14" t="n">
        <v>77</v>
      </c>
      <c r="K277" s="14" t="n">
        <v>14</v>
      </c>
      <c r="L277" s="14" t="n">
        <v>5</v>
      </c>
      <c r="M277" s="14" t="n">
        <v>18</v>
      </c>
      <c r="N277" s="14" t="n">
        <v>3</v>
      </c>
      <c r="O277" s="14" t="n">
        <v>5</v>
      </c>
      <c r="P277" s="14" t="n">
        <v>3</v>
      </c>
      <c r="Q277" s="14" t="n">
        <v>4</v>
      </c>
      <c r="R277" s="14" t="n">
        <v>80</v>
      </c>
      <c r="T277" s="14" t="n">
        <v>3</v>
      </c>
      <c r="U277" s="14" t="n">
        <v>5</v>
      </c>
      <c r="V277" s="14" t="n">
        <v>1</v>
      </c>
      <c r="W277" s="14" t="n">
        <v>0</v>
      </c>
      <c r="X277" s="14" t="n">
        <v>14</v>
      </c>
      <c r="Y277" s="14" t="n">
        <v>0</v>
      </c>
      <c r="Z277" s="14" t="n">
        <v>4</v>
      </c>
      <c r="AA277" s="14" t="n">
        <v>0</v>
      </c>
      <c r="AB277" s="14" t="n">
        <v>35</v>
      </c>
      <c r="AC277" s="14" t="n">
        <v>0</v>
      </c>
      <c r="AD277" s="14" t="n">
        <v>5</v>
      </c>
      <c r="AE277" s="14" t="n">
        <f aca="false">SUM(I277:AD277)</f>
        <v>322</v>
      </c>
    </row>
    <row r="278" s="275" customFormat="true" ht="16.5" hidden="false" customHeight="false" outlineLevel="0" collapsed="false">
      <c r="A278" s="14" t="n">
        <v>277</v>
      </c>
      <c r="B278" s="14" t="n">
        <v>14</v>
      </c>
      <c r="C278" s="14" t="n">
        <v>66</v>
      </c>
      <c r="D278" s="14" t="s">
        <v>507</v>
      </c>
      <c r="E278" s="17"/>
      <c r="F278" s="22" t="n">
        <v>575</v>
      </c>
      <c r="G278" s="14" t="s">
        <v>34</v>
      </c>
      <c r="H278" s="14" t="n">
        <v>619</v>
      </c>
      <c r="I278" s="14" t="n">
        <v>38</v>
      </c>
      <c r="J278" s="14" t="n">
        <v>55</v>
      </c>
      <c r="K278" s="14" t="n">
        <v>20</v>
      </c>
      <c r="L278" s="14" t="n">
        <v>6</v>
      </c>
      <c r="M278" s="14" t="n">
        <v>24</v>
      </c>
      <c r="N278" s="14" t="n">
        <v>3</v>
      </c>
      <c r="O278" s="14" t="n">
        <v>9</v>
      </c>
      <c r="P278" s="14" t="n">
        <v>3</v>
      </c>
      <c r="Q278" s="14" t="n">
        <v>1</v>
      </c>
      <c r="R278" s="14" t="n">
        <v>57</v>
      </c>
      <c r="T278" s="14" t="n">
        <v>1</v>
      </c>
      <c r="U278" s="14" t="n">
        <v>4</v>
      </c>
      <c r="V278" s="14" t="n">
        <v>3</v>
      </c>
      <c r="W278" s="14" t="n">
        <v>0</v>
      </c>
      <c r="X278" s="14" t="n">
        <v>10</v>
      </c>
      <c r="Y278" s="14" t="n">
        <v>2</v>
      </c>
      <c r="Z278" s="14" t="n">
        <v>6</v>
      </c>
      <c r="AA278" s="14" t="n">
        <v>0</v>
      </c>
      <c r="AB278" s="14" t="n">
        <v>33</v>
      </c>
      <c r="AC278" s="14" t="n">
        <v>1</v>
      </c>
      <c r="AD278" s="14" t="n">
        <v>9</v>
      </c>
      <c r="AE278" s="14" t="n">
        <f aca="false">SUM(I278:AD278)</f>
        <v>285</v>
      </c>
    </row>
    <row r="279" s="275" customFormat="true" ht="16.5" hidden="false" customHeight="false" outlineLevel="0" collapsed="false">
      <c r="A279" s="14" t="n">
        <v>278</v>
      </c>
      <c r="B279" s="14" t="n">
        <v>14</v>
      </c>
      <c r="C279" s="14" t="n">
        <v>66</v>
      </c>
      <c r="D279" s="14" t="s">
        <v>507</v>
      </c>
      <c r="E279" s="14"/>
      <c r="F279" s="22" t="n">
        <v>576</v>
      </c>
      <c r="G279" s="14" t="s">
        <v>33</v>
      </c>
      <c r="H279" s="14" t="n">
        <v>548</v>
      </c>
      <c r="I279" s="14" t="n">
        <v>39</v>
      </c>
      <c r="J279" s="14" t="n">
        <v>62</v>
      </c>
      <c r="K279" s="14" t="n">
        <v>13</v>
      </c>
      <c r="L279" s="14" t="n">
        <v>3</v>
      </c>
      <c r="M279" s="14" t="n">
        <v>5</v>
      </c>
      <c r="N279" s="14" t="n">
        <v>1</v>
      </c>
      <c r="O279" s="14" t="n">
        <v>3</v>
      </c>
      <c r="P279" s="14" t="n">
        <v>1</v>
      </c>
      <c r="Q279" s="14" t="n">
        <v>3</v>
      </c>
      <c r="R279" s="14" t="n">
        <v>92</v>
      </c>
      <c r="T279" s="14" t="n">
        <v>6</v>
      </c>
      <c r="U279" s="14" t="n">
        <v>2</v>
      </c>
      <c r="V279" s="14" t="n">
        <v>1</v>
      </c>
      <c r="W279" s="14" t="n">
        <v>0</v>
      </c>
      <c r="X279" s="14" t="n">
        <v>14</v>
      </c>
      <c r="Y279" s="14" t="n">
        <v>1</v>
      </c>
      <c r="Z279" s="14" t="n">
        <v>3</v>
      </c>
      <c r="AA279" s="14" t="n">
        <v>4</v>
      </c>
      <c r="AB279" s="14" t="n">
        <v>24</v>
      </c>
      <c r="AC279" s="14" t="n">
        <v>0</v>
      </c>
      <c r="AD279" s="14" t="n">
        <v>13</v>
      </c>
      <c r="AE279" s="14" t="n">
        <f aca="false">SUM(I279:AD279)</f>
        <v>290</v>
      </c>
    </row>
    <row r="280" s="275" customFormat="true" ht="16.5" hidden="false" customHeight="false" outlineLevel="0" collapsed="false">
      <c r="A280" s="14" t="n">
        <v>279</v>
      </c>
      <c r="B280" s="14" t="n">
        <v>14</v>
      </c>
      <c r="C280" s="14" t="n">
        <v>66</v>
      </c>
      <c r="D280" s="14" t="s">
        <v>507</v>
      </c>
      <c r="E280" s="14"/>
      <c r="F280" s="22" t="n">
        <v>576</v>
      </c>
      <c r="G280" s="14" t="s">
        <v>34</v>
      </c>
      <c r="H280" s="14" t="n">
        <v>548</v>
      </c>
      <c r="I280" s="14" t="n">
        <v>33</v>
      </c>
      <c r="J280" s="14" t="n">
        <v>79</v>
      </c>
      <c r="K280" s="14" t="n">
        <v>22</v>
      </c>
      <c r="L280" s="14" t="n">
        <v>8</v>
      </c>
      <c r="M280" s="14" t="n">
        <v>23</v>
      </c>
      <c r="N280" s="14" t="n">
        <v>2</v>
      </c>
      <c r="O280" s="14" t="n">
        <v>2</v>
      </c>
      <c r="P280" s="14" t="n">
        <v>5</v>
      </c>
      <c r="Q280" s="14" t="n">
        <v>2</v>
      </c>
      <c r="R280" s="14" t="n">
        <v>87</v>
      </c>
      <c r="T280" s="14" t="n">
        <v>4</v>
      </c>
      <c r="U280" s="14" t="n">
        <v>3</v>
      </c>
      <c r="V280" s="14" t="n">
        <v>0</v>
      </c>
      <c r="W280" s="14" t="n">
        <v>0</v>
      </c>
      <c r="X280" s="14" t="n">
        <v>10</v>
      </c>
      <c r="Y280" s="14" t="n">
        <v>0</v>
      </c>
      <c r="Z280" s="14" t="n">
        <v>5</v>
      </c>
      <c r="AA280" s="14" t="n">
        <v>1</v>
      </c>
      <c r="AB280" s="14" t="n">
        <v>19</v>
      </c>
      <c r="AC280" s="14" t="n">
        <v>0</v>
      </c>
      <c r="AD280" s="14" t="n">
        <v>1</v>
      </c>
      <c r="AE280" s="14" t="n">
        <f aca="false">SUM(I280:AD280)</f>
        <v>306</v>
      </c>
    </row>
    <row r="281" s="275" customFormat="true" ht="16.5" hidden="false" customHeight="false" outlineLevel="0" collapsed="false">
      <c r="A281" s="14" t="n">
        <v>280</v>
      </c>
      <c r="B281" s="14" t="n">
        <v>14</v>
      </c>
      <c r="C281" s="14" t="n">
        <v>66</v>
      </c>
      <c r="D281" s="14" t="s">
        <v>507</v>
      </c>
      <c r="E281" s="14"/>
      <c r="F281" s="22" t="n">
        <v>576</v>
      </c>
      <c r="G281" s="14" t="s">
        <v>35</v>
      </c>
      <c r="H281" s="14" t="n">
        <v>548</v>
      </c>
      <c r="I281" s="14" t="n">
        <v>24</v>
      </c>
      <c r="J281" s="14" t="n">
        <v>61</v>
      </c>
      <c r="K281" s="14" t="n">
        <v>28</v>
      </c>
      <c r="L281" s="14" t="n">
        <v>2</v>
      </c>
      <c r="M281" s="14" t="n">
        <v>19</v>
      </c>
      <c r="N281" s="14" t="n">
        <v>4</v>
      </c>
      <c r="O281" s="14" t="n">
        <v>2</v>
      </c>
      <c r="P281" s="14" t="n">
        <v>4</v>
      </c>
      <c r="Q281" s="14" t="n">
        <v>2</v>
      </c>
      <c r="R281" s="14" t="n">
        <v>73</v>
      </c>
      <c r="T281" s="14" t="n">
        <v>4</v>
      </c>
      <c r="U281" s="14" t="n">
        <v>3</v>
      </c>
      <c r="V281" s="14" t="n">
        <v>2</v>
      </c>
      <c r="W281" s="14" t="n">
        <v>0</v>
      </c>
      <c r="X281" s="14" t="n">
        <v>6</v>
      </c>
      <c r="Y281" s="14" t="n">
        <v>5</v>
      </c>
      <c r="Z281" s="14" t="n">
        <v>2</v>
      </c>
      <c r="AA281" s="14" t="n">
        <v>0</v>
      </c>
      <c r="AB281" s="14" t="n">
        <v>20</v>
      </c>
      <c r="AC281" s="14" t="n">
        <v>0</v>
      </c>
      <c r="AD281" s="14" t="n">
        <v>14</v>
      </c>
      <c r="AE281" s="14" t="n">
        <f aca="false">SUM(I281:AD281)</f>
        <v>275</v>
      </c>
    </row>
    <row r="282" s="275" customFormat="true" ht="16.5" hidden="false" customHeight="false" outlineLevel="0" collapsed="false">
      <c r="A282" s="14" t="n">
        <v>281</v>
      </c>
      <c r="B282" s="14" t="n">
        <v>14</v>
      </c>
      <c r="C282" s="14" t="n">
        <v>66</v>
      </c>
      <c r="D282" s="14" t="s">
        <v>507</v>
      </c>
      <c r="E282" s="14"/>
      <c r="F282" s="22" t="n">
        <v>577</v>
      </c>
      <c r="G282" s="14" t="s">
        <v>33</v>
      </c>
      <c r="H282" s="14" t="n">
        <v>502</v>
      </c>
      <c r="I282" s="14" t="n">
        <v>44</v>
      </c>
      <c r="J282" s="14" t="n">
        <v>69</v>
      </c>
      <c r="K282" s="14" t="n">
        <v>16</v>
      </c>
      <c r="L282" s="14" t="n">
        <v>12</v>
      </c>
      <c r="M282" s="14" t="n">
        <v>15</v>
      </c>
      <c r="N282" s="14" t="n">
        <v>0</v>
      </c>
      <c r="O282" s="14" t="n">
        <v>5</v>
      </c>
      <c r="P282" s="14" t="n">
        <v>3</v>
      </c>
      <c r="Q282" s="14" t="n">
        <v>2</v>
      </c>
      <c r="R282" s="14" t="n">
        <v>60</v>
      </c>
      <c r="T282" s="14" t="n">
        <v>4</v>
      </c>
      <c r="U282" s="14" t="n">
        <v>2</v>
      </c>
      <c r="V282" s="14" t="n">
        <v>1</v>
      </c>
      <c r="W282" s="14" t="n">
        <v>0</v>
      </c>
      <c r="X282" s="14" t="n">
        <v>8</v>
      </c>
      <c r="Y282" s="14" t="n">
        <v>1</v>
      </c>
      <c r="Z282" s="14" t="n">
        <v>2</v>
      </c>
      <c r="AA282" s="14" t="n">
        <v>4</v>
      </c>
      <c r="AB282" s="14" t="n">
        <v>14</v>
      </c>
      <c r="AC282" s="14" t="n">
        <v>0</v>
      </c>
      <c r="AD282" s="14" t="n">
        <v>8</v>
      </c>
      <c r="AE282" s="14" t="n">
        <f aca="false">SUM(I282:AD282)</f>
        <v>270</v>
      </c>
    </row>
    <row r="283" s="275" customFormat="true" ht="16.5" hidden="false" customHeight="false" outlineLevel="0" collapsed="false">
      <c r="A283" s="14" t="n">
        <v>282</v>
      </c>
      <c r="B283" s="14" t="n">
        <v>14</v>
      </c>
      <c r="C283" s="14" t="n">
        <v>66</v>
      </c>
      <c r="D283" s="14" t="s">
        <v>507</v>
      </c>
      <c r="E283" s="14"/>
      <c r="F283" s="22" t="n">
        <v>577</v>
      </c>
      <c r="G283" s="14" t="s">
        <v>34</v>
      </c>
      <c r="H283" s="14" t="n">
        <v>502</v>
      </c>
      <c r="I283" s="14" t="n">
        <v>50</v>
      </c>
      <c r="J283" s="14" t="n">
        <v>55</v>
      </c>
      <c r="K283" s="14" t="n">
        <v>12</v>
      </c>
      <c r="L283" s="14" t="n">
        <v>1</v>
      </c>
      <c r="M283" s="14" t="n">
        <v>12</v>
      </c>
      <c r="N283" s="14" t="n">
        <v>1</v>
      </c>
      <c r="O283" s="14" t="n">
        <v>5</v>
      </c>
      <c r="P283" s="14" t="n">
        <v>2</v>
      </c>
      <c r="Q283" s="14" t="n">
        <v>1</v>
      </c>
      <c r="R283" s="14" t="n">
        <v>54</v>
      </c>
      <c r="T283" s="14" t="n">
        <v>7</v>
      </c>
      <c r="U283" s="14" t="n">
        <v>1</v>
      </c>
      <c r="V283" s="14" t="n">
        <v>2</v>
      </c>
      <c r="W283" s="14" t="n">
        <v>0</v>
      </c>
      <c r="X283" s="14" t="n">
        <v>8</v>
      </c>
      <c r="Y283" s="14" t="n">
        <v>2</v>
      </c>
      <c r="Z283" s="14" t="n">
        <v>6</v>
      </c>
      <c r="AA283" s="14" t="n">
        <v>4</v>
      </c>
      <c r="AB283" s="14" t="n">
        <v>18</v>
      </c>
      <c r="AC283" s="14" t="n">
        <v>0</v>
      </c>
      <c r="AD283" s="14" t="n">
        <v>8</v>
      </c>
      <c r="AE283" s="14" t="n">
        <f aca="false">SUM(I283:AD283)</f>
        <v>249</v>
      </c>
    </row>
    <row r="284" s="275" customFormat="true" ht="16.5" hidden="false" customHeight="false" outlineLevel="0" collapsed="false">
      <c r="A284" s="14" t="n">
        <v>283</v>
      </c>
      <c r="B284" s="14" t="n">
        <v>14</v>
      </c>
      <c r="C284" s="14" t="n">
        <v>66</v>
      </c>
      <c r="D284" s="14" t="s">
        <v>507</v>
      </c>
      <c r="E284" s="14"/>
      <c r="F284" s="22" t="n">
        <v>577</v>
      </c>
      <c r="G284" s="14" t="s">
        <v>35</v>
      </c>
      <c r="H284" s="14" t="n">
        <v>502</v>
      </c>
      <c r="I284" s="14" t="n">
        <v>54</v>
      </c>
      <c r="J284" s="14" t="n">
        <v>49</v>
      </c>
      <c r="K284" s="14" t="n">
        <v>20</v>
      </c>
      <c r="L284" s="14" t="n">
        <v>5</v>
      </c>
      <c r="M284" s="14" t="n">
        <v>15</v>
      </c>
      <c r="N284" s="14" t="n">
        <v>4</v>
      </c>
      <c r="O284" s="14" t="n">
        <v>6</v>
      </c>
      <c r="P284" s="14" t="n">
        <v>0</v>
      </c>
      <c r="Q284" s="14" t="n">
        <v>4</v>
      </c>
      <c r="R284" s="14" t="n">
        <v>73</v>
      </c>
      <c r="T284" s="14" t="n">
        <v>2</v>
      </c>
      <c r="U284" s="14" t="n">
        <v>2</v>
      </c>
      <c r="V284" s="14" t="n">
        <v>1</v>
      </c>
      <c r="W284" s="14" t="n">
        <v>0</v>
      </c>
      <c r="X284" s="14" t="n">
        <v>10</v>
      </c>
      <c r="Y284" s="14" t="n">
        <v>6</v>
      </c>
      <c r="Z284" s="14" t="n">
        <v>3</v>
      </c>
      <c r="AA284" s="14" t="n">
        <v>4</v>
      </c>
      <c r="AB284" s="14" t="n">
        <v>0</v>
      </c>
      <c r="AC284" s="14" t="n">
        <v>0</v>
      </c>
      <c r="AD284" s="14" t="n">
        <v>5</v>
      </c>
      <c r="AE284" s="14" t="n">
        <f aca="false">SUM(I284:AD284)</f>
        <v>263</v>
      </c>
    </row>
    <row r="285" s="275" customFormat="true" ht="16.5" hidden="false" customHeight="false" outlineLevel="0" collapsed="false">
      <c r="A285" s="14" t="n">
        <v>284</v>
      </c>
      <c r="B285" s="14" t="n">
        <v>14</v>
      </c>
      <c r="C285" s="14" t="n">
        <v>66</v>
      </c>
      <c r="D285" s="14" t="s">
        <v>507</v>
      </c>
      <c r="E285" s="17"/>
      <c r="F285" s="22" t="n">
        <v>578</v>
      </c>
      <c r="G285" s="14" t="s">
        <v>33</v>
      </c>
      <c r="H285" s="14" t="n">
        <v>671</v>
      </c>
      <c r="I285" s="14" t="n">
        <v>42</v>
      </c>
      <c r="J285" s="14" t="n">
        <v>55</v>
      </c>
      <c r="K285" s="14" t="n">
        <v>19</v>
      </c>
      <c r="L285" s="14" t="n">
        <v>3</v>
      </c>
      <c r="M285" s="14" t="n">
        <v>24</v>
      </c>
      <c r="N285" s="14" t="n">
        <v>0</v>
      </c>
      <c r="O285" s="14" t="n">
        <v>6</v>
      </c>
      <c r="P285" s="14" t="n">
        <v>7</v>
      </c>
      <c r="Q285" s="14" t="n">
        <v>6</v>
      </c>
      <c r="R285" s="14" t="n">
        <v>62</v>
      </c>
      <c r="T285" s="14" t="n">
        <v>10</v>
      </c>
      <c r="U285" s="14" t="n">
        <v>0</v>
      </c>
      <c r="V285" s="14" t="n">
        <v>3</v>
      </c>
      <c r="W285" s="14" t="n">
        <v>0</v>
      </c>
      <c r="X285" s="14" t="n">
        <v>8</v>
      </c>
      <c r="Y285" s="14" t="n">
        <v>4</v>
      </c>
      <c r="Z285" s="14" t="n">
        <v>10</v>
      </c>
      <c r="AA285" s="14" t="n">
        <v>1</v>
      </c>
      <c r="AB285" s="14" t="n">
        <v>10</v>
      </c>
      <c r="AC285" s="14" t="n">
        <v>0</v>
      </c>
      <c r="AD285" s="14" t="n">
        <v>15</v>
      </c>
      <c r="AE285" s="14" t="n">
        <f aca="false">SUM(I285:AD285)</f>
        <v>285</v>
      </c>
    </row>
    <row r="286" s="275" customFormat="true" ht="16.5" hidden="false" customHeight="false" outlineLevel="0" collapsed="false">
      <c r="A286" s="14" t="n">
        <v>285</v>
      </c>
      <c r="B286" s="14" t="n">
        <v>14</v>
      </c>
      <c r="C286" s="14" t="n">
        <v>66</v>
      </c>
      <c r="D286" s="14" t="s">
        <v>507</v>
      </c>
      <c r="E286" s="14"/>
      <c r="F286" s="22" t="n">
        <v>578</v>
      </c>
      <c r="G286" s="14" t="s">
        <v>34</v>
      </c>
      <c r="H286" s="14" t="n">
        <v>671</v>
      </c>
      <c r="I286" s="14" t="n">
        <v>45</v>
      </c>
      <c r="J286" s="14" t="n">
        <v>76</v>
      </c>
      <c r="K286" s="14" t="n">
        <v>21</v>
      </c>
      <c r="L286" s="14" t="n">
        <v>10</v>
      </c>
      <c r="M286" s="14" t="n">
        <v>23</v>
      </c>
      <c r="N286" s="14" t="n">
        <v>2</v>
      </c>
      <c r="O286" s="14" t="n">
        <v>3</v>
      </c>
      <c r="P286" s="14" t="n">
        <v>6</v>
      </c>
      <c r="Q286" s="14" t="n">
        <v>3</v>
      </c>
      <c r="R286" s="14" t="n">
        <v>65</v>
      </c>
      <c r="T286" s="14" t="n">
        <v>4</v>
      </c>
      <c r="U286" s="14" t="n">
        <v>1</v>
      </c>
      <c r="V286" s="14" t="n">
        <v>1</v>
      </c>
      <c r="W286" s="14" t="n">
        <v>0</v>
      </c>
      <c r="X286" s="14" t="n">
        <v>7</v>
      </c>
      <c r="Y286" s="14" t="n">
        <v>3</v>
      </c>
      <c r="Z286" s="14" t="n">
        <v>4</v>
      </c>
      <c r="AA286" s="14" t="n">
        <v>2</v>
      </c>
      <c r="AB286" s="14" t="n">
        <v>14</v>
      </c>
      <c r="AC286" s="14" t="n">
        <v>0</v>
      </c>
      <c r="AD286" s="14" t="n">
        <v>8</v>
      </c>
      <c r="AE286" s="14" t="n">
        <f aca="false">SUM(I286:AD286)</f>
        <v>298</v>
      </c>
    </row>
    <row r="287" s="275" customFormat="true" ht="16.5" hidden="false" customHeight="false" outlineLevel="0" collapsed="false">
      <c r="A287" s="14" t="n">
        <v>286</v>
      </c>
      <c r="B287" s="14" t="n">
        <v>14</v>
      </c>
      <c r="C287" s="14" t="n">
        <v>66</v>
      </c>
      <c r="D287" s="14" t="s">
        <v>507</v>
      </c>
      <c r="E287" s="17"/>
      <c r="F287" s="22" t="n">
        <v>578</v>
      </c>
      <c r="G287" s="14" t="s">
        <v>35</v>
      </c>
      <c r="H287" s="14" t="n">
        <v>671</v>
      </c>
      <c r="I287" s="14" t="n">
        <v>58</v>
      </c>
      <c r="J287" s="14" t="n">
        <v>68</v>
      </c>
      <c r="K287" s="14" t="n">
        <v>19</v>
      </c>
      <c r="L287" s="14" t="n">
        <v>6</v>
      </c>
      <c r="M287" s="14" t="n">
        <v>17</v>
      </c>
      <c r="N287" s="14" t="n">
        <v>1</v>
      </c>
      <c r="O287" s="14" t="n">
        <v>9</v>
      </c>
      <c r="P287" s="14" t="n">
        <v>6</v>
      </c>
      <c r="Q287" s="14" t="n">
        <v>1</v>
      </c>
      <c r="R287" s="14" t="n">
        <v>81</v>
      </c>
      <c r="T287" s="14" t="n">
        <v>14</v>
      </c>
      <c r="U287" s="14" t="n">
        <v>3</v>
      </c>
      <c r="V287" s="14" t="n">
        <v>2</v>
      </c>
      <c r="W287" s="14" t="n">
        <v>0</v>
      </c>
      <c r="X287" s="14" t="n">
        <v>11</v>
      </c>
      <c r="Y287" s="14" t="n">
        <v>1</v>
      </c>
      <c r="Z287" s="14" t="n">
        <v>2</v>
      </c>
      <c r="AA287" s="14" t="n">
        <v>3</v>
      </c>
      <c r="AB287" s="14" t="n">
        <v>17</v>
      </c>
      <c r="AC287" s="14" t="n">
        <v>0</v>
      </c>
      <c r="AD287" s="14" t="n">
        <v>14</v>
      </c>
      <c r="AE287" s="14" t="n">
        <f aca="false">SUM(I287:AD287)</f>
        <v>333</v>
      </c>
    </row>
    <row r="288" s="275" customFormat="true" ht="16.5" hidden="false" customHeight="false" outlineLevel="0" collapsed="false">
      <c r="A288" s="14" t="n">
        <v>287</v>
      </c>
      <c r="B288" s="14" t="n">
        <v>14</v>
      </c>
      <c r="C288" s="14" t="n">
        <v>66</v>
      </c>
      <c r="D288" s="14" t="s">
        <v>507</v>
      </c>
      <c r="E288" s="14"/>
      <c r="F288" s="22" t="n">
        <v>579</v>
      </c>
      <c r="G288" s="14" t="s">
        <v>33</v>
      </c>
      <c r="H288" s="14" t="n">
        <v>747</v>
      </c>
      <c r="I288" s="14" t="n">
        <v>63</v>
      </c>
      <c r="J288" s="14" t="n">
        <v>73</v>
      </c>
      <c r="K288" s="14" t="n">
        <v>27</v>
      </c>
      <c r="L288" s="14" t="n">
        <v>34</v>
      </c>
      <c r="M288" s="14" t="n">
        <v>32</v>
      </c>
      <c r="N288" s="14" t="n">
        <v>4</v>
      </c>
      <c r="O288" s="14" t="n">
        <v>7</v>
      </c>
      <c r="P288" s="14" t="n">
        <v>9</v>
      </c>
      <c r="Q288" s="14" t="n">
        <v>5</v>
      </c>
      <c r="R288" s="14" t="n">
        <v>70</v>
      </c>
      <c r="T288" s="14" t="n">
        <v>4</v>
      </c>
      <c r="U288" s="14" t="n">
        <v>0</v>
      </c>
      <c r="V288" s="14" t="n">
        <v>3</v>
      </c>
      <c r="W288" s="14" t="n">
        <v>0</v>
      </c>
      <c r="X288" s="14" t="n">
        <v>7</v>
      </c>
      <c r="Y288" s="14" t="n">
        <v>4</v>
      </c>
      <c r="Z288" s="14" t="n">
        <v>1</v>
      </c>
      <c r="AA288" s="14" t="n">
        <v>2</v>
      </c>
      <c r="AB288" s="14" t="n">
        <v>6</v>
      </c>
      <c r="AC288" s="14" t="n">
        <v>0</v>
      </c>
      <c r="AD288" s="14" t="n">
        <v>12</v>
      </c>
      <c r="AE288" s="14" t="n">
        <f aca="false">SUM(I288:AD288)</f>
        <v>363</v>
      </c>
    </row>
    <row r="289" s="275" customFormat="true" ht="16.5" hidden="false" customHeight="false" outlineLevel="0" collapsed="false">
      <c r="A289" s="14" t="n">
        <v>288</v>
      </c>
      <c r="B289" s="14" t="n">
        <v>14</v>
      </c>
      <c r="C289" s="14" t="n">
        <v>66</v>
      </c>
      <c r="D289" s="14" t="s">
        <v>507</v>
      </c>
      <c r="E289" s="14"/>
      <c r="F289" s="22" t="n">
        <v>579</v>
      </c>
      <c r="G289" s="14" t="s">
        <v>34</v>
      </c>
      <c r="H289" s="14" t="n">
        <v>746</v>
      </c>
      <c r="I289" s="14" t="n">
        <v>71</v>
      </c>
      <c r="J289" s="14" t="n">
        <v>94</v>
      </c>
      <c r="K289" s="14" t="n">
        <v>24</v>
      </c>
      <c r="L289" s="14" t="n">
        <v>26</v>
      </c>
      <c r="M289" s="14" t="n">
        <v>25</v>
      </c>
      <c r="N289" s="14" t="n">
        <v>0</v>
      </c>
      <c r="O289" s="14" t="n">
        <v>9</v>
      </c>
      <c r="P289" s="14" t="n">
        <v>2</v>
      </c>
      <c r="Q289" s="14" t="n">
        <v>2</v>
      </c>
      <c r="R289" s="14" t="n">
        <v>76</v>
      </c>
      <c r="T289" s="14" t="n">
        <v>4</v>
      </c>
      <c r="U289" s="14" t="n">
        <v>0</v>
      </c>
      <c r="V289" s="14" t="n">
        <v>4</v>
      </c>
      <c r="W289" s="14" t="n">
        <v>0</v>
      </c>
      <c r="X289" s="14" t="n">
        <v>4</v>
      </c>
      <c r="Y289" s="14" t="n">
        <v>0</v>
      </c>
      <c r="Z289" s="14" t="n">
        <v>2</v>
      </c>
      <c r="AA289" s="14" t="n">
        <v>0</v>
      </c>
      <c r="AB289" s="14" t="n">
        <v>18</v>
      </c>
      <c r="AC289" s="14" t="n">
        <v>0</v>
      </c>
      <c r="AD289" s="14" t="n">
        <v>12</v>
      </c>
      <c r="AE289" s="14" t="n">
        <f aca="false">SUM(I289:AD289)</f>
        <v>373</v>
      </c>
    </row>
    <row r="290" s="275" customFormat="true" ht="16.5" hidden="false" customHeight="false" outlineLevel="0" collapsed="false">
      <c r="A290" s="14" t="n">
        <v>289</v>
      </c>
      <c r="B290" s="14" t="n">
        <v>14</v>
      </c>
      <c r="C290" s="14" t="n">
        <v>66</v>
      </c>
      <c r="D290" s="14" t="s">
        <v>507</v>
      </c>
      <c r="E290" s="14"/>
      <c r="F290" s="22" t="n">
        <v>580</v>
      </c>
      <c r="G290" s="14" t="s">
        <v>33</v>
      </c>
      <c r="H290" s="14" t="n">
        <v>595</v>
      </c>
      <c r="I290" s="14" t="n">
        <v>56</v>
      </c>
      <c r="J290" s="14" t="n">
        <v>93</v>
      </c>
      <c r="K290" s="14" t="n">
        <v>18</v>
      </c>
      <c r="L290" s="14" t="n">
        <v>10</v>
      </c>
      <c r="M290" s="14" t="n">
        <v>13</v>
      </c>
      <c r="N290" s="14" t="n">
        <v>4</v>
      </c>
      <c r="O290" s="14" t="n">
        <v>6</v>
      </c>
      <c r="P290" s="14" t="n">
        <v>4</v>
      </c>
      <c r="Q290" s="14" t="n">
        <v>4</v>
      </c>
      <c r="R290" s="14" t="n">
        <v>90</v>
      </c>
      <c r="T290" s="14" t="n">
        <v>6</v>
      </c>
      <c r="U290" s="14" t="n">
        <v>3</v>
      </c>
      <c r="V290" s="14" t="n">
        <v>2</v>
      </c>
      <c r="W290" s="14" t="n">
        <v>0</v>
      </c>
      <c r="X290" s="14" t="n">
        <v>13</v>
      </c>
      <c r="Y290" s="14" t="n">
        <v>3</v>
      </c>
      <c r="Z290" s="14" t="n">
        <v>4</v>
      </c>
      <c r="AA290" s="14" t="n">
        <v>3</v>
      </c>
      <c r="AB290" s="14" t="n">
        <v>20</v>
      </c>
      <c r="AC290" s="14" t="n">
        <v>0</v>
      </c>
      <c r="AD290" s="14" t="n">
        <v>14</v>
      </c>
      <c r="AE290" s="14" t="n">
        <f aca="false">SUM(I290:AD290)</f>
        <v>366</v>
      </c>
    </row>
    <row r="291" s="275" customFormat="true" ht="16.5" hidden="false" customHeight="false" outlineLevel="0" collapsed="false">
      <c r="A291" s="14" t="n">
        <v>290</v>
      </c>
      <c r="B291" s="14" t="n">
        <v>14</v>
      </c>
      <c r="C291" s="14" t="n">
        <v>66</v>
      </c>
      <c r="D291" s="14" t="s">
        <v>507</v>
      </c>
      <c r="E291" s="14"/>
      <c r="F291" s="22" t="n">
        <v>580</v>
      </c>
      <c r="G291" s="14" t="s">
        <v>34</v>
      </c>
      <c r="H291" s="14" t="n">
        <v>594</v>
      </c>
      <c r="I291" s="14" t="n">
        <v>53</v>
      </c>
      <c r="J291" s="14" t="n">
        <v>79</v>
      </c>
      <c r="K291" s="14" t="n">
        <v>22</v>
      </c>
      <c r="L291" s="14" t="n">
        <v>2</v>
      </c>
      <c r="M291" s="14" t="n">
        <v>18</v>
      </c>
      <c r="N291" s="14" t="n">
        <v>3</v>
      </c>
      <c r="O291" s="14" t="n">
        <v>8</v>
      </c>
      <c r="P291" s="14" t="n">
        <v>6</v>
      </c>
      <c r="Q291" s="14" t="n">
        <v>1</v>
      </c>
      <c r="R291" s="14" t="n">
        <v>83</v>
      </c>
      <c r="T291" s="14" t="n">
        <v>7</v>
      </c>
      <c r="U291" s="14" t="n">
        <v>3</v>
      </c>
      <c r="V291" s="14" t="n">
        <v>2</v>
      </c>
      <c r="W291" s="14" t="n">
        <v>0</v>
      </c>
      <c r="X291" s="14" t="n">
        <v>14</v>
      </c>
      <c r="Y291" s="14" t="n">
        <v>6</v>
      </c>
      <c r="Z291" s="14" t="n">
        <v>5</v>
      </c>
      <c r="AA291" s="14" t="n">
        <v>4</v>
      </c>
      <c r="AB291" s="14" t="n">
        <v>5</v>
      </c>
      <c r="AC291" s="14" t="n">
        <v>0</v>
      </c>
      <c r="AD291" s="14" t="n">
        <v>8</v>
      </c>
      <c r="AE291" s="14" t="n">
        <f aca="false">SUM(I291:AD291)</f>
        <v>329</v>
      </c>
    </row>
    <row r="292" s="275" customFormat="true" ht="16.5" hidden="false" customHeight="false" outlineLevel="0" collapsed="false">
      <c r="A292" s="14" t="n">
        <v>291</v>
      </c>
      <c r="B292" s="14" t="n">
        <v>14</v>
      </c>
      <c r="C292" s="14" t="n">
        <v>66</v>
      </c>
      <c r="D292" s="14" t="s">
        <v>507</v>
      </c>
      <c r="E292" s="17"/>
      <c r="F292" s="22" t="n">
        <v>581</v>
      </c>
      <c r="G292" s="14" t="s">
        <v>33</v>
      </c>
      <c r="H292" s="14" t="n">
        <v>643</v>
      </c>
      <c r="I292" s="14" t="n">
        <v>64</v>
      </c>
      <c r="J292" s="14" t="n">
        <v>44</v>
      </c>
      <c r="K292" s="14" t="n">
        <v>18</v>
      </c>
      <c r="L292" s="14" t="n">
        <v>2</v>
      </c>
      <c r="M292" s="14" t="n">
        <v>18</v>
      </c>
      <c r="N292" s="14" t="n">
        <v>4</v>
      </c>
      <c r="O292" s="14" t="n">
        <v>4</v>
      </c>
      <c r="P292" s="14" t="n">
        <v>1</v>
      </c>
      <c r="Q292" s="14" t="n">
        <v>3</v>
      </c>
      <c r="R292" s="14" t="n">
        <v>74</v>
      </c>
      <c r="T292" s="14" t="n">
        <v>5</v>
      </c>
      <c r="U292" s="14" t="n">
        <v>0</v>
      </c>
      <c r="V292" s="14" t="n">
        <v>1</v>
      </c>
      <c r="W292" s="14" t="n">
        <v>0</v>
      </c>
      <c r="X292" s="14" t="n">
        <v>11</v>
      </c>
      <c r="Y292" s="14" t="n">
        <v>2</v>
      </c>
      <c r="Z292" s="14" t="n">
        <v>1</v>
      </c>
      <c r="AA292" s="14" t="n">
        <v>5</v>
      </c>
      <c r="AB292" s="14" t="n">
        <v>8</v>
      </c>
      <c r="AC292" s="14" t="n">
        <v>0</v>
      </c>
      <c r="AD292" s="14" t="n">
        <v>14</v>
      </c>
      <c r="AE292" s="14" t="n">
        <f aca="false">SUM(I292:AD292)</f>
        <v>279</v>
      </c>
    </row>
    <row r="293" s="275" customFormat="true" ht="16.5" hidden="false" customHeight="false" outlineLevel="0" collapsed="false">
      <c r="A293" s="14" t="n">
        <v>292</v>
      </c>
      <c r="B293" s="14" t="n">
        <v>14</v>
      </c>
      <c r="C293" s="14" t="n">
        <v>66</v>
      </c>
      <c r="D293" s="14" t="s">
        <v>507</v>
      </c>
      <c r="E293" s="14"/>
      <c r="F293" s="22" t="n">
        <v>581</v>
      </c>
      <c r="G293" s="14" t="s">
        <v>34</v>
      </c>
      <c r="H293" s="14" t="n">
        <v>643</v>
      </c>
      <c r="I293" s="14" t="n">
        <v>64</v>
      </c>
      <c r="J293" s="14" t="n">
        <v>50</v>
      </c>
      <c r="K293" s="14" t="n">
        <v>14</v>
      </c>
      <c r="L293" s="14" t="n">
        <v>4</v>
      </c>
      <c r="M293" s="14" t="n">
        <v>16</v>
      </c>
      <c r="N293" s="14" t="n">
        <v>2</v>
      </c>
      <c r="O293" s="14" t="n">
        <v>3</v>
      </c>
      <c r="P293" s="14" t="n">
        <v>5</v>
      </c>
      <c r="Q293" s="14" t="n">
        <v>3</v>
      </c>
      <c r="R293" s="14" t="n">
        <v>56</v>
      </c>
      <c r="T293" s="14" t="n">
        <v>3</v>
      </c>
      <c r="U293" s="14" t="n">
        <v>0</v>
      </c>
      <c r="V293" s="14" t="n">
        <v>2</v>
      </c>
      <c r="W293" s="14" t="n">
        <v>0</v>
      </c>
      <c r="X293" s="14" t="n">
        <v>16</v>
      </c>
      <c r="Y293" s="14" t="n">
        <v>2</v>
      </c>
      <c r="Z293" s="14" t="n">
        <v>2</v>
      </c>
      <c r="AA293" s="14" t="n">
        <v>1</v>
      </c>
      <c r="AB293" s="14" t="n">
        <v>9</v>
      </c>
      <c r="AC293" s="14" t="n">
        <v>0</v>
      </c>
      <c r="AD293" s="14" t="n">
        <v>9</v>
      </c>
      <c r="AE293" s="14" t="n">
        <f aca="false">SUM(I293:AD293)</f>
        <v>261</v>
      </c>
    </row>
    <row r="294" s="275" customFormat="true" ht="16.5" hidden="false" customHeight="false" outlineLevel="0" collapsed="false">
      <c r="A294" s="14" t="n">
        <v>293</v>
      </c>
      <c r="B294" s="14" t="n">
        <v>14</v>
      </c>
      <c r="C294" s="14" t="n">
        <v>66</v>
      </c>
      <c r="D294" s="14" t="s">
        <v>507</v>
      </c>
      <c r="E294" s="14"/>
      <c r="F294" s="22" t="n">
        <v>581</v>
      </c>
      <c r="G294" s="14" t="s">
        <v>36</v>
      </c>
      <c r="H294" s="14"/>
      <c r="I294" s="14" t="n">
        <v>5</v>
      </c>
      <c r="J294" s="14" t="n">
        <v>12</v>
      </c>
      <c r="K294" s="14" t="n">
        <v>3</v>
      </c>
      <c r="L294" s="14" t="n">
        <v>4</v>
      </c>
      <c r="M294" s="14" t="n">
        <v>4</v>
      </c>
      <c r="N294" s="14" t="n">
        <v>1</v>
      </c>
      <c r="O294" s="14" t="n">
        <v>0</v>
      </c>
      <c r="P294" s="14" t="n">
        <v>2</v>
      </c>
      <c r="Q294" s="14" t="n">
        <v>0</v>
      </c>
      <c r="R294" s="14" t="n">
        <v>13</v>
      </c>
      <c r="T294" s="14" t="n">
        <v>0</v>
      </c>
      <c r="U294" s="14" t="n">
        <v>0</v>
      </c>
      <c r="V294" s="14" t="n">
        <v>1</v>
      </c>
      <c r="W294" s="14" t="n">
        <v>0</v>
      </c>
      <c r="X294" s="14" t="n">
        <v>1</v>
      </c>
      <c r="Y294" s="14" t="n">
        <v>1</v>
      </c>
      <c r="Z294" s="14" t="n">
        <v>1</v>
      </c>
      <c r="AA294" s="14" t="n">
        <v>0</v>
      </c>
      <c r="AB294" s="14" t="n">
        <v>8</v>
      </c>
      <c r="AC294" s="14" t="n">
        <v>0</v>
      </c>
      <c r="AD294" s="14" t="n">
        <v>1</v>
      </c>
      <c r="AE294" s="14" t="n">
        <f aca="false">SUM(I294:AD294)</f>
        <v>57</v>
      </c>
    </row>
    <row r="295" s="275" customFormat="true" ht="16.5" hidden="false" customHeight="false" outlineLevel="0" collapsed="false">
      <c r="A295" s="14" t="n">
        <v>294</v>
      </c>
      <c r="B295" s="14" t="n">
        <v>14</v>
      </c>
      <c r="C295" s="14" t="n">
        <v>66</v>
      </c>
      <c r="D295" s="14" t="s">
        <v>507</v>
      </c>
      <c r="E295" s="14"/>
      <c r="F295" s="22" t="n">
        <v>582</v>
      </c>
      <c r="G295" s="14" t="s">
        <v>33</v>
      </c>
      <c r="H295" s="14" t="n">
        <v>659</v>
      </c>
      <c r="I295" s="14" t="n">
        <v>65</v>
      </c>
      <c r="J295" s="14" t="n">
        <v>77</v>
      </c>
      <c r="K295" s="14" t="n">
        <v>11</v>
      </c>
      <c r="L295" s="14" t="n">
        <v>6</v>
      </c>
      <c r="M295" s="14" t="n">
        <v>19</v>
      </c>
      <c r="N295" s="14" t="n">
        <v>3</v>
      </c>
      <c r="O295" s="14" t="n">
        <v>7</v>
      </c>
      <c r="P295" s="14" t="n">
        <v>7</v>
      </c>
      <c r="Q295" s="14" t="n">
        <v>0</v>
      </c>
      <c r="R295" s="14" t="n">
        <v>91</v>
      </c>
      <c r="T295" s="14" t="n">
        <v>4</v>
      </c>
      <c r="U295" s="14" t="n">
        <v>1</v>
      </c>
      <c r="V295" s="14" t="n">
        <v>2</v>
      </c>
      <c r="W295" s="14" t="n">
        <v>0</v>
      </c>
      <c r="X295" s="14" t="n">
        <v>24</v>
      </c>
      <c r="Y295" s="14" t="n">
        <v>10</v>
      </c>
      <c r="Z295" s="14" t="n">
        <v>5</v>
      </c>
      <c r="AA295" s="14" t="n">
        <v>1</v>
      </c>
      <c r="AB295" s="14" t="n">
        <v>9</v>
      </c>
      <c r="AC295" s="14" t="n">
        <v>1</v>
      </c>
      <c r="AD295" s="14" t="n">
        <v>10</v>
      </c>
      <c r="AE295" s="14" t="n">
        <f aca="false">SUM(I295:AD295)</f>
        <v>353</v>
      </c>
    </row>
    <row r="296" s="275" customFormat="true" ht="16.5" hidden="false" customHeight="false" outlineLevel="0" collapsed="false">
      <c r="A296" s="14" t="n">
        <v>295</v>
      </c>
      <c r="B296" s="14" t="n">
        <v>14</v>
      </c>
      <c r="C296" s="14" t="n">
        <v>66</v>
      </c>
      <c r="D296" s="14" t="s">
        <v>507</v>
      </c>
      <c r="E296" s="14"/>
      <c r="F296" s="22" t="n">
        <v>582</v>
      </c>
      <c r="G296" s="14" t="s">
        <v>34</v>
      </c>
      <c r="H296" s="14" t="n">
        <v>659</v>
      </c>
      <c r="I296" s="14" t="n">
        <v>4</v>
      </c>
      <c r="J296" s="14" t="n">
        <v>62</v>
      </c>
      <c r="K296" s="14" t="n">
        <v>78</v>
      </c>
      <c r="L296" s="14" t="n">
        <v>16</v>
      </c>
      <c r="M296" s="14" t="n">
        <v>20</v>
      </c>
      <c r="N296" s="14" t="n">
        <v>5</v>
      </c>
      <c r="O296" s="14" t="n">
        <v>8</v>
      </c>
      <c r="P296" s="14" t="n">
        <v>5</v>
      </c>
      <c r="Q296" s="14" t="n">
        <v>2</v>
      </c>
      <c r="R296" s="14" t="n">
        <v>58</v>
      </c>
      <c r="T296" s="14" t="n">
        <v>7</v>
      </c>
      <c r="U296" s="14" t="n">
        <v>3</v>
      </c>
      <c r="V296" s="14" t="n">
        <v>2</v>
      </c>
      <c r="W296" s="14" t="n">
        <v>0</v>
      </c>
      <c r="X296" s="14" t="n">
        <v>4</v>
      </c>
      <c r="Y296" s="14" t="n">
        <v>3</v>
      </c>
      <c r="Z296" s="14" t="n">
        <v>2</v>
      </c>
      <c r="AA296" s="14" t="n">
        <v>0</v>
      </c>
      <c r="AB296" s="14" t="n">
        <v>21</v>
      </c>
      <c r="AC296" s="14" t="n">
        <v>0</v>
      </c>
      <c r="AD296" s="14" t="n">
        <v>3</v>
      </c>
      <c r="AE296" s="14" t="n">
        <f aca="false">SUM(I296:AD296)</f>
        <v>303</v>
      </c>
    </row>
    <row r="297" s="275" customFormat="true" ht="16.5" hidden="false" customHeight="false" outlineLevel="0" collapsed="false">
      <c r="A297" s="14" t="n">
        <v>296</v>
      </c>
      <c r="B297" s="14" t="n">
        <v>14</v>
      </c>
      <c r="C297" s="14" t="n">
        <v>66</v>
      </c>
      <c r="D297" s="14" t="s">
        <v>507</v>
      </c>
      <c r="E297" s="14"/>
      <c r="F297" s="22" t="n">
        <v>583</v>
      </c>
      <c r="G297" s="14" t="s">
        <v>33</v>
      </c>
      <c r="H297" s="14" t="n">
        <v>597</v>
      </c>
      <c r="I297" s="14" t="n">
        <v>53</v>
      </c>
      <c r="J297" s="14" t="n">
        <v>84</v>
      </c>
      <c r="K297" s="14" t="n">
        <v>12</v>
      </c>
      <c r="L297" s="14" t="n">
        <v>4</v>
      </c>
      <c r="M297" s="14" t="n">
        <v>19</v>
      </c>
      <c r="N297" s="14" t="n">
        <v>0</v>
      </c>
      <c r="O297" s="14" t="n">
        <v>11</v>
      </c>
      <c r="P297" s="14" t="n">
        <v>8</v>
      </c>
      <c r="Q297" s="14" t="n">
        <v>4</v>
      </c>
      <c r="R297" s="14" t="n">
        <v>63</v>
      </c>
      <c r="T297" s="14" t="n">
        <v>1</v>
      </c>
      <c r="U297" s="14" t="n">
        <v>0</v>
      </c>
      <c r="V297" s="14" t="n">
        <v>0</v>
      </c>
      <c r="W297" s="14" t="n">
        <v>0</v>
      </c>
      <c r="X297" s="14" t="n">
        <v>20</v>
      </c>
      <c r="Y297" s="14" t="n">
        <v>10</v>
      </c>
      <c r="Z297" s="14" t="n">
        <v>3</v>
      </c>
      <c r="AA297" s="14" t="n">
        <v>11</v>
      </c>
      <c r="AB297" s="14" t="n">
        <v>5</v>
      </c>
      <c r="AC297" s="14" t="n">
        <v>0</v>
      </c>
      <c r="AD297" s="14" t="n">
        <v>11</v>
      </c>
      <c r="AE297" s="14" t="n">
        <f aca="false">SUM(I297:AD297)</f>
        <v>319</v>
      </c>
    </row>
    <row r="298" s="275" customFormat="true" ht="16.5" hidden="false" customHeight="false" outlineLevel="0" collapsed="false">
      <c r="A298" s="14" t="n">
        <v>297</v>
      </c>
      <c r="B298" s="14" t="n">
        <v>14</v>
      </c>
      <c r="C298" s="14" t="n">
        <v>66</v>
      </c>
      <c r="D298" s="14" t="s">
        <v>507</v>
      </c>
      <c r="E298" s="17"/>
      <c r="F298" s="22" t="n">
        <v>583</v>
      </c>
      <c r="G298" s="14" t="s">
        <v>34</v>
      </c>
      <c r="H298" s="14" t="n">
        <v>596</v>
      </c>
      <c r="I298" s="14" t="n">
        <v>64</v>
      </c>
      <c r="J298" s="14" t="n">
        <v>87</v>
      </c>
      <c r="K298" s="14" t="n">
        <v>18</v>
      </c>
      <c r="L298" s="14" t="n">
        <v>5</v>
      </c>
      <c r="M298" s="14" t="n">
        <v>20</v>
      </c>
      <c r="N298" s="14" t="n">
        <v>5</v>
      </c>
      <c r="O298" s="14" t="n">
        <v>2</v>
      </c>
      <c r="P298" s="14" t="n">
        <v>5</v>
      </c>
      <c r="Q298" s="14" t="n">
        <v>0</v>
      </c>
      <c r="R298" s="14" t="n">
        <v>35</v>
      </c>
      <c r="T298" s="14" t="n">
        <v>4</v>
      </c>
      <c r="U298" s="14" t="n">
        <v>6</v>
      </c>
      <c r="V298" s="14" t="n">
        <v>2</v>
      </c>
      <c r="W298" s="14" t="n">
        <v>0</v>
      </c>
      <c r="X298" s="14" t="n">
        <v>20</v>
      </c>
      <c r="Y298" s="14" t="n">
        <v>4</v>
      </c>
      <c r="Z298" s="14" t="n">
        <v>9</v>
      </c>
      <c r="AA298" s="14" t="n">
        <v>3</v>
      </c>
      <c r="AB298" s="14" t="n">
        <v>18</v>
      </c>
      <c r="AC298" s="14" t="n">
        <v>0</v>
      </c>
      <c r="AD298" s="14" t="n">
        <v>11</v>
      </c>
      <c r="AE298" s="14" t="n">
        <f aca="false">SUM(I298:AD298)</f>
        <v>318</v>
      </c>
    </row>
    <row r="299" s="275" customFormat="true" ht="16.5" hidden="false" customHeight="false" outlineLevel="0" collapsed="false">
      <c r="A299" s="14" t="n">
        <v>298</v>
      </c>
      <c r="B299" s="14" t="n">
        <v>14</v>
      </c>
      <c r="C299" s="14" t="n">
        <v>66</v>
      </c>
      <c r="D299" s="14" t="s">
        <v>507</v>
      </c>
      <c r="E299" s="17"/>
      <c r="F299" s="22" t="n">
        <v>584</v>
      </c>
      <c r="G299" s="14" t="s">
        <v>33</v>
      </c>
      <c r="H299" s="14" t="n">
        <v>454</v>
      </c>
      <c r="I299" s="14" t="n">
        <v>48</v>
      </c>
      <c r="J299" s="14" t="n">
        <v>62</v>
      </c>
      <c r="K299" s="14" t="n">
        <v>22</v>
      </c>
      <c r="L299" s="14" t="n">
        <v>9</v>
      </c>
      <c r="M299" s="14" t="n">
        <v>16</v>
      </c>
      <c r="N299" s="14" t="n">
        <v>4</v>
      </c>
      <c r="O299" s="14" t="n">
        <v>4</v>
      </c>
      <c r="P299" s="14" t="n">
        <v>1</v>
      </c>
      <c r="Q299" s="14" t="n">
        <v>0</v>
      </c>
      <c r="R299" s="14" t="n">
        <v>46</v>
      </c>
      <c r="T299" s="14" t="n">
        <v>7</v>
      </c>
      <c r="U299" s="14" t="n">
        <v>1</v>
      </c>
      <c r="V299" s="14" t="n">
        <v>2</v>
      </c>
      <c r="W299" s="14" t="n">
        <v>0</v>
      </c>
      <c r="X299" s="14" t="n">
        <v>15</v>
      </c>
      <c r="Y299" s="14" t="n">
        <v>1</v>
      </c>
      <c r="Z299" s="14" t="n">
        <v>4</v>
      </c>
      <c r="AA299" s="14" t="n">
        <v>6</v>
      </c>
      <c r="AB299" s="14" t="n">
        <v>13</v>
      </c>
      <c r="AC299" s="14" t="n">
        <v>1</v>
      </c>
      <c r="AD299" s="14" t="n">
        <v>15</v>
      </c>
      <c r="AE299" s="14" t="n">
        <f aca="false">SUM(I299:AD299)</f>
        <v>277</v>
      </c>
    </row>
    <row r="300" s="275" customFormat="true" ht="16.5" hidden="false" customHeight="false" outlineLevel="0" collapsed="false">
      <c r="A300" s="14" t="n">
        <v>299</v>
      </c>
      <c r="B300" s="14" t="n">
        <v>14</v>
      </c>
      <c r="C300" s="14" t="n">
        <v>66</v>
      </c>
      <c r="D300" s="14" t="s">
        <v>507</v>
      </c>
      <c r="E300" s="14"/>
      <c r="F300" s="22" t="n">
        <v>584</v>
      </c>
      <c r="G300" s="14" t="s">
        <v>34</v>
      </c>
      <c r="H300" s="14" t="n">
        <v>454</v>
      </c>
      <c r="I300" s="14" t="n">
        <v>50</v>
      </c>
      <c r="J300" s="14" t="n">
        <v>68</v>
      </c>
      <c r="K300" s="14" t="n">
        <v>6</v>
      </c>
      <c r="L300" s="14" t="n">
        <v>11</v>
      </c>
      <c r="M300" s="14" t="n">
        <v>15</v>
      </c>
      <c r="N300" s="14" t="n">
        <v>1</v>
      </c>
      <c r="O300" s="14" t="n">
        <v>2</v>
      </c>
      <c r="P300" s="14" t="n">
        <v>3</v>
      </c>
      <c r="Q300" s="14" t="n">
        <v>1</v>
      </c>
      <c r="R300" s="14" t="n">
        <v>40</v>
      </c>
      <c r="T300" s="14" t="n">
        <v>6</v>
      </c>
      <c r="U300" s="14" t="n">
        <v>2</v>
      </c>
      <c r="V300" s="14" t="n">
        <v>1</v>
      </c>
      <c r="W300" s="14" t="n">
        <v>0</v>
      </c>
      <c r="X300" s="14" t="n">
        <v>18</v>
      </c>
      <c r="Y300" s="14" t="n">
        <v>2</v>
      </c>
      <c r="Z300" s="14" t="n">
        <v>9</v>
      </c>
      <c r="AA300" s="14" t="n">
        <v>7</v>
      </c>
      <c r="AB300" s="14" t="n">
        <v>13</v>
      </c>
      <c r="AC300" s="14" t="n">
        <v>0</v>
      </c>
      <c r="AD300" s="14" t="n">
        <v>10</v>
      </c>
      <c r="AE300" s="14" t="n">
        <f aca="false">SUM(I300:AD300)</f>
        <v>265</v>
      </c>
    </row>
    <row r="301" s="275" customFormat="true" ht="16.5" hidden="false" customHeight="false" outlineLevel="0" collapsed="false">
      <c r="A301" s="14" t="n">
        <v>300</v>
      </c>
      <c r="B301" s="14" t="n">
        <v>14</v>
      </c>
      <c r="C301" s="14" t="n">
        <v>66</v>
      </c>
      <c r="D301" s="14" t="s">
        <v>507</v>
      </c>
      <c r="E301" s="14"/>
      <c r="F301" s="22" t="n">
        <v>585</v>
      </c>
      <c r="G301" s="14" t="s">
        <v>33</v>
      </c>
      <c r="H301" s="14" t="n">
        <v>437</v>
      </c>
      <c r="I301" s="14" t="n">
        <v>38</v>
      </c>
      <c r="J301" s="14" t="n">
        <v>68</v>
      </c>
      <c r="K301" s="14" t="n">
        <v>11</v>
      </c>
      <c r="L301" s="14" t="n">
        <v>3</v>
      </c>
      <c r="M301" s="14" t="n">
        <v>17</v>
      </c>
      <c r="N301" s="14" t="n">
        <v>2</v>
      </c>
      <c r="O301" s="14" t="n">
        <v>2</v>
      </c>
      <c r="P301" s="14" t="n">
        <v>4</v>
      </c>
      <c r="Q301" s="14" t="n">
        <v>0</v>
      </c>
      <c r="R301" s="14" t="n">
        <v>50</v>
      </c>
      <c r="T301" s="14" t="n">
        <v>5</v>
      </c>
      <c r="U301" s="14" t="n">
        <v>4</v>
      </c>
      <c r="V301" s="14" t="n">
        <v>3</v>
      </c>
      <c r="W301" s="14" t="n">
        <v>0</v>
      </c>
      <c r="X301" s="14" t="n">
        <v>14</v>
      </c>
      <c r="Y301" s="14" t="n">
        <v>2</v>
      </c>
      <c r="Z301" s="14" t="n">
        <v>1</v>
      </c>
      <c r="AA301" s="14" t="n">
        <v>4</v>
      </c>
      <c r="AB301" s="14" t="n">
        <v>10</v>
      </c>
      <c r="AC301" s="14" t="n">
        <v>1</v>
      </c>
      <c r="AD301" s="14" t="n">
        <v>11</v>
      </c>
      <c r="AE301" s="14" t="n">
        <f aca="false">SUM(I301:AD301)</f>
        <v>250</v>
      </c>
    </row>
    <row r="302" s="275" customFormat="true" ht="16.5" hidden="false" customHeight="false" outlineLevel="0" collapsed="false">
      <c r="A302" s="14" t="n">
        <v>301</v>
      </c>
      <c r="B302" s="14" t="n">
        <v>14</v>
      </c>
      <c r="C302" s="14" t="n">
        <v>66</v>
      </c>
      <c r="D302" s="14" t="s">
        <v>507</v>
      </c>
      <c r="E302" s="14"/>
      <c r="F302" s="22" t="n">
        <v>585</v>
      </c>
      <c r="G302" s="14" t="s">
        <v>34</v>
      </c>
      <c r="H302" s="14" t="n">
        <v>437</v>
      </c>
      <c r="I302" s="14" t="n">
        <v>46</v>
      </c>
      <c r="J302" s="14" t="n">
        <v>60</v>
      </c>
      <c r="K302" s="14" t="n">
        <v>10</v>
      </c>
      <c r="L302" s="14" t="n">
        <v>4</v>
      </c>
      <c r="M302" s="14" t="n">
        <v>22</v>
      </c>
      <c r="N302" s="14" t="n">
        <v>2</v>
      </c>
      <c r="O302" s="14" t="n">
        <v>11</v>
      </c>
      <c r="P302" s="14" t="n">
        <v>1</v>
      </c>
      <c r="Q302" s="14" t="n">
        <v>3</v>
      </c>
      <c r="R302" s="14" t="n">
        <v>41</v>
      </c>
      <c r="T302" s="14" t="n">
        <v>3</v>
      </c>
      <c r="U302" s="14" t="n">
        <v>5</v>
      </c>
      <c r="V302" s="14" t="n">
        <v>4</v>
      </c>
      <c r="W302" s="14" t="n">
        <v>0</v>
      </c>
      <c r="X302" s="14" t="n">
        <v>14</v>
      </c>
      <c r="Y302" s="14" t="n">
        <v>4</v>
      </c>
      <c r="Z302" s="14" t="n">
        <v>2</v>
      </c>
      <c r="AA302" s="14" t="n">
        <v>7</v>
      </c>
      <c r="AB302" s="14" t="n">
        <v>20</v>
      </c>
      <c r="AC302" s="14" t="n">
        <v>4</v>
      </c>
      <c r="AD302" s="14" t="n">
        <v>6</v>
      </c>
      <c r="AE302" s="14" t="n">
        <f aca="false">SUM(I302:AD302)</f>
        <v>269</v>
      </c>
    </row>
    <row r="303" s="275" customFormat="true" ht="16.5" hidden="false" customHeight="false" outlineLevel="0" collapsed="false">
      <c r="A303" s="14" t="n">
        <v>302</v>
      </c>
      <c r="B303" s="14" t="n">
        <v>14</v>
      </c>
      <c r="C303" s="14" t="n">
        <v>66</v>
      </c>
      <c r="D303" s="14" t="s">
        <v>507</v>
      </c>
      <c r="E303" s="14"/>
      <c r="F303" s="22" t="n">
        <v>586</v>
      </c>
      <c r="G303" s="14" t="s">
        <v>33</v>
      </c>
      <c r="H303" s="14" t="n">
        <v>572</v>
      </c>
      <c r="I303" s="14" t="n">
        <v>45</v>
      </c>
      <c r="J303" s="14" t="n">
        <v>68</v>
      </c>
      <c r="K303" s="14" t="n">
        <v>26</v>
      </c>
      <c r="L303" s="14" t="n">
        <v>9</v>
      </c>
      <c r="M303" s="14" t="n">
        <v>14</v>
      </c>
      <c r="N303" s="14" t="n">
        <v>1</v>
      </c>
      <c r="O303" s="14" t="n">
        <v>3</v>
      </c>
      <c r="P303" s="14" t="n">
        <v>2</v>
      </c>
      <c r="Q303" s="14" t="n">
        <v>0</v>
      </c>
      <c r="R303" s="14" t="n">
        <v>92</v>
      </c>
      <c r="T303" s="14" t="n">
        <v>9</v>
      </c>
      <c r="U303" s="14" t="n">
        <v>1</v>
      </c>
      <c r="V303" s="14" t="n">
        <v>2</v>
      </c>
      <c r="W303" s="14" t="n">
        <v>0</v>
      </c>
      <c r="X303" s="14" t="n">
        <v>12</v>
      </c>
      <c r="Y303" s="14" t="n">
        <v>2</v>
      </c>
      <c r="Z303" s="14" t="n">
        <v>8</v>
      </c>
      <c r="AA303" s="14" t="n">
        <v>1</v>
      </c>
      <c r="AB303" s="14" t="n">
        <v>4</v>
      </c>
      <c r="AC303" s="14" t="n">
        <v>0</v>
      </c>
      <c r="AD303" s="14" t="n">
        <v>7</v>
      </c>
      <c r="AE303" s="14" t="n">
        <f aca="false">SUM(I303:AD303)</f>
        <v>306</v>
      </c>
    </row>
    <row r="304" s="275" customFormat="true" ht="16.5" hidden="false" customHeight="false" outlineLevel="0" collapsed="false">
      <c r="A304" s="14" t="n">
        <v>303</v>
      </c>
      <c r="B304" s="14" t="n">
        <v>14</v>
      </c>
      <c r="C304" s="14" t="n">
        <v>66</v>
      </c>
      <c r="D304" s="14" t="s">
        <v>507</v>
      </c>
      <c r="E304" s="14"/>
      <c r="F304" s="22" t="n">
        <v>586</v>
      </c>
      <c r="G304" s="14" t="s">
        <v>34</v>
      </c>
      <c r="H304" s="14" t="n">
        <v>572</v>
      </c>
      <c r="I304" s="14" t="n">
        <v>45</v>
      </c>
      <c r="J304" s="14" t="n">
        <v>88</v>
      </c>
      <c r="K304" s="14" t="n">
        <v>14</v>
      </c>
      <c r="L304" s="14" t="n">
        <v>9</v>
      </c>
      <c r="M304" s="14" t="n">
        <v>19</v>
      </c>
      <c r="N304" s="14" t="n">
        <v>2</v>
      </c>
      <c r="O304" s="14" t="n">
        <v>4</v>
      </c>
      <c r="P304" s="14" t="n">
        <v>4</v>
      </c>
      <c r="Q304" s="14" t="n">
        <v>1</v>
      </c>
      <c r="R304" s="14" t="n">
        <v>113</v>
      </c>
      <c r="T304" s="14" t="n">
        <v>5</v>
      </c>
      <c r="U304" s="14" t="n">
        <v>1</v>
      </c>
      <c r="V304" s="14" t="n">
        <v>1</v>
      </c>
      <c r="W304" s="14" t="n">
        <v>0</v>
      </c>
      <c r="X304" s="14" t="n">
        <v>12</v>
      </c>
      <c r="Y304" s="14" t="n">
        <v>5</v>
      </c>
      <c r="Z304" s="14" t="n">
        <v>4</v>
      </c>
      <c r="AA304" s="14" t="n">
        <v>6</v>
      </c>
      <c r="AB304" s="14" t="n">
        <v>5</v>
      </c>
      <c r="AC304" s="14" t="n">
        <v>0</v>
      </c>
      <c r="AD304" s="14" t="n">
        <v>9</v>
      </c>
      <c r="AE304" s="14" t="n">
        <f aca="false">SUM(I304:AD304)</f>
        <v>347</v>
      </c>
    </row>
    <row r="305" s="275" customFormat="true" ht="16.5" hidden="false" customHeight="false" outlineLevel="0" collapsed="false">
      <c r="A305" s="14" t="n">
        <v>304</v>
      </c>
      <c r="B305" s="14" t="n">
        <v>14</v>
      </c>
      <c r="C305" s="14" t="n">
        <v>66</v>
      </c>
      <c r="D305" s="14" t="s">
        <v>507</v>
      </c>
      <c r="E305" s="14"/>
      <c r="F305" s="22" t="n">
        <v>587</v>
      </c>
      <c r="G305" s="14" t="s">
        <v>33</v>
      </c>
      <c r="H305" s="14" t="n">
        <v>680</v>
      </c>
      <c r="I305" s="14" t="n">
        <v>41</v>
      </c>
      <c r="J305" s="14" t="n">
        <v>65</v>
      </c>
      <c r="K305" s="14" t="n">
        <v>20</v>
      </c>
      <c r="L305" s="14" t="n">
        <v>15</v>
      </c>
      <c r="M305" s="14" t="n">
        <v>13</v>
      </c>
      <c r="N305" s="14" t="n">
        <v>9</v>
      </c>
      <c r="O305" s="14" t="n">
        <v>13</v>
      </c>
      <c r="P305" s="14" t="n">
        <v>7</v>
      </c>
      <c r="Q305" s="14" t="n">
        <v>4</v>
      </c>
      <c r="R305" s="14" t="n">
        <v>108</v>
      </c>
      <c r="T305" s="14" t="n">
        <v>4</v>
      </c>
      <c r="U305" s="14" t="n">
        <v>3</v>
      </c>
      <c r="V305" s="14" t="n">
        <v>0</v>
      </c>
      <c r="W305" s="14" t="n">
        <v>0</v>
      </c>
      <c r="X305" s="14" t="n">
        <v>8</v>
      </c>
      <c r="Y305" s="14" t="n">
        <v>2</v>
      </c>
      <c r="Z305" s="14" t="n">
        <v>4</v>
      </c>
      <c r="AA305" s="14" t="n">
        <v>5</v>
      </c>
      <c r="AB305" s="14" t="n">
        <v>5</v>
      </c>
      <c r="AC305" s="14" t="n">
        <v>1</v>
      </c>
      <c r="AD305" s="14" t="n">
        <v>19</v>
      </c>
      <c r="AE305" s="14" t="n">
        <f aca="false">SUM(I305:AD305)</f>
        <v>346</v>
      </c>
    </row>
    <row r="306" s="275" customFormat="true" ht="16.5" hidden="false" customHeight="false" outlineLevel="0" collapsed="false">
      <c r="A306" s="14" t="n">
        <v>305</v>
      </c>
      <c r="B306" s="14" t="n">
        <v>14</v>
      </c>
      <c r="C306" s="14" t="n">
        <v>66</v>
      </c>
      <c r="D306" s="14" t="s">
        <v>507</v>
      </c>
      <c r="E306" s="14"/>
      <c r="F306" s="22" t="n">
        <v>587</v>
      </c>
      <c r="G306" s="14" t="s">
        <v>34</v>
      </c>
      <c r="H306" s="14" t="n">
        <v>680</v>
      </c>
      <c r="I306" s="14" t="n">
        <v>55</v>
      </c>
      <c r="J306" s="14" t="n">
        <v>63</v>
      </c>
      <c r="K306" s="14" t="n">
        <v>21</v>
      </c>
      <c r="L306" s="14" t="n">
        <v>7</v>
      </c>
      <c r="M306" s="14" t="n">
        <v>20</v>
      </c>
      <c r="N306" s="14" t="n">
        <v>4</v>
      </c>
      <c r="O306" s="14" t="n">
        <v>5</v>
      </c>
      <c r="P306" s="14" t="n">
        <v>9</v>
      </c>
      <c r="Q306" s="14" t="n">
        <v>4</v>
      </c>
      <c r="R306" s="14" t="n">
        <v>97</v>
      </c>
      <c r="T306" s="14" t="n">
        <v>9</v>
      </c>
      <c r="U306" s="14" t="n">
        <v>3</v>
      </c>
      <c r="V306" s="14" t="n">
        <v>1</v>
      </c>
      <c r="W306" s="14" t="n">
        <v>0</v>
      </c>
      <c r="X306" s="14" t="n">
        <v>14</v>
      </c>
      <c r="Y306" s="14" t="n">
        <v>3</v>
      </c>
      <c r="Z306" s="14" t="n">
        <v>5</v>
      </c>
      <c r="AA306" s="14" t="n">
        <v>3</v>
      </c>
      <c r="AB306" s="14" t="n">
        <v>6</v>
      </c>
      <c r="AC306" s="14" t="n">
        <v>0</v>
      </c>
      <c r="AD306" s="14" t="n">
        <v>13</v>
      </c>
      <c r="AE306" s="14" t="n">
        <f aca="false">SUM(I306:AD306)</f>
        <v>342</v>
      </c>
    </row>
    <row r="307" s="275" customFormat="true" ht="16.5" hidden="false" customHeight="false" outlineLevel="0" collapsed="false">
      <c r="A307" s="14" t="n">
        <v>306</v>
      </c>
      <c r="B307" s="14" t="n">
        <v>14</v>
      </c>
      <c r="C307" s="14" t="n">
        <v>66</v>
      </c>
      <c r="D307" s="14" t="s">
        <v>507</v>
      </c>
      <c r="E307" s="17"/>
      <c r="F307" s="22" t="n">
        <v>588</v>
      </c>
      <c r="G307" s="14" t="s">
        <v>33</v>
      </c>
      <c r="H307" s="14" t="n">
        <v>535</v>
      </c>
      <c r="I307" s="14" t="n">
        <v>49</v>
      </c>
      <c r="J307" s="14" t="n">
        <v>72</v>
      </c>
      <c r="K307" s="14" t="n">
        <v>21</v>
      </c>
      <c r="L307" s="14" t="n">
        <v>6</v>
      </c>
      <c r="M307" s="14" t="n">
        <v>22</v>
      </c>
      <c r="N307" s="14" t="n">
        <v>6</v>
      </c>
      <c r="O307" s="14" t="n">
        <v>11</v>
      </c>
      <c r="P307" s="14" t="n">
        <v>3</v>
      </c>
      <c r="Q307" s="14" t="n">
        <v>1</v>
      </c>
      <c r="R307" s="14" t="n">
        <v>63</v>
      </c>
      <c r="T307" s="14" t="n">
        <v>4</v>
      </c>
      <c r="U307" s="14" t="n">
        <v>5</v>
      </c>
      <c r="V307" s="14" t="n">
        <v>1</v>
      </c>
      <c r="W307" s="14" t="n">
        <v>0</v>
      </c>
      <c r="X307" s="14" t="n">
        <v>12</v>
      </c>
      <c r="Y307" s="14" t="n">
        <v>5</v>
      </c>
      <c r="Z307" s="14" t="n">
        <v>1</v>
      </c>
      <c r="AA307" s="14" t="n">
        <v>1</v>
      </c>
      <c r="AB307" s="14" t="n">
        <v>10</v>
      </c>
      <c r="AC307" s="14" t="n">
        <v>0</v>
      </c>
      <c r="AD307" s="14" t="n">
        <v>5</v>
      </c>
      <c r="AE307" s="14" t="n">
        <f aca="false">SUM(I307:AD307)</f>
        <v>298</v>
      </c>
    </row>
    <row r="308" s="275" customFormat="true" ht="16.5" hidden="false" customHeight="false" outlineLevel="0" collapsed="false">
      <c r="A308" s="14" t="n">
        <v>307</v>
      </c>
      <c r="B308" s="14" t="n">
        <v>14</v>
      </c>
      <c r="C308" s="14" t="n">
        <v>66</v>
      </c>
      <c r="D308" s="14" t="s">
        <v>507</v>
      </c>
      <c r="E308" s="14"/>
      <c r="F308" s="22" t="n">
        <v>588</v>
      </c>
      <c r="G308" s="14" t="s">
        <v>34</v>
      </c>
      <c r="H308" s="14" t="n">
        <v>534</v>
      </c>
      <c r="I308" s="14" t="n">
        <v>42</v>
      </c>
      <c r="J308" s="14" t="n">
        <v>63</v>
      </c>
      <c r="K308" s="14" t="n">
        <v>18</v>
      </c>
      <c r="L308" s="14" t="n">
        <v>9</v>
      </c>
      <c r="M308" s="14" t="n">
        <v>21</v>
      </c>
      <c r="N308" s="14" t="n">
        <v>2</v>
      </c>
      <c r="O308" s="14" t="n">
        <v>2</v>
      </c>
      <c r="P308" s="14" t="n">
        <v>9</v>
      </c>
      <c r="Q308" s="14" t="n">
        <v>1</v>
      </c>
      <c r="R308" s="14" t="n">
        <v>65</v>
      </c>
      <c r="T308" s="14" t="n">
        <v>3</v>
      </c>
      <c r="U308" s="14" t="n">
        <v>1</v>
      </c>
      <c r="V308" s="14" t="n">
        <v>2</v>
      </c>
      <c r="W308" s="14" t="n">
        <v>0</v>
      </c>
      <c r="X308" s="14" t="n">
        <v>16</v>
      </c>
      <c r="Y308" s="14" t="n">
        <v>2</v>
      </c>
      <c r="Z308" s="14" t="n">
        <v>5</v>
      </c>
      <c r="AA308" s="14" t="n">
        <v>4</v>
      </c>
      <c r="AB308" s="14" t="n">
        <v>7</v>
      </c>
      <c r="AC308" s="14" t="n">
        <v>0</v>
      </c>
      <c r="AD308" s="14" t="n">
        <v>13</v>
      </c>
      <c r="AE308" s="14" t="n">
        <f aca="false">SUM(I308:AD308)</f>
        <v>285</v>
      </c>
    </row>
    <row r="309" s="275" customFormat="true" ht="16.5" hidden="false" customHeight="false" outlineLevel="0" collapsed="false">
      <c r="A309" s="14" t="n">
        <v>308</v>
      </c>
      <c r="B309" s="14" t="n">
        <v>14</v>
      </c>
      <c r="C309" s="14" t="n">
        <v>66</v>
      </c>
      <c r="D309" s="14" t="s">
        <v>507</v>
      </c>
      <c r="E309" s="17"/>
      <c r="F309" s="22" t="n">
        <v>589</v>
      </c>
      <c r="G309" s="14" t="s">
        <v>33</v>
      </c>
      <c r="H309" s="14" t="n">
        <v>656</v>
      </c>
      <c r="I309" s="14" t="n">
        <v>58</v>
      </c>
      <c r="J309" s="14" t="n">
        <v>74</v>
      </c>
      <c r="K309" s="14" t="n">
        <v>17</v>
      </c>
      <c r="L309" s="14" t="n">
        <v>8</v>
      </c>
      <c r="M309" s="14" t="n">
        <v>16</v>
      </c>
      <c r="N309" s="14" t="n">
        <v>3</v>
      </c>
      <c r="O309" s="14" t="n">
        <v>4</v>
      </c>
      <c r="P309" s="14" t="n">
        <v>16</v>
      </c>
      <c r="Q309" s="14" t="n">
        <v>7</v>
      </c>
      <c r="R309" s="14" t="n">
        <v>51</v>
      </c>
      <c r="T309" s="14" t="n">
        <v>10</v>
      </c>
      <c r="U309" s="14" t="n">
        <v>4</v>
      </c>
      <c r="V309" s="14" t="n">
        <v>1</v>
      </c>
      <c r="W309" s="14" t="n">
        <v>0</v>
      </c>
      <c r="X309" s="14" t="n">
        <v>23</v>
      </c>
      <c r="Y309" s="14" t="n">
        <v>6</v>
      </c>
      <c r="Z309" s="14" t="n">
        <v>11</v>
      </c>
      <c r="AA309" s="14" t="n">
        <v>8</v>
      </c>
      <c r="AB309" s="14" t="n">
        <v>4</v>
      </c>
      <c r="AC309" s="14" t="n">
        <v>0</v>
      </c>
      <c r="AD309" s="14" t="n">
        <v>21</v>
      </c>
      <c r="AE309" s="14" t="n">
        <f aca="false">SUM(I309:AD309)</f>
        <v>342</v>
      </c>
    </row>
    <row r="310" s="275" customFormat="true" ht="16.5" hidden="false" customHeight="false" outlineLevel="0" collapsed="false">
      <c r="A310" s="14" t="n">
        <v>309</v>
      </c>
      <c r="B310" s="14" t="n">
        <v>14</v>
      </c>
      <c r="C310" s="14" t="n">
        <v>66</v>
      </c>
      <c r="D310" s="14" t="s">
        <v>507</v>
      </c>
      <c r="E310" s="14"/>
      <c r="F310" s="22" t="n">
        <v>589</v>
      </c>
      <c r="G310" s="14" t="s">
        <v>34</v>
      </c>
      <c r="H310" s="14" t="n">
        <v>655</v>
      </c>
      <c r="I310" s="14" t="n">
        <v>77</v>
      </c>
      <c r="J310" s="14" t="n">
        <v>88</v>
      </c>
      <c r="K310" s="14" t="n">
        <v>12</v>
      </c>
      <c r="L310" s="14" t="n">
        <v>3</v>
      </c>
      <c r="M310" s="14" t="n">
        <v>22</v>
      </c>
      <c r="N310" s="14" t="n">
        <v>5</v>
      </c>
      <c r="O310" s="14" t="n">
        <v>5</v>
      </c>
      <c r="P310" s="14" t="n">
        <v>16</v>
      </c>
      <c r="Q310" s="14" t="n">
        <v>3</v>
      </c>
      <c r="R310" s="14" t="n">
        <v>70</v>
      </c>
      <c r="T310" s="14" t="n">
        <v>8</v>
      </c>
      <c r="U310" s="14" t="n">
        <v>3</v>
      </c>
      <c r="V310" s="14" t="n">
        <v>1</v>
      </c>
      <c r="W310" s="14" t="n">
        <v>0</v>
      </c>
      <c r="X310" s="14" t="n">
        <v>17</v>
      </c>
      <c r="Y310" s="14" t="n">
        <v>8</v>
      </c>
      <c r="Z310" s="14" t="n">
        <v>5</v>
      </c>
      <c r="AA310" s="14" t="n">
        <v>2</v>
      </c>
      <c r="AB310" s="14" t="n">
        <v>6</v>
      </c>
      <c r="AC310" s="14" t="n">
        <v>0</v>
      </c>
      <c r="AD310" s="14" t="n">
        <v>7</v>
      </c>
      <c r="AE310" s="14" t="n">
        <f aca="false">SUM(I310:AD310)</f>
        <v>358</v>
      </c>
    </row>
    <row r="311" s="275" customFormat="true" ht="16.5" hidden="false" customHeight="false" outlineLevel="0" collapsed="false">
      <c r="A311" s="14" t="n">
        <v>310</v>
      </c>
      <c r="B311" s="14" t="n">
        <v>14</v>
      </c>
      <c r="C311" s="14" t="n">
        <v>66</v>
      </c>
      <c r="D311" s="14" t="s">
        <v>507</v>
      </c>
      <c r="E311" s="14"/>
      <c r="F311" s="22" t="n">
        <v>590</v>
      </c>
      <c r="G311" s="14" t="s">
        <v>33</v>
      </c>
      <c r="H311" s="14" t="n">
        <v>678</v>
      </c>
      <c r="I311" s="14" t="n">
        <v>47</v>
      </c>
      <c r="J311" s="14" t="n">
        <v>36</v>
      </c>
      <c r="K311" s="14" t="n">
        <v>20</v>
      </c>
      <c r="L311" s="14" t="n">
        <v>6</v>
      </c>
      <c r="M311" s="14" t="n">
        <v>23</v>
      </c>
      <c r="N311" s="14" t="n">
        <v>3</v>
      </c>
      <c r="O311" s="14" t="n">
        <v>3</v>
      </c>
      <c r="P311" s="14" t="n">
        <v>7</v>
      </c>
      <c r="Q311" s="14" t="n">
        <v>5</v>
      </c>
      <c r="R311" s="14" t="n">
        <v>50</v>
      </c>
      <c r="T311" s="14" t="n">
        <v>5</v>
      </c>
      <c r="U311" s="14" t="n">
        <v>5</v>
      </c>
      <c r="V311" s="14" t="n">
        <v>2</v>
      </c>
      <c r="W311" s="14" t="n">
        <v>1</v>
      </c>
      <c r="X311" s="14" t="n">
        <v>10</v>
      </c>
      <c r="Y311" s="14" t="n">
        <v>2</v>
      </c>
      <c r="Z311" s="14" t="n">
        <v>1</v>
      </c>
      <c r="AA311" s="14" t="n">
        <v>4</v>
      </c>
      <c r="AB311" s="14" t="n">
        <v>5</v>
      </c>
      <c r="AC311" s="14" t="n">
        <v>0</v>
      </c>
      <c r="AD311" s="14" t="n">
        <v>14</v>
      </c>
      <c r="AE311" s="14" t="n">
        <f aca="false">SUM(I311:AD311)</f>
        <v>249</v>
      </c>
    </row>
    <row r="312" s="275" customFormat="true" ht="16.5" hidden="false" customHeight="false" outlineLevel="0" collapsed="false">
      <c r="A312" s="14" t="n">
        <v>311</v>
      </c>
      <c r="B312" s="14" t="n">
        <v>14</v>
      </c>
      <c r="C312" s="14" t="n">
        <v>66</v>
      </c>
      <c r="D312" s="14" t="s">
        <v>507</v>
      </c>
      <c r="E312" s="17"/>
      <c r="F312" s="22" t="n">
        <v>590</v>
      </c>
      <c r="G312" s="14" t="s">
        <v>34</v>
      </c>
      <c r="H312" s="14" t="n">
        <v>677</v>
      </c>
      <c r="I312" s="14" t="n">
        <v>40</v>
      </c>
      <c r="J312" s="14" t="n">
        <v>53</v>
      </c>
      <c r="K312" s="14" t="n">
        <v>18</v>
      </c>
      <c r="L312" s="14" t="n">
        <v>9</v>
      </c>
      <c r="M312" s="14" t="n">
        <v>11</v>
      </c>
      <c r="N312" s="14" t="n">
        <v>2</v>
      </c>
      <c r="O312" s="14" t="n">
        <v>5</v>
      </c>
      <c r="P312" s="14" t="n">
        <v>5</v>
      </c>
      <c r="Q312" s="14" t="n">
        <v>2</v>
      </c>
      <c r="R312" s="14" t="n">
        <v>57</v>
      </c>
      <c r="T312" s="14" t="n">
        <v>7</v>
      </c>
      <c r="U312" s="14" t="n">
        <v>2</v>
      </c>
      <c r="V312" s="14" t="n">
        <v>1</v>
      </c>
      <c r="W312" s="14" t="n">
        <v>0</v>
      </c>
      <c r="X312" s="14" t="n">
        <v>21</v>
      </c>
      <c r="Y312" s="14" t="n">
        <v>2</v>
      </c>
      <c r="Z312" s="14" t="n">
        <v>6</v>
      </c>
      <c r="AA312" s="14" t="n">
        <v>1</v>
      </c>
      <c r="AB312" s="14" t="n">
        <v>10</v>
      </c>
      <c r="AC312" s="14" t="n">
        <v>0</v>
      </c>
      <c r="AD312" s="14" t="n">
        <v>11</v>
      </c>
      <c r="AE312" s="14" t="n">
        <f aca="false">SUM(I312:AD312)</f>
        <v>263</v>
      </c>
    </row>
    <row r="313" s="275" customFormat="true" ht="16.5" hidden="false" customHeight="false" outlineLevel="0" collapsed="false">
      <c r="A313" s="14" t="n">
        <v>312</v>
      </c>
      <c r="B313" s="14" t="n">
        <v>14</v>
      </c>
      <c r="C313" s="14" t="n">
        <v>66</v>
      </c>
      <c r="D313" s="14" t="s">
        <v>507</v>
      </c>
      <c r="E313" s="14"/>
      <c r="F313" s="22" t="n">
        <v>591</v>
      </c>
      <c r="G313" s="14" t="s">
        <v>33</v>
      </c>
      <c r="H313" s="14" t="n">
        <v>609</v>
      </c>
      <c r="I313" s="14" t="n">
        <v>55</v>
      </c>
      <c r="J313" s="14" t="n">
        <v>66</v>
      </c>
      <c r="K313" s="14" t="n">
        <v>23</v>
      </c>
      <c r="L313" s="14" t="n">
        <v>5</v>
      </c>
      <c r="M313" s="14" t="n">
        <v>27</v>
      </c>
      <c r="N313" s="14" t="n">
        <v>5</v>
      </c>
      <c r="O313" s="14" t="n">
        <v>13</v>
      </c>
      <c r="P313" s="14" t="n">
        <v>6</v>
      </c>
      <c r="Q313" s="14" t="n">
        <v>0</v>
      </c>
      <c r="R313" s="14" t="n">
        <v>64</v>
      </c>
      <c r="T313" s="14" t="n">
        <v>4</v>
      </c>
      <c r="U313" s="14" t="n">
        <v>7</v>
      </c>
      <c r="V313" s="14" t="n">
        <v>1</v>
      </c>
      <c r="W313" s="14" t="n">
        <v>0</v>
      </c>
      <c r="X313" s="14" t="n">
        <v>9</v>
      </c>
      <c r="Y313" s="14" t="n">
        <v>3</v>
      </c>
      <c r="Z313" s="14" t="n">
        <v>7</v>
      </c>
      <c r="AA313" s="14" t="n">
        <v>2</v>
      </c>
      <c r="AB313" s="14" t="n">
        <v>7</v>
      </c>
      <c r="AC313" s="14" t="n">
        <v>1</v>
      </c>
      <c r="AD313" s="14" t="n">
        <v>8</v>
      </c>
      <c r="AE313" s="14" t="n">
        <f aca="false">SUM(I313:AD313)</f>
        <v>313</v>
      </c>
    </row>
    <row r="314" s="275" customFormat="true" ht="16.5" hidden="false" customHeight="false" outlineLevel="0" collapsed="false">
      <c r="A314" s="14" t="n">
        <v>313</v>
      </c>
      <c r="B314" s="14" t="n">
        <v>14</v>
      </c>
      <c r="C314" s="14" t="n">
        <v>66</v>
      </c>
      <c r="D314" s="14" t="s">
        <v>507</v>
      </c>
      <c r="E314" s="14"/>
      <c r="F314" s="22" t="n">
        <v>591</v>
      </c>
      <c r="G314" s="14" t="s">
        <v>34</v>
      </c>
      <c r="H314" s="14" t="n">
        <v>608</v>
      </c>
      <c r="I314" s="14" t="n">
        <v>44</v>
      </c>
      <c r="J314" s="14" t="n">
        <v>79</v>
      </c>
      <c r="K314" s="14" t="n">
        <v>15</v>
      </c>
      <c r="L314" s="14" t="n">
        <v>6</v>
      </c>
      <c r="M314" s="14" t="n">
        <v>16</v>
      </c>
      <c r="N314" s="14" t="n">
        <v>2</v>
      </c>
      <c r="O314" s="14" t="n">
        <v>14</v>
      </c>
      <c r="P314" s="14" t="n">
        <v>6</v>
      </c>
      <c r="Q314" s="14" t="n">
        <v>1</v>
      </c>
      <c r="R314" s="14" t="n">
        <v>71</v>
      </c>
      <c r="T314" s="14" t="n">
        <v>4</v>
      </c>
      <c r="U314" s="14" t="n">
        <v>0</v>
      </c>
      <c r="V314" s="14" t="n">
        <v>2</v>
      </c>
      <c r="W314" s="14" t="n">
        <v>0</v>
      </c>
      <c r="X314" s="14" t="n">
        <v>20</v>
      </c>
      <c r="Y314" s="14" t="n">
        <v>5</v>
      </c>
      <c r="Z314" s="14" t="n">
        <v>6</v>
      </c>
      <c r="AA314" s="14" t="n">
        <v>4</v>
      </c>
      <c r="AB314" s="14" t="n">
        <v>10</v>
      </c>
      <c r="AC314" s="14" t="n">
        <v>0</v>
      </c>
      <c r="AD314" s="14" t="n">
        <v>10</v>
      </c>
      <c r="AE314" s="14" t="n">
        <f aca="false">SUM(I314:AD314)</f>
        <v>315</v>
      </c>
    </row>
    <row r="315" s="275" customFormat="true" ht="16.5" hidden="false" customHeight="false" outlineLevel="0" collapsed="false">
      <c r="A315" s="14" t="n">
        <v>314</v>
      </c>
      <c r="B315" s="14" t="n">
        <v>14</v>
      </c>
      <c r="C315" s="14" t="n">
        <v>66</v>
      </c>
      <c r="D315" s="14" t="s">
        <v>507</v>
      </c>
      <c r="E315" s="17"/>
      <c r="F315" s="22" t="n">
        <v>592</v>
      </c>
      <c r="G315" s="14" t="s">
        <v>33</v>
      </c>
      <c r="H315" s="14" t="n">
        <v>653</v>
      </c>
      <c r="I315" s="14" t="n">
        <v>59</v>
      </c>
      <c r="J315" s="14" t="n">
        <v>65</v>
      </c>
      <c r="K315" s="14" t="n">
        <v>20</v>
      </c>
      <c r="L315" s="14" t="n">
        <v>6</v>
      </c>
      <c r="M315" s="14" t="n">
        <v>23</v>
      </c>
      <c r="N315" s="14" t="n">
        <v>3</v>
      </c>
      <c r="O315" s="14" t="n">
        <v>7</v>
      </c>
      <c r="P315" s="14" t="n">
        <v>4</v>
      </c>
      <c r="Q315" s="14" t="n">
        <v>4</v>
      </c>
      <c r="R315" s="14" t="n">
        <v>88</v>
      </c>
      <c r="T315" s="14" t="n">
        <v>5</v>
      </c>
      <c r="U315" s="14" t="n">
        <v>6</v>
      </c>
      <c r="V315" s="14" t="n">
        <v>1</v>
      </c>
      <c r="W315" s="14" t="n">
        <v>0</v>
      </c>
      <c r="X315" s="14" t="n">
        <v>18</v>
      </c>
      <c r="Y315" s="14" t="n">
        <v>7</v>
      </c>
      <c r="Z315" s="14" t="n">
        <v>5</v>
      </c>
      <c r="AA315" s="14" t="n">
        <v>3</v>
      </c>
      <c r="AB315" s="14" t="n">
        <v>10</v>
      </c>
      <c r="AC315" s="14" t="n">
        <v>0</v>
      </c>
      <c r="AD315" s="14" t="n">
        <v>15</v>
      </c>
      <c r="AE315" s="14" t="n">
        <f aca="false">SUM(I315:AD315)</f>
        <v>349</v>
      </c>
    </row>
    <row r="316" s="275" customFormat="true" ht="16.5" hidden="false" customHeight="false" outlineLevel="0" collapsed="false">
      <c r="A316" s="14" t="n">
        <v>315</v>
      </c>
      <c r="B316" s="14" t="n">
        <v>14</v>
      </c>
      <c r="C316" s="14" t="n">
        <v>66</v>
      </c>
      <c r="D316" s="14" t="s">
        <v>507</v>
      </c>
      <c r="E316" s="14"/>
      <c r="F316" s="22" t="n">
        <v>592</v>
      </c>
      <c r="G316" s="14" t="s">
        <v>34</v>
      </c>
      <c r="H316" s="14" t="n">
        <v>653</v>
      </c>
      <c r="I316" s="14" t="n">
        <v>37</v>
      </c>
      <c r="J316" s="14" t="n">
        <v>75</v>
      </c>
      <c r="K316" s="14" t="n">
        <v>19</v>
      </c>
      <c r="L316" s="14" t="n">
        <v>9</v>
      </c>
      <c r="M316" s="14" t="n">
        <v>21</v>
      </c>
      <c r="N316" s="14" t="n">
        <v>4</v>
      </c>
      <c r="O316" s="14" t="n">
        <v>17</v>
      </c>
      <c r="P316" s="14" t="n">
        <v>9</v>
      </c>
      <c r="Q316" s="14" t="n">
        <v>3</v>
      </c>
      <c r="R316" s="14" t="n">
        <v>116</v>
      </c>
      <c r="T316" s="14" t="n">
        <v>8</v>
      </c>
      <c r="U316" s="14" t="n">
        <v>1</v>
      </c>
      <c r="V316" s="14" t="n">
        <v>1</v>
      </c>
      <c r="W316" s="14" t="n">
        <v>0</v>
      </c>
      <c r="X316" s="14" t="n">
        <v>14</v>
      </c>
      <c r="Y316" s="14" t="n">
        <v>6</v>
      </c>
      <c r="Z316" s="14" t="n">
        <v>3</v>
      </c>
      <c r="AA316" s="14" t="n">
        <v>2</v>
      </c>
      <c r="AB316" s="14" t="n">
        <v>9</v>
      </c>
      <c r="AC316" s="14" t="n">
        <v>0</v>
      </c>
      <c r="AD316" s="14" t="n">
        <v>8</v>
      </c>
      <c r="AE316" s="14" t="n">
        <f aca="false">SUM(I316:AD316)</f>
        <v>362</v>
      </c>
    </row>
    <row r="317" s="275" customFormat="true" ht="16.5" hidden="false" customHeight="false" outlineLevel="0" collapsed="false">
      <c r="A317" s="14" t="n">
        <v>316</v>
      </c>
      <c r="B317" s="14" t="n">
        <v>14</v>
      </c>
      <c r="C317" s="14" t="n">
        <v>66</v>
      </c>
      <c r="D317" s="14" t="s">
        <v>507</v>
      </c>
      <c r="E317" s="14"/>
      <c r="F317" s="22" t="n">
        <v>593</v>
      </c>
      <c r="G317" s="14" t="s">
        <v>33</v>
      </c>
      <c r="H317" s="14" t="n">
        <v>614</v>
      </c>
      <c r="I317" s="14" t="n">
        <v>30</v>
      </c>
      <c r="J317" s="14" t="n">
        <v>59</v>
      </c>
      <c r="K317" s="14" t="n">
        <v>18</v>
      </c>
      <c r="L317" s="14" t="n">
        <v>5</v>
      </c>
      <c r="M317" s="14" t="n">
        <v>23</v>
      </c>
      <c r="N317" s="14" t="n">
        <v>2</v>
      </c>
      <c r="O317" s="14" t="n">
        <v>1</v>
      </c>
      <c r="P317" s="14" t="n">
        <v>4</v>
      </c>
      <c r="Q317" s="14" t="n">
        <v>2</v>
      </c>
      <c r="R317" s="14" t="n">
        <v>71</v>
      </c>
      <c r="T317" s="14" t="n">
        <v>1</v>
      </c>
      <c r="U317" s="14" t="n">
        <v>6</v>
      </c>
      <c r="V317" s="14" t="n">
        <v>3</v>
      </c>
      <c r="W317" s="14" t="n">
        <v>1</v>
      </c>
      <c r="X317" s="14" t="n">
        <v>12</v>
      </c>
      <c r="Y317" s="14" t="n">
        <v>6</v>
      </c>
      <c r="Z317" s="14" t="n">
        <v>1</v>
      </c>
      <c r="AA317" s="14" t="n">
        <v>1</v>
      </c>
      <c r="AB317" s="14" t="n">
        <v>6</v>
      </c>
      <c r="AC317" s="14" t="n">
        <v>1</v>
      </c>
      <c r="AD317" s="14" t="n">
        <v>15</v>
      </c>
      <c r="AE317" s="14" t="n">
        <f aca="false">SUM(I317:AD317)</f>
        <v>268</v>
      </c>
    </row>
    <row r="318" s="275" customFormat="true" ht="16.5" hidden="false" customHeight="false" outlineLevel="0" collapsed="false">
      <c r="A318" s="14" t="n">
        <v>317</v>
      </c>
      <c r="B318" s="14" t="n">
        <v>14</v>
      </c>
      <c r="C318" s="14" t="n">
        <v>66</v>
      </c>
      <c r="D318" s="14" t="s">
        <v>507</v>
      </c>
      <c r="E318" s="14"/>
      <c r="F318" s="22" t="n">
        <v>593</v>
      </c>
      <c r="G318" s="14" t="s">
        <v>34</v>
      </c>
      <c r="H318" s="14" t="n">
        <v>614</v>
      </c>
      <c r="I318" s="14" t="n">
        <v>22</v>
      </c>
      <c r="J318" s="14" t="n">
        <v>57</v>
      </c>
      <c r="K318" s="14" t="n">
        <v>20</v>
      </c>
      <c r="L318" s="14" t="n">
        <v>5</v>
      </c>
      <c r="M318" s="14" t="n">
        <v>14</v>
      </c>
      <c r="N318" s="14" t="n">
        <v>3</v>
      </c>
      <c r="O318" s="14" t="n">
        <v>4</v>
      </c>
      <c r="P318" s="14" t="n">
        <v>3</v>
      </c>
      <c r="Q318" s="14" t="n">
        <v>2</v>
      </c>
      <c r="R318" s="14" t="n">
        <v>56</v>
      </c>
      <c r="T318" s="14" t="n">
        <v>7</v>
      </c>
      <c r="U318" s="14" t="n">
        <v>4</v>
      </c>
      <c r="V318" s="14" t="n">
        <v>4</v>
      </c>
      <c r="W318" s="14" t="n">
        <v>0</v>
      </c>
      <c r="X318" s="14" t="n">
        <v>9</v>
      </c>
      <c r="Y318" s="14" t="n">
        <v>9</v>
      </c>
      <c r="Z318" s="14" t="n">
        <v>4</v>
      </c>
      <c r="AA318" s="14" t="n">
        <v>2</v>
      </c>
      <c r="AB318" s="14" t="n">
        <v>6</v>
      </c>
      <c r="AC318" s="14" t="n">
        <v>0</v>
      </c>
      <c r="AD318" s="14" t="n">
        <v>14</v>
      </c>
      <c r="AE318" s="14" t="n">
        <f aca="false">SUM(I318:AD318)</f>
        <v>245</v>
      </c>
    </row>
    <row r="319" s="275" customFormat="true" ht="16.5" hidden="false" customHeight="false" outlineLevel="0" collapsed="false">
      <c r="A319" s="14" t="n">
        <v>318</v>
      </c>
      <c r="B319" s="14" t="n">
        <v>14</v>
      </c>
      <c r="C319" s="14" t="n">
        <v>66</v>
      </c>
      <c r="D319" s="14" t="s">
        <v>507</v>
      </c>
      <c r="E319" s="14"/>
      <c r="F319" s="22" t="n">
        <v>593</v>
      </c>
      <c r="G319" s="14" t="s">
        <v>35</v>
      </c>
      <c r="H319" s="14" t="n">
        <v>614</v>
      </c>
      <c r="I319" s="14" t="n">
        <v>38</v>
      </c>
      <c r="J319" s="14" t="n">
        <v>54</v>
      </c>
      <c r="K319" s="14" t="n">
        <v>16</v>
      </c>
      <c r="L319" s="14" t="n">
        <v>9</v>
      </c>
      <c r="M319" s="14" t="n">
        <v>17</v>
      </c>
      <c r="N319" s="14" t="n">
        <v>3</v>
      </c>
      <c r="O319" s="14" t="n">
        <v>5</v>
      </c>
      <c r="P319" s="14" t="n">
        <v>4</v>
      </c>
      <c r="Q319" s="14" t="n">
        <v>2</v>
      </c>
      <c r="R319" s="14" t="n">
        <v>0</v>
      </c>
      <c r="T319" s="14" t="n">
        <v>0</v>
      </c>
      <c r="U319" s="14" t="n">
        <v>0</v>
      </c>
      <c r="V319" s="14" t="n">
        <v>4</v>
      </c>
      <c r="W319" s="14" t="n">
        <v>0</v>
      </c>
      <c r="X319" s="14" t="n">
        <v>12</v>
      </c>
      <c r="Y319" s="14" t="n">
        <v>3</v>
      </c>
      <c r="Z319" s="14" t="n">
        <v>1</v>
      </c>
      <c r="AA319" s="14" t="n">
        <v>3</v>
      </c>
      <c r="AB319" s="14" t="n">
        <v>3</v>
      </c>
      <c r="AC319" s="14" t="n">
        <v>0</v>
      </c>
      <c r="AD319" s="14" t="n">
        <v>6</v>
      </c>
      <c r="AE319" s="14" t="n">
        <f aca="false">SUM(I319:AD319)</f>
        <v>180</v>
      </c>
    </row>
    <row r="320" s="275" customFormat="true" ht="16.5" hidden="false" customHeight="false" outlineLevel="0" collapsed="false">
      <c r="A320" s="14" t="n">
        <v>319</v>
      </c>
      <c r="B320" s="14" t="n">
        <v>14</v>
      </c>
      <c r="C320" s="14" t="n">
        <v>66</v>
      </c>
      <c r="D320" s="14" t="s">
        <v>507</v>
      </c>
      <c r="E320" s="14"/>
      <c r="F320" s="22" t="n">
        <v>593</v>
      </c>
      <c r="G320" s="14" t="s">
        <v>137</v>
      </c>
      <c r="H320" s="14" t="n">
        <v>614</v>
      </c>
      <c r="I320" s="14" t="n">
        <v>26</v>
      </c>
      <c r="J320" s="14" t="n">
        <v>84</v>
      </c>
      <c r="K320" s="14" t="n">
        <v>15</v>
      </c>
      <c r="L320" s="14" t="n">
        <v>12</v>
      </c>
      <c r="M320" s="14" t="n">
        <v>20</v>
      </c>
      <c r="N320" s="14" t="n">
        <v>2</v>
      </c>
      <c r="O320" s="14" t="n">
        <v>11</v>
      </c>
      <c r="P320" s="14" t="n">
        <v>2</v>
      </c>
      <c r="Q320" s="14" t="n">
        <v>2</v>
      </c>
      <c r="R320" s="14" t="n">
        <v>77</v>
      </c>
      <c r="T320" s="14" t="n">
        <v>4</v>
      </c>
      <c r="U320" s="14" t="n">
        <v>4</v>
      </c>
      <c r="V320" s="14" t="n">
        <v>1</v>
      </c>
      <c r="W320" s="14" t="n">
        <v>0</v>
      </c>
      <c r="X320" s="14" t="n">
        <v>18</v>
      </c>
      <c r="Y320" s="14" t="n">
        <v>4</v>
      </c>
      <c r="Z320" s="14" t="n">
        <v>3</v>
      </c>
      <c r="AA320" s="14" t="n">
        <v>1</v>
      </c>
      <c r="AB320" s="14" t="n">
        <v>4</v>
      </c>
      <c r="AC320" s="14" t="n">
        <v>0</v>
      </c>
      <c r="AD320" s="14" t="n">
        <v>15</v>
      </c>
      <c r="AE320" s="14" t="n">
        <f aca="false">SUM(I320:AD320)</f>
        <v>305</v>
      </c>
    </row>
    <row r="321" s="275" customFormat="true" ht="16.5" hidden="false" customHeight="false" outlineLevel="0" collapsed="false">
      <c r="A321" s="14" t="n">
        <v>320</v>
      </c>
      <c r="B321" s="14" t="n">
        <v>14</v>
      </c>
      <c r="C321" s="14" t="n">
        <v>66</v>
      </c>
      <c r="D321" s="14" t="s">
        <v>507</v>
      </c>
      <c r="E321" s="14"/>
      <c r="F321" s="22" t="n">
        <v>593</v>
      </c>
      <c r="G321" s="14" t="s">
        <v>138</v>
      </c>
      <c r="H321" s="14" t="n">
        <v>613</v>
      </c>
      <c r="I321" s="14" t="n">
        <v>30</v>
      </c>
      <c r="J321" s="14" t="n">
        <v>61</v>
      </c>
      <c r="K321" s="14" t="n">
        <v>25</v>
      </c>
      <c r="L321" s="14" t="n">
        <v>5</v>
      </c>
      <c r="M321" s="14" t="n">
        <v>19</v>
      </c>
      <c r="N321" s="14" t="n">
        <v>4</v>
      </c>
      <c r="O321" s="14" t="n">
        <v>6</v>
      </c>
      <c r="P321" s="14" t="n">
        <v>3</v>
      </c>
      <c r="Q321" s="14" t="n">
        <v>3</v>
      </c>
      <c r="R321" s="14" t="n">
        <v>77</v>
      </c>
      <c r="T321" s="14" t="n">
        <v>6</v>
      </c>
      <c r="U321" s="14" t="n">
        <v>2</v>
      </c>
      <c r="V321" s="14" t="n">
        <v>2</v>
      </c>
      <c r="W321" s="14" t="n">
        <v>0</v>
      </c>
      <c r="X321" s="14" t="n">
        <v>9</v>
      </c>
      <c r="Y321" s="14" t="n">
        <v>5</v>
      </c>
      <c r="Z321" s="14" t="n">
        <v>1</v>
      </c>
      <c r="AA321" s="14" t="n">
        <v>2</v>
      </c>
      <c r="AB321" s="14" t="n">
        <v>6</v>
      </c>
      <c r="AC321" s="14" t="n">
        <v>1</v>
      </c>
      <c r="AD321" s="14" t="n">
        <v>13</v>
      </c>
      <c r="AE321" s="14" t="n">
        <f aca="false">SUM(I321:AD321)</f>
        <v>280</v>
      </c>
    </row>
    <row r="322" s="275" customFormat="true" ht="16.5" hidden="false" customHeight="false" outlineLevel="0" collapsed="false">
      <c r="A322" s="14" t="n">
        <v>321</v>
      </c>
      <c r="B322" s="14" t="n">
        <v>14</v>
      </c>
      <c r="C322" s="14" t="n">
        <v>66</v>
      </c>
      <c r="D322" s="14" t="s">
        <v>507</v>
      </c>
      <c r="E322" s="14"/>
      <c r="F322" s="22" t="n">
        <v>594</v>
      </c>
      <c r="G322" s="14" t="s">
        <v>33</v>
      </c>
      <c r="H322" s="14" t="n">
        <v>591</v>
      </c>
      <c r="I322" s="14" t="n">
        <v>33</v>
      </c>
      <c r="J322" s="14" t="n">
        <v>78</v>
      </c>
      <c r="K322" s="14" t="n">
        <v>18</v>
      </c>
      <c r="L322" s="14" t="n">
        <v>15</v>
      </c>
      <c r="M322" s="14" t="n">
        <v>29</v>
      </c>
      <c r="N322" s="14" t="n">
        <v>2</v>
      </c>
      <c r="O322" s="14" t="n">
        <v>7</v>
      </c>
      <c r="P322" s="14" t="n">
        <v>1</v>
      </c>
      <c r="Q322" s="14" t="n">
        <v>2</v>
      </c>
      <c r="R322" s="14" t="n">
        <v>63</v>
      </c>
      <c r="T322" s="14" t="n">
        <v>4</v>
      </c>
      <c r="U322" s="14" t="n">
        <v>2</v>
      </c>
      <c r="V322" s="14" t="n">
        <v>0</v>
      </c>
      <c r="W322" s="14" t="n">
        <v>0</v>
      </c>
      <c r="X322" s="14" t="n">
        <v>11</v>
      </c>
      <c r="Y322" s="14" t="n">
        <v>3</v>
      </c>
      <c r="Z322" s="14" t="n">
        <v>2</v>
      </c>
      <c r="AA322" s="14" t="n">
        <v>0</v>
      </c>
      <c r="AB322" s="14" t="n">
        <v>9</v>
      </c>
      <c r="AC322" s="14" t="n">
        <v>0</v>
      </c>
      <c r="AD322" s="14" t="n">
        <v>9</v>
      </c>
      <c r="AE322" s="14" t="n">
        <f aca="false">SUM(I322:AD322)</f>
        <v>288</v>
      </c>
    </row>
    <row r="323" s="275" customFormat="true" ht="16.5" hidden="false" customHeight="false" outlineLevel="0" collapsed="false">
      <c r="A323" s="14" t="n">
        <v>322</v>
      </c>
      <c r="B323" s="14" t="n">
        <v>14</v>
      </c>
      <c r="C323" s="14" t="n">
        <v>66</v>
      </c>
      <c r="D323" s="14" t="s">
        <v>507</v>
      </c>
      <c r="E323" s="17"/>
      <c r="F323" s="22" t="n">
        <v>594</v>
      </c>
      <c r="G323" s="14" t="s">
        <v>34</v>
      </c>
      <c r="H323" s="14" t="n">
        <v>591</v>
      </c>
      <c r="I323" s="14" t="n">
        <v>46</v>
      </c>
      <c r="J323" s="14" t="n">
        <v>67</v>
      </c>
      <c r="K323" s="14" t="n">
        <v>30</v>
      </c>
      <c r="L323" s="14" t="n">
        <v>14</v>
      </c>
      <c r="M323" s="14" t="n">
        <v>18</v>
      </c>
      <c r="N323" s="14" t="n">
        <v>1</v>
      </c>
      <c r="O323" s="14" t="n">
        <v>6</v>
      </c>
      <c r="P323" s="14" t="n">
        <v>2</v>
      </c>
      <c r="Q323" s="14" t="n">
        <v>2</v>
      </c>
      <c r="R323" s="14" t="n">
        <v>64</v>
      </c>
      <c r="T323" s="14" t="n">
        <v>5</v>
      </c>
      <c r="U323" s="14" t="n">
        <v>4</v>
      </c>
      <c r="V323" s="14" t="n">
        <v>4</v>
      </c>
      <c r="W323" s="14" t="n">
        <v>0</v>
      </c>
      <c r="X323" s="14" t="n">
        <v>9</v>
      </c>
      <c r="Y323" s="14" t="n">
        <v>3</v>
      </c>
      <c r="Z323" s="14" t="n">
        <v>2</v>
      </c>
      <c r="AA323" s="14" t="n">
        <v>0</v>
      </c>
      <c r="AB323" s="14" t="n">
        <v>26</v>
      </c>
      <c r="AC323" s="14" t="n">
        <v>0</v>
      </c>
      <c r="AD323" s="14" t="n">
        <v>16</v>
      </c>
      <c r="AE323" s="14" t="n">
        <f aca="false">SUM(I323:AD323)</f>
        <v>319</v>
      </c>
    </row>
    <row r="324" s="275" customFormat="true" ht="16.5" hidden="false" customHeight="false" outlineLevel="0" collapsed="false">
      <c r="A324" s="14" t="n">
        <v>323</v>
      </c>
      <c r="B324" s="14" t="n">
        <v>14</v>
      </c>
      <c r="C324" s="14" t="n">
        <v>66</v>
      </c>
      <c r="D324" s="14" t="s">
        <v>507</v>
      </c>
      <c r="E324" s="14"/>
      <c r="F324" s="22" t="n">
        <v>594</v>
      </c>
      <c r="G324" s="14" t="s">
        <v>35</v>
      </c>
      <c r="H324" s="14" t="n">
        <v>591</v>
      </c>
      <c r="I324" s="14" t="n">
        <v>38</v>
      </c>
      <c r="J324" s="14" t="n">
        <v>74</v>
      </c>
      <c r="K324" s="14" t="n">
        <v>22</v>
      </c>
      <c r="L324" s="14" t="n">
        <v>21</v>
      </c>
      <c r="M324" s="14" t="n">
        <v>24</v>
      </c>
      <c r="N324" s="14" t="n">
        <v>0</v>
      </c>
      <c r="O324" s="14" t="n">
        <v>6</v>
      </c>
      <c r="P324" s="14" t="n">
        <v>4</v>
      </c>
      <c r="Q324" s="14" t="n">
        <v>3</v>
      </c>
      <c r="R324" s="14" t="n">
        <v>63</v>
      </c>
      <c r="T324" s="14" t="n">
        <v>2</v>
      </c>
      <c r="U324" s="14" t="n">
        <v>6</v>
      </c>
      <c r="V324" s="14" t="n">
        <v>4</v>
      </c>
      <c r="W324" s="14" t="n">
        <v>0</v>
      </c>
      <c r="X324" s="14" t="n">
        <v>8</v>
      </c>
      <c r="Y324" s="14" t="n">
        <v>4</v>
      </c>
      <c r="Z324" s="14" t="n">
        <v>3</v>
      </c>
      <c r="AA324" s="14" t="n">
        <v>1</v>
      </c>
      <c r="AB324" s="14" t="n">
        <v>10</v>
      </c>
      <c r="AC324" s="14" t="n">
        <v>0</v>
      </c>
      <c r="AD324" s="14" t="n">
        <v>10</v>
      </c>
      <c r="AE324" s="14" t="n">
        <f aca="false">SUM(I324:AD324)</f>
        <v>303</v>
      </c>
    </row>
    <row r="325" s="275" customFormat="true" ht="16.5" hidden="false" customHeight="false" outlineLevel="0" collapsed="false">
      <c r="A325" s="14" t="n">
        <v>324</v>
      </c>
      <c r="B325" s="14" t="n">
        <v>14</v>
      </c>
      <c r="C325" s="14" t="n">
        <v>66</v>
      </c>
      <c r="D325" s="14" t="s">
        <v>507</v>
      </c>
      <c r="E325" s="14"/>
      <c r="F325" s="22" t="n">
        <v>595</v>
      </c>
      <c r="G325" s="14" t="s">
        <v>33</v>
      </c>
      <c r="H325" s="14" t="n">
        <v>617</v>
      </c>
      <c r="I325" s="14" t="n">
        <v>45</v>
      </c>
      <c r="J325" s="14" t="n">
        <v>51</v>
      </c>
      <c r="K325" s="14" t="n">
        <v>32</v>
      </c>
      <c r="L325" s="14" t="n">
        <v>4</v>
      </c>
      <c r="M325" s="14" t="n">
        <v>31</v>
      </c>
      <c r="N325" s="14" t="n">
        <v>2</v>
      </c>
      <c r="O325" s="14" t="n">
        <v>7</v>
      </c>
      <c r="P325" s="14" t="n">
        <v>4</v>
      </c>
      <c r="Q325" s="14" t="n">
        <v>0</v>
      </c>
      <c r="R325" s="14" t="n">
        <v>57</v>
      </c>
      <c r="T325" s="14" t="n">
        <v>6</v>
      </c>
      <c r="U325" s="14" t="n">
        <v>4</v>
      </c>
      <c r="V325" s="14" t="n">
        <v>1</v>
      </c>
      <c r="W325" s="14" t="n">
        <v>0</v>
      </c>
      <c r="X325" s="14" t="n">
        <v>14</v>
      </c>
      <c r="Y325" s="14" t="n">
        <v>6</v>
      </c>
      <c r="Z325" s="14" t="n">
        <v>4</v>
      </c>
      <c r="AA325" s="14" t="n">
        <v>1</v>
      </c>
      <c r="AB325" s="14" t="n">
        <v>6</v>
      </c>
      <c r="AC325" s="14" t="n">
        <v>0</v>
      </c>
      <c r="AD325" s="14" t="n">
        <v>8</v>
      </c>
      <c r="AE325" s="14" t="n">
        <f aca="false">SUM(I325:AD325)</f>
        <v>283</v>
      </c>
    </row>
    <row r="326" s="275" customFormat="true" ht="16.5" hidden="false" customHeight="false" outlineLevel="0" collapsed="false">
      <c r="A326" s="14" t="n">
        <v>325</v>
      </c>
      <c r="B326" s="14" t="n">
        <v>14</v>
      </c>
      <c r="C326" s="14" t="n">
        <v>66</v>
      </c>
      <c r="D326" s="14" t="s">
        <v>507</v>
      </c>
      <c r="E326" s="14"/>
      <c r="F326" s="22" t="n">
        <v>595</v>
      </c>
      <c r="G326" s="14" t="s">
        <v>34</v>
      </c>
      <c r="H326" s="14" t="n">
        <v>617</v>
      </c>
      <c r="I326" s="14" t="n">
        <v>47</v>
      </c>
      <c r="J326" s="14" t="n">
        <v>46</v>
      </c>
      <c r="K326" s="14" t="n">
        <v>26</v>
      </c>
      <c r="L326" s="14" t="n">
        <v>6</v>
      </c>
      <c r="M326" s="14" t="n">
        <v>17</v>
      </c>
      <c r="N326" s="14" t="n">
        <v>1</v>
      </c>
      <c r="O326" s="14" t="n">
        <v>6</v>
      </c>
      <c r="P326" s="14" t="n">
        <v>8</v>
      </c>
      <c r="Q326" s="14" t="n">
        <v>7</v>
      </c>
      <c r="R326" s="14" t="n">
        <v>60</v>
      </c>
      <c r="T326" s="14" t="n">
        <v>6</v>
      </c>
      <c r="U326" s="14" t="n">
        <v>3</v>
      </c>
      <c r="V326" s="14" t="n">
        <v>5</v>
      </c>
      <c r="W326" s="14" t="n">
        <v>0</v>
      </c>
      <c r="X326" s="14" t="n">
        <v>16</v>
      </c>
      <c r="Y326" s="14" t="n">
        <v>2</v>
      </c>
      <c r="Z326" s="14" t="n">
        <v>6</v>
      </c>
      <c r="AA326" s="14" t="n">
        <v>0</v>
      </c>
      <c r="AB326" s="14" t="n">
        <v>12</v>
      </c>
      <c r="AC326" s="14" t="n">
        <v>0</v>
      </c>
      <c r="AD326" s="14" t="n">
        <v>13</v>
      </c>
      <c r="AE326" s="14" t="n">
        <f aca="false">SUM(I326:AD326)</f>
        <v>287</v>
      </c>
    </row>
    <row r="327" s="275" customFormat="true" ht="16.5" hidden="false" customHeight="false" outlineLevel="0" collapsed="false">
      <c r="A327" s="14" t="n">
        <v>326</v>
      </c>
      <c r="B327" s="14" t="n">
        <v>14</v>
      </c>
      <c r="C327" s="14" t="n">
        <v>66</v>
      </c>
      <c r="D327" s="14" t="s">
        <v>507</v>
      </c>
      <c r="E327" s="14"/>
      <c r="F327" s="22" t="n">
        <v>596</v>
      </c>
      <c r="G327" s="14" t="s">
        <v>33</v>
      </c>
      <c r="H327" s="14" t="n">
        <v>601</v>
      </c>
      <c r="I327" s="14" t="n">
        <v>46</v>
      </c>
      <c r="J327" s="14" t="n">
        <v>72</v>
      </c>
      <c r="K327" s="14" t="n">
        <v>32</v>
      </c>
      <c r="L327" s="14" t="n">
        <v>4</v>
      </c>
      <c r="M327" s="14" t="n">
        <v>19</v>
      </c>
      <c r="N327" s="14" t="n">
        <v>2</v>
      </c>
      <c r="O327" s="14" t="n">
        <v>7</v>
      </c>
      <c r="P327" s="14" t="n">
        <v>5</v>
      </c>
      <c r="Q327" s="14" t="n">
        <v>5</v>
      </c>
      <c r="R327" s="14" t="n">
        <v>50</v>
      </c>
      <c r="T327" s="14" t="n">
        <v>6</v>
      </c>
      <c r="U327" s="14" t="n">
        <v>6</v>
      </c>
      <c r="V327" s="14" t="n">
        <v>1</v>
      </c>
      <c r="W327" s="14" t="n">
        <v>0</v>
      </c>
      <c r="X327" s="14" t="n">
        <v>5</v>
      </c>
      <c r="Y327" s="14" t="n">
        <v>4</v>
      </c>
      <c r="Z327" s="14" t="n">
        <v>2</v>
      </c>
      <c r="AA327" s="14" t="n">
        <v>1</v>
      </c>
      <c r="AB327" s="14" t="n">
        <v>7</v>
      </c>
      <c r="AC327" s="14" t="n">
        <v>1</v>
      </c>
      <c r="AD327" s="14" t="n">
        <v>10</v>
      </c>
      <c r="AE327" s="14" t="n">
        <f aca="false">SUM(I327:AD327)</f>
        <v>285</v>
      </c>
    </row>
    <row r="328" s="275" customFormat="true" ht="16.5" hidden="false" customHeight="false" outlineLevel="0" collapsed="false">
      <c r="A328" s="14" t="n">
        <v>327</v>
      </c>
      <c r="B328" s="14" t="n">
        <v>14</v>
      </c>
      <c r="C328" s="14" t="n">
        <v>66</v>
      </c>
      <c r="D328" s="14" t="s">
        <v>507</v>
      </c>
      <c r="E328" s="14"/>
      <c r="F328" s="22" t="n">
        <v>596</v>
      </c>
      <c r="G328" s="14" t="s">
        <v>34</v>
      </c>
      <c r="H328" s="14" t="n">
        <v>601</v>
      </c>
      <c r="I328" s="14" t="n">
        <v>40</v>
      </c>
      <c r="J328" s="14" t="n">
        <v>54</v>
      </c>
      <c r="K328" s="14" t="n">
        <v>27</v>
      </c>
      <c r="L328" s="14" t="n">
        <v>4</v>
      </c>
      <c r="M328" s="14" t="n">
        <v>21</v>
      </c>
      <c r="N328" s="14" t="n">
        <v>1</v>
      </c>
      <c r="O328" s="14" t="n">
        <v>4</v>
      </c>
      <c r="P328" s="14" t="n">
        <v>6</v>
      </c>
      <c r="Q328" s="14" t="n">
        <v>1</v>
      </c>
      <c r="R328" s="14" t="n">
        <v>62</v>
      </c>
      <c r="T328" s="14" t="n">
        <v>2</v>
      </c>
      <c r="U328" s="14" t="n">
        <v>3</v>
      </c>
      <c r="V328" s="14" t="n">
        <v>2</v>
      </c>
      <c r="W328" s="14" t="n">
        <v>0</v>
      </c>
      <c r="X328" s="14" t="n">
        <v>11</v>
      </c>
      <c r="Y328" s="14" t="n">
        <v>2</v>
      </c>
      <c r="Z328" s="14" t="n">
        <v>2</v>
      </c>
      <c r="AA328" s="14" t="n">
        <v>2</v>
      </c>
      <c r="AB328" s="14" t="n">
        <v>16</v>
      </c>
      <c r="AC328" s="14" t="n">
        <v>7</v>
      </c>
      <c r="AD328" s="14" t="n">
        <v>3</v>
      </c>
      <c r="AE328" s="14" t="n">
        <f aca="false">SUM(I328:AD328)</f>
        <v>270</v>
      </c>
    </row>
    <row r="329" s="275" customFormat="true" ht="16.5" hidden="false" customHeight="false" outlineLevel="0" collapsed="false">
      <c r="A329" s="14" t="n">
        <v>328</v>
      </c>
      <c r="B329" s="14" t="n">
        <v>14</v>
      </c>
      <c r="C329" s="14" t="n">
        <v>66</v>
      </c>
      <c r="D329" s="14" t="s">
        <v>507</v>
      </c>
      <c r="E329" s="17"/>
      <c r="F329" s="22" t="n">
        <v>596</v>
      </c>
      <c r="G329" s="14" t="s">
        <v>35</v>
      </c>
      <c r="H329" s="14" t="n">
        <v>601</v>
      </c>
      <c r="I329" s="14" t="n">
        <v>38</v>
      </c>
      <c r="J329" s="14" t="n">
        <v>65</v>
      </c>
      <c r="K329" s="14" t="n">
        <v>28</v>
      </c>
      <c r="L329" s="14" t="n">
        <v>10</v>
      </c>
      <c r="M329" s="14" t="n">
        <v>21</v>
      </c>
      <c r="N329" s="14" t="n">
        <v>3</v>
      </c>
      <c r="O329" s="14" t="n">
        <v>5</v>
      </c>
      <c r="P329" s="14" t="n">
        <v>5</v>
      </c>
      <c r="Q329" s="14" t="n">
        <v>1</v>
      </c>
      <c r="R329" s="14" t="n">
        <v>61</v>
      </c>
      <c r="T329" s="14" t="n">
        <v>4</v>
      </c>
      <c r="U329" s="14" t="n">
        <v>5</v>
      </c>
      <c r="V329" s="14" t="n">
        <v>0</v>
      </c>
      <c r="W329" s="14" t="n">
        <v>0</v>
      </c>
      <c r="X329" s="14" t="n">
        <v>6</v>
      </c>
      <c r="Y329" s="14" t="n">
        <v>4</v>
      </c>
      <c r="Z329" s="14" t="n">
        <v>4</v>
      </c>
      <c r="AA329" s="14" t="n">
        <v>0</v>
      </c>
      <c r="AB329" s="14" t="n">
        <v>12</v>
      </c>
      <c r="AC329" s="14" t="n">
        <v>0</v>
      </c>
      <c r="AD329" s="14" t="n">
        <v>14</v>
      </c>
      <c r="AE329" s="14" t="n">
        <f aca="false">SUM(I329:AD329)</f>
        <v>286</v>
      </c>
    </row>
    <row r="330" s="275" customFormat="true" ht="16.5" hidden="false" customHeight="false" outlineLevel="0" collapsed="false">
      <c r="A330" s="14" t="n">
        <v>329</v>
      </c>
      <c r="B330" s="14" t="n">
        <v>14</v>
      </c>
      <c r="C330" s="14" t="n">
        <v>66</v>
      </c>
      <c r="D330" s="14" t="s">
        <v>507</v>
      </c>
      <c r="E330" s="14"/>
      <c r="F330" s="22" t="n">
        <v>597</v>
      </c>
      <c r="G330" s="14" t="s">
        <v>33</v>
      </c>
      <c r="H330" s="14" t="n">
        <v>735</v>
      </c>
      <c r="I330" s="14" t="n">
        <v>41</v>
      </c>
      <c r="J330" s="14" t="n">
        <v>82</v>
      </c>
      <c r="K330" s="14" t="n">
        <v>18</v>
      </c>
      <c r="L330" s="14" t="n">
        <v>13</v>
      </c>
      <c r="M330" s="14" t="n">
        <v>35</v>
      </c>
      <c r="N330" s="14" t="n">
        <v>4</v>
      </c>
      <c r="O330" s="14" t="n">
        <v>12</v>
      </c>
      <c r="P330" s="14" t="n">
        <v>10</v>
      </c>
      <c r="Q330" s="14" t="n">
        <v>5</v>
      </c>
      <c r="R330" s="14" t="n">
        <v>88</v>
      </c>
      <c r="T330" s="14" t="n">
        <v>6</v>
      </c>
      <c r="U330" s="14" t="n">
        <v>1</v>
      </c>
      <c r="V330" s="14" t="n">
        <v>3</v>
      </c>
      <c r="W330" s="14" t="n">
        <v>0</v>
      </c>
      <c r="X330" s="14" t="n">
        <v>12</v>
      </c>
      <c r="Y330" s="14" t="n">
        <v>0</v>
      </c>
      <c r="Z330" s="14" t="n">
        <v>12</v>
      </c>
      <c r="AA330" s="14" t="n">
        <v>3</v>
      </c>
      <c r="AB330" s="14" t="n">
        <v>19</v>
      </c>
      <c r="AC330" s="14" t="n">
        <v>0</v>
      </c>
      <c r="AD330" s="14" t="n">
        <v>6</v>
      </c>
      <c r="AE330" s="14" t="n">
        <f aca="false">SUM(I330:AD330)</f>
        <v>370</v>
      </c>
    </row>
    <row r="331" s="275" customFormat="true" ht="16.5" hidden="false" customHeight="false" outlineLevel="0" collapsed="false">
      <c r="A331" s="14" t="n">
        <v>330</v>
      </c>
      <c r="B331" s="14" t="n">
        <v>14</v>
      </c>
      <c r="C331" s="14" t="n">
        <v>66</v>
      </c>
      <c r="D331" s="14" t="s">
        <v>507</v>
      </c>
      <c r="E331" s="14"/>
      <c r="F331" s="22" t="n">
        <v>597</v>
      </c>
      <c r="G331" s="14" t="s">
        <v>34</v>
      </c>
      <c r="H331" s="14" t="n">
        <v>734</v>
      </c>
      <c r="I331" s="14" t="n">
        <v>43</v>
      </c>
      <c r="J331" s="14" t="n">
        <v>87</v>
      </c>
      <c r="K331" s="14" t="n">
        <v>29</v>
      </c>
      <c r="L331" s="14" t="n">
        <v>12</v>
      </c>
      <c r="M331" s="14" t="n">
        <v>35</v>
      </c>
      <c r="N331" s="14" t="n">
        <v>1</v>
      </c>
      <c r="O331" s="14" t="n">
        <v>14</v>
      </c>
      <c r="P331" s="14" t="n">
        <v>9</v>
      </c>
      <c r="Q331" s="14" t="n">
        <v>6</v>
      </c>
      <c r="R331" s="14" t="n">
        <v>75</v>
      </c>
      <c r="T331" s="14" t="n">
        <v>6</v>
      </c>
      <c r="U331" s="14" t="n">
        <v>2</v>
      </c>
      <c r="V331" s="14" t="n">
        <v>5</v>
      </c>
      <c r="W331" s="14" t="n">
        <v>0</v>
      </c>
      <c r="X331" s="14" t="n">
        <v>7</v>
      </c>
      <c r="Y331" s="14" t="n">
        <v>5</v>
      </c>
      <c r="Z331" s="14" t="n">
        <v>3</v>
      </c>
      <c r="AA331" s="14" t="n">
        <v>2</v>
      </c>
      <c r="AB331" s="14" t="n">
        <v>20</v>
      </c>
      <c r="AC331" s="14" t="n">
        <v>0</v>
      </c>
      <c r="AD331" s="14" t="n">
        <v>11</v>
      </c>
      <c r="AE331" s="14" t="n">
        <f aca="false">SUM(I331:AD331)</f>
        <v>372</v>
      </c>
    </row>
    <row r="332" s="275" customFormat="true" ht="16.5" hidden="false" customHeight="false" outlineLevel="0" collapsed="false">
      <c r="A332" s="14" t="n">
        <v>331</v>
      </c>
      <c r="B332" s="14" t="n">
        <v>14</v>
      </c>
      <c r="C332" s="14" t="n">
        <v>66</v>
      </c>
      <c r="D332" s="14" t="s">
        <v>507</v>
      </c>
      <c r="E332" s="17"/>
      <c r="F332" s="22" t="n">
        <v>598</v>
      </c>
      <c r="G332" s="14" t="s">
        <v>33</v>
      </c>
      <c r="H332" s="14" t="n">
        <v>723</v>
      </c>
      <c r="I332" s="14" t="n">
        <v>62</v>
      </c>
      <c r="J332" s="14" t="n">
        <v>92</v>
      </c>
      <c r="K332" s="14" t="n">
        <v>26</v>
      </c>
      <c r="L332" s="14" t="n">
        <v>8</v>
      </c>
      <c r="M332" s="14" t="n">
        <v>26</v>
      </c>
      <c r="N332" s="14" t="n">
        <v>18</v>
      </c>
      <c r="O332" s="14" t="n">
        <v>5</v>
      </c>
      <c r="P332" s="14" t="n">
        <v>10</v>
      </c>
      <c r="Q332" s="14" t="n">
        <v>0</v>
      </c>
      <c r="R332" s="14" t="n">
        <v>68</v>
      </c>
      <c r="T332" s="14" t="n">
        <v>8</v>
      </c>
      <c r="U332" s="14" t="n">
        <v>2</v>
      </c>
      <c r="V332" s="14" t="n">
        <v>3</v>
      </c>
      <c r="W332" s="14" t="n">
        <v>0</v>
      </c>
      <c r="X332" s="14" t="n">
        <v>23</v>
      </c>
      <c r="Y332" s="14" t="n">
        <v>4</v>
      </c>
      <c r="Z332" s="14" t="n">
        <v>10</v>
      </c>
      <c r="AA332" s="14" t="n">
        <v>2</v>
      </c>
      <c r="AB332" s="14" t="n">
        <v>27</v>
      </c>
      <c r="AC332" s="14" t="n">
        <v>0</v>
      </c>
      <c r="AD332" s="14" t="n">
        <v>16</v>
      </c>
      <c r="AE332" s="14" t="n">
        <f aca="false">SUM(I332:AD332)</f>
        <v>410</v>
      </c>
    </row>
    <row r="333" s="275" customFormat="true" ht="16.5" hidden="false" customHeight="false" outlineLevel="0" collapsed="false">
      <c r="A333" s="14" t="n">
        <v>332</v>
      </c>
      <c r="B333" s="14" t="n">
        <v>14</v>
      </c>
      <c r="C333" s="14" t="n">
        <v>66</v>
      </c>
      <c r="D333" s="14" t="s">
        <v>507</v>
      </c>
      <c r="E333" s="14"/>
      <c r="F333" s="22" t="n">
        <v>599</v>
      </c>
      <c r="G333" s="14" t="s">
        <v>33</v>
      </c>
      <c r="H333" s="14" t="n">
        <v>400</v>
      </c>
      <c r="I333" s="14" t="n">
        <v>46</v>
      </c>
      <c r="J333" s="14" t="n">
        <v>71</v>
      </c>
      <c r="K333" s="14" t="n">
        <v>15</v>
      </c>
      <c r="L333" s="14" t="n">
        <v>4</v>
      </c>
      <c r="M333" s="14" t="n">
        <v>9</v>
      </c>
      <c r="N333" s="14" t="n">
        <v>2</v>
      </c>
      <c r="O333" s="14" t="n">
        <v>7</v>
      </c>
      <c r="P333" s="14" t="n">
        <v>5</v>
      </c>
      <c r="Q333" s="14" t="n">
        <v>2</v>
      </c>
      <c r="R333" s="14" t="n">
        <v>36</v>
      </c>
      <c r="T333" s="14" t="n">
        <v>6</v>
      </c>
      <c r="U333" s="14" t="n">
        <v>0</v>
      </c>
      <c r="V333" s="14" t="n">
        <v>2</v>
      </c>
      <c r="W333" s="14" t="n">
        <v>11</v>
      </c>
      <c r="X333" s="14" t="n">
        <v>1</v>
      </c>
      <c r="Y333" s="14" t="n">
        <v>4</v>
      </c>
      <c r="Z333" s="14" t="n">
        <v>2</v>
      </c>
      <c r="AA333" s="14" t="n">
        <v>10</v>
      </c>
      <c r="AB333" s="14" t="n">
        <v>11</v>
      </c>
      <c r="AC333" s="14" t="n">
        <v>1</v>
      </c>
      <c r="AD333" s="14" t="n">
        <v>2</v>
      </c>
      <c r="AE333" s="14" t="n">
        <f aca="false">SUM(I333:AD333)</f>
        <v>247</v>
      </c>
    </row>
    <row r="334" s="275" customFormat="true" ht="16.5" hidden="false" customHeight="false" outlineLevel="0" collapsed="false">
      <c r="A334" s="14" t="n">
        <v>333</v>
      </c>
      <c r="B334" s="14" t="n">
        <v>14</v>
      </c>
      <c r="C334" s="14" t="n">
        <v>66</v>
      </c>
      <c r="D334" s="14" t="s">
        <v>507</v>
      </c>
      <c r="E334" s="14"/>
      <c r="F334" s="22" t="n">
        <v>599</v>
      </c>
      <c r="G334" s="14" t="s">
        <v>34</v>
      </c>
      <c r="H334" s="14" t="n">
        <v>400</v>
      </c>
      <c r="I334" s="14" t="n">
        <v>26</v>
      </c>
      <c r="J334" s="14" t="n">
        <v>54</v>
      </c>
      <c r="K334" s="14" t="n">
        <v>11</v>
      </c>
      <c r="L334" s="14" t="n">
        <v>1</v>
      </c>
      <c r="M334" s="14" t="n">
        <v>10</v>
      </c>
      <c r="N334" s="14" t="n">
        <v>6</v>
      </c>
      <c r="O334" s="14" t="n">
        <v>2</v>
      </c>
      <c r="P334" s="14" t="n">
        <v>6</v>
      </c>
      <c r="Q334" s="14" t="n">
        <v>3</v>
      </c>
      <c r="R334" s="14" t="n">
        <v>66</v>
      </c>
      <c r="T334" s="14" t="n">
        <v>1</v>
      </c>
      <c r="U334" s="14" t="n">
        <v>1</v>
      </c>
      <c r="V334" s="14" t="n">
        <v>0</v>
      </c>
      <c r="W334" s="14" t="n">
        <v>0</v>
      </c>
      <c r="X334" s="14" t="n">
        <v>13</v>
      </c>
      <c r="Y334" s="14" t="n">
        <v>1</v>
      </c>
      <c r="Z334" s="14" t="n">
        <v>3</v>
      </c>
      <c r="AA334" s="14" t="n">
        <v>0</v>
      </c>
      <c r="AB334" s="14" t="n">
        <v>15</v>
      </c>
      <c r="AC334" s="14" t="n">
        <v>0</v>
      </c>
      <c r="AD334" s="14" t="n">
        <v>7</v>
      </c>
      <c r="AE334" s="14" t="n">
        <f aca="false">SUM(I334:AD334)</f>
        <v>226</v>
      </c>
    </row>
    <row r="335" s="275" customFormat="true" ht="16.5" hidden="false" customHeight="false" outlineLevel="0" collapsed="false">
      <c r="A335" s="14" t="n">
        <v>334</v>
      </c>
      <c r="B335" s="14" t="n">
        <v>14</v>
      </c>
      <c r="C335" s="14" t="n">
        <v>66</v>
      </c>
      <c r="D335" s="14" t="s">
        <v>507</v>
      </c>
      <c r="E335" s="14"/>
      <c r="F335" s="22" t="n">
        <v>600</v>
      </c>
      <c r="G335" s="14" t="s">
        <v>33</v>
      </c>
      <c r="H335" s="14" t="n">
        <v>504</v>
      </c>
      <c r="I335" s="14" t="n">
        <v>50</v>
      </c>
      <c r="J335" s="14" t="n">
        <v>56</v>
      </c>
      <c r="K335" s="14" t="n">
        <v>18</v>
      </c>
      <c r="L335" s="14" t="n">
        <v>4</v>
      </c>
      <c r="M335" s="14" t="n">
        <v>20</v>
      </c>
      <c r="N335" s="14" t="n">
        <v>1</v>
      </c>
      <c r="O335" s="14" t="n">
        <v>10</v>
      </c>
      <c r="P335" s="14" t="n">
        <v>5</v>
      </c>
      <c r="Q335" s="14" t="n">
        <v>0</v>
      </c>
      <c r="R335" s="14" t="n">
        <v>62</v>
      </c>
      <c r="T335" s="14" t="n">
        <v>6</v>
      </c>
      <c r="U335" s="14" t="n">
        <v>4</v>
      </c>
      <c r="V335" s="14" t="n">
        <v>3</v>
      </c>
      <c r="W335" s="14" t="n">
        <v>0</v>
      </c>
      <c r="X335" s="14" t="n">
        <v>10</v>
      </c>
      <c r="Y335" s="14" t="n">
        <v>7</v>
      </c>
      <c r="Z335" s="14" t="n">
        <v>1</v>
      </c>
      <c r="AA335" s="14" t="n">
        <v>2</v>
      </c>
      <c r="AB335" s="14" t="n">
        <v>8</v>
      </c>
      <c r="AC335" s="14" t="n">
        <v>1</v>
      </c>
      <c r="AD335" s="14" t="n">
        <v>10</v>
      </c>
      <c r="AE335" s="14" t="n">
        <f aca="false">SUM(I335:AD335)</f>
        <v>278</v>
      </c>
    </row>
    <row r="336" s="275" customFormat="true" ht="16.5" hidden="false" customHeight="false" outlineLevel="0" collapsed="false">
      <c r="A336" s="14" t="n">
        <v>335</v>
      </c>
      <c r="B336" s="14" t="n">
        <v>14</v>
      </c>
      <c r="C336" s="14" t="n">
        <v>66</v>
      </c>
      <c r="D336" s="14" t="s">
        <v>507</v>
      </c>
      <c r="E336" s="14"/>
      <c r="F336" s="22" t="n">
        <v>600</v>
      </c>
      <c r="G336" s="14" t="s">
        <v>34</v>
      </c>
      <c r="H336" s="14" t="n">
        <v>504</v>
      </c>
      <c r="I336" s="14" t="n">
        <v>36</v>
      </c>
      <c r="J336" s="14" t="n">
        <v>68</v>
      </c>
      <c r="K336" s="14" t="n">
        <v>22</v>
      </c>
      <c r="L336" s="14" t="n">
        <v>4</v>
      </c>
      <c r="M336" s="14" t="n">
        <v>21</v>
      </c>
      <c r="N336" s="14" t="n">
        <v>1</v>
      </c>
      <c r="O336" s="14" t="n">
        <v>6</v>
      </c>
      <c r="P336" s="14" t="n">
        <v>3</v>
      </c>
      <c r="Q336" s="14" t="n">
        <v>1</v>
      </c>
      <c r="R336" s="14" t="n">
        <v>70</v>
      </c>
      <c r="T336" s="14" t="n">
        <v>8</v>
      </c>
      <c r="U336" s="14" t="n">
        <v>2</v>
      </c>
      <c r="V336" s="14" t="n">
        <v>1</v>
      </c>
      <c r="W336" s="14" t="n">
        <v>0</v>
      </c>
      <c r="X336" s="14" t="n">
        <v>8</v>
      </c>
      <c r="Y336" s="14" t="n">
        <v>2</v>
      </c>
      <c r="Z336" s="14" t="n">
        <v>5</v>
      </c>
      <c r="AA336" s="14" t="n">
        <v>3</v>
      </c>
      <c r="AB336" s="14" t="n">
        <v>22</v>
      </c>
      <c r="AC336" s="14" t="n">
        <v>0</v>
      </c>
      <c r="AD336" s="14" t="n">
        <v>5</v>
      </c>
      <c r="AE336" s="14" t="n">
        <f aca="false">SUM(I336:AD336)</f>
        <v>288</v>
      </c>
    </row>
    <row r="337" s="275" customFormat="true" ht="16.5" hidden="false" customHeight="false" outlineLevel="0" collapsed="false">
      <c r="A337" s="14" t="n">
        <v>336</v>
      </c>
      <c r="B337" s="14" t="n">
        <v>14</v>
      </c>
      <c r="C337" s="14" t="n">
        <v>66</v>
      </c>
      <c r="D337" s="14" t="s">
        <v>507</v>
      </c>
      <c r="E337" s="17"/>
      <c r="F337" s="22" t="n">
        <v>600</v>
      </c>
      <c r="G337" s="14" t="s">
        <v>35</v>
      </c>
      <c r="H337" s="14" t="n">
        <v>503</v>
      </c>
      <c r="I337" s="14" t="n">
        <v>42</v>
      </c>
      <c r="J337" s="14" t="n">
        <v>38</v>
      </c>
      <c r="K337" s="14" t="n">
        <v>22</v>
      </c>
      <c r="L337" s="14" t="n">
        <v>4</v>
      </c>
      <c r="M337" s="14" t="n">
        <v>14</v>
      </c>
      <c r="N337" s="14" t="n">
        <v>6</v>
      </c>
      <c r="O337" s="14" t="n">
        <v>8</v>
      </c>
      <c r="P337" s="14" t="n">
        <v>2</v>
      </c>
      <c r="Q337" s="14" t="n">
        <v>4</v>
      </c>
      <c r="R337" s="14" t="n">
        <v>72</v>
      </c>
      <c r="T337" s="14" t="n">
        <v>8</v>
      </c>
      <c r="U337" s="14" t="n">
        <v>3</v>
      </c>
      <c r="V337" s="14" t="n">
        <v>1</v>
      </c>
      <c r="W337" s="14" t="n">
        <v>0</v>
      </c>
      <c r="X337" s="14" t="n">
        <v>10</v>
      </c>
      <c r="Y337" s="14" t="n">
        <v>5</v>
      </c>
      <c r="Z337" s="14" t="n">
        <v>7</v>
      </c>
      <c r="AA337" s="14" t="n">
        <v>6</v>
      </c>
      <c r="AB337" s="14" t="n">
        <v>11</v>
      </c>
      <c r="AC337" s="14" t="n">
        <v>0</v>
      </c>
      <c r="AD337" s="14" t="n">
        <v>14</v>
      </c>
      <c r="AE337" s="14" t="n">
        <f aca="false">SUM(I337:AD337)</f>
        <v>277</v>
      </c>
    </row>
    <row r="338" s="275" customFormat="true" ht="16.5" hidden="false" customHeight="false" outlineLevel="0" collapsed="false">
      <c r="A338" s="14" t="n">
        <v>337</v>
      </c>
      <c r="B338" s="14" t="n">
        <v>14</v>
      </c>
      <c r="C338" s="14" t="n">
        <v>66</v>
      </c>
      <c r="D338" s="14" t="s">
        <v>507</v>
      </c>
      <c r="E338" s="14"/>
      <c r="F338" s="22" t="n">
        <v>601</v>
      </c>
      <c r="G338" s="14" t="s">
        <v>33</v>
      </c>
      <c r="H338" s="14" t="n">
        <v>576</v>
      </c>
      <c r="I338" s="14" t="n">
        <v>48</v>
      </c>
      <c r="J338" s="14" t="n">
        <v>90</v>
      </c>
      <c r="K338" s="14" t="n">
        <v>17</v>
      </c>
      <c r="L338" s="14" t="n">
        <v>8</v>
      </c>
      <c r="M338" s="14" t="n">
        <v>20</v>
      </c>
      <c r="N338" s="14" t="n">
        <v>3</v>
      </c>
      <c r="O338" s="14" t="n">
        <v>8</v>
      </c>
      <c r="P338" s="14" t="n">
        <v>4</v>
      </c>
      <c r="Q338" s="14" t="n">
        <v>0</v>
      </c>
      <c r="R338" s="14" t="n">
        <v>64</v>
      </c>
      <c r="T338" s="14" t="n">
        <v>1</v>
      </c>
      <c r="U338" s="14" t="n">
        <v>2</v>
      </c>
      <c r="V338" s="14" t="n">
        <v>4</v>
      </c>
      <c r="W338" s="14" t="n">
        <v>0</v>
      </c>
      <c r="X338" s="14" t="n">
        <v>4</v>
      </c>
      <c r="Y338" s="14" t="n">
        <v>3</v>
      </c>
      <c r="Z338" s="14" t="n">
        <v>4</v>
      </c>
      <c r="AA338" s="14" t="n">
        <v>2</v>
      </c>
      <c r="AB338" s="14" t="n">
        <v>13</v>
      </c>
      <c r="AC338" s="14" t="n">
        <v>0</v>
      </c>
      <c r="AD338" s="14" t="n">
        <v>10</v>
      </c>
      <c r="AE338" s="14" t="n">
        <f aca="false">SUM(I338:AD338)</f>
        <v>305</v>
      </c>
    </row>
    <row r="339" s="275" customFormat="true" ht="16.5" hidden="false" customHeight="false" outlineLevel="0" collapsed="false">
      <c r="A339" s="14" t="n">
        <v>338</v>
      </c>
      <c r="B339" s="14" t="n">
        <v>14</v>
      </c>
      <c r="C339" s="14" t="n">
        <v>66</v>
      </c>
      <c r="D339" s="14" t="s">
        <v>507</v>
      </c>
      <c r="E339" s="14"/>
      <c r="F339" s="22" t="n">
        <v>601</v>
      </c>
      <c r="G339" s="14" t="s">
        <v>34</v>
      </c>
      <c r="H339" s="14" t="n">
        <v>576</v>
      </c>
      <c r="I339" s="14" t="n">
        <v>43</v>
      </c>
      <c r="J339" s="14" t="n">
        <v>96</v>
      </c>
      <c r="K339" s="14" t="n">
        <v>26</v>
      </c>
      <c r="L339" s="14" t="n">
        <v>7</v>
      </c>
      <c r="M339" s="14" t="n">
        <v>18</v>
      </c>
      <c r="N339" s="14" t="n">
        <v>7</v>
      </c>
      <c r="O339" s="14" t="n">
        <v>7</v>
      </c>
      <c r="P339" s="14" t="n">
        <v>11</v>
      </c>
      <c r="Q339" s="14" t="n">
        <v>1</v>
      </c>
      <c r="R339" s="14" t="n">
        <v>68</v>
      </c>
      <c r="T339" s="14" t="n">
        <v>1</v>
      </c>
      <c r="U339" s="14" t="n">
        <v>3</v>
      </c>
      <c r="V339" s="14" t="n">
        <v>3</v>
      </c>
      <c r="W339" s="14" t="n">
        <v>0</v>
      </c>
      <c r="X339" s="14" t="n">
        <v>7</v>
      </c>
      <c r="Y339" s="14" t="n">
        <v>6</v>
      </c>
      <c r="Z339" s="14" t="n">
        <v>4</v>
      </c>
      <c r="AA339" s="14" t="n">
        <v>10</v>
      </c>
      <c r="AB339" s="14" t="n">
        <v>11</v>
      </c>
      <c r="AC339" s="14" t="n">
        <v>0</v>
      </c>
      <c r="AD339" s="14" t="n">
        <v>4</v>
      </c>
      <c r="AE339" s="14" t="n">
        <f aca="false">SUM(I339:AD339)</f>
        <v>333</v>
      </c>
    </row>
    <row r="340" s="275" customFormat="true" ht="16.5" hidden="false" customHeight="false" outlineLevel="0" collapsed="false">
      <c r="A340" s="14" t="n">
        <v>339</v>
      </c>
      <c r="B340" s="14" t="n">
        <v>14</v>
      </c>
      <c r="C340" s="14" t="n">
        <v>66</v>
      </c>
      <c r="D340" s="14" t="s">
        <v>507</v>
      </c>
      <c r="E340" s="14"/>
      <c r="F340" s="22" t="n">
        <v>602</v>
      </c>
      <c r="G340" s="14" t="s">
        <v>33</v>
      </c>
      <c r="H340" s="14" t="n">
        <v>704</v>
      </c>
      <c r="I340" s="14" t="n">
        <v>49</v>
      </c>
      <c r="J340" s="14" t="n">
        <v>69</v>
      </c>
      <c r="K340" s="14" t="n">
        <v>17</v>
      </c>
      <c r="L340" s="14" t="n">
        <v>12</v>
      </c>
      <c r="M340" s="14" t="n">
        <v>25</v>
      </c>
      <c r="N340" s="14" t="n">
        <v>5</v>
      </c>
      <c r="O340" s="14" t="n">
        <v>4</v>
      </c>
      <c r="P340" s="14" t="n">
        <v>4</v>
      </c>
      <c r="Q340" s="14" t="n">
        <v>4</v>
      </c>
      <c r="R340" s="14" t="n">
        <v>111</v>
      </c>
      <c r="T340" s="14" t="n">
        <v>5</v>
      </c>
      <c r="U340" s="14" t="n">
        <v>3</v>
      </c>
      <c r="V340" s="14" t="n">
        <v>4</v>
      </c>
      <c r="W340" s="14" t="n">
        <v>0</v>
      </c>
      <c r="X340" s="14" t="n">
        <v>11</v>
      </c>
      <c r="Y340" s="14" t="n">
        <v>9</v>
      </c>
      <c r="Z340" s="14" t="n">
        <v>1</v>
      </c>
      <c r="AA340" s="14" t="n">
        <v>5</v>
      </c>
      <c r="AB340" s="14" t="n">
        <v>12</v>
      </c>
      <c r="AC340" s="14" t="n">
        <v>0</v>
      </c>
      <c r="AD340" s="14" t="n">
        <v>3</v>
      </c>
      <c r="AE340" s="14" t="n">
        <f aca="false">SUM(I340:AD340)</f>
        <v>353</v>
      </c>
    </row>
    <row r="341" s="275" customFormat="true" ht="16.5" hidden="false" customHeight="false" outlineLevel="0" collapsed="false">
      <c r="A341" s="14" t="n">
        <v>340</v>
      </c>
      <c r="B341" s="14" t="n">
        <v>14</v>
      </c>
      <c r="C341" s="14" t="n">
        <v>66</v>
      </c>
      <c r="D341" s="14" t="s">
        <v>507</v>
      </c>
      <c r="E341" s="14"/>
      <c r="F341" s="22" t="n">
        <v>602</v>
      </c>
      <c r="G341" s="14" t="s">
        <v>34</v>
      </c>
      <c r="H341" s="14" t="n">
        <v>703</v>
      </c>
      <c r="I341" s="14" t="n">
        <v>58</v>
      </c>
      <c r="J341" s="14" t="n">
        <v>78</v>
      </c>
      <c r="K341" s="14" t="n">
        <v>24</v>
      </c>
      <c r="L341" s="14" t="n">
        <v>5</v>
      </c>
      <c r="M341" s="14" t="n">
        <v>31</v>
      </c>
      <c r="N341" s="14" t="n">
        <v>3</v>
      </c>
      <c r="O341" s="14" t="n">
        <v>5</v>
      </c>
      <c r="P341" s="14" t="n">
        <v>5</v>
      </c>
      <c r="Q341" s="14" t="n">
        <v>3</v>
      </c>
      <c r="R341" s="14" t="n">
        <v>94</v>
      </c>
      <c r="T341" s="14" t="n">
        <v>6</v>
      </c>
      <c r="U341" s="14" t="n">
        <v>0</v>
      </c>
      <c r="V341" s="14" t="n">
        <v>2</v>
      </c>
      <c r="W341" s="14" t="n">
        <v>0</v>
      </c>
      <c r="X341" s="14" t="n">
        <v>11</v>
      </c>
      <c r="Y341" s="14" t="n">
        <v>16</v>
      </c>
      <c r="Z341" s="14" t="n">
        <v>4</v>
      </c>
      <c r="AA341" s="14" t="n">
        <v>2</v>
      </c>
      <c r="AB341" s="14" t="n">
        <v>11</v>
      </c>
      <c r="AC341" s="14" t="n">
        <v>1</v>
      </c>
      <c r="AD341" s="14" t="n">
        <v>12</v>
      </c>
      <c r="AE341" s="14" t="n">
        <f aca="false">SUM(I341:AD341)</f>
        <v>371</v>
      </c>
    </row>
    <row r="342" s="275" customFormat="true" ht="16.5" hidden="false" customHeight="false" outlineLevel="0" collapsed="false">
      <c r="A342" s="14" t="n">
        <v>341</v>
      </c>
      <c r="B342" s="14" t="n">
        <v>14</v>
      </c>
      <c r="C342" s="14" t="n">
        <v>66</v>
      </c>
      <c r="D342" s="14" t="s">
        <v>507</v>
      </c>
      <c r="E342" s="14"/>
      <c r="F342" s="22" t="n">
        <v>603</v>
      </c>
      <c r="G342" s="14" t="s">
        <v>33</v>
      </c>
      <c r="H342" s="14" t="n">
        <v>711</v>
      </c>
      <c r="I342" s="14" t="n">
        <v>88</v>
      </c>
      <c r="J342" s="14" t="n">
        <v>107</v>
      </c>
      <c r="K342" s="14" t="n">
        <v>17</v>
      </c>
      <c r="L342" s="14" t="n">
        <v>6</v>
      </c>
      <c r="M342" s="14" t="n">
        <v>23</v>
      </c>
      <c r="N342" s="14" t="n">
        <v>3</v>
      </c>
      <c r="O342" s="14" t="n">
        <v>3</v>
      </c>
      <c r="P342" s="14" t="n">
        <v>8</v>
      </c>
      <c r="Q342" s="14" t="n">
        <v>3</v>
      </c>
      <c r="R342" s="14" t="n">
        <v>68</v>
      </c>
      <c r="T342" s="14" t="n">
        <v>11</v>
      </c>
      <c r="U342" s="14" t="n">
        <v>3</v>
      </c>
      <c r="V342" s="14" t="n">
        <v>6</v>
      </c>
      <c r="W342" s="14" t="n">
        <v>0</v>
      </c>
      <c r="X342" s="14" t="n">
        <v>33</v>
      </c>
      <c r="Y342" s="14" t="n">
        <v>10</v>
      </c>
      <c r="Z342" s="14" t="n">
        <v>5</v>
      </c>
      <c r="AA342" s="14" t="n">
        <v>7</v>
      </c>
      <c r="AB342" s="14" t="n">
        <v>11</v>
      </c>
      <c r="AC342" s="14" t="n">
        <v>1</v>
      </c>
      <c r="AD342" s="14" t="n">
        <v>10</v>
      </c>
      <c r="AE342" s="14" t="n">
        <f aca="false">SUM(I342:AD342)</f>
        <v>423</v>
      </c>
    </row>
    <row r="343" s="275" customFormat="true" ht="16.5" hidden="false" customHeight="false" outlineLevel="0" collapsed="false">
      <c r="A343" s="14" t="n">
        <v>342</v>
      </c>
      <c r="B343" s="14" t="n">
        <v>14</v>
      </c>
      <c r="C343" s="14" t="n">
        <v>66</v>
      </c>
      <c r="D343" s="14" t="s">
        <v>507</v>
      </c>
      <c r="E343" s="14"/>
      <c r="F343" s="22" t="n">
        <v>604</v>
      </c>
      <c r="G343" s="14" t="s">
        <v>33</v>
      </c>
      <c r="H343" s="14" t="n">
        <v>563</v>
      </c>
      <c r="I343" s="14" t="n">
        <v>41</v>
      </c>
      <c r="J343" s="14" t="n">
        <v>91</v>
      </c>
      <c r="K343" s="14" t="n">
        <v>17</v>
      </c>
      <c r="L343" s="14" t="n">
        <v>13</v>
      </c>
      <c r="M343" s="14" t="n">
        <v>17</v>
      </c>
      <c r="N343" s="14" t="n">
        <v>7</v>
      </c>
      <c r="O343" s="14" t="n">
        <v>10</v>
      </c>
      <c r="P343" s="14" t="n">
        <v>8</v>
      </c>
      <c r="Q343" s="14" t="n">
        <v>3</v>
      </c>
      <c r="R343" s="14" t="n">
        <v>52</v>
      </c>
      <c r="T343" s="14" t="n">
        <v>4</v>
      </c>
      <c r="U343" s="14" t="n">
        <v>3</v>
      </c>
      <c r="V343" s="14" t="n">
        <v>2</v>
      </c>
      <c r="W343" s="14" t="n">
        <v>0</v>
      </c>
      <c r="X343" s="14" t="n">
        <v>19</v>
      </c>
      <c r="Y343" s="14" t="n">
        <v>0</v>
      </c>
      <c r="Z343" s="14" t="n">
        <v>3</v>
      </c>
      <c r="AA343" s="14" t="n">
        <v>4</v>
      </c>
      <c r="AB343" s="14" t="n">
        <v>23</v>
      </c>
      <c r="AC343" s="14" t="n">
        <v>0</v>
      </c>
      <c r="AD343" s="14" t="n">
        <v>12</v>
      </c>
      <c r="AE343" s="14" t="n">
        <f aca="false">SUM(I343:AD343)</f>
        <v>329</v>
      </c>
    </row>
    <row r="344" s="275" customFormat="true" ht="16.5" hidden="false" customHeight="false" outlineLevel="0" collapsed="false">
      <c r="A344" s="14" t="n">
        <v>343</v>
      </c>
      <c r="B344" s="14" t="n">
        <v>14</v>
      </c>
      <c r="C344" s="14" t="n">
        <v>66</v>
      </c>
      <c r="D344" s="14" t="s">
        <v>507</v>
      </c>
      <c r="E344" s="14"/>
      <c r="F344" s="22" t="n">
        <v>604</v>
      </c>
      <c r="G344" s="14" t="s">
        <v>34</v>
      </c>
      <c r="H344" s="14" t="n">
        <v>563</v>
      </c>
      <c r="I344" s="14" t="n">
        <v>54</v>
      </c>
      <c r="J344" s="14" t="n">
        <v>65</v>
      </c>
      <c r="K344" s="14" t="n">
        <v>12</v>
      </c>
      <c r="L344" s="14" t="n">
        <v>5</v>
      </c>
      <c r="M344" s="14" t="n">
        <v>10</v>
      </c>
      <c r="N344" s="14" t="n">
        <v>6</v>
      </c>
      <c r="O344" s="14" t="n">
        <v>8</v>
      </c>
      <c r="P344" s="14" t="n">
        <v>12</v>
      </c>
      <c r="Q344" s="14" t="n">
        <v>2</v>
      </c>
      <c r="R344" s="14" t="n">
        <v>71</v>
      </c>
      <c r="T344" s="14" t="n">
        <v>3</v>
      </c>
      <c r="U344" s="14" t="n">
        <v>2</v>
      </c>
      <c r="V344" s="14" t="n">
        <v>2</v>
      </c>
      <c r="W344" s="14" t="n">
        <v>1</v>
      </c>
      <c r="X344" s="14" t="n">
        <v>17</v>
      </c>
      <c r="Y344" s="14" t="n">
        <v>3</v>
      </c>
      <c r="Z344" s="14" t="n">
        <v>9</v>
      </c>
      <c r="AA344" s="14" t="n">
        <v>5</v>
      </c>
      <c r="AB344" s="14" t="n">
        <v>31</v>
      </c>
      <c r="AC344" s="14" t="n">
        <v>0</v>
      </c>
      <c r="AD344" s="14" t="n">
        <v>6</v>
      </c>
      <c r="AE344" s="14" t="n">
        <f aca="false">SUM(I344:AD344)</f>
        <v>324</v>
      </c>
    </row>
    <row r="345" s="275" customFormat="true" ht="16.5" hidden="false" customHeight="false" outlineLevel="0" collapsed="false">
      <c r="A345" s="14" t="n">
        <v>344</v>
      </c>
      <c r="B345" s="14" t="n">
        <v>14</v>
      </c>
      <c r="C345" s="14" t="n">
        <v>66</v>
      </c>
      <c r="D345" s="14" t="s">
        <v>507</v>
      </c>
      <c r="E345" s="14"/>
      <c r="F345" s="22" t="n">
        <v>605</v>
      </c>
      <c r="G345" s="14" t="s">
        <v>33</v>
      </c>
      <c r="H345" s="14" t="n">
        <v>700</v>
      </c>
      <c r="I345" s="14" t="n">
        <v>26</v>
      </c>
      <c r="J345" s="14" t="n">
        <v>92</v>
      </c>
      <c r="K345" s="14" t="n">
        <v>25</v>
      </c>
      <c r="L345" s="14" t="n">
        <v>7</v>
      </c>
      <c r="M345" s="14" t="n">
        <v>32</v>
      </c>
      <c r="N345" s="14" t="n">
        <v>2</v>
      </c>
      <c r="O345" s="14" t="n">
        <v>12</v>
      </c>
      <c r="P345" s="14" t="n">
        <v>7</v>
      </c>
      <c r="Q345" s="14" t="n">
        <v>3</v>
      </c>
      <c r="R345" s="14" t="n">
        <v>75</v>
      </c>
      <c r="T345" s="14" t="n">
        <v>2</v>
      </c>
      <c r="U345" s="14" t="n">
        <v>1</v>
      </c>
      <c r="V345" s="14" t="n">
        <v>3</v>
      </c>
      <c r="W345" s="14" t="n">
        <v>0</v>
      </c>
      <c r="X345" s="14" t="n">
        <v>7</v>
      </c>
      <c r="Y345" s="14" t="n">
        <v>4</v>
      </c>
      <c r="Z345" s="14" t="n">
        <v>5</v>
      </c>
      <c r="AA345" s="14" t="n">
        <v>2</v>
      </c>
      <c r="AB345" s="14" t="n">
        <v>15</v>
      </c>
      <c r="AC345" s="14" t="n">
        <v>0</v>
      </c>
      <c r="AD345" s="14" t="n">
        <v>14</v>
      </c>
      <c r="AE345" s="14" t="n">
        <f aca="false">SUM(I345:AD345)</f>
        <v>334</v>
      </c>
    </row>
    <row r="346" s="275" customFormat="true" ht="16.5" hidden="false" customHeight="false" outlineLevel="0" collapsed="false">
      <c r="A346" s="14" t="n">
        <v>345</v>
      </c>
      <c r="B346" s="14" t="n">
        <v>14</v>
      </c>
      <c r="C346" s="14" t="n">
        <v>66</v>
      </c>
      <c r="D346" s="14" t="s">
        <v>507</v>
      </c>
      <c r="E346" s="14"/>
      <c r="F346" s="22" t="n">
        <v>605</v>
      </c>
      <c r="G346" s="14" t="s">
        <v>34</v>
      </c>
      <c r="H346" s="14" t="n">
        <v>700</v>
      </c>
      <c r="I346" s="14" t="n">
        <v>42</v>
      </c>
      <c r="J346" s="14" t="n">
        <v>66</v>
      </c>
      <c r="K346" s="14" t="n">
        <v>35</v>
      </c>
      <c r="L346" s="14" t="n">
        <v>7</v>
      </c>
      <c r="M346" s="14" t="n">
        <v>35</v>
      </c>
      <c r="N346" s="14" t="n">
        <v>4</v>
      </c>
      <c r="O346" s="14" t="n">
        <v>6</v>
      </c>
      <c r="P346" s="14" t="n">
        <v>3</v>
      </c>
      <c r="Q346" s="14" t="n">
        <v>3</v>
      </c>
      <c r="R346" s="14" t="n">
        <v>77</v>
      </c>
      <c r="T346" s="14" t="n">
        <v>6</v>
      </c>
      <c r="U346" s="14" t="n">
        <v>2</v>
      </c>
      <c r="V346" s="14" t="n">
        <v>6</v>
      </c>
      <c r="W346" s="14" t="n">
        <v>0</v>
      </c>
      <c r="X346" s="14" t="n">
        <v>13</v>
      </c>
      <c r="Y346" s="14" t="n">
        <v>4</v>
      </c>
      <c r="Z346" s="14" t="n">
        <v>5</v>
      </c>
      <c r="AA346" s="14" t="n">
        <v>4</v>
      </c>
      <c r="AB346" s="14" t="n">
        <v>25</v>
      </c>
      <c r="AC346" s="14" t="n">
        <v>0</v>
      </c>
      <c r="AD346" s="14" t="n">
        <v>11</v>
      </c>
      <c r="AE346" s="14" t="n">
        <f aca="false">SUM(I346:AD346)</f>
        <v>354</v>
      </c>
    </row>
    <row r="347" s="275" customFormat="true" ht="16.5" hidden="false" customHeight="false" outlineLevel="0" collapsed="false">
      <c r="A347" s="14" t="n">
        <v>346</v>
      </c>
      <c r="B347" s="14" t="n">
        <v>14</v>
      </c>
      <c r="C347" s="14" t="n">
        <v>66</v>
      </c>
      <c r="D347" s="14" t="s">
        <v>507</v>
      </c>
      <c r="E347" s="17"/>
      <c r="F347" s="22" t="n">
        <v>606</v>
      </c>
      <c r="G347" s="14" t="s">
        <v>33</v>
      </c>
      <c r="H347" s="14" t="n">
        <v>564</v>
      </c>
      <c r="I347" s="14" t="n">
        <v>44</v>
      </c>
      <c r="J347" s="14" t="n">
        <v>67</v>
      </c>
      <c r="K347" s="14" t="n">
        <v>19</v>
      </c>
      <c r="L347" s="14" t="n">
        <v>6</v>
      </c>
      <c r="M347" s="14" t="n">
        <v>26</v>
      </c>
      <c r="N347" s="14" t="n">
        <v>2</v>
      </c>
      <c r="O347" s="14" t="n">
        <v>5</v>
      </c>
      <c r="P347" s="14" t="n">
        <v>5</v>
      </c>
      <c r="Q347" s="14" t="n">
        <v>0</v>
      </c>
      <c r="R347" s="14" t="n">
        <v>72</v>
      </c>
      <c r="T347" s="14" t="n">
        <v>4</v>
      </c>
      <c r="U347" s="14" t="n">
        <v>4</v>
      </c>
      <c r="V347" s="14" t="n">
        <v>1</v>
      </c>
      <c r="W347" s="14" t="n">
        <v>0</v>
      </c>
      <c r="X347" s="14" t="n">
        <v>12</v>
      </c>
      <c r="Y347" s="14" t="n">
        <v>2</v>
      </c>
      <c r="Z347" s="14" t="n">
        <v>17</v>
      </c>
      <c r="AA347" s="14" t="n">
        <v>3</v>
      </c>
      <c r="AB347" s="14" t="n">
        <v>15</v>
      </c>
      <c r="AC347" s="14" t="n">
        <v>0</v>
      </c>
      <c r="AD347" s="14" t="n">
        <v>16</v>
      </c>
      <c r="AE347" s="14" t="n">
        <f aca="false">SUM(I347:AD347)</f>
        <v>320</v>
      </c>
    </row>
    <row r="348" s="275" customFormat="true" ht="16.5" hidden="false" customHeight="false" outlineLevel="0" collapsed="false">
      <c r="A348" s="14" t="n">
        <v>347</v>
      </c>
      <c r="B348" s="14" t="n">
        <v>14</v>
      </c>
      <c r="C348" s="14" t="n">
        <v>66</v>
      </c>
      <c r="D348" s="14" t="s">
        <v>507</v>
      </c>
      <c r="E348" s="14"/>
      <c r="F348" s="22" t="n">
        <v>606</v>
      </c>
      <c r="G348" s="14" t="s">
        <v>34</v>
      </c>
      <c r="H348" s="14" t="n">
        <v>564</v>
      </c>
      <c r="I348" s="14" t="n">
        <v>32</v>
      </c>
      <c r="J348" s="14" t="n">
        <v>64</v>
      </c>
      <c r="K348" s="14" t="n">
        <v>10</v>
      </c>
      <c r="L348" s="14" t="n">
        <v>10</v>
      </c>
      <c r="M348" s="14" t="n">
        <v>26</v>
      </c>
      <c r="N348" s="14" t="n">
        <v>3</v>
      </c>
      <c r="O348" s="14" t="n">
        <v>3</v>
      </c>
      <c r="P348" s="14" t="n">
        <v>8</v>
      </c>
      <c r="Q348" s="14" t="n">
        <v>3</v>
      </c>
      <c r="R348" s="14" t="n">
        <v>73</v>
      </c>
      <c r="T348" s="14" t="n">
        <v>1</v>
      </c>
      <c r="U348" s="14" t="n">
        <v>5</v>
      </c>
      <c r="V348" s="14" t="n">
        <v>5</v>
      </c>
      <c r="W348" s="14" t="n">
        <v>0</v>
      </c>
      <c r="X348" s="14" t="n">
        <v>8</v>
      </c>
      <c r="Y348" s="14" t="n">
        <v>3</v>
      </c>
      <c r="Z348" s="14" t="n">
        <v>15</v>
      </c>
      <c r="AA348" s="14" t="n">
        <v>4</v>
      </c>
      <c r="AB348" s="14" t="n">
        <v>10</v>
      </c>
      <c r="AC348" s="14" t="n">
        <v>0</v>
      </c>
      <c r="AD348" s="14" t="n">
        <v>6</v>
      </c>
      <c r="AE348" s="14" t="n">
        <f aca="false">SUM(I348:AD348)</f>
        <v>289</v>
      </c>
    </row>
    <row r="349" s="275" customFormat="true" ht="16.5" hidden="false" customHeight="false" outlineLevel="0" collapsed="false">
      <c r="A349" s="14" t="n">
        <v>348</v>
      </c>
      <c r="B349" s="14" t="n">
        <v>14</v>
      </c>
      <c r="C349" s="14" t="n">
        <v>66</v>
      </c>
      <c r="D349" s="14" t="s">
        <v>507</v>
      </c>
      <c r="E349" s="17"/>
      <c r="F349" s="22" t="n">
        <v>607</v>
      </c>
      <c r="G349" s="14" t="s">
        <v>33</v>
      </c>
      <c r="H349" s="14" t="n">
        <v>657</v>
      </c>
      <c r="I349" s="14" t="n">
        <v>46</v>
      </c>
      <c r="J349" s="14" t="n">
        <v>56</v>
      </c>
      <c r="K349" s="14" t="n">
        <v>31</v>
      </c>
      <c r="L349" s="14" t="n">
        <v>6</v>
      </c>
      <c r="M349" s="14" t="n">
        <v>35</v>
      </c>
      <c r="N349" s="14" t="n">
        <v>2</v>
      </c>
      <c r="O349" s="14" t="n">
        <v>7</v>
      </c>
      <c r="P349" s="14" t="n">
        <v>6</v>
      </c>
      <c r="Q349" s="14" t="n">
        <v>5</v>
      </c>
      <c r="R349" s="14" t="n">
        <v>71</v>
      </c>
      <c r="T349" s="14" t="n">
        <v>3</v>
      </c>
      <c r="U349" s="14" t="n">
        <v>6</v>
      </c>
      <c r="V349" s="14" t="n">
        <v>5</v>
      </c>
      <c r="W349" s="14" t="n">
        <v>0</v>
      </c>
      <c r="X349" s="14" t="n">
        <v>9</v>
      </c>
      <c r="Y349" s="14" t="n">
        <v>0</v>
      </c>
      <c r="Z349" s="14" t="n">
        <v>9</v>
      </c>
      <c r="AA349" s="14" t="n">
        <v>6</v>
      </c>
      <c r="AB349" s="14" t="n">
        <v>14</v>
      </c>
      <c r="AC349" s="14" t="n">
        <v>1</v>
      </c>
      <c r="AD349" s="14" t="n">
        <v>21</v>
      </c>
      <c r="AE349" s="14" t="n">
        <f aca="false">SUM(I349:AD349)</f>
        <v>339</v>
      </c>
    </row>
    <row r="350" s="275" customFormat="true" ht="16.5" hidden="false" customHeight="false" outlineLevel="0" collapsed="false">
      <c r="A350" s="14" t="n">
        <v>349</v>
      </c>
      <c r="B350" s="14" t="n">
        <v>14</v>
      </c>
      <c r="C350" s="14" t="n">
        <v>66</v>
      </c>
      <c r="D350" s="14" t="s">
        <v>507</v>
      </c>
      <c r="E350" s="14"/>
      <c r="F350" s="22" t="n">
        <v>607</v>
      </c>
      <c r="G350" s="14" t="s">
        <v>34</v>
      </c>
      <c r="H350" s="14" t="n">
        <v>657</v>
      </c>
      <c r="I350" s="14" t="n">
        <v>50</v>
      </c>
      <c r="J350" s="14" t="n">
        <v>48</v>
      </c>
      <c r="K350" s="14" t="n">
        <v>26</v>
      </c>
      <c r="L350" s="14" t="n">
        <v>12</v>
      </c>
      <c r="M350" s="14" t="n">
        <v>34</v>
      </c>
      <c r="N350" s="14" t="n">
        <v>1</v>
      </c>
      <c r="O350" s="14" t="n">
        <v>7</v>
      </c>
      <c r="P350" s="14" t="n">
        <v>5</v>
      </c>
      <c r="Q350" s="14" t="n">
        <v>2</v>
      </c>
      <c r="R350" s="14" t="n">
        <v>69</v>
      </c>
      <c r="T350" s="14" t="n">
        <v>7</v>
      </c>
      <c r="U350" s="14" t="n">
        <v>0</v>
      </c>
      <c r="V350" s="14" t="n">
        <v>7</v>
      </c>
      <c r="W350" s="14" t="n">
        <v>0</v>
      </c>
      <c r="X350" s="14" t="n">
        <v>15</v>
      </c>
      <c r="Y350" s="14" t="n">
        <v>2</v>
      </c>
      <c r="Z350" s="14" t="n">
        <v>7</v>
      </c>
      <c r="AA350" s="14" t="n">
        <v>2</v>
      </c>
      <c r="AB350" s="14" t="n">
        <v>9</v>
      </c>
      <c r="AC350" s="14" t="n">
        <v>0</v>
      </c>
      <c r="AD350" s="14" t="n">
        <v>0</v>
      </c>
      <c r="AE350" s="14" t="n">
        <f aca="false">SUM(I350:AD350)</f>
        <v>303</v>
      </c>
    </row>
    <row r="351" s="275" customFormat="true" ht="16.5" hidden="false" customHeight="false" outlineLevel="0" collapsed="false">
      <c r="A351" s="14" t="n">
        <v>350</v>
      </c>
      <c r="B351" s="14" t="n">
        <v>14</v>
      </c>
      <c r="C351" s="14" t="n">
        <v>66</v>
      </c>
      <c r="D351" s="14" t="s">
        <v>507</v>
      </c>
      <c r="E351" s="14"/>
      <c r="F351" s="22" t="n">
        <v>608</v>
      </c>
      <c r="G351" s="14" t="s">
        <v>33</v>
      </c>
      <c r="H351" s="14" t="n">
        <v>462</v>
      </c>
      <c r="I351" s="14" t="n">
        <v>52</v>
      </c>
      <c r="J351" s="14" t="n">
        <v>65</v>
      </c>
      <c r="K351" s="14" t="n">
        <v>10</v>
      </c>
      <c r="L351" s="14" t="n">
        <v>10</v>
      </c>
      <c r="M351" s="14" t="n">
        <v>8</v>
      </c>
      <c r="N351" s="14" t="n">
        <v>1</v>
      </c>
      <c r="O351" s="14" t="n">
        <v>4</v>
      </c>
      <c r="P351" s="14" t="n">
        <v>5</v>
      </c>
      <c r="Q351" s="14" t="n">
        <v>0</v>
      </c>
      <c r="R351" s="14" t="n">
        <v>59</v>
      </c>
      <c r="T351" s="14" t="n">
        <v>10</v>
      </c>
      <c r="U351" s="14" t="n">
        <v>1</v>
      </c>
      <c r="V351" s="14" t="n">
        <v>2</v>
      </c>
      <c r="W351" s="14" t="n">
        <v>0</v>
      </c>
      <c r="X351" s="14" t="n">
        <v>20</v>
      </c>
      <c r="Y351" s="14" t="n">
        <v>3</v>
      </c>
      <c r="Z351" s="14" t="n">
        <v>1</v>
      </c>
      <c r="AA351" s="14" t="n">
        <v>5</v>
      </c>
      <c r="AB351" s="14" t="n">
        <v>8</v>
      </c>
      <c r="AC351" s="14" t="n">
        <v>0</v>
      </c>
      <c r="AD351" s="14" t="n">
        <v>8</v>
      </c>
      <c r="AE351" s="14" t="n">
        <f aca="false">SUM(I351:AD351)</f>
        <v>272</v>
      </c>
    </row>
    <row r="352" s="275" customFormat="true" ht="16.5" hidden="false" customHeight="false" outlineLevel="0" collapsed="false">
      <c r="A352" s="14" t="n">
        <v>351</v>
      </c>
      <c r="B352" s="14" t="n">
        <v>14</v>
      </c>
      <c r="C352" s="14" t="n">
        <v>66</v>
      </c>
      <c r="D352" s="14" t="s">
        <v>507</v>
      </c>
      <c r="E352" s="17"/>
      <c r="F352" s="22" t="n">
        <v>608</v>
      </c>
      <c r="G352" s="14" t="s">
        <v>34</v>
      </c>
      <c r="H352" s="14" t="n">
        <v>462</v>
      </c>
      <c r="I352" s="14" t="n">
        <v>63</v>
      </c>
      <c r="J352" s="14" t="n">
        <v>72</v>
      </c>
      <c r="K352" s="14" t="n">
        <v>6</v>
      </c>
      <c r="L352" s="14" t="n">
        <v>3</v>
      </c>
      <c r="M352" s="14" t="n">
        <v>12</v>
      </c>
      <c r="N352" s="14" t="n">
        <v>7</v>
      </c>
      <c r="O352" s="14" t="n">
        <v>4</v>
      </c>
      <c r="P352" s="14" t="n">
        <v>6</v>
      </c>
      <c r="Q352" s="14" t="n">
        <v>2</v>
      </c>
      <c r="R352" s="14" t="n">
        <v>51</v>
      </c>
      <c r="T352" s="14" t="n">
        <v>1</v>
      </c>
      <c r="U352" s="14" t="n">
        <v>4</v>
      </c>
      <c r="V352" s="14" t="n">
        <v>4</v>
      </c>
      <c r="W352" s="14" t="n">
        <v>0</v>
      </c>
      <c r="X352" s="14" t="n">
        <v>18</v>
      </c>
      <c r="Y352" s="14" t="n">
        <v>4</v>
      </c>
      <c r="Z352" s="14" t="n">
        <v>2</v>
      </c>
      <c r="AA352" s="14" t="n">
        <v>5</v>
      </c>
      <c r="AB352" s="14" t="n">
        <v>15</v>
      </c>
      <c r="AC352" s="14" t="n">
        <v>0</v>
      </c>
      <c r="AD352" s="14" t="n">
        <v>10</v>
      </c>
      <c r="AE352" s="14" t="n">
        <f aca="false">SUM(I352:AD352)</f>
        <v>289</v>
      </c>
    </row>
    <row r="353" s="275" customFormat="true" ht="16.5" hidden="false" customHeight="false" outlineLevel="0" collapsed="false">
      <c r="A353" s="14" t="n">
        <v>352</v>
      </c>
      <c r="B353" s="14" t="n">
        <v>14</v>
      </c>
      <c r="C353" s="14" t="n">
        <v>66</v>
      </c>
      <c r="D353" s="14" t="s">
        <v>507</v>
      </c>
      <c r="E353" s="17"/>
      <c r="F353" s="22" t="n">
        <v>609</v>
      </c>
      <c r="G353" s="14" t="s">
        <v>33</v>
      </c>
      <c r="H353" s="14" t="n">
        <v>750</v>
      </c>
      <c r="I353" s="14" t="n">
        <v>55</v>
      </c>
      <c r="J353" s="14" t="n">
        <v>76</v>
      </c>
      <c r="K353" s="14" t="n">
        <v>24</v>
      </c>
      <c r="L353" s="14" t="n">
        <v>3</v>
      </c>
      <c r="M353" s="14" t="n">
        <v>19</v>
      </c>
      <c r="N353" s="14" t="n">
        <v>6</v>
      </c>
      <c r="O353" s="14" t="n">
        <v>3</v>
      </c>
      <c r="P353" s="14" t="n">
        <v>3</v>
      </c>
      <c r="Q353" s="14" t="n">
        <v>4</v>
      </c>
      <c r="R353" s="14" t="n">
        <v>88</v>
      </c>
      <c r="T353" s="14" t="n">
        <v>3</v>
      </c>
      <c r="U353" s="14" t="n">
        <v>5</v>
      </c>
      <c r="V353" s="14" t="n">
        <v>1</v>
      </c>
      <c r="W353" s="14" t="n">
        <v>0</v>
      </c>
      <c r="X353" s="14" t="n">
        <v>17</v>
      </c>
      <c r="Y353" s="14" t="n">
        <v>4</v>
      </c>
      <c r="Z353" s="14" t="n">
        <v>4</v>
      </c>
      <c r="AA353" s="14" t="n">
        <v>5</v>
      </c>
      <c r="AB353" s="14" t="n">
        <v>11</v>
      </c>
      <c r="AC353" s="14" t="n">
        <v>2</v>
      </c>
      <c r="AD353" s="14" t="n">
        <v>16</v>
      </c>
      <c r="AE353" s="14" t="n">
        <f aca="false">SUM(I353:AD353)</f>
        <v>349</v>
      </c>
    </row>
    <row r="354" s="275" customFormat="true" ht="16.5" hidden="false" customHeight="false" outlineLevel="0" collapsed="false">
      <c r="A354" s="14" t="n">
        <v>353</v>
      </c>
      <c r="B354" s="14" t="n">
        <v>14</v>
      </c>
      <c r="C354" s="14" t="n">
        <v>66</v>
      </c>
      <c r="D354" s="14" t="s">
        <v>507</v>
      </c>
      <c r="E354" s="14"/>
      <c r="F354" s="22" t="n">
        <v>609</v>
      </c>
      <c r="G354" s="14" t="s">
        <v>34</v>
      </c>
      <c r="H354" s="14" t="n">
        <v>750</v>
      </c>
      <c r="I354" s="14" t="n">
        <v>48</v>
      </c>
      <c r="J354" s="14" t="n">
        <v>73</v>
      </c>
      <c r="K354" s="14" t="n">
        <v>31</v>
      </c>
      <c r="L354" s="14" t="n">
        <v>7</v>
      </c>
      <c r="M354" s="14" t="n">
        <v>24</v>
      </c>
      <c r="N354" s="14" t="n">
        <v>4</v>
      </c>
      <c r="O354" s="14" t="n">
        <v>7</v>
      </c>
      <c r="P354" s="14" t="n">
        <v>2</v>
      </c>
      <c r="Q354" s="14" t="n">
        <v>6</v>
      </c>
      <c r="R354" s="14" t="n">
        <v>93</v>
      </c>
      <c r="T354" s="14" t="n">
        <v>5</v>
      </c>
      <c r="U354" s="14" t="n">
        <v>2</v>
      </c>
      <c r="V354" s="14" t="n">
        <v>5</v>
      </c>
      <c r="W354" s="14" t="n">
        <v>0</v>
      </c>
      <c r="X354" s="14" t="n">
        <v>7</v>
      </c>
      <c r="Y354" s="14" t="n">
        <v>10</v>
      </c>
      <c r="Z354" s="14" t="n">
        <v>11</v>
      </c>
      <c r="AA354" s="14" t="n">
        <v>5</v>
      </c>
      <c r="AB354" s="14" t="n">
        <v>11</v>
      </c>
      <c r="AC354" s="14" t="n">
        <v>1</v>
      </c>
      <c r="AD354" s="14" t="n">
        <v>20</v>
      </c>
      <c r="AE354" s="14" t="n">
        <f aca="false">SUM(I354:AD354)</f>
        <v>372</v>
      </c>
    </row>
    <row r="355" s="275" customFormat="true" ht="16.5" hidden="false" customHeight="false" outlineLevel="0" collapsed="false">
      <c r="A355" s="14" t="n">
        <v>354</v>
      </c>
      <c r="B355" s="14" t="n">
        <v>14</v>
      </c>
      <c r="C355" s="14" t="n">
        <v>66</v>
      </c>
      <c r="D355" s="14" t="s">
        <v>507</v>
      </c>
      <c r="E355" s="14"/>
      <c r="F355" s="22" t="n">
        <v>609</v>
      </c>
      <c r="G355" s="14" t="s">
        <v>35</v>
      </c>
      <c r="H355" s="14" t="n">
        <v>749</v>
      </c>
      <c r="I355" s="14" t="n">
        <v>65</v>
      </c>
      <c r="J355" s="14" t="n">
        <v>86</v>
      </c>
      <c r="K355" s="14" t="n">
        <v>28</v>
      </c>
      <c r="L355" s="14" t="n">
        <v>9</v>
      </c>
      <c r="M355" s="14" t="n">
        <v>20</v>
      </c>
      <c r="N355" s="14" t="n">
        <v>3</v>
      </c>
      <c r="O355" s="14" t="n">
        <v>4</v>
      </c>
      <c r="P355" s="14" t="n">
        <v>7</v>
      </c>
      <c r="Q355" s="14" t="n">
        <v>5</v>
      </c>
      <c r="R355" s="14" t="n">
        <v>87</v>
      </c>
      <c r="T355" s="14" t="n">
        <v>9</v>
      </c>
      <c r="U355" s="14" t="n">
        <v>3</v>
      </c>
      <c r="V355" s="14" t="n">
        <v>4</v>
      </c>
      <c r="W355" s="14" t="n">
        <v>0</v>
      </c>
      <c r="X355" s="14" t="n">
        <v>13</v>
      </c>
      <c r="Y355" s="14" t="n">
        <v>6</v>
      </c>
      <c r="Z355" s="14" t="n">
        <v>9</v>
      </c>
      <c r="AA355" s="14" t="n">
        <v>5</v>
      </c>
      <c r="AB355" s="14" t="n">
        <v>22</v>
      </c>
      <c r="AC355" s="14" t="n">
        <v>0</v>
      </c>
      <c r="AD355" s="14" t="n">
        <v>2</v>
      </c>
      <c r="AE355" s="14" t="n">
        <f aca="false">SUM(I355:AD355)</f>
        <v>387</v>
      </c>
    </row>
    <row r="356" s="275" customFormat="true" ht="16.5" hidden="false" customHeight="false" outlineLevel="0" collapsed="false">
      <c r="A356" s="14" t="n">
        <v>355</v>
      </c>
      <c r="B356" s="14" t="n">
        <v>14</v>
      </c>
      <c r="C356" s="14" t="n">
        <v>66</v>
      </c>
      <c r="D356" s="14" t="s">
        <v>507</v>
      </c>
      <c r="E356" s="14"/>
      <c r="F356" s="22" t="n">
        <v>609</v>
      </c>
      <c r="G356" s="14" t="s">
        <v>137</v>
      </c>
      <c r="H356" s="14" t="n">
        <v>749</v>
      </c>
      <c r="I356" s="14" t="n">
        <v>33</v>
      </c>
      <c r="J356" s="14" t="n">
        <v>75</v>
      </c>
      <c r="K356" s="14" t="n">
        <v>20</v>
      </c>
      <c r="L356" s="14" t="n">
        <v>5</v>
      </c>
      <c r="M356" s="14" t="n">
        <v>17</v>
      </c>
      <c r="N356" s="14" t="n">
        <v>6</v>
      </c>
      <c r="O356" s="14" t="n">
        <v>6</v>
      </c>
      <c r="P356" s="14" t="n">
        <v>7</v>
      </c>
      <c r="Q356" s="14" t="n">
        <v>6</v>
      </c>
      <c r="R356" s="14" t="n">
        <v>83</v>
      </c>
      <c r="T356" s="14" t="n">
        <v>6</v>
      </c>
      <c r="U356" s="14" t="n">
        <v>1</v>
      </c>
      <c r="V356" s="14" t="n">
        <v>3</v>
      </c>
      <c r="W356" s="14" t="n">
        <v>0</v>
      </c>
      <c r="X356" s="14" t="n">
        <v>10</v>
      </c>
      <c r="Y356" s="14" t="n">
        <v>6</v>
      </c>
      <c r="Z356" s="14" t="n">
        <v>14</v>
      </c>
      <c r="AA356" s="14" t="n">
        <v>3</v>
      </c>
      <c r="AB356" s="14" t="n">
        <v>10</v>
      </c>
      <c r="AC356" s="14" t="n">
        <v>0</v>
      </c>
      <c r="AD356" s="14" t="n">
        <v>15</v>
      </c>
      <c r="AE356" s="14" t="n">
        <f aca="false">SUM(I356:AD356)</f>
        <v>326</v>
      </c>
    </row>
    <row r="357" s="275" customFormat="true" ht="16.5" hidden="false" customHeight="false" outlineLevel="0" collapsed="false">
      <c r="A357" s="14" t="n">
        <v>356</v>
      </c>
      <c r="B357" s="14" t="n">
        <v>14</v>
      </c>
      <c r="C357" s="14" t="n">
        <v>66</v>
      </c>
      <c r="D357" s="14" t="s">
        <v>507</v>
      </c>
      <c r="E357" s="14"/>
      <c r="F357" s="22" t="n">
        <v>610</v>
      </c>
      <c r="G357" s="14" t="s">
        <v>33</v>
      </c>
      <c r="H357" s="14" t="n">
        <v>445</v>
      </c>
      <c r="I357" s="14" t="n">
        <v>48</v>
      </c>
      <c r="J357" s="14" t="n">
        <v>80</v>
      </c>
      <c r="K357" s="14" t="n">
        <v>19</v>
      </c>
      <c r="L357" s="14" t="n">
        <v>7</v>
      </c>
      <c r="M357" s="14" t="n">
        <v>9</v>
      </c>
      <c r="N357" s="14" t="n">
        <v>2</v>
      </c>
      <c r="O357" s="14" t="n">
        <v>4</v>
      </c>
      <c r="P357" s="14" t="n">
        <v>10</v>
      </c>
      <c r="Q357" s="14" t="n">
        <v>3</v>
      </c>
      <c r="R357" s="14" t="n">
        <v>43</v>
      </c>
      <c r="T357" s="14" t="n">
        <v>1</v>
      </c>
      <c r="U357" s="14" t="n">
        <v>2</v>
      </c>
      <c r="V357" s="14" t="n">
        <v>2</v>
      </c>
      <c r="W357" s="14" t="n">
        <v>0</v>
      </c>
      <c r="X357" s="14" t="n">
        <v>10</v>
      </c>
      <c r="Y357" s="14" t="n">
        <v>4</v>
      </c>
      <c r="Z357" s="14" t="n">
        <v>2</v>
      </c>
      <c r="AA357" s="14" t="n">
        <v>4</v>
      </c>
      <c r="AB357" s="14" t="n">
        <v>10</v>
      </c>
      <c r="AC357" s="14" t="n">
        <v>0</v>
      </c>
      <c r="AD357" s="14" t="n">
        <v>11</v>
      </c>
      <c r="AE357" s="14" t="n">
        <f aca="false">SUM(I357:AD357)</f>
        <v>271</v>
      </c>
    </row>
    <row r="358" s="275" customFormat="true" ht="16.5" hidden="false" customHeight="false" outlineLevel="0" collapsed="false">
      <c r="A358" s="14" t="n">
        <v>357</v>
      </c>
      <c r="B358" s="14" t="n">
        <v>14</v>
      </c>
      <c r="C358" s="14" t="n">
        <v>66</v>
      </c>
      <c r="D358" s="14" t="s">
        <v>507</v>
      </c>
      <c r="E358" s="14"/>
      <c r="F358" s="22" t="n">
        <v>610</v>
      </c>
      <c r="G358" s="14" t="s">
        <v>34</v>
      </c>
      <c r="H358" s="14" t="n">
        <v>445</v>
      </c>
      <c r="I358" s="14" t="n">
        <v>40</v>
      </c>
      <c r="J358" s="14" t="n">
        <v>83</v>
      </c>
      <c r="K358" s="14" t="n">
        <v>13</v>
      </c>
      <c r="L358" s="14" t="n">
        <v>2</v>
      </c>
      <c r="M358" s="14" t="n">
        <v>10</v>
      </c>
      <c r="N358" s="14" t="n">
        <v>2</v>
      </c>
      <c r="O358" s="14" t="n">
        <v>5</v>
      </c>
      <c r="P358" s="14" t="n">
        <v>6</v>
      </c>
      <c r="Q358" s="14" t="n">
        <v>1</v>
      </c>
      <c r="R358" s="14" t="n">
        <v>56</v>
      </c>
      <c r="T358" s="14" t="n">
        <v>3</v>
      </c>
      <c r="U358" s="14" t="n">
        <v>6</v>
      </c>
      <c r="V358" s="14" t="n">
        <v>2</v>
      </c>
      <c r="W358" s="14" t="n">
        <v>0</v>
      </c>
      <c r="X358" s="14" t="n">
        <v>11</v>
      </c>
      <c r="Y358" s="14" t="n">
        <v>1</v>
      </c>
      <c r="Z358" s="14" t="n">
        <v>3</v>
      </c>
      <c r="AA358" s="14" t="n">
        <v>7</v>
      </c>
      <c r="AB358" s="14" t="n">
        <v>7</v>
      </c>
      <c r="AC358" s="14" t="n">
        <v>0</v>
      </c>
      <c r="AD358" s="14" t="n">
        <v>7</v>
      </c>
      <c r="AE358" s="14" t="n">
        <f aca="false">SUM(I358:AD358)</f>
        <v>265</v>
      </c>
    </row>
    <row r="359" s="275" customFormat="true" ht="16.5" hidden="false" customHeight="false" outlineLevel="0" collapsed="false">
      <c r="A359" s="14" t="n">
        <v>358</v>
      </c>
      <c r="B359" s="14" t="n">
        <v>14</v>
      </c>
      <c r="C359" s="14" t="n">
        <v>66</v>
      </c>
      <c r="D359" s="14" t="s">
        <v>507</v>
      </c>
      <c r="E359" s="14"/>
      <c r="F359" s="22" t="n">
        <v>611</v>
      </c>
      <c r="G359" s="14" t="s">
        <v>33</v>
      </c>
      <c r="H359" s="14" t="n">
        <v>570</v>
      </c>
      <c r="I359" s="14" t="n">
        <v>45</v>
      </c>
      <c r="J359" s="14" t="n">
        <v>70</v>
      </c>
      <c r="K359" s="14" t="n">
        <v>10</v>
      </c>
      <c r="L359" s="14" t="n">
        <v>3</v>
      </c>
      <c r="M359" s="14" t="n">
        <v>31</v>
      </c>
      <c r="N359" s="14" t="n">
        <v>5</v>
      </c>
      <c r="O359" s="14" t="n">
        <v>7</v>
      </c>
      <c r="P359" s="14" t="n">
        <v>6</v>
      </c>
      <c r="Q359" s="14" t="n">
        <v>2</v>
      </c>
      <c r="R359" s="14" t="n">
        <v>69</v>
      </c>
      <c r="T359" s="14" t="n">
        <v>5</v>
      </c>
      <c r="U359" s="14" t="n">
        <v>1</v>
      </c>
      <c r="V359" s="14" t="n">
        <v>2</v>
      </c>
      <c r="W359" s="14" t="n">
        <v>0</v>
      </c>
      <c r="X359" s="14" t="n">
        <v>19</v>
      </c>
      <c r="Y359" s="14" t="n">
        <v>1</v>
      </c>
      <c r="Z359" s="14" t="n">
        <v>8</v>
      </c>
      <c r="AA359" s="14" t="n">
        <v>2</v>
      </c>
      <c r="AB359" s="14" t="n">
        <v>8</v>
      </c>
      <c r="AC359" s="14" t="n">
        <v>0</v>
      </c>
      <c r="AD359" s="14" t="n">
        <v>16</v>
      </c>
      <c r="AE359" s="14" t="n">
        <f aca="false">SUM(I359:AD359)</f>
        <v>310</v>
      </c>
    </row>
    <row r="360" s="275" customFormat="true" ht="16.5" hidden="false" customHeight="false" outlineLevel="0" collapsed="false">
      <c r="A360" s="14" t="n">
        <v>359</v>
      </c>
      <c r="B360" s="14" t="n">
        <v>14</v>
      </c>
      <c r="C360" s="14" t="n">
        <v>66</v>
      </c>
      <c r="D360" s="14" t="s">
        <v>507</v>
      </c>
      <c r="E360" s="14"/>
      <c r="F360" s="22" t="n">
        <v>611</v>
      </c>
      <c r="G360" s="14" t="s">
        <v>34</v>
      </c>
      <c r="H360" s="14" t="n">
        <v>570</v>
      </c>
      <c r="I360" s="14" t="n">
        <v>37</v>
      </c>
      <c r="J360" s="14" t="n">
        <v>75</v>
      </c>
      <c r="K360" s="14" t="n">
        <v>12</v>
      </c>
      <c r="L360" s="14" t="n">
        <v>5</v>
      </c>
      <c r="M360" s="14" t="n">
        <v>22</v>
      </c>
      <c r="N360" s="14" t="n">
        <v>3</v>
      </c>
      <c r="O360" s="14" t="n">
        <v>7</v>
      </c>
      <c r="P360" s="14" t="n">
        <v>13</v>
      </c>
      <c r="Q360" s="14" t="n">
        <v>0</v>
      </c>
      <c r="R360" s="14" t="n">
        <v>4</v>
      </c>
      <c r="T360" s="14" t="n">
        <v>3</v>
      </c>
      <c r="U360" s="14" t="n">
        <v>0</v>
      </c>
      <c r="V360" s="14" t="n">
        <v>2</v>
      </c>
      <c r="W360" s="14" t="n">
        <v>0</v>
      </c>
      <c r="X360" s="14" t="n">
        <v>16</v>
      </c>
      <c r="Y360" s="14" t="n">
        <v>8</v>
      </c>
      <c r="Z360" s="14" t="n">
        <v>9</v>
      </c>
      <c r="AA360" s="14" t="n">
        <v>0</v>
      </c>
      <c r="AB360" s="14" t="n">
        <v>10</v>
      </c>
      <c r="AC360" s="14" t="n">
        <v>0</v>
      </c>
      <c r="AD360" s="14" t="n">
        <v>4</v>
      </c>
      <c r="AE360" s="14" t="n">
        <f aca="false">SUM(I360:AD360)</f>
        <v>230</v>
      </c>
    </row>
    <row r="361" s="275" customFormat="true" ht="16.5" hidden="false" customHeight="false" outlineLevel="0" collapsed="false">
      <c r="A361" s="14" t="n">
        <v>360</v>
      </c>
      <c r="B361" s="14" t="n">
        <v>14</v>
      </c>
      <c r="C361" s="14" t="n">
        <v>66</v>
      </c>
      <c r="D361" s="14" t="s">
        <v>507</v>
      </c>
      <c r="E361" s="14"/>
      <c r="F361" s="22" t="n">
        <v>612</v>
      </c>
      <c r="G361" s="14" t="s">
        <v>33</v>
      </c>
      <c r="H361" s="14" t="n">
        <v>574</v>
      </c>
      <c r="I361" s="14" t="n">
        <v>53</v>
      </c>
      <c r="J361" s="14" t="n">
        <v>58</v>
      </c>
      <c r="K361" s="14" t="n">
        <v>30</v>
      </c>
      <c r="L361" s="14" t="n">
        <v>9</v>
      </c>
      <c r="M361" s="14" t="n">
        <v>22</v>
      </c>
      <c r="N361" s="14" t="n">
        <v>2</v>
      </c>
      <c r="O361" s="14" t="n">
        <v>3</v>
      </c>
      <c r="P361" s="14" t="n">
        <v>2</v>
      </c>
      <c r="Q361" s="14" t="n">
        <v>3</v>
      </c>
      <c r="R361" s="14" t="n">
        <v>81</v>
      </c>
      <c r="T361" s="14" t="n">
        <v>3</v>
      </c>
      <c r="U361" s="14" t="n">
        <v>4</v>
      </c>
      <c r="V361" s="14" t="n">
        <v>3</v>
      </c>
      <c r="W361" s="14" t="n">
        <v>0</v>
      </c>
      <c r="X361" s="14" t="n">
        <v>19</v>
      </c>
      <c r="Y361" s="14" t="n">
        <v>1</v>
      </c>
      <c r="Z361" s="14" t="n">
        <v>1</v>
      </c>
      <c r="AA361" s="14" t="n">
        <v>5</v>
      </c>
      <c r="AB361" s="14" t="n">
        <v>5</v>
      </c>
      <c r="AC361" s="14" t="n">
        <v>0</v>
      </c>
      <c r="AD361" s="14" t="n">
        <v>7</v>
      </c>
      <c r="AE361" s="14" t="n">
        <f aca="false">SUM(I361:AD361)</f>
        <v>311</v>
      </c>
    </row>
    <row r="362" s="275" customFormat="true" ht="16.5" hidden="false" customHeight="false" outlineLevel="0" collapsed="false">
      <c r="A362" s="14" t="n">
        <v>361</v>
      </c>
      <c r="B362" s="14" t="n">
        <v>14</v>
      </c>
      <c r="C362" s="14" t="n">
        <v>66</v>
      </c>
      <c r="D362" s="14" t="s">
        <v>507</v>
      </c>
      <c r="E362" s="17"/>
      <c r="F362" s="22" t="n">
        <v>612</v>
      </c>
      <c r="G362" s="14" t="s">
        <v>34</v>
      </c>
      <c r="H362" s="14" t="n">
        <v>574</v>
      </c>
      <c r="I362" s="14" t="n">
        <v>48</v>
      </c>
      <c r="J362" s="14" t="n">
        <v>68</v>
      </c>
      <c r="K362" s="14" t="n">
        <v>32</v>
      </c>
      <c r="L362" s="14" t="n">
        <v>12</v>
      </c>
      <c r="M362" s="14" t="n">
        <v>21</v>
      </c>
      <c r="N362" s="14" t="n">
        <v>2</v>
      </c>
      <c r="O362" s="14" t="n">
        <v>4</v>
      </c>
      <c r="P362" s="14" t="n">
        <v>2</v>
      </c>
      <c r="Q362" s="14" t="n">
        <v>5</v>
      </c>
      <c r="R362" s="14" t="n">
        <v>78</v>
      </c>
      <c r="T362" s="14" t="n">
        <v>4</v>
      </c>
      <c r="U362" s="14" t="n">
        <v>1</v>
      </c>
      <c r="V362" s="14" t="n">
        <v>2</v>
      </c>
      <c r="W362" s="14" t="n">
        <v>0</v>
      </c>
      <c r="X362" s="14" t="n">
        <v>12</v>
      </c>
      <c r="Y362" s="14" t="n">
        <v>2</v>
      </c>
      <c r="Z362" s="14" t="n">
        <v>10</v>
      </c>
      <c r="AA362" s="14" t="n">
        <v>6</v>
      </c>
      <c r="AB362" s="14" t="n">
        <v>5</v>
      </c>
      <c r="AC362" s="14" t="n">
        <v>0</v>
      </c>
      <c r="AD362" s="14" t="n">
        <v>6</v>
      </c>
      <c r="AE362" s="14" t="n">
        <f aca="false">SUM(I362:AD362)</f>
        <v>320</v>
      </c>
    </row>
    <row r="363" s="275" customFormat="true" ht="16.5" hidden="false" customHeight="false" outlineLevel="0" collapsed="false">
      <c r="A363" s="14" t="n">
        <v>362</v>
      </c>
      <c r="B363" s="14" t="n">
        <v>14</v>
      </c>
      <c r="C363" s="14" t="n">
        <v>66</v>
      </c>
      <c r="D363" s="14" t="s">
        <v>507</v>
      </c>
      <c r="E363" s="14"/>
      <c r="F363" s="22" t="n">
        <v>613</v>
      </c>
      <c r="G363" s="14" t="s">
        <v>33</v>
      </c>
      <c r="H363" s="14" t="n">
        <v>491</v>
      </c>
      <c r="I363" s="14" t="n">
        <v>17</v>
      </c>
      <c r="J363" s="14" t="n">
        <v>90</v>
      </c>
      <c r="K363" s="14" t="n">
        <v>15</v>
      </c>
      <c r="L363" s="14" t="n">
        <v>6</v>
      </c>
      <c r="M363" s="14" t="n">
        <v>17</v>
      </c>
      <c r="N363" s="14" t="n">
        <v>4</v>
      </c>
      <c r="O363" s="14" t="n">
        <v>6</v>
      </c>
      <c r="P363" s="14" t="n">
        <v>5</v>
      </c>
      <c r="Q363" s="14" t="n">
        <v>2</v>
      </c>
      <c r="R363" s="14" t="n">
        <v>59</v>
      </c>
      <c r="T363" s="14" t="n">
        <v>1</v>
      </c>
      <c r="U363" s="14" t="n">
        <v>0</v>
      </c>
      <c r="V363" s="14" t="n">
        <v>0</v>
      </c>
      <c r="W363" s="14" t="n">
        <v>0</v>
      </c>
      <c r="X363" s="14" t="n">
        <v>4</v>
      </c>
      <c r="Y363" s="14" t="n">
        <v>2</v>
      </c>
      <c r="Z363" s="14" t="n">
        <v>4</v>
      </c>
      <c r="AA363" s="14" t="n">
        <v>1</v>
      </c>
      <c r="AB363" s="14" t="n">
        <v>11</v>
      </c>
      <c r="AC363" s="14" t="n">
        <v>0</v>
      </c>
      <c r="AD363" s="14" t="n">
        <v>10</v>
      </c>
      <c r="AE363" s="14" t="n">
        <f aca="false">SUM(I363:AD363)</f>
        <v>254</v>
      </c>
    </row>
    <row r="364" s="275" customFormat="true" ht="16.5" hidden="false" customHeight="false" outlineLevel="0" collapsed="false">
      <c r="A364" s="14" t="n">
        <v>363</v>
      </c>
      <c r="B364" s="14" t="n">
        <v>14</v>
      </c>
      <c r="C364" s="14" t="n">
        <v>66</v>
      </c>
      <c r="D364" s="14" t="s">
        <v>507</v>
      </c>
      <c r="E364" s="14"/>
      <c r="F364" s="22" t="n">
        <v>613</v>
      </c>
      <c r="G364" s="14" t="s">
        <v>34</v>
      </c>
      <c r="H364" s="14" t="n">
        <v>491</v>
      </c>
      <c r="I364" s="14" t="n">
        <v>15</v>
      </c>
      <c r="J364" s="14" t="n">
        <v>93</v>
      </c>
      <c r="K364" s="14" t="n">
        <v>15</v>
      </c>
      <c r="L364" s="14" t="n">
        <v>1</v>
      </c>
      <c r="M364" s="14" t="n">
        <v>24</v>
      </c>
      <c r="N364" s="14" t="n">
        <v>0</v>
      </c>
      <c r="O364" s="14" t="n">
        <v>7</v>
      </c>
      <c r="P364" s="14" t="n">
        <v>5</v>
      </c>
      <c r="Q364" s="14" t="n">
        <v>0</v>
      </c>
      <c r="R364" s="14" t="n">
        <v>60</v>
      </c>
      <c r="T364" s="14" t="n">
        <v>1</v>
      </c>
      <c r="U364" s="14" t="n">
        <v>3</v>
      </c>
      <c r="V364" s="14" t="n">
        <v>1</v>
      </c>
      <c r="W364" s="14" t="n">
        <v>0</v>
      </c>
      <c r="X364" s="14" t="n">
        <v>2</v>
      </c>
      <c r="Y364" s="14" t="n">
        <v>1</v>
      </c>
      <c r="Z364" s="14" t="n">
        <v>1</v>
      </c>
      <c r="AA364" s="14" t="n">
        <v>3</v>
      </c>
      <c r="AB364" s="14" t="n">
        <v>11</v>
      </c>
      <c r="AC364" s="14" t="n">
        <v>0</v>
      </c>
      <c r="AD364" s="14" t="n">
        <v>5</v>
      </c>
      <c r="AE364" s="14" t="n">
        <f aca="false">SUM(I364:AD364)</f>
        <v>248</v>
      </c>
    </row>
    <row r="365" s="275" customFormat="true" ht="16.5" hidden="false" customHeight="false" outlineLevel="0" collapsed="false">
      <c r="A365" s="14" t="n">
        <v>364</v>
      </c>
      <c r="B365" s="14" t="n">
        <v>14</v>
      </c>
      <c r="C365" s="14" t="n">
        <v>66</v>
      </c>
      <c r="D365" s="14" t="s">
        <v>507</v>
      </c>
      <c r="E365" s="14"/>
      <c r="F365" s="22" t="n">
        <v>614</v>
      </c>
      <c r="G365" s="14" t="s">
        <v>33</v>
      </c>
      <c r="H365" s="14" t="n">
        <v>541</v>
      </c>
      <c r="I365" s="14" t="n">
        <v>43</v>
      </c>
      <c r="J365" s="14" t="n">
        <v>61</v>
      </c>
      <c r="K365" s="14" t="n">
        <v>22</v>
      </c>
      <c r="L365" s="14" t="n">
        <v>6</v>
      </c>
      <c r="M365" s="14" t="n">
        <v>25</v>
      </c>
      <c r="N365" s="14" t="n">
        <v>0</v>
      </c>
      <c r="O365" s="14" t="n">
        <v>7</v>
      </c>
      <c r="P365" s="14" t="n">
        <v>4</v>
      </c>
      <c r="Q365" s="14" t="n">
        <v>0</v>
      </c>
      <c r="R365" s="14" t="n">
        <v>76</v>
      </c>
      <c r="T365" s="14" t="n">
        <v>5</v>
      </c>
      <c r="U365" s="14" t="n">
        <v>1</v>
      </c>
      <c r="V365" s="14" t="n">
        <v>2</v>
      </c>
      <c r="W365" s="14" t="n">
        <v>0</v>
      </c>
      <c r="X365" s="14" t="n">
        <v>4</v>
      </c>
      <c r="Y365" s="14" t="n">
        <v>4</v>
      </c>
      <c r="Z365" s="14" t="n">
        <v>4</v>
      </c>
      <c r="AA365" s="14" t="n">
        <v>2</v>
      </c>
      <c r="AB365" s="14" t="n">
        <v>22</v>
      </c>
      <c r="AC365" s="14" t="n">
        <v>0</v>
      </c>
      <c r="AD365" s="14" t="n">
        <v>9</v>
      </c>
      <c r="AE365" s="14" t="n">
        <f aca="false">SUM(I365:AD365)</f>
        <v>297</v>
      </c>
    </row>
    <row r="366" s="275" customFormat="true" ht="16.5" hidden="false" customHeight="false" outlineLevel="0" collapsed="false">
      <c r="A366" s="14" t="n">
        <v>365</v>
      </c>
      <c r="B366" s="14" t="n">
        <v>14</v>
      </c>
      <c r="C366" s="14" t="n">
        <v>66</v>
      </c>
      <c r="D366" s="14" t="s">
        <v>507</v>
      </c>
      <c r="E366" s="14"/>
      <c r="F366" s="22" t="n">
        <v>614</v>
      </c>
      <c r="G366" s="14" t="s">
        <v>34</v>
      </c>
      <c r="H366" s="14" t="n">
        <v>541</v>
      </c>
      <c r="I366" s="14" t="n">
        <v>12</v>
      </c>
      <c r="J366" s="14" t="n">
        <v>71</v>
      </c>
      <c r="K366" s="14" t="n">
        <v>14</v>
      </c>
      <c r="L366" s="14" t="n">
        <v>3</v>
      </c>
      <c r="M366" s="14" t="n">
        <v>16</v>
      </c>
      <c r="N366" s="14" t="n">
        <v>2</v>
      </c>
      <c r="O366" s="14" t="n">
        <v>5</v>
      </c>
      <c r="P366" s="14" t="n">
        <v>7</v>
      </c>
      <c r="Q366" s="14" t="n">
        <v>3</v>
      </c>
      <c r="R366" s="14" t="n">
        <v>82</v>
      </c>
      <c r="T366" s="14" t="n">
        <v>1</v>
      </c>
      <c r="U366" s="14" t="n">
        <v>1</v>
      </c>
      <c r="V366" s="14" t="n">
        <v>3</v>
      </c>
      <c r="W366" s="14" t="n">
        <v>0</v>
      </c>
      <c r="X366" s="14" t="n">
        <v>12</v>
      </c>
      <c r="Y366" s="14" t="n">
        <v>0</v>
      </c>
      <c r="Z366" s="14" t="n">
        <v>3</v>
      </c>
      <c r="AA366" s="14" t="n">
        <v>3</v>
      </c>
      <c r="AB366" s="14" t="n">
        <v>14</v>
      </c>
      <c r="AC366" s="14" t="n">
        <v>0</v>
      </c>
      <c r="AD366" s="14" t="n">
        <v>8</v>
      </c>
      <c r="AE366" s="14" t="n">
        <f aca="false">SUM(I366:AD366)</f>
        <v>260</v>
      </c>
    </row>
    <row r="367" s="275" customFormat="true" ht="16.5" hidden="false" customHeight="false" outlineLevel="0" collapsed="false">
      <c r="A367" s="14" t="n">
        <v>366</v>
      </c>
      <c r="B367" s="14" t="n">
        <v>14</v>
      </c>
      <c r="C367" s="14" t="n">
        <v>66</v>
      </c>
      <c r="D367" s="14" t="s">
        <v>507</v>
      </c>
      <c r="E367" s="14"/>
      <c r="F367" s="22" t="n">
        <v>615</v>
      </c>
      <c r="G367" s="14" t="s">
        <v>33</v>
      </c>
      <c r="H367" s="14" t="n">
        <v>572</v>
      </c>
      <c r="I367" s="14" t="n">
        <v>38</v>
      </c>
      <c r="J367" s="14" t="n">
        <v>70</v>
      </c>
      <c r="K367" s="14" t="n">
        <v>17</v>
      </c>
      <c r="L367" s="14" t="n">
        <v>4</v>
      </c>
      <c r="M367" s="14" t="n">
        <v>42</v>
      </c>
      <c r="N367" s="14" t="n">
        <v>1</v>
      </c>
      <c r="O367" s="14" t="n">
        <v>5</v>
      </c>
      <c r="P367" s="14" t="n">
        <v>2</v>
      </c>
      <c r="Q367" s="14" t="n">
        <v>2</v>
      </c>
      <c r="R367" s="14" t="n">
        <v>67</v>
      </c>
      <c r="T367" s="14" t="n">
        <v>5</v>
      </c>
      <c r="U367" s="14" t="n">
        <v>2</v>
      </c>
      <c r="V367" s="14" t="n">
        <v>2</v>
      </c>
      <c r="W367" s="14" t="n">
        <v>0</v>
      </c>
      <c r="X367" s="14" t="n">
        <v>14</v>
      </c>
      <c r="Y367" s="14" t="n">
        <v>6</v>
      </c>
      <c r="Z367" s="14" t="n">
        <v>3</v>
      </c>
      <c r="AA367" s="14" t="n">
        <v>3</v>
      </c>
      <c r="AB367" s="14" t="n">
        <v>10</v>
      </c>
      <c r="AC367" s="14" t="n">
        <v>0</v>
      </c>
      <c r="AD367" s="14" t="n">
        <v>6</v>
      </c>
      <c r="AE367" s="14" t="n">
        <f aca="false">SUM(I367:AD367)</f>
        <v>299</v>
      </c>
    </row>
    <row r="368" s="275" customFormat="true" ht="16.5" hidden="false" customHeight="false" outlineLevel="0" collapsed="false">
      <c r="A368" s="14" t="n">
        <v>367</v>
      </c>
      <c r="B368" s="14" t="n">
        <v>14</v>
      </c>
      <c r="C368" s="14" t="n">
        <v>66</v>
      </c>
      <c r="D368" s="14" t="s">
        <v>507</v>
      </c>
      <c r="E368" s="14"/>
      <c r="F368" s="22" t="n">
        <v>615</v>
      </c>
      <c r="G368" s="14" t="s">
        <v>34</v>
      </c>
      <c r="H368" s="14" t="n">
        <v>571</v>
      </c>
      <c r="I368" s="14" t="n">
        <v>41</v>
      </c>
      <c r="J368" s="14" t="n">
        <v>58</v>
      </c>
      <c r="K368" s="14" t="n">
        <v>25</v>
      </c>
      <c r="L368" s="14" t="n">
        <v>7</v>
      </c>
      <c r="M368" s="14" t="n">
        <v>27</v>
      </c>
      <c r="N368" s="14" t="n">
        <v>0</v>
      </c>
      <c r="O368" s="14" t="n">
        <v>3</v>
      </c>
      <c r="P368" s="14" t="n">
        <v>3</v>
      </c>
      <c r="Q368" s="14" t="n">
        <v>3</v>
      </c>
      <c r="R368" s="14" t="n">
        <v>40</v>
      </c>
      <c r="T368" s="14" t="n">
        <v>7</v>
      </c>
      <c r="U368" s="14" t="n">
        <v>2</v>
      </c>
      <c r="V368" s="14" t="n">
        <v>3</v>
      </c>
      <c r="W368" s="14" t="n">
        <v>0</v>
      </c>
      <c r="X368" s="14" t="n">
        <v>12</v>
      </c>
      <c r="Y368" s="14" t="n">
        <v>1</v>
      </c>
      <c r="Z368" s="14" t="n">
        <v>4</v>
      </c>
      <c r="AA368" s="14" t="n">
        <v>6</v>
      </c>
      <c r="AB368" s="14" t="n">
        <v>10</v>
      </c>
      <c r="AC368" s="14" t="n">
        <v>0</v>
      </c>
      <c r="AD368" s="14" t="n">
        <v>9</v>
      </c>
      <c r="AE368" s="14" t="n">
        <f aca="false">SUM(I368:AD368)</f>
        <v>261</v>
      </c>
    </row>
    <row r="369" s="275" customFormat="true" ht="16.5" hidden="false" customHeight="false" outlineLevel="0" collapsed="false">
      <c r="A369" s="14" t="n">
        <v>368</v>
      </c>
      <c r="B369" s="14" t="n">
        <v>14</v>
      </c>
      <c r="C369" s="14" t="n">
        <v>66</v>
      </c>
      <c r="D369" s="14" t="s">
        <v>507</v>
      </c>
      <c r="E369" s="14"/>
      <c r="F369" s="22" t="n">
        <v>616</v>
      </c>
      <c r="G369" s="14" t="s">
        <v>33</v>
      </c>
      <c r="H369" s="14" t="n">
        <v>687</v>
      </c>
      <c r="I369" s="14" t="n">
        <v>61</v>
      </c>
      <c r="J369" s="14" t="n">
        <v>87</v>
      </c>
      <c r="K369" s="14" t="n">
        <v>19</v>
      </c>
      <c r="L369" s="14" t="n">
        <v>12</v>
      </c>
      <c r="M369" s="14" t="n">
        <v>28</v>
      </c>
      <c r="N369" s="14" t="n">
        <v>0</v>
      </c>
      <c r="O369" s="14" t="n">
        <v>5</v>
      </c>
      <c r="P369" s="14" t="n">
        <v>6</v>
      </c>
      <c r="Q369" s="14" t="n">
        <v>1</v>
      </c>
      <c r="R369" s="14" t="n">
        <v>72</v>
      </c>
      <c r="T369" s="14" t="n">
        <v>10</v>
      </c>
      <c r="U369" s="14" t="n">
        <v>2</v>
      </c>
      <c r="V369" s="14" t="n">
        <v>0</v>
      </c>
      <c r="W369" s="14" t="n">
        <v>0</v>
      </c>
      <c r="X369" s="14" t="n">
        <v>18</v>
      </c>
      <c r="Y369" s="14" t="n">
        <v>9</v>
      </c>
      <c r="Z369" s="14" t="n">
        <v>2</v>
      </c>
      <c r="AA369" s="14" t="n">
        <v>2</v>
      </c>
      <c r="AB369" s="14" t="n">
        <v>7</v>
      </c>
      <c r="AC369" s="14" t="n">
        <v>0</v>
      </c>
      <c r="AD369" s="14" t="n">
        <v>16</v>
      </c>
      <c r="AE369" s="14" t="n">
        <f aca="false">SUM(I369:AD369)</f>
        <v>357</v>
      </c>
    </row>
    <row r="370" s="275" customFormat="true" ht="16.5" hidden="false" customHeight="false" outlineLevel="0" collapsed="false">
      <c r="A370" s="14" t="n">
        <v>369</v>
      </c>
      <c r="B370" s="14" t="n">
        <v>14</v>
      </c>
      <c r="C370" s="14" t="n">
        <v>66</v>
      </c>
      <c r="D370" s="14" t="s">
        <v>507</v>
      </c>
      <c r="E370" s="14"/>
      <c r="F370" s="22" t="n">
        <v>616</v>
      </c>
      <c r="G370" s="14" t="s">
        <v>34</v>
      </c>
      <c r="H370" s="14" t="n">
        <v>686</v>
      </c>
      <c r="I370" s="14" t="n">
        <v>78</v>
      </c>
      <c r="J370" s="14" t="n">
        <v>70</v>
      </c>
      <c r="K370" s="14" t="n">
        <v>19</v>
      </c>
      <c r="L370" s="14" t="n">
        <v>16</v>
      </c>
      <c r="M370" s="14" t="n">
        <v>30</v>
      </c>
      <c r="N370" s="14" t="n">
        <v>0</v>
      </c>
      <c r="O370" s="14" t="n">
        <v>8</v>
      </c>
      <c r="P370" s="14" t="n">
        <v>8</v>
      </c>
      <c r="Q370" s="14" t="n">
        <v>0</v>
      </c>
      <c r="R370" s="14" t="n">
        <v>78</v>
      </c>
      <c r="T370" s="14" t="n">
        <v>4</v>
      </c>
      <c r="U370" s="14" t="n">
        <v>7</v>
      </c>
      <c r="V370" s="14" t="n">
        <v>4</v>
      </c>
      <c r="W370" s="14" t="n">
        <v>0</v>
      </c>
      <c r="X370" s="14" t="n">
        <v>10</v>
      </c>
      <c r="Y370" s="14" t="n">
        <v>4</v>
      </c>
      <c r="Z370" s="14" t="n">
        <v>3</v>
      </c>
      <c r="AA370" s="14" t="n">
        <v>3</v>
      </c>
      <c r="AB370" s="14" t="n">
        <v>5</v>
      </c>
      <c r="AC370" s="14" t="n">
        <v>0</v>
      </c>
      <c r="AD370" s="14" t="n">
        <v>12</v>
      </c>
      <c r="AE370" s="14" t="n">
        <f aca="false">SUM(I370:AD370)</f>
        <v>359</v>
      </c>
    </row>
    <row r="371" s="275" customFormat="true" ht="16.5" hidden="false" customHeight="false" outlineLevel="0" collapsed="false">
      <c r="A371" s="14" t="n">
        <v>370</v>
      </c>
      <c r="B371" s="14" t="n">
        <v>14</v>
      </c>
      <c r="C371" s="14" t="n">
        <v>66</v>
      </c>
      <c r="D371" s="14" t="s">
        <v>507</v>
      </c>
      <c r="E371" s="14"/>
      <c r="F371" s="22" t="n">
        <v>616</v>
      </c>
      <c r="G371" s="14" t="s">
        <v>35</v>
      </c>
      <c r="H371" s="14" t="n">
        <v>686</v>
      </c>
      <c r="I371" s="14" t="n">
        <v>100</v>
      </c>
      <c r="J371" s="14" t="n">
        <v>90</v>
      </c>
      <c r="K371" s="14" t="n">
        <v>18</v>
      </c>
      <c r="L371" s="14" t="n">
        <v>2</v>
      </c>
      <c r="M371" s="14" t="n">
        <v>35</v>
      </c>
      <c r="N371" s="14" t="n">
        <v>1</v>
      </c>
      <c r="O371" s="14" t="n">
        <v>6</v>
      </c>
      <c r="P371" s="14" t="n">
        <v>5</v>
      </c>
      <c r="Q371" s="14" t="n">
        <v>2</v>
      </c>
      <c r="R371" s="14" t="n">
        <v>73</v>
      </c>
      <c r="T371" s="14" t="n">
        <v>6</v>
      </c>
      <c r="U371" s="14" t="n">
        <v>3</v>
      </c>
      <c r="V371" s="14" t="n">
        <v>4</v>
      </c>
      <c r="W371" s="14" t="n">
        <v>0</v>
      </c>
      <c r="X371" s="14" t="n">
        <v>8</v>
      </c>
      <c r="Y371" s="14" t="n">
        <v>4</v>
      </c>
      <c r="Z371" s="14" t="n">
        <v>2</v>
      </c>
      <c r="AA371" s="14" t="n">
        <v>1</v>
      </c>
      <c r="AB371" s="14" t="n">
        <v>10</v>
      </c>
      <c r="AC371" s="14" t="n">
        <v>0</v>
      </c>
      <c r="AD371" s="14" t="n">
        <v>12</v>
      </c>
      <c r="AE371" s="14" t="n">
        <f aca="false">SUM(I371:AD371)</f>
        <v>382</v>
      </c>
    </row>
    <row r="372" s="275" customFormat="true" ht="16.5" hidden="false" customHeight="false" outlineLevel="0" collapsed="false">
      <c r="A372" s="14" t="n">
        <v>371</v>
      </c>
      <c r="B372" s="14" t="n">
        <v>14</v>
      </c>
      <c r="C372" s="14" t="n">
        <v>66</v>
      </c>
      <c r="D372" s="14" t="s">
        <v>507</v>
      </c>
      <c r="E372" s="14"/>
      <c r="F372" s="22" t="n">
        <v>616</v>
      </c>
      <c r="G372" s="14" t="s">
        <v>137</v>
      </c>
      <c r="H372" s="14" t="n">
        <v>686</v>
      </c>
      <c r="I372" s="14" t="n">
        <v>78</v>
      </c>
      <c r="J372" s="14" t="n">
        <v>83</v>
      </c>
      <c r="K372" s="14" t="n">
        <v>22</v>
      </c>
      <c r="L372" s="14" t="n">
        <v>16</v>
      </c>
      <c r="M372" s="14" t="n">
        <v>40</v>
      </c>
      <c r="N372" s="14" t="n">
        <v>0</v>
      </c>
      <c r="O372" s="14" t="n">
        <v>5</v>
      </c>
      <c r="P372" s="14" t="n">
        <v>10</v>
      </c>
      <c r="Q372" s="14" t="n">
        <v>4</v>
      </c>
      <c r="R372" s="14" t="n">
        <v>67</v>
      </c>
      <c r="T372" s="14" t="n">
        <v>6</v>
      </c>
      <c r="U372" s="14" t="n">
        <v>4</v>
      </c>
      <c r="V372" s="14" t="n">
        <v>0</v>
      </c>
      <c r="W372" s="14" t="n">
        <v>0</v>
      </c>
      <c r="X372" s="14" t="n">
        <v>6</v>
      </c>
      <c r="Y372" s="14" t="n">
        <v>1</v>
      </c>
      <c r="Z372" s="14" t="n">
        <v>4</v>
      </c>
      <c r="AA372" s="14" t="n">
        <v>2</v>
      </c>
      <c r="AB372" s="14" t="n">
        <v>8</v>
      </c>
      <c r="AC372" s="14" t="n">
        <v>0</v>
      </c>
      <c r="AD372" s="14" t="n">
        <v>6</v>
      </c>
      <c r="AE372" s="14" t="n">
        <f aca="false">SUM(I372:AD372)</f>
        <v>362</v>
      </c>
    </row>
    <row r="373" s="275" customFormat="true" ht="16.5" hidden="false" customHeight="false" outlineLevel="0" collapsed="false">
      <c r="A373" s="17" t="n">
        <v>372</v>
      </c>
      <c r="B373" s="14" t="n">
        <v>14</v>
      </c>
      <c r="C373" s="14" t="n">
        <v>66</v>
      </c>
      <c r="D373" s="14" t="s">
        <v>507</v>
      </c>
      <c r="E373" s="17"/>
      <c r="F373" s="22" t="n">
        <v>616</v>
      </c>
      <c r="G373" s="14" t="s">
        <v>138</v>
      </c>
      <c r="H373" s="14" t="n">
        <v>686</v>
      </c>
      <c r="I373" s="14" t="n">
        <v>66</v>
      </c>
      <c r="J373" s="14" t="n">
        <v>72</v>
      </c>
      <c r="K373" s="14" t="n">
        <v>21</v>
      </c>
      <c r="L373" s="14" t="n">
        <v>17</v>
      </c>
      <c r="M373" s="14" t="n">
        <v>27</v>
      </c>
      <c r="N373" s="14" t="n">
        <v>1</v>
      </c>
      <c r="O373" s="14" t="n">
        <v>6</v>
      </c>
      <c r="P373" s="14" t="n">
        <v>7</v>
      </c>
      <c r="Q373" s="14" t="n">
        <v>2</v>
      </c>
      <c r="R373" s="14" t="n">
        <v>74</v>
      </c>
      <c r="T373" s="14" t="n">
        <v>4</v>
      </c>
      <c r="U373" s="14" t="n">
        <v>3</v>
      </c>
      <c r="V373" s="14" t="n">
        <v>4</v>
      </c>
      <c r="W373" s="14" t="n">
        <v>0</v>
      </c>
      <c r="X373" s="14" t="n">
        <v>3</v>
      </c>
      <c r="Y373" s="14" t="n">
        <v>8</v>
      </c>
      <c r="Z373" s="14" t="n">
        <v>4</v>
      </c>
      <c r="AA373" s="14" t="n">
        <v>1</v>
      </c>
      <c r="AB373" s="14" t="n">
        <v>5</v>
      </c>
      <c r="AC373" s="14" t="n">
        <v>0</v>
      </c>
      <c r="AD373" s="14" t="n">
        <v>8</v>
      </c>
      <c r="AE373" s="14" t="n">
        <f aca="false">SUM(I373:AD373)</f>
        <v>333</v>
      </c>
    </row>
    <row r="374" s="275" customFormat="true" ht="16.5" hidden="false" customHeight="false" outlineLevel="0" collapsed="false">
      <c r="A374" s="253"/>
      <c r="B374" s="276"/>
      <c r="C374" s="276"/>
      <c r="D374" s="14"/>
      <c r="E374" s="17"/>
      <c r="F374" s="277"/>
      <c r="G374" s="14"/>
      <c r="H374" s="17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 s="1" customFormat="true" ht="16.5" hidden="false" customHeight="false" outlineLevel="0" collapsed="false">
      <c r="C375" s="29" t="s">
        <v>65</v>
      </c>
      <c r="D375" s="30" t="s">
        <v>66</v>
      </c>
      <c r="E375" s="30"/>
      <c r="F375" s="30"/>
      <c r="G375" s="30"/>
      <c r="H375" s="31" t="n">
        <f aca="false">SUM(H2:H373)</f>
        <v>219629</v>
      </c>
      <c r="I375" s="31" t="n">
        <f aca="false">SUM(I2:I373)</f>
        <v>18023</v>
      </c>
      <c r="J375" s="31" t="n">
        <f aca="false">SUM(J2:J373)</f>
        <v>27235</v>
      </c>
      <c r="K375" s="31" t="n">
        <f aca="false">SUM(K2:K373)</f>
        <v>7129</v>
      </c>
      <c r="L375" s="31" t="n">
        <f aca="false">SUM(L2:L373)</f>
        <v>3026</v>
      </c>
      <c r="M375" s="31" t="n">
        <f aca="false">SUM(M2:M373)</f>
        <v>7827</v>
      </c>
      <c r="N375" s="31" t="n">
        <f aca="false">SUM(N2:N373)</f>
        <v>1045</v>
      </c>
      <c r="O375" s="31" t="n">
        <f aca="false">SUM(O2:O373)</f>
        <v>1943</v>
      </c>
      <c r="P375" s="31" t="n">
        <f aca="false">SUM(P2:P373)</f>
        <v>1717</v>
      </c>
      <c r="Q375" s="31" t="n">
        <f aca="false">SUM(Q2:Q373)</f>
        <v>1007</v>
      </c>
      <c r="R375" s="31" t="n">
        <f aca="false">SUM(R2:R373)</f>
        <v>26856</v>
      </c>
      <c r="S375" s="31" t="n">
        <f aca="false">SUM(S2:S373)</f>
        <v>0</v>
      </c>
      <c r="T375" s="31" t="n">
        <f aca="false">SUM(T2:T373)</f>
        <v>2060</v>
      </c>
      <c r="U375" s="31" t="n">
        <f aca="false">SUM(U2:U373)</f>
        <v>1021</v>
      </c>
      <c r="V375" s="31" t="n">
        <f aca="false">SUM(V2:V373)</f>
        <v>891</v>
      </c>
      <c r="W375" s="31" t="n">
        <f aca="false">SUM(W2:W373)</f>
        <v>57</v>
      </c>
      <c r="X375" s="31" t="n">
        <f aca="false">SUM(X2:X373)</f>
        <v>4793</v>
      </c>
      <c r="Y375" s="31" t="n">
        <f aca="false">SUM(Y2:Y373)</f>
        <v>1361</v>
      </c>
      <c r="Z375" s="31" t="n">
        <f aca="false">SUM(Z2:Z373)</f>
        <v>1363</v>
      </c>
      <c r="AA375" s="31" t="n">
        <f aca="false">SUM(AA2:AA373)</f>
        <v>1212</v>
      </c>
      <c r="AB375" s="31" t="n">
        <f aca="false">SUM(AB2:AB373)</f>
        <v>4368</v>
      </c>
      <c r="AC375" s="31" t="n">
        <f aca="false">SUM(AC2:AC373)</f>
        <v>115</v>
      </c>
      <c r="AD375" s="31" t="n">
        <f aca="false">SUM(AD2:AD373)</f>
        <v>3864</v>
      </c>
      <c r="AE375" s="31" t="n">
        <f aca="false">SUM(AE2:AE373)</f>
        <v>116913</v>
      </c>
    </row>
    <row r="376" s="1" customFormat="true" ht="16.5" hidden="false" customHeight="false" outlineLevel="0" collapsed="false">
      <c r="G376" s="3"/>
      <c r="U376" s="1" t="n">
        <f aca="false">U375/2</f>
        <v>510.5</v>
      </c>
      <c r="V376" s="1" t="n">
        <f aca="false">V375/2</f>
        <v>445.5</v>
      </c>
      <c r="W376" s="1" t="n">
        <f aca="false">W375/2</f>
        <v>28.5</v>
      </c>
    </row>
    <row r="377" s="1" customFormat="true" ht="16.5" hidden="false" customHeight="true" outlineLevel="0" collapsed="false">
      <c r="C377" s="29" t="s">
        <v>67</v>
      </c>
      <c r="D377" s="32" t="s">
        <v>68</v>
      </c>
      <c r="E377" s="32"/>
      <c r="F377" s="32"/>
      <c r="G377" s="32"/>
      <c r="H377" s="33" t="s">
        <v>8</v>
      </c>
      <c r="I377" s="9" t="s">
        <v>9</v>
      </c>
      <c r="J377" s="9" t="s">
        <v>10</v>
      </c>
      <c r="K377" s="9" t="s">
        <v>11</v>
      </c>
      <c r="L377" s="9" t="s">
        <v>12</v>
      </c>
      <c r="M377" s="9" t="s">
        <v>13</v>
      </c>
      <c r="N377" s="9" t="s">
        <v>14</v>
      </c>
      <c r="O377" s="9" t="s">
        <v>15</v>
      </c>
      <c r="P377" s="9" t="s">
        <v>16</v>
      </c>
      <c r="Q377" s="9" t="s">
        <v>17</v>
      </c>
      <c r="R377" s="9" t="s">
        <v>18</v>
      </c>
      <c r="S377" s="9" t="s">
        <v>19</v>
      </c>
      <c r="T377" s="9" t="s">
        <v>20</v>
      </c>
      <c r="U377" s="9" t="s">
        <v>24</v>
      </c>
      <c r="V377" s="9" t="s">
        <v>25</v>
      </c>
      <c r="W377" s="9" t="s">
        <v>26</v>
      </c>
      <c r="X377" s="9" t="s">
        <v>27</v>
      </c>
      <c r="Y377" s="9" t="s">
        <v>28</v>
      </c>
      <c r="Z377" s="9" t="s">
        <v>29</v>
      </c>
      <c r="AA377" s="9" t="s">
        <v>30</v>
      </c>
      <c r="AB377" s="9" t="s">
        <v>31</v>
      </c>
      <c r="AE377" s="1" t="n">
        <v>116913</v>
      </c>
    </row>
    <row r="378" s="1" customFormat="true" ht="16.5" hidden="false" customHeight="false" outlineLevel="0" collapsed="false">
      <c r="D378" s="32"/>
      <c r="E378" s="32"/>
      <c r="F378" s="32"/>
      <c r="G378" s="32"/>
      <c r="H378" s="20" t="n">
        <f aca="false">H375</f>
        <v>219629</v>
      </c>
      <c r="I378" s="20" t="n">
        <f aca="false">I375+511</f>
        <v>18534</v>
      </c>
      <c r="J378" s="20" t="n">
        <f aca="false">J375+446</f>
        <v>27681</v>
      </c>
      <c r="K378" s="20" t="n">
        <f aca="false">K375+510</f>
        <v>7639</v>
      </c>
      <c r="L378" s="20" t="n">
        <f aca="false">L375+445</f>
        <v>3471</v>
      </c>
      <c r="M378" s="20" t="n">
        <f aca="false">M375</f>
        <v>7827</v>
      </c>
      <c r="N378" s="20" t="n">
        <f aca="false">N375</f>
        <v>1045</v>
      </c>
      <c r="O378" s="20" t="n">
        <f aca="false">O375</f>
        <v>1943</v>
      </c>
      <c r="P378" s="20" t="n">
        <f aca="false">P375+29</f>
        <v>1746</v>
      </c>
      <c r="Q378" s="20" t="n">
        <f aca="false">Q375+28</f>
        <v>1035</v>
      </c>
      <c r="R378" s="20" t="n">
        <f aca="false">R375</f>
        <v>26856</v>
      </c>
      <c r="S378" s="20" t="n">
        <f aca="false">S375</f>
        <v>0</v>
      </c>
      <c r="T378" s="20" t="n">
        <f aca="false">T375</f>
        <v>2060</v>
      </c>
      <c r="U378" s="20" t="n">
        <f aca="false">X375</f>
        <v>4793</v>
      </c>
      <c r="V378" s="20" t="n">
        <f aca="false">Y375</f>
        <v>1361</v>
      </c>
      <c r="W378" s="20" t="n">
        <f aca="false">Z375</f>
        <v>1363</v>
      </c>
      <c r="X378" s="20" t="n">
        <f aca="false">AA375</f>
        <v>1212</v>
      </c>
      <c r="Y378" s="20" t="n">
        <f aca="false">AB375</f>
        <v>4368</v>
      </c>
      <c r="Z378" s="20" t="n">
        <f aca="false">AC375</f>
        <v>115</v>
      </c>
      <c r="AA378" s="20" t="n">
        <f aca="false">AD375</f>
        <v>3864</v>
      </c>
      <c r="AB378" s="20" t="n">
        <f aca="false">SUM(I378:AA378)</f>
        <v>116913</v>
      </c>
    </row>
    <row r="379" s="1" customFormat="true" ht="16.5" hidden="false" customHeight="false" outlineLevel="0" collapsed="false">
      <c r="G379" s="3"/>
    </row>
    <row r="380" s="1" customFormat="true" ht="30.75" hidden="false" customHeight="true" outlineLevel="0" collapsed="false">
      <c r="C380" s="29" t="s">
        <v>69</v>
      </c>
      <c r="D380" s="32" t="s">
        <v>70</v>
      </c>
      <c r="E380" s="32"/>
      <c r="F380" s="32"/>
      <c r="G380" s="32"/>
      <c r="H380" s="33" t="s">
        <v>8</v>
      </c>
      <c r="I380" s="34" t="s">
        <v>71</v>
      </c>
      <c r="J380" s="34"/>
      <c r="K380" s="34" t="s">
        <v>72</v>
      </c>
      <c r="L380" s="34"/>
      <c r="M380" s="34" t="s">
        <v>510</v>
      </c>
      <c r="N380" s="34"/>
      <c r="O380" s="9" t="s">
        <v>13</v>
      </c>
      <c r="P380" s="9" t="s">
        <v>14</v>
      </c>
      <c r="Q380" s="9" t="s">
        <v>15</v>
      </c>
      <c r="R380" s="9" t="s">
        <v>18</v>
      </c>
      <c r="S380" s="9" t="s">
        <v>19</v>
      </c>
      <c r="T380" s="9" t="s">
        <v>20</v>
      </c>
      <c r="U380" s="9" t="s">
        <v>24</v>
      </c>
      <c r="V380" s="9" t="s">
        <v>25</v>
      </c>
      <c r="W380" s="9" t="s">
        <v>26</v>
      </c>
      <c r="X380" s="9" t="s">
        <v>27</v>
      </c>
      <c r="Y380" s="9" t="s">
        <v>28</v>
      </c>
      <c r="Z380" s="9" t="s">
        <v>29</v>
      </c>
      <c r="AA380" s="9" t="s">
        <v>30</v>
      </c>
      <c r="AB380" s="9" t="s">
        <v>31</v>
      </c>
    </row>
    <row r="381" s="1" customFormat="true" ht="16.5" hidden="false" customHeight="false" outlineLevel="0" collapsed="false">
      <c r="D381" s="32"/>
      <c r="E381" s="32"/>
      <c r="F381" s="32"/>
      <c r="G381" s="32"/>
      <c r="H381" s="20" t="n">
        <f aca="false">H375</f>
        <v>219629</v>
      </c>
      <c r="I381" s="35" t="n">
        <f aca="false">I378+K378</f>
        <v>26173</v>
      </c>
      <c r="J381" s="35"/>
      <c r="K381" s="35" t="n">
        <f aca="false">J378+L378</f>
        <v>31152</v>
      </c>
      <c r="L381" s="35"/>
      <c r="M381" s="35" t="n">
        <f aca="false">P378+Q378</f>
        <v>2781</v>
      </c>
      <c r="N381" s="35"/>
      <c r="O381" s="20" t="n">
        <f aca="false">M378</f>
        <v>7827</v>
      </c>
      <c r="P381" s="20" t="n">
        <f aca="false">N378</f>
        <v>1045</v>
      </c>
      <c r="Q381" s="20" t="n">
        <f aca="false">O378</f>
        <v>1943</v>
      </c>
      <c r="R381" s="20" t="n">
        <f aca="false">R378</f>
        <v>26856</v>
      </c>
      <c r="S381" s="20" t="s">
        <v>148</v>
      </c>
      <c r="T381" s="20" t="n">
        <f aca="false">T378</f>
        <v>2060</v>
      </c>
      <c r="U381" s="20" t="n">
        <f aca="false">U378</f>
        <v>4793</v>
      </c>
      <c r="V381" s="20" t="n">
        <f aca="false">V378</f>
        <v>1361</v>
      </c>
      <c r="W381" s="20" t="n">
        <f aca="false">W378</f>
        <v>1363</v>
      </c>
      <c r="X381" s="20" t="n">
        <f aca="false">X378</f>
        <v>1212</v>
      </c>
      <c r="Y381" s="20" t="n">
        <f aca="false">Y378</f>
        <v>4368</v>
      </c>
      <c r="Z381" s="20" t="n">
        <f aca="false">Z378</f>
        <v>115</v>
      </c>
      <c r="AA381" s="20" t="n">
        <f aca="false">AA378</f>
        <v>3864</v>
      </c>
      <c r="AB381" s="20" t="n">
        <f aca="false">SUM(I381:AA381)</f>
        <v>116913</v>
      </c>
    </row>
    <row r="383" customFormat="false" ht="18.75" hidden="false" customHeight="false" outlineLevel="0" collapsed="false">
      <c r="D383" s="278"/>
    </row>
  </sheetData>
  <mergeCells count="9">
    <mergeCell ref="D375:E375"/>
    <mergeCell ref="D377:G378"/>
    <mergeCell ref="D380:G381"/>
    <mergeCell ref="I380:J380"/>
    <mergeCell ref="K380:L380"/>
    <mergeCell ref="M380:N380"/>
    <mergeCell ref="I381:J381"/>
    <mergeCell ref="K381:L381"/>
    <mergeCell ref="M381:N38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62" activePane="bottomLeft" state="frozen"/>
      <selection pane="topLeft" activeCell="A1" activeCellId="0" sqref="A1"/>
      <selection pane="bottomLeft" activeCell="N153" activeCellId="0" sqref="N153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5.01"/>
    <col collapsed="false" customWidth="true" hidden="false" outlineLevel="0" max="3" min="3" style="0" width="4.14"/>
    <col collapsed="false" customWidth="true" hidden="false" outlineLevel="0" max="4" min="4" style="0" width="25.29"/>
    <col collapsed="false" customWidth="true" hidden="false" outlineLevel="0" max="5" min="5" style="0" width="9.58"/>
    <col collapsed="false" customWidth="true" hidden="false" outlineLevel="0" max="6" min="6" style="0" width="5.01"/>
    <col collapsed="false" customWidth="true" hidden="false" outlineLevel="0" max="7" min="7" style="0" width="7.71"/>
    <col collapsed="false" customWidth="true" hidden="false" outlineLevel="0" max="8" min="8" style="0" width="10"/>
    <col collapsed="false" customWidth="true" hidden="false" outlineLevel="0" max="11" min="9" style="0" width="5.01"/>
    <col collapsed="false" customWidth="true" hidden="false" outlineLevel="0" max="12" min="12" style="0" width="6.28"/>
    <col collapsed="false" customWidth="true" hidden="false" outlineLevel="0" max="15" min="13" style="0" width="5.01"/>
    <col collapsed="false" customWidth="true" hidden="false" outlineLevel="0" max="16" min="16" style="0" width="4.86"/>
    <col collapsed="false" customWidth="true" hidden="false" outlineLevel="0" max="17" min="17" style="0" width="5.01"/>
    <col collapsed="false" customWidth="true" hidden="false" outlineLevel="0" max="18" min="18" style="0" width="9.14"/>
    <col collapsed="false" customWidth="true" hidden="false" outlineLevel="0" max="19" min="19" style="0" width="4.14"/>
    <col collapsed="false" customWidth="true" hidden="false" outlineLevel="0" max="20" min="20" style="0" width="4.29"/>
    <col collapsed="false" customWidth="true" hidden="false" outlineLevel="0" max="21" min="21" style="0" width="9.14"/>
    <col collapsed="false" customWidth="true" hidden="false" outlineLevel="0" max="22" min="22" style="0" width="9.85"/>
    <col collapsed="false" customWidth="true" hidden="false" outlineLevel="0" max="23" min="23" style="0" width="8"/>
    <col collapsed="false" customWidth="true" hidden="false" outlineLevel="0" max="25" min="24" style="0" width="6.28"/>
    <col collapsed="false" customWidth="true" hidden="false" outlineLevel="0" max="26" min="26" style="0" width="5.57"/>
    <col collapsed="false" customWidth="true" hidden="false" outlineLevel="0" max="27" min="27" style="0" width="7"/>
    <col collapsed="false" customWidth="true" hidden="false" outlineLevel="0" max="28" min="28" style="0" width="7.15"/>
    <col collapsed="false" customWidth="true" hidden="false" outlineLevel="0" max="29" min="29" style="0" width="9.71"/>
    <col collapsed="false" customWidth="true" hidden="false" outlineLevel="0" max="30" min="30" style="0" width="7"/>
    <col collapsed="false" customWidth="true" hidden="false" outlineLevel="0" max="31" min="31" style="0" width="11.29"/>
  </cols>
  <sheetData>
    <row r="1" s="1" customFormat="true" ht="16.5" hidden="false" customHeight="false" outlineLevel="0" collapsed="false">
      <c r="A1" s="5" t="s">
        <v>1</v>
      </c>
      <c r="B1" s="6" t="s">
        <v>2</v>
      </c>
      <c r="C1" s="7" t="s">
        <v>3</v>
      </c>
      <c r="D1" s="5" t="s">
        <v>4</v>
      </c>
      <c r="E1" s="5" t="s">
        <v>5</v>
      </c>
      <c r="F1" s="8" t="s">
        <v>6</v>
      </c>
      <c r="G1" s="8" t="s">
        <v>7</v>
      </c>
      <c r="H1" s="8" t="s">
        <v>8</v>
      </c>
      <c r="I1" s="204" t="s">
        <v>9</v>
      </c>
      <c r="J1" s="204" t="s">
        <v>10</v>
      </c>
      <c r="K1" s="204" t="s">
        <v>11</v>
      </c>
      <c r="L1" s="204" t="s">
        <v>12</v>
      </c>
      <c r="M1" s="204" t="s">
        <v>13</v>
      </c>
      <c r="N1" s="204" t="s">
        <v>511</v>
      </c>
      <c r="O1" s="204" t="s">
        <v>15</v>
      </c>
      <c r="P1" s="204" t="s">
        <v>512</v>
      </c>
      <c r="Q1" s="204" t="s">
        <v>17</v>
      </c>
      <c r="R1" s="204" t="s">
        <v>18</v>
      </c>
      <c r="S1" s="204" t="s">
        <v>19</v>
      </c>
      <c r="T1" s="204" t="s">
        <v>20</v>
      </c>
      <c r="U1" s="204" t="s">
        <v>21</v>
      </c>
      <c r="V1" s="204" t="s">
        <v>22</v>
      </c>
      <c r="W1" s="10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204" t="s">
        <v>29</v>
      </c>
      <c r="AD1" s="204" t="s">
        <v>513</v>
      </c>
      <c r="AE1" s="279" t="s">
        <v>31</v>
      </c>
    </row>
    <row r="2" s="1" customFormat="true" ht="16.5" hidden="false" customHeight="false" outlineLevel="0" collapsed="false">
      <c r="A2" s="280" t="n">
        <v>1</v>
      </c>
      <c r="B2" s="281" t="n">
        <v>15</v>
      </c>
      <c r="C2" s="281" t="n">
        <v>26</v>
      </c>
      <c r="D2" s="281" t="s">
        <v>514</v>
      </c>
      <c r="E2" s="281" t="s">
        <v>514</v>
      </c>
      <c r="F2" s="281" t="n">
        <v>147</v>
      </c>
      <c r="G2" s="281" t="s">
        <v>33</v>
      </c>
      <c r="H2" s="282" t="n">
        <v>688</v>
      </c>
      <c r="I2" s="280" t="n">
        <v>33</v>
      </c>
      <c r="J2" s="280" t="n">
        <v>76</v>
      </c>
      <c r="K2" s="280" t="n">
        <v>146</v>
      </c>
      <c r="L2" s="280" t="n">
        <v>2</v>
      </c>
      <c r="M2" s="280" t="n">
        <v>31</v>
      </c>
      <c r="N2" s="280" t="n">
        <v>36</v>
      </c>
      <c r="O2" s="280" t="n">
        <v>8</v>
      </c>
      <c r="P2" s="280" t="n">
        <v>19</v>
      </c>
      <c r="Q2" s="280" t="n">
        <v>16</v>
      </c>
      <c r="R2" s="280" t="n">
        <v>20</v>
      </c>
      <c r="S2" s="280" t="n">
        <v>3</v>
      </c>
      <c r="T2" s="280" t="n">
        <v>5</v>
      </c>
      <c r="U2" s="280" t="n">
        <v>18</v>
      </c>
      <c r="V2" s="280" t="n">
        <v>3</v>
      </c>
      <c r="AC2" s="280" t="n">
        <v>3</v>
      </c>
      <c r="AD2" s="283" t="n">
        <v>10</v>
      </c>
      <c r="AE2" s="284" t="n">
        <f aca="false">SUM(I2:AD2)</f>
        <v>429</v>
      </c>
    </row>
    <row r="3" s="1" customFormat="true" ht="16.5" hidden="false" customHeight="false" outlineLevel="0" collapsed="false">
      <c r="A3" s="280" t="n">
        <v>2</v>
      </c>
      <c r="B3" s="281" t="n">
        <v>15</v>
      </c>
      <c r="C3" s="281" t="n">
        <v>26</v>
      </c>
      <c r="D3" s="281" t="s">
        <v>514</v>
      </c>
      <c r="E3" s="281" t="s">
        <v>514</v>
      </c>
      <c r="F3" s="281" t="n">
        <v>147</v>
      </c>
      <c r="G3" s="281" t="s">
        <v>34</v>
      </c>
      <c r="H3" s="282" t="n">
        <v>688</v>
      </c>
      <c r="I3" s="280" t="n">
        <v>27</v>
      </c>
      <c r="J3" s="280" t="n">
        <v>112</v>
      </c>
      <c r="K3" s="280" t="n">
        <v>122</v>
      </c>
      <c r="L3" s="280" t="n">
        <v>3</v>
      </c>
      <c r="M3" s="280" t="n">
        <v>14</v>
      </c>
      <c r="N3" s="280" t="n">
        <v>23</v>
      </c>
      <c r="O3" s="280" t="n">
        <v>5</v>
      </c>
      <c r="P3" s="280" t="n">
        <v>27</v>
      </c>
      <c r="Q3" s="280" t="n">
        <v>12</v>
      </c>
      <c r="R3" s="280" t="n">
        <v>24</v>
      </c>
      <c r="S3" s="280" t="n">
        <v>2</v>
      </c>
      <c r="T3" s="280" t="n">
        <v>4</v>
      </c>
      <c r="U3" s="280" t="n">
        <v>24</v>
      </c>
      <c r="V3" s="280" t="n">
        <v>1</v>
      </c>
      <c r="AC3" s="280" t="n">
        <v>0</v>
      </c>
      <c r="AD3" s="283" t="n">
        <v>24</v>
      </c>
      <c r="AE3" s="284" t="n">
        <f aca="false">SUM(I3:AD3)</f>
        <v>424</v>
      </c>
    </row>
    <row r="4" s="1" customFormat="true" ht="16.5" hidden="false" customHeight="false" outlineLevel="0" collapsed="false">
      <c r="A4" s="280" t="n">
        <v>3</v>
      </c>
      <c r="B4" s="281" t="n">
        <v>15</v>
      </c>
      <c r="C4" s="281" t="n">
        <v>26</v>
      </c>
      <c r="D4" s="281" t="s">
        <v>514</v>
      </c>
      <c r="E4" s="281" t="s">
        <v>514</v>
      </c>
      <c r="F4" s="281" t="n">
        <v>147</v>
      </c>
      <c r="G4" s="281" t="s">
        <v>35</v>
      </c>
      <c r="H4" s="282" t="n">
        <v>687</v>
      </c>
      <c r="I4" s="280" t="n">
        <v>45</v>
      </c>
      <c r="J4" s="280" t="n">
        <v>54</v>
      </c>
      <c r="K4" s="280" t="n">
        <v>146</v>
      </c>
      <c r="L4" s="280" t="n">
        <v>3</v>
      </c>
      <c r="M4" s="280" t="n">
        <v>35</v>
      </c>
      <c r="N4" s="280" t="n">
        <v>33</v>
      </c>
      <c r="O4" s="280" t="n">
        <v>4</v>
      </c>
      <c r="P4" s="280" t="n">
        <v>19</v>
      </c>
      <c r="Q4" s="280" t="n">
        <v>27</v>
      </c>
      <c r="R4" s="280" t="n">
        <v>34</v>
      </c>
      <c r="S4" s="280" t="n">
        <v>4</v>
      </c>
      <c r="T4" s="280" t="n">
        <v>5</v>
      </c>
      <c r="U4" s="280" t="n">
        <v>14</v>
      </c>
      <c r="V4" s="280" t="n">
        <v>3</v>
      </c>
      <c r="AC4" s="280" t="n">
        <v>0</v>
      </c>
      <c r="AD4" s="283" t="n">
        <v>14</v>
      </c>
      <c r="AE4" s="284" t="n">
        <f aca="false">SUM(I4:AD4)</f>
        <v>440</v>
      </c>
    </row>
    <row r="5" s="1" customFormat="true" ht="16.5" hidden="false" customHeight="false" outlineLevel="0" collapsed="false">
      <c r="A5" s="280" t="n">
        <v>4</v>
      </c>
      <c r="B5" s="281" t="n">
        <v>15</v>
      </c>
      <c r="C5" s="281" t="n">
        <v>26</v>
      </c>
      <c r="D5" s="281" t="s">
        <v>514</v>
      </c>
      <c r="E5" s="281" t="s">
        <v>514</v>
      </c>
      <c r="F5" s="281" t="n">
        <v>148</v>
      </c>
      <c r="G5" s="281" t="s">
        <v>33</v>
      </c>
      <c r="H5" s="82" t="n">
        <v>725</v>
      </c>
      <c r="I5" s="280" t="n">
        <v>47</v>
      </c>
      <c r="J5" s="280" t="n">
        <v>71</v>
      </c>
      <c r="K5" s="280" t="n">
        <v>118</v>
      </c>
      <c r="L5" s="280" t="n">
        <v>8</v>
      </c>
      <c r="M5" s="280" t="n">
        <v>13</v>
      </c>
      <c r="N5" s="280" t="n">
        <v>64</v>
      </c>
      <c r="O5" s="280" t="n">
        <v>9</v>
      </c>
      <c r="P5" s="280" t="n">
        <v>13</v>
      </c>
      <c r="Q5" s="280" t="n">
        <v>23</v>
      </c>
      <c r="R5" s="280" t="n">
        <v>54</v>
      </c>
      <c r="S5" s="280" t="n">
        <v>6</v>
      </c>
      <c r="T5" s="280" t="n">
        <v>5</v>
      </c>
      <c r="U5" s="280" t="n">
        <v>0</v>
      </c>
      <c r="V5" s="280" t="n">
        <v>0</v>
      </c>
      <c r="AC5" s="280" t="n">
        <v>0</v>
      </c>
      <c r="AD5" s="283" t="n">
        <v>15</v>
      </c>
      <c r="AE5" s="284" t="n">
        <f aca="false">SUM(I5:AD5)</f>
        <v>446</v>
      </c>
    </row>
    <row r="6" s="1" customFormat="true" ht="16.5" hidden="false" customHeight="false" outlineLevel="0" collapsed="false">
      <c r="A6" s="280" t="n">
        <v>5</v>
      </c>
      <c r="B6" s="281" t="n">
        <v>15</v>
      </c>
      <c r="C6" s="281" t="n">
        <v>26</v>
      </c>
      <c r="D6" s="281" t="s">
        <v>514</v>
      </c>
      <c r="E6" s="281" t="s">
        <v>514</v>
      </c>
      <c r="F6" s="281" t="n">
        <v>148</v>
      </c>
      <c r="G6" s="281" t="s">
        <v>34</v>
      </c>
      <c r="H6" s="82" t="n">
        <v>724</v>
      </c>
      <c r="I6" s="280" t="n">
        <v>39</v>
      </c>
      <c r="J6" s="280" t="n">
        <v>66</v>
      </c>
      <c r="K6" s="280" t="n">
        <v>89</v>
      </c>
      <c r="L6" s="280" t="n">
        <v>4</v>
      </c>
      <c r="M6" s="280" t="n">
        <v>19</v>
      </c>
      <c r="N6" s="280" t="n">
        <v>35</v>
      </c>
      <c r="O6" s="280" t="n">
        <v>12</v>
      </c>
      <c r="P6" s="280" t="n">
        <v>7</v>
      </c>
      <c r="Q6" s="280" t="n">
        <v>30</v>
      </c>
      <c r="R6" s="280" t="n">
        <v>65</v>
      </c>
      <c r="S6" s="280" t="n">
        <v>3</v>
      </c>
      <c r="T6" s="280" t="n">
        <v>7</v>
      </c>
      <c r="U6" s="280" t="n">
        <v>10</v>
      </c>
      <c r="V6" s="280" t="n">
        <v>1</v>
      </c>
      <c r="AC6" s="280" t="n">
        <v>0</v>
      </c>
      <c r="AD6" s="283" t="n">
        <v>9</v>
      </c>
      <c r="AE6" s="284" t="n">
        <f aca="false">SUM(I6:AD6)</f>
        <v>396</v>
      </c>
    </row>
    <row r="7" s="1" customFormat="true" ht="16.5" hidden="false" customHeight="false" outlineLevel="0" collapsed="false">
      <c r="A7" s="280" t="n">
        <v>6</v>
      </c>
      <c r="B7" s="281" t="n">
        <v>15</v>
      </c>
      <c r="C7" s="281" t="n">
        <v>26</v>
      </c>
      <c r="D7" s="281" t="s">
        <v>514</v>
      </c>
      <c r="E7" s="281" t="s">
        <v>514</v>
      </c>
      <c r="F7" s="281" t="n">
        <v>148</v>
      </c>
      <c r="G7" s="281" t="s">
        <v>35</v>
      </c>
      <c r="H7" s="82" t="n">
        <v>724</v>
      </c>
      <c r="I7" s="280" t="n">
        <v>36</v>
      </c>
      <c r="J7" s="280" t="n">
        <v>60</v>
      </c>
      <c r="K7" s="280" t="n">
        <v>92</v>
      </c>
      <c r="L7" s="280" t="n">
        <v>2</v>
      </c>
      <c r="M7" s="280" t="n">
        <v>24</v>
      </c>
      <c r="N7" s="280" t="n">
        <v>49</v>
      </c>
      <c r="O7" s="280" t="n">
        <v>9</v>
      </c>
      <c r="P7" s="280" t="n">
        <v>12</v>
      </c>
      <c r="Q7" s="280" t="n">
        <v>24</v>
      </c>
      <c r="R7" s="280" t="n">
        <v>85</v>
      </c>
      <c r="S7" s="280" t="n">
        <v>4</v>
      </c>
      <c r="T7" s="280" t="n">
        <v>10</v>
      </c>
      <c r="U7" s="280" t="n">
        <v>9</v>
      </c>
      <c r="V7" s="280" t="n">
        <v>0</v>
      </c>
      <c r="AC7" s="280" t="n">
        <v>0</v>
      </c>
      <c r="AD7" s="283" t="n">
        <v>13</v>
      </c>
      <c r="AE7" s="284" t="n">
        <f aca="false">SUM(I7:AD7)</f>
        <v>429</v>
      </c>
    </row>
    <row r="8" s="1" customFormat="true" ht="16.5" hidden="false" customHeight="false" outlineLevel="0" collapsed="false">
      <c r="A8" s="280" t="n">
        <v>7</v>
      </c>
      <c r="B8" s="281" t="n">
        <v>15</v>
      </c>
      <c r="C8" s="281" t="n">
        <v>26</v>
      </c>
      <c r="D8" s="281" t="s">
        <v>514</v>
      </c>
      <c r="E8" s="281" t="s">
        <v>514</v>
      </c>
      <c r="F8" s="281" t="n">
        <v>148</v>
      </c>
      <c r="G8" s="281" t="s">
        <v>137</v>
      </c>
      <c r="H8" s="82" t="n">
        <v>724</v>
      </c>
      <c r="I8" s="280" t="n">
        <v>39</v>
      </c>
      <c r="J8" s="280" t="n">
        <v>66</v>
      </c>
      <c r="K8" s="280" t="n">
        <v>136</v>
      </c>
      <c r="L8" s="280" t="n">
        <v>2</v>
      </c>
      <c r="M8" s="280" t="n">
        <v>20</v>
      </c>
      <c r="N8" s="280" t="n">
        <v>52</v>
      </c>
      <c r="O8" s="280" t="n">
        <v>3</v>
      </c>
      <c r="P8" s="280" t="n">
        <v>9</v>
      </c>
      <c r="Q8" s="280" t="n">
        <v>20</v>
      </c>
      <c r="R8" s="280" t="n">
        <v>55</v>
      </c>
      <c r="S8" s="280" t="n">
        <v>5</v>
      </c>
      <c r="T8" s="280" t="n">
        <v>7</v>
      </c>
      <c r="U8" s="280" t="n">
        <v>18</v>
      </c>
      <c r="V8" s="280" t="n">
        <v>3</v>
      </c>
      <c r="AC8" s="280" t="n">
        <v>0</v>
      </c>
      <c r="AD8" s="283" t="n">
        <v>21</v>
      </c>
      <c r="AE8" s="284" t="n">
        <f aca="false">SUM(I8:AD8)</f>
        <v>456</v>
      </c>
    </row>
    <row r="9" s="1" customFormat="true" ht="16.5" hidden="false" customHeight="false" outlineLevel="0" collapsed="false">
      <c r="A9" s="280" t="n">
        <v>8</v>
      </c>
      <c r="B9" s="281" t="n">
        <v>15</v>
      </c>
      <c r="C9" s="281" t="n">
        <v>26</v>
      </c>
      <c r="D9" s="281" t="s">
        <v>514</v>
      </c>
      <c r="E9" s="281" t="s">
        <v>514</v>
      </c>
      <c r="F9" s="281" t="n">
        <v>148</v>
      </c>
      <c r="G9" s="281" t="s">
        <v>138</v>
      </c>
      <c r="H9" s="82" t="n">
        <v>724</v>
      </c>
      <c r="I9" s="280" t="n">
        <v>53</v>
      </c>
      <c r="J9" s="280" t="n">
        <v>81</v>
      </c>
      <c r="K9" s="280" t="n">
        <v>113</v>
      </c>
      <c r="L9" s="280" t="n">
        <v>8</v>
      </c>
      <c r="M9" s="280" t="n">
        <v>26</v>
      </c>
      <c r="N9" s="280" t="n">
        <v>16</v>
      </c>
      <c r="O9" s="280" t="n">
        <v>12</v>
      </c>
      <c r="P9" s="280" t="n">
        <v>7</v>
      </c>
      <c r="Q9" s="280" t="n">
        <v>11</v>
      </c>
      <c r="R9" s="280" t="n">
        <v>97</v>
      </c>
      <c r="S9" s="280" t="n">
        <v>0</v>
      </c>
      <c r="T9" s="280" t="n">
        <v>12</v>
      </c>
      <c r="U9" s="280" t="n">
        <v>0</v>
      </c>
      <c r="V9" s="280" t="n">
        <v>0</v>
      </c>
      <c r="AC9" s="280" t="n">
        <v>1</v>
      </c>
      <c r="AD9" s="283" t="n">
        <v>23</v>
      </c>
      <c r="AE9" s="284" t="n">
        <f aca="false">SUM(I9:AD9)</f>
        <v>460</v>
      </c>
    </row>
    <row r="10" s="1" customFormat="true" ht="16.5" hidden="false" customHeight="false" outlineLevel="0" collapsed="false">
      <c r="A10" s="280" t="n">
        <v>9</v>
      </c>
      <c r="B10" s="281" t="n">
        <v>15</v>
      </c>
      <c r="C10" s="281" t="n">
        <v>26</v>
      </c>
      <c r="D10" s="281" t="s">
        <v>514</v>
      </c>
      <c r="E10" s="281" t="s">
        <v>514</v>
      </c>
      <c r="F10" s="281" t="n">
        <v>149</v>
      </c>
      <c r="G10" s="281" t="s">
        <v>33</v>
      </c>
      <c r="H10" s="82" t="n">
        <v>568</v>
      </c>
      <c r="I10" s="280" t="n">
        <v>28</v>
      </c>
      <c r="J10" s="280" t="n">
        <v>34</v>
      </c>
      <c r="K10" s="280" t="n">
        <v>123</v>
      </c>
      <c r="L10" s="280" t="n">
        <v>4</v>
      </c>
      <c r="M10" s="280" t="n">
        <v>13</v>
      </c>
      <c r="N10" s="280" t="n">
        <v>40</v>
      </c>
      <c r="O10" s="280" t="n">
        <v>0</v>
      </c>
      <c r="P10" s="280" t="n">
        <v>37</v>
      </c>
      <c r="Q10" s="280" t="n">
        <v>17</v>
      </c>
      <c r="R10" s="280" t="n">
        <v>34</v>
      </c>
      <c r="S10" s="280" t="n">
        <v>8</v>
      </c>
      <c r="T10" s="280" t="n">
        <v>6</v>
      </c>
      <c r="U10" s="280" t="n">
        <v>9</v>
      </c>
      <c r="V10" s="280" t="n">
        <v>2</v>
      </c>
      <c r="AC10" s="280" t="n">
        <v>0</v>
      </c>
      <c r="AD10" s="283" t="n">
        <v>14</v>
      </c>
      <c r="AE10" s="284" t="n">
        <f aca="false">SUM(I10:AD10)</f>
        <v>369</v>
      </c>
    </row>
    <row r="11" s="1" customFormat="true" ht="16.5" hidden="false" customHeight="false" outlineLevel="0" collapsed="false">
      <c r="A11" s="280" t="n">
        <v>10</v>
      </c>
      <c r="B11" s="281" t="n">
        <v>15</v>
      </c>
      <c r="C11" s="281" t="n">
        <v>26</v>
      </c>
      <c r="D11" s="281" t="s">
        <v>514</v>
      </c>
      <c r="E11" s="281" t="s">
        <v>514</v>
      </c>
      <c r="F11" s="281" t="n">
        <v>149</v>
      </c>
      <c r="G11" s="281" t="s">
        <v>34</v>
      </c>
      <c r="H11" s="82" t="n">
        <v>568</v>
      </c>
      <c r="I11" s="280" t="n">
        <v>31</v>
      </c>
      <c r="J11" s="280" t="n">
        <v>40</v>
      </c>
      <c r="K11" s="280" t="n">
        <v>116</v>
      </c>
      <c r="L11" s="280" t="n">
        <v>2</v>
      </c>
      <c r="M11" s="280" t="n">
        <v>17</v>
      </c>
      <c r="N11" s="280" t="n">
        <v>38</v>
      </c>
      <c r="O11" s="280" t="n">
        <v>2</v>
      </c>
      <c r="P11" s="280" t="n">
        <v>17</v>
      </c>
      <c r="Q11" s="280" t="n">
        <v>16</v>
      </c>
      <c r="R11" s="280" t="n">
        <v>52</v>
      </c>
      <c r="S11" s="280" t="n">
        <v>7</v>
      </c>
      <c r="T11" s="280" t="n">
        <v>8</v>
      </c>
      <c r="U11" s="280" t="n">
        <v>9</v>
      </c>
      <c r="V11" s="280" t="n">
        <v>2</v>
      </c>
      <c r="AC11" s="280" t="n">
        <v>0</v>
      </c>
      <c r="AD11" s="283" t="n">
        <v>10</v>
      </c>
      <c r="AE11" s="284" t="n">
        <f aca="false">SUM(I11:AD11)</f>
        <v>367</v>
      </c>
    </row>
    <row r="12" s="1" customFormat="true" ht="16.5" hidden="false" customHeight="false" outlineLevel="0" collapsed="false">
      <c r="A12" s="280" t="n">
        <v>11</v>
      </c>
      <c r="B12" s="281" t="n">
        <v>15</v>
      </c>
      <c r="C12" s="281" t="n">
        <v>26</v>
      </c>
      <c r="D12" s="281" t="s">
        <v>514</v>
      </c>
      <c r="E12" s="281" t="s">
        <v>514</v>
      </c>
      <c r="F12" s="281" t="n">
        <v>149</v>
      </c>
      <c r="G12" s="281" t="s">
        <v>35</v>
      </c>
      <c r="H12" s="82" t="n">
        <v>568</v>
      </c>
      <c r="I12" s="280" t="n">
        <v>32</v>
      </c>
      <c r="J12" s="280" t="n">
        <v>45</v>
      </c>
      <c r="K12" s="280" t="n">
        <v>123</v>
      </c>
      <c r="L12" s="280" t="n">
        <v>3</v>
      </c>
      <c r="M12" s="280" t="n">
        <v>18</v>
      </c>
      <c r="N12" s="280" t="n">
        <v>35</v>
      </c>
      <c r="O12" s="280" t="n">
        <v>5</v>
      </c>
      <c r="P12" s="280" t="n">
        <v>29</v>
      </c>
      <c r="Q12" s="280" t="n">
        <v>14</v>
      </c>
      <c r="R12" s="280" t="n">
        <v>49</v>
      </c>
      <c r="S12" s="280" t="n">
        <v>7</v>
      </c>
      <c r="T12" s="280" t="n">
        <v>2</v>
      </c>
      <c r="U12" s="280" t="n">
        <v>11</v>
      </c>
      <c r="V12" s="280" t="n">
        <v>0</v>
      </c>
      <c r="AC12" s="280" t="n">
        <v>1</v>
      </c>
      <c r="AD12" s="283" t="n">
        <v>11</v>
      </c>
      <c r="AE12" s="284" t="n">
        <f aca="false">SUM(I12:AD12)</f>
        <v>385</v>
      </c>
    </row>
    <row r="13" s="1" customFormat="true" ht="16.5" hidden="false" customHeight="false" outlineLevel="0" collapsed="false">
      <c r="A13" s="280" t="n">
        <v>12</v>
      </c>
      <c r="B13" s="281" t="n">
        <v>15</v>
      </c>
      <c r="C13" s="281" t="n">
        <v>26</v>
      </c>
      <c r="D13" s="281" t="s">
        <v>514</v>
      </c>
      <c r="E13" s="281" t="s">
        <v>514</v>
      </c>
      <c r="F13" s="281" t="n">
        <v>149</v>
      </c>
      <c r="G13" s="281" t="s">
        <v>137</v>
      </c>
      <c r="H13" s="82" t="n">
        <v>567</v>
      </c>
      <c r="I13" s="280" t="n">
        <v>25</v>
      </c>
      <c r="J13" s="280" t="n">
        <v>47</v>
      </c>
      <c r="K13" s="280" t="n">
        <v>97</v>
      </c>
      <c r="L13" s="280" t="n">
        <v>4</v>
      </c>
      <c r="M13" s="280" t="n">
        <v>9</v>
      </c>
      <c r="N13" s="280" t="n">
        <v>39</v>
      </c>
      <c r="O13" s="280" t="n">
        <v>0</v>
      </c>
      <c r="P13" s="280" t="n">
        <v>33</v>
      </c>
      <c r="Q13" s="280" t="n">
        <v>19</v>
      </c>
      <c r="R13" s="280" t="n">
        <v>58</v>
      </c>
      <c r="S13" s="280" t="n">
        <v>16</v>
      </c>
      <c r="T13" s="280" t="n">
        <v>6</v>
      </c>
      <c r="U13" s="280" t="n">
        <v>8</v>
      </c>
      <c r="V13" s="280" t="n">
        <v>1</v>
      </c>
      <c r="AC13" s="280" t="n">
        <v>0</v>
      </c>
      <c r="AD13" s="283" t="n">
        <v>19</v>
      </c>
      <c r="AE13" s="284" t="n">
        <f aca="false">SUM(I13:AD13)</f>
        <v>381</v>
      </c>
    </row>
    <row r="14" s="1" customFormat="true" ht="16.5" hidden="false" customHeight="false" outlineLevel="0" collapsed="false">
      <c r="A14" s="280" t="n">
        <v>13</v>
      </c>
      <c r="B14" s="281" t="n">
        <v>15</v>
      </c>
      <c r="C14" s="281" t="n">
        <v>26</v>
      </c>
      <c r="D14" s="281" t="s">
        <v>514</v>
      </c>
      <c r="E14" s="281" t="s">
        <v>514</v>
      </c>
      <c r="F14" s="281" t="n">
        <v>150</v>
      </c>
      <c r="G14" s="281" t="s">
        <v>33</v>
      </c>
      <c r="H14" s="82" t="n">
        <v>600</v>
      </c>
      <c r="I14" s="280" t="n">
        <v>41</v>
      </c>
      <c r="J14" s="280" t="n">
        <v>38</v>
      </c>
      <c r="K14" s="280" t="n">
        <v>175</v>
      </c>
      <c r="L14" s="280" t="n">
        <v>4</v>
      </c>
      <c r="M14" s="280" t="n">
        <v>13</v>
      </c>
      <c r="N14" s="280" t="n">
        <v>37</v>
      </c>
      <c r="O14" s="280" t="n">
        <v>2</v>
      </c>
      <c r="P14" s="280" t="n">
        <v>11</v>
      </c>
      <c r="Q14" s="280" t="n">
        <v>15</v>
      </c>
      <c r="R14" s="280" t="n">
        <v>22</v>
      </c>
      <c r="S14" s="280" t="n">
        <v>1</v>
      </c>
      <c r="T14" s="280" t="n">
        <v>10</v>
      </c>
      <c r="U14" s="280" t="n">
        <v>13</v>
      </c>
      <c r="V14" s="280" t="n">
        <v>1</v>
      </c>
      <c r="AC14" s="280" t="n">
        <v>1</v>
      </c>
      <c r="AD14" s="283" t="n">
        <v>11</v>
      </c>
      <c r="AE14" s="284" t="n">
        <f aca="false">SUM(I14:AD14)</f>
        <v>395</v>
      </c>
    </row>
    <row r="15" s="1" customFormat="true" ht="16.5" hidden="false" customHeight="false" outlineLevel="0" collapsed="false">
      <c r="A15" s="280" t="n">
        <v>14</v>
      </c>
      <c r="B15" s="281" t="n">
        <v>15</v>
      </c>
      <c r="C15" s="281" t="n">
        <v>26</v>
      </c>
      <c r="D15" s="281" t="s">
        <v>514</v>
      </c>
      <c r="E15" s="281" t="s">
        <v>514</v>
      </c>
      <c r="F15" s="281" t="n">
        <v>150</v>
      </c>
      <c r="G15" s="281" t="s">
        <v>34</v>
      </c>
      <c r="H15" s="82" t="n">
        <v>600</v>
      </c>
      <c r="I15" s="280" t="n">
        <v>32</v>
      </c>
      <c r="J15" s="280" t="n">
        <v>53</v>
      </c>
      <c r="K15" s="280" t="n">
        <v>151</v>
      </c>
      <c r="L15" s="280" t="n">
        <v>1</v>
      </c>
      <c r="M15" s="280" t="n">
        <v>19</v>
      </c>
      <c r="N15" s="280" t="n">
        <v>28</v>
      </c>
      <c r="O15" s="280" t="n">
        <v>0</v>
      </c>
      <c r="P15" s="280" t="n">
        <v>9</v>
      </c>
      <c r="Q15" s="280" t="n">
        <v>12</v>
      </c>
      <c r="R15" s="280" t="n">
        <v>24</v>
      </c>
      <c r="S15" s="280" t="n">
        <v>4</v>
      </c>
      <c r="T15" s="280" t="n">
        <v>13</v>
      </c>
      <c r="U15" s="280" t="n">
        <v>17</v>
      </c>
      <c r="V15" s="280" t="n">
        <v>1</v>
      </c>
      <c r="AC15" s="280" t="n">
        <v>0</v>
      </c>
      <c r="AD15" s="283" t="n">
        <v>7</v>
      </c>
      <c r="AE15" s="284" t="n">
        <f aca="false">SUM(I15:AD15)</f>
        <v>371</v>
      </c>
    </row>
    <row r="16" s="1" customFormat="true" ht="16.5" hidden="false" customHeight="false" outlineLevel="0" collapsed="false">
      <c r="A16" s="280" t="n">
        <v>15</v>
      </c>
      <c r="B16" s="281" t="n">
        <v>15</v>
      </c>
      <c r="C16" s="281" t="n">
        <v>26</v>
      </c>
      <c r="D16" s="281" t="s">
        <v>514</v>
      </c>
      <c r="E16" s="281" t="s">
        <v>514</v>
      </c>
      <c r="F16" s="281" t="n">
        <v>150</v>
      </c>
      <c r="G16" s="281" t="s">
        <v>35</v>
      </c>
      <c r="H16" s="82" t="n">
        <v>599</v>
      </c>
      <c r="I16" s="280" t="n">
        <v>33</v>
      </c>
      <c r="J16" s="280" t="n">
        <v>54</v>
      </c>
      <c r="K16" s="280" t="n">
        <v>174</v>
      </c>
      <c r="L16" s="280" t="n">
        <v>2</v>
      </c>
      <c r="M16" s="280" t="n">
        <v>14</v>
      </c>
      <c r="N16" s="280" t="n">
        <v>29</v>
      </c>
      <c r="O16" s="280" t="n">
        <v>2</v>
      </c>
      <c r="P16" s="280" t="n">
        <v>9</v>
      </c>
      <c r="Q16" s="280" t="n">
        <v>21</v>
      </c>
      <c r="R16" s="280" t="n">
        <v>31</v>
      </c>
      <c r="S16" s="280" t="n">
        <v>3</v>
      </c>
      <c r="T16" s="280" t="n">
        <v>14</v>
      </c>
      <c r="U16" s="280" t="n">
        <v>22</v>
      </c>
      <c r="V16" s="280" t="n">
        <v>2</v>
      </c>
      <c r="AC16" s="280" t="n">
        <v>0</v>
      </c>
      <c r="AD16" s="283" t="n">
        <v>6</v>
      </c>
      <c r="AE16" s="284" t="n">
        <f aca="false">SUM(I16:AD16)</f>
        <v>416</v>
      </c>
    </row>
    <row r="17" s="1" customFormat="true" ht="16.5" hidden="false" customHeight="false" outlineLevel="0" collapsed="false">
      <c r="A17" s="280" t="n">
        <v>16</v>
      </c>
      <c r="B17" s="281" t="n">
        <v>15</v>
      </c>
      <c r="C17" s="281" t="n">
        <v>26</v>
      </c>
      <c r="D17" s="281" t="s">
        <v>514</v>
      </c>
      <c r="E17" s="281" t="s">
        <v>514</v>
      </c>
      <c r="F17" s="281" t="n">
        <v>151</v>
      </c>
      <c r="G17" s="281" t="s">
        <v>33</v>
      </c>
      <c r="H17" s="82" t="n">
        <v>674</v>
      </c>
      <c r="I17" s="280" t="n">
        <v>36</v>
      </c>
      <c r="J17" s="280" t="n">
        <v>44</v>
      </c>
      <c r="K17" s="280" t="n">
        <v>129</v>
      </c>
      <c r="L17" s="280" t="n">
        <v>2</v>
      </c>
      <c r="M17" s="280" t="n">
        <v>13</v>
      </c>
      <c r="N17" s="280" t="n">
        <v>77</v>
      </c>
      <c r="O17" s="280" t="n">
        <v>1</v>
      </c>
      <c r="P17" s="280" t="n">
        <v>53</v>
      </c>
      <c r="Q17" s="280" t="n">
        <v>4</v>
      </c>
      <c r="R17" s="280" t="n">
        <v>25</v>
      </c>
      <c r="S17" s="280" t="n">
        <v>4</v>
      </c>
      <c r="T17" s="280" t="n">
        <v>12</v>
      </c>
      <c r="U17" s="280" t="n">
        <v>11</v>
      </c>
      <c r="V17" s="280" t="n">
        <v>1</v>
      </c>
      <c r="AC17" s="280" t="n">
        <v>0</v>
      </c>
      <c r="AD17" s="283" t="n">
        <v>47</v>
      </c>
      <c r="AE17" s="284" t="n">
        <f aca="false">SUM(I17:AD17)</f>
        <v>459</v>
      </c>
    </row>
    <row r="18" s="1" customFormat="true" ht="16.5" hidden="false" customHeight="false" outlineLevel="0" collapsed="false">
      <c r="A18" s="280" t="n">
        <v>17</v>
      </c>
      <c r="B18" s="281" t="n">
        <v>15</v>
      </c>
      <c r="C18" s="281" t="n">
        <v>26</v>
      </c>
      <c r="D18" s="281" t="s">
        <v>514</v>
      </c>
      <c r="E18" s="281" t="s">
        <v>514</v>
      </c>
      <c r="F18" s="281" t="n">
        <v>151</v>
      </c>
      <c r="G18" s="281" t="s">
        <v>34</v>
      </c>
      <c r="H18" s="82" t="n">
        <v>674</v>
      </c>
      <c r="I18" s="280" t="n">
        <v>38</v>
      </c>
      <c r="J18" s="280" t="n">
        <v>52</v>
      </c>
      <c r="K18" s="280" t="n">
        <v>121</v>
      </c>
      <c r="L18" s="280" t="n">
        <v>3</v>
      </c>
      <c r="M18" s="280" t="n">
        <v>24</v>
      </c>
      <c r="N18" s="280" t="n">
        <v>66</v>
      </c>
      <c r="O18" s="280" t="n">
        <v>0</v>
      </c>
      <c r="P18" s="280" t="n">
        <v>69</v>
      </c>
      <c r="Q18" s="280" t="n">
        <v>3</v>
      </c>
      <c r="R18" s="280" t="n">
        <v>47</v>
      </c>
      <c r="S18" s="280" t="n">
        <v>5</v>
      </c>
      <c r="T18" s="280" t="n">
        <v>9</v>
      </c>
      <c r="U18" s="280" t="n">
        <v>12</v>
      </c>
      <c r="V18" s="280" t="n">
        <v>0</v>
      </c>
      <c r="AC18" s="280" t="n">
        <v>0</v>
      </c>
      <c r="AD18" s="283" t="n">
        <v>12</v>
      </c>
      <c r="AE18" s="284" t="n">
        <f aca="false">SUM(I18:AD18)</f>
        <v>461</v>
      </c>
    </row>
    <row r="19" s="1" customFormat="true" ht="16.5" hidden="false" customHeight="false" outlineLevel="0" collapsed="false">
      <c r="A19" s="280" t="n">
        <v>18</v>
      </c>
      <c r="B19" s="281" t="n">
        <v>15</v>
      </c>
      <c r="C19" s="281" t="n">
        <v>26</v>
      </c>
      <c r="D19" s="281" t="s">
        <v>514</v>
      </c>
      <c r="E19" s="281" t="s">
        <v>514</v>
      </c>
      <c r="F19" s="281" t="n">
        <v>151</v>
      </c>
      <c r="G19" s="281" t="s">
        <v>35</v>
      </c>
      <c r="H19" s="82" t="n">
        <v>673</v>
      </c>
      <c r="I19" s="280" t="n">
        <v>34</v>
      </c>
      <c r="J19" s="280" t="n">
        <v>47</v>
      </c>
      <c r="K19" s="280" t="n">
        <v>122</v>
      </c>
      <c r="L19" s="280" t="n">
        <v>1</v>
      </c>
      <c r="M19" s="280" t="n">
        <v>11</v>
      </c>
      <c r="N19" s="280" t="n">
        <v>84</v>
      </c>
      <c r="O19" s="280" t="n">
        <v>2</v>
      </c>
      <c r="P19" s="280" t="n">
        <v>48</v>
      </c>
      <c r="Q19" s="280" t="n">
        <v>16</v>
      </c>
      <c r="R19" s="280" t="n">
        <v>27</v>
      </c>
      <c r="S19" s="280" t="n">
        <v>13</v>
      </c>
      <c r="T19" s="280" t="n">
        <v>12</v>
      </c>
      <c r="U19" s="280" t="n">
        <v>6</v>
      </c>
      <c r="V19" s="280" t="n">
        <v>1</v>
      </c>
      <c r="AC19" s="280" t="n">
        <v>0</v>
      </c>
      <c r="AD19" s="283" t="n">
        <v>12</v>
      </c>
      <c r="AE19" s="284" t="n">
        <f aca="false">SUM(I19:AD19)</f>
        <v>436</v>
      </c>
    </row>
    <row r="20" s="1" customFormat="true" ht="16.5" hidden="false" customHeight="false" outlineLevel="0" collapsed="false">
      <c r="A20" s="280" t="n">
        <v>19</v>
      </c>
      <c r="B20" s="281" t="n">
        <v>15</v>
      </c>
      <c r="C20" s="281" t="n">
        <v>26</v>
      </c>
      <c r="D20" s="281" t="s">
        <v>514</v>
      </c>
      <c r="E20" s="281" t="s">
        <v>514</v>
      </c>
      <c r="F20" s="281" t="n">
        <v>151</v>
      </c>
      <c r="G20" s="281" t="s">
        <v>137</v>
      </c>
      <c r="H20" s="82" t="n">
        <v>673</v>
      </c>
      <c r="I20" s="280" t="n">
        <v>35</v>
      </c>
      <c r="J20" s="280" t="n">
        <v>57</v>
      </c>
      <c r="K20" s="280" t="n">
        <v>125</v>
      </c>
      <c r="L20" s="280" t="n">
        <v>3</v>
      </c>
      <c r="M20" s="280" t="n">
        <v>5</v>
      </c>
      <c r="N20" s="280" t="n">
        <v>68</v>
      </c>
      <c r="O20" s="280" t="n">
        <v>0</v>
      </c>
      <c r="P20" s="280" t="n">
        <v>67</v>
      </c>
      <c r="Q20" s="280" t="n">
        <v>5</v>
      </c>
      <c r="R20" s="280" t="n">
        <v>36</v>
      </c>
      <c r="S20" s="280" t="n">
        <v>5</v>
      </c>
      <c r="T20" s="280" t="n">
        <v>22</v>
      </c>
      <c r="U20" s="280" t="n">
        <v>8</v>
      </c>
      <c r="V20" s="280" t="n">
        <v>0</v>
      </c>
      <c r="AC20" s="280" t="n">
        <v>0</v>
      </c>
      <c r="AD20" s="283" t="n">
        <v>16</v>
      </c>
      <c r="AE20" s="284" t="n">
        <f aca="false">SUM(I20:AD20)</f>
        <v>452</v>
      </c>
    </row>
    <row r="21" s="1" customFormat="true" ht="16.5" hidden="false" customHeight="false" outlineLevel="0" collapsed="false">
      <c r="A21" s="280" t="n">
        <v>20</v>
      </c>
      <c r="B21" s="281" t="n">
        <v>15</v>
      </c>
      <c r="C21" s="281" t="n">
        <v>26</v>
      </c>
      <c r="D21" s="281" t="s">
        <v>514</v>
      </c>
      <c r="E21" s="281" t="s">
        <v>514</v>
      </c>
      <c r="F21" s="281" t="n">
        <v>152</v>
      </c>
      <c r="G21" s="281" t="s">
        <v>33</v>
      </c>
      <c r="H21" s="82" t="n">
        <v>536</v>
      </c>
      <c r="I21" s="280" t="n">
        <v>32</v>
      </c>
      <c r="J21" s="280" t="n">
        <v>49</v>
      </c>
      <c r="K21" s="280" t="n">
        <v>106</v>
      </c>
      <c r="L21" s="280" t="n">
        <v>3</v>
      </c>
      <c r="M21" s="280" t="n">
        <v>9</v>
      </c>
      <c r="N21" s="280" t="n">
        <v>50</v>
      </c>
      <c r="O21" s="280" t="n">
        <v>2</v>
      </c>
      <c r="P21" s="280" t="n">
        <v>40</v>
      </c>
      <c r="Q21" s="280" t="n">
        <v>3</v>
      </c>
      <c r="R21" s="280" t="n">
        <v>34</v>
      </c>
      <c r="S21" s="280" t="n">
        <v>4</v>
      </c>
      <c r="T21" s="280" t="n">
        <v>10</v>
      </c>
      <c r="U21" s="280" t="n">
        <v>15</v>
      </c>
      <c r="V21" s="280" t="n">
        <v>1</v>
      </c>
      <c r="AC21" s="280" t="n">
        <v>0</v>
      </c>
      <c r="AD21" s="283" t="n">
        <v>11</v>
      </c>
      <c r="AE21" s="284" t="n">
        <f aca="false">SUM(I21:AD21)</f>
        <v>369</v>
      </c>
    </row>
    <row r="22" s="1" customFormat="true" ht="16.5" hidden="false" customHeight="false" outlineLevel="0" collapsed="false">
      <c r="A22" s="280" t="n">
        <v>21</v>
      </c>
      <c r="B22" s="281" t="n">
        <v>15</v>
      </c>
      <c r="C22" s="281" t="n">
        <v>26</v>
      </c>
      <c r="D22" s="281" t="s">
        <v>514</v>
      </c>
      <c r="E22" s="281" t="s">
        <v>514</v>
      </c>
      <c r="F22" s="281" t="n">
        <v>152</v>
      </c>
      <c r="G22" s="281" t="s">
        <v>34</v>
      </c>
      <c r="H22" s="82" t="n">
        <v>535</v>
      </c>
      <c r="I22" s="280" t="n">
        <v>41</v>
      </c>
      <c r="J22" s="280" t="n">
        <v>45</v>
      </c>
      <c r="K22" s="280" t="n">
        <v>77</v>
      </c>
      <c r="L22" s="280" t="n">
        <v>0</v>
      </c>
      <c r="M22" s="280" t="n">
        <v>9</v>
      </c>
      <c r="N22" s="280" t="n">
        <v>54</v>
      </c>
      <c r="O22" s="280" t="n">
        <v>1</v>
      </c>
      <c r="P22" s="280" t="n">
        <v>46</v>
      </c>
      <c r="Q22" s="280" t="n">
        <v>12</v>
      </c>
      <c r="R22" s="280" t="n">
        <v>32</v>
      </c>
      <c r="S22" s="280" t="n">
        <v>5</v>
      </c>
      <c r="T22" s="280" t="n">
        <v>10</v>
      </c>
      <c r="U22" s="280" t="n">
        <v>8</v>
      </c>
      <c r="V22" s="280" t="n">
        <v>2</v>
      </c>
      <c r="AC22" s="280" t="n">
        <v>0</v>
      </c>
      <c r="AD22" s="283" t="n">
        <v>21</v>
      </c>
      <c r="AE22" s="284" t="n">
        <f aca="false">SUM(I22:AD22)</f>
        <v>363</v>
      </c>
    </row>
    <row r="23" s="1" customFormat="true" ht="17.25" hidden="false" customHeight="false" outlineLevel="0" collapsed="false">
      <c r="A23" s="280" t="n">
        <v>22</v>
      </c>
      <c r="B23" s="281" t="n">
        <v>15</v>
      </c>
      <c r="C23" s="281" t="n">
        <v>26</v>
      </c>
      <c r="D23" s="281" t="s">
        <v>514</v>
      </c>
      <c r="E23" s="281" t="s">
        <v>514</v>
      </c>
      <c r="F23" s="281" t="n">
        <v>152</v>
      </c>
      <c r="G23" s="281" t="s">
        <v>35</v>
      </c>
      <c r="H23" s="83" t="n">
        <v>535</v>
      </c>
      <c r="I23" s="280" t="n">
        <v>35</v>
      </c>
      <c r="J23" s="280" t="n">
        <v>58</v>
      </c>
      <c r="K23" s="280" t="n">
        <v>123</v>
      </c>
      <c r="L23" s="280" t="n">
        <v>2</v>
      </c>
      <c r="M23" s="280" t="n">
        <v>9</v>
      </c>
      <c r="N23" s="280" t="n">
        <v>48</v>
      </c>
      <c r="O23" s="280" t="n">
        <v>3</v>
      </c>
      <c r="P23" s="280" t="n">
        <v>43</v>
      </c>
      <c r="Q23" s="280" t="n">
        <v>5</v>
      </c>
      <c r="R23" s="280" t="n">
        <v>17</v>
      </c>
      <c r="S23" s="280" t="n">
        <v>3</v>
      </c>
      <c r="T23" s="280" t="n">
        <v>19</v>
      </c>
      <c r="U23" s="280" t="n">
        <v>9</v>
      </c>
      <c r="V23" s="280" t="n">
        <v>2</v>
      </c>
      <c r="AC23" s="280" t="n">
        <v>0</v>
      </c>
      <c r="AD23" s="283" t="n">
        <v>10</v>
      </c>
      <c r="AE23" s="284" t="n">
        <f aca="false">SUM(I23:AD23)</f>
        <v>386</v>
      </c>
    </row>
    <row r="24" s="1" customFormat="true" ht="16.5" hidden="false" customHeight="false" outlineLevel="0" collapsed="false">
      <c r="C24" s="29" t="s">
        <v>65</v>
      </c>
      <c r="D24" s="30" t="s">
        <v>66</v>
      </c>
      <c r="E24" s="30"/>
      <c r="F24" s="30"/>
      <c r="G24" s="30"/>
      <c r="H24" s="31" t="n">
        <f aca="false">SUM(H2:H23)</f>
        <v>14054</v>
      </c>
      <c r="I24" s="31" t="n">
        <f aca="false">SUM(I2:I23)</f>
        <v>792</v>
      </c>
      <c r="J24" s="31" t="n">
        <f aca="false">SUM(J2:J23)</f>
        <v>1249</v>
      </c>
      <c r="K24" s="31" t="n">
        <f aca="false">SUM(K2:K23)</f>
        <v>2724</v>
      </c>
      <c r="L24" s="31" t="n">
        <f aca="false">SUM(L2:L23)</f>
        <v>66</v>
      </c>
      <c r="M24" s="31" t="n">
        <f aca="false">SUM(M2:M23)</f>
        <v>365</v>
      </c>
      <c r="N24" s="31" t="n">
        <f aca="false">SUM(N2:N23)</f>
        <v>1001</v>
      </c>
      <c r="O24" s="31" t="n">
        <f aca="false">SUM(O2:O23)</f>
        <v>82</v>
      </c>
      <c r="P24" s="31" t="n">
        <f aca="false">SUM(P2:P23)</f>
        <v>624</v>
      </c>
      <c r="Q24" s="31" t="n">
        <f aca="false">SUM(Q2:Q23)</f>
        <v>325</v>
      </c>
      <c r="R24" s="31" t="n">
        <f aca="false">SUM(R2:R23)</f>
        <v>922</v>
      </c>
      <c r="S24" s="31" t="n">
        <f aca="false">SUM(S2:S23)</f>
        <v>112</v>
      </c>
      <c r="T24" s="31" t="n">
        <f aca="false">SUM(T2:T23)</f>
        <v>208</v>
      </c>
      <c r="U24" s="31" t="n">
        <f aca="false">SUM(U2:U23)</f>
        <v>251</v>
      </c>
      <c r="V24" s="31" t="n">
        <f aca="false">SUM(V2:V23)</f>
        <v>27</v>
      </c>
      <c r="W24" s="31" t="n">
        <f aca="false">SUM(W2:W23)</f>
        <v>0</v>
      </c>
      <c r="X24" s="31" t="n">
        <f aca="false">SUM(X2:X23)</f>
        <v>0</v>
      </c>
      <c r="Y24" s="31" t="n">
        <f aca="false">SUM(Y2:Y23)</f>
        <v>0</v>
      </c>
      <c r="Z24" s="31" t="n">
        <f aca="false">SUM(Z2:Z23)</f>
        <v>0</v>
      </c>
      <c r="AA24" s="31" t="n">
        <f aca="false">SUM(AA2:AA23)</f>
        <v>0</v>
      </c>
      <c r="AB24" s="31" t="n">
        <f aca="false">SUM(AB2:AB23)</f>
        <v>0</v>
      </c>
      <c r="AC24" s="31" t="n">
        <f aca="false">SUM(AC2:AC23)</f>
        <v>6</v>
      </c>
      <c r="AD24" s="285" t="n">
        <f aca="false">SUM(AD2:AD23)</f>
        <v>336</v>
      </c>
      <c r="AE24" s="286" t="n">
        <f aca="false">SUM(I24:AD24)</f>
        <v>9090</v>
      </c>
    </row>
    <row r="25" s="1" customFormat="true" ht="16.5" hidden="false" customHeight="false" outlineLevel="0" collapsed="false">
      <c r="F25" s="3"/>
      <c r="G25" s="3"/>
      <c r="U25" s="1" t="n">
        <f aca="false">U24/2</f>
        <v>125.5</v>
      </c>
      <c r="V25" s="1" t="n">
        <f aca="false">V24/2</f>
        <v>13.5</v>
      </c>
    </row>
    <row r="26" s="1" customFormat="true" ht="16.5" hidden="false" customHeight="true" outlineLevel="0" collapsed="false">
      <c r="C26" s="29" t="s">
        <v>67</v>
      </c>
      <c r="D26" s="287" t="s">
        <v>68</v>
      </c>
      <c r="E26" s="287"/>
      <c r="F26" s="287"/>
      <c r="G26" s="287"/>
      <c r="H26" s="288" t="s">
        <v>8</v>
      </c>
      <c r="I26" s="204" t="s">
        <v>9</v>
      </c>
      <c r="J26" s="204" t="s">
        <v>10</v>
      </c>
      <c r="K26" s="204" t="s">
        <v>11</v>
      </c>
      <c r="L26" s="204" t="s">
        <v>12</v>
      </c>
      <c r="M26" s="204" t="s">
        <v>13</v>
      </c>
      <c r="N26" s="204" t="s">
        <v>511</v>
      </c>
      <c r="O26" s="204" t="s">
        <v>15</v>
      </c>
      <c r="P26" s="204" t="s">
        <v>512</v>
      </c>
      <c r="Q26" s="204" t="s">
        <v>17</v>
      </c>
      <c r="R26" s="204" t="s">
        <v>18</v>
      </c>
      <c r="S26" s="204" t="s">
        <v>19</v>
      </c>
      <c r="T26" s="204" t="s">
        <v>20</v>
      </c>
      <c r="Z26" s="204" t="s">
        <v>29</v>
      </c>
      <c r="AA26" s="204" t="s">
        <v>513</v>
      </c>
      <c r="AB26" s="289" t="s">
        <v>31</v>
      </c>
    </row>
    <row r="27" s="1" customFormat="true" ht="16.5" hidden="false" customHeight="false" outlineLevel="0" collapsed="false">
      <c r="D27" s="287"/>
      <c r="E27" s="287"/>
      <c r="F27" s="287"/>
      <c r="G27" s="287"/>
      <c r="H27" s="284" t="n">
        <f aca="false">H24</f>
        <v>14054</v>
      </c>
      <c r="I27" s="284" t="n">
        <f aca="false">I24+U24/2-0.5</f>
        <v>917</v>
      </c>
      <c r="J27" s="284" t="n">
        <f aca="false">J24+V24/2+0.5</f>
        <v>1263</v>
      </c>
      <c r="K27" s="284" t="n">
        <f aca="false">K24+U24/2+0.5</f>
        <v>2850</v>
      </c>
      <c r="L27" s="284" t="n">
        <f aca="false">L24+V24/2-0.5</f>
        <v>79</v>
      </c>
      <c r="M27" s="284" t="n">
        <f aca="false">M24</f>
        <v>365</v>
      </c>
      <c r="N27" s="284" t="n">
        <f aca="false">N24</f>
        <v>1001</v>
      </c>
      <c r="O27" s="284" t="n">
        <f aca="false">O24</f>
        <v>82</v>
      </c>
      <c r="P27" s="284" t="n">
        <f aca="false">P24</f>
        <v>624</v>
      </c>
      <c r="Q27" s="284" t="n">
        <f aca="false">Q24</f>
        <v>325</v>
      </c>
      <c r="R27" s="284" t="n">
        <f aca="false">R24</f>
        <v>922</v>
      </c>
      <c r="S27" s="284" t="n">
        <f aca="false">S24</f>
        <v>112</v>
      </c>
      <c r="T27" s="284" t="n">
        <f aca="false">T24</f>
        <v>208</v>
      </c>
      <c r="Z27" s="284" t="n">
        <f aca="false">AC24</f>
        <v>6</v>
      </c>
      <c r="AA27" s="284" t="n">
        <f aca="false">AD24</f>
        <v>336</v>
      </c>
      <c r="AB27" s="284" t="n">
        <f aca="false">SUM(I27:AA27)</f>
        <v>9090</v>
      </c>
    </row>
    <row r="28" s="1" customFormat="true" ht="16.5" hidden="false" customHeight="false" outlineLevel="0" collapsed="false">
      <c r="F28" s="3"/>
      <c r="G28" s="3"/>
    </row>
    <row r="29" s="1" customFormat="true" ht="30.75" hidden="false" customHeight="true" outlineLevel="0" collapsed="false">
      <c r="C29" s="29" t="s">
        <v>69</v>
      </c>
      <c r="D29" s="287" t="s">
        <v>70</v>
      </c>
      <c r="E29" s="287"/>
      <c r="F29" s="287"/>
      <c r="G29" s="287"/>
      <c r="H29" s="288" t="s">
        <v>8</v>
      </c>
      <c r="I29" s="290" t="s">
        <v>71</v>
      </c>
      <c r="J29" s="290"/>
      <c r="K29" s="290" t="s">
        <v>72</v>
      </c>
      <c r="L29" s="290"/>
      <c r="M29" s="204" t="s">
        <v>13</v>
      </c>
      <c r="N29" s="204" t="s">
        <v>511</v>
      </c>
      <c r="O29" s="204" t="s">
        <v>15</v>
      </c>
      <c r="P29" s="204" t="s">
        <v>512</v>
      </c>
      <c r="Q29" s="204" t="s">
        <v>17</v>
      </c>
      <c r="R29" s="204" t="s">
        <v>18</v>
      </c>
      <c r="S29" s="204" t="s">
        <v>19</v>
      </c>
      <c r="T29" s="204" t="s">
        <v>20</v>
      </c>
      <c r="Z29" s="204" t="s">
        <v>29</v>
      </c>
      <c r="AA29" s="204" t="s">
        <v>513</v>
      </c>
      <c r="AB29" s="289" t="s">
        <v>31</v>
      </c>
    </row>
    <row r="30" s="1" customFormat="true" ht="16.5" hidden="false" customHeight="false" outlineLevel="0" collapsed="false">
      <c r="D30" s="287"/>
      <c r="E30" s="287"/>
      <c r="F30" s="287"/>
      <c r="G30" s="287"/>
      <c r="H30" s="284" t="n">
        <f aca="false">H24</f>
        <v>14054</v>
      </c>
      <c r="I30" s="291" t="n">
        <f aca="false">I27+K27</f>
        <v>3767</v>
      </c>
      <c r="J30" s="291"/>
      <c r="K30" s="291" t="n">
        <f aca="false">J27+L27</f>
        <v>1342</v>
      </c>
      <c r="L30" s="291"/>
      <c r="M30" s="284" t="n">
        <f aca="false">M27</f>
        <v>365</v>
      </c>
      <c r="N30" s="284" t="n">
        <f aca="false">N27</f>
        <v>1001</v>
      </c>
      <c r="O30" s="284" t="n">
        <f aca="false">O27</f>
        <v>82</v>
      </c>
      <c r="P30" s="284" t="n">
        <f aca="false">P27</f>
        <v>624</v>
      </c>
      <c r="Q30" s="284" t="n">
        <f aca="false">Q27</f>
        <v>325</v>
      </c>
      <c r="R30" s="284" t="n">
        <f aca="false">R27</f>
        <v>922</v>
      </c>
      <c r="S30" s="284" t="n">
        <f aca="false">S27</f>
        <v>112</v>
      </c>
      <c r="T30" s="284" t="n">
        <f aca="false">T27</f>
        <v>208</v>
      </c>
      <c r="Z30" s="284" t="n">
        <f aca="false">Z27</f>
        <v>6</v>
      </c>
      <c r="AA30" s="284" t="n">
        <f aca="false">AA27</f>
        <v>336</v>
      </c>
      <c r="AB30" s="284" t="n">
        <f aca="false">SUM(I30:AA30)</f>
        <v>9090</v>
      </c>
    </row>
    <row r="33" s="1" customFormat="true" ht="16.5" hidden="false" customHeight="false" outlineLevel="0" collapsed="false">
      <c r="A33" s="5" t="s">
        <v>1</v>
      </c>
      <c r="B33" s="6" t="s">
        <v>2</v>
      </c>
      <c r="C33" s="7" t="s">
        <v>3</v>
      </c>
      <c r="D33" s="5" t="s">
        <v>4</v>
      </c>
      <c r="E33" s="5" t="s">
        <v>5</v>
      </c>
      <c r="F33" s="8" t="s">
        <v>6</v>
      </c>
      <c r="G33" s="8" t="s">
        <v>7</v>
      </c>
      <c r="H33" s="8" t="s">
        <v>8</v>
      </c>
      <c r="I33" s="292" t="s">
        <v>9</v>
      </c>
      <c r="J33" s="292" t="s">
        <v>10</v>
      </c>
      <c r="K33" s="292" t="s">
        <v>11</v>
      </c>
      <c r="L33" s="292" t="s">
        <v>12</v>
      </c>
      <c r="M33" s="292" t="s">
        <v>13</v>
      </c>
      <c r="N33" s="292" t="s">
        <v>511</v>
      </c>
      <c r="O33" s="292" t="s">
        <v>15</v>
      </c>
      <c r="P33" s="292" t="s">
        <v>512</v>
      </c>
      <c r="Q33" s="292" t="s">
        <v>17</v>
      </c>
      <c r="R33" s="292" t="s">
        <v>18</v>
      </c>
      <c r="S33" s="204" t="s">
        <v>19</v>
      </c>
      <c r="T33" s="292" t="s">
        <v>20</v>
      </c>
      <c r="U33" s="292" t="s">
        <v>21</v>
      </c>
      <c r="V33" s="292" t="s">
        <v>22</v>
      </c>
      <c r="W33" s="10" t="s">
        <v>23</v>
      </c>
      <c r="X33" s="292" t="s">
        <v>24</v>
      </c>
      <c r="Y33" s="292" t="s">
        <v>25</v>
      </c>
      <c r="Z33" s="9" t="s">
        <v>26</v>
      </c>
      <c r="AA33" s="9" t="s">
        <v>27</v>
      </c>
      <c r="AB33" s="9" t="s">
        <v>28</v>
      </c>
      <c r="AC33" s="292" t="s">
        <v>29</v>
      </c>
      <c r="AD33" s="293" t="s">
        <v>515</v>
      </c>
      <c r="AE33" s="124" t="s">
        <v>31</v>
      </c>
    </row>
    <row r="34" s="1" customFormat="true" ht="16.5" hidden="false" customHeight="false" outlineLevel="0" collapsed="false">
      <c r="A34" s="1" t="n">
        <v>1</v>
      </c>
      <c r="B34" s="294" t="n">
        <v>15</v>
      </c>
      <c r="C34" s="294" t="n">
        <v>386</v>
      </c>
      <c r="D34" s="294" t="s">
        <v>516</v>
      </c>
      <c r="E34" s="294" t="s">
        <v>516</v>
      </c>
      <c r="F34" s="294" t="n">
        <v>37</v>
      </c>
      <c r="G34" s="294" t="s">
        <v>33</v>
      </c>
      <c r="H34" s="82" t="n">
        <v>617</v>
      </c>
      <c r="I34" s="295" t="n">
        <v>12</v>
      </c>
      <c r="J34" s="295" t="n">
        <v>76</v>
      </c>
      <c r="K34" s="295" t="n">
        <v>74</v>
      </c>
      <c r="L34" s="295" t="n">
        <v>8</v>
      </c>
      <c r="M34" s="295" t="n">
        <v>46</v>
      </c>
      <c r="N34" s="295" t="n">
        <v>2</v>
      </c>
      <c r="O34" s="295" t="n">
        <v>3</v>
      </c>
      <c r="P34" s="295" t="n">
        <v>4</v>
      </c>
      <c r="Q34" s="295" t="n">
        <v>10</v>
      </c>
      <c r="R34" s="295" t="n">
        <v>55</v>
      </c>
      <c r="T34" s="295" t="n">
        <v>7</v>
      </c>
      <c r="U34" s="295" t="n">
        <v>8</v>
      </c>
      <c r="V34" s="295" t="n">
        <v>2</v>
      </c>
      <c r="X34" s="295" t="n">
        <v>6</v>
      </c>
      <c r="Y34" s="295" t="n">
        <v>12</v>
      </c>
      <c r="AC34" s="295" t="n">
        <v>0</v>
      </c>
      <c r="AD34" s="296" t="n">
        <v>11</v>
      </c>
      <c r="AE34" s="284" t="n">
        <f aca="false">SUM(I34:AD34)</f>
        <v>336</v>
      </c>
    </row>
    <row r="35" s="1" customFormat="true" ht="16.5" hidden="false" customHeight="false" outlineLevel="0" collapsed="false">
      <c r="A35" s="1" t="n">
        <v>2</v>
      </c>
      <c r="B35" s="281" t="n">
        <v>15</v>
      </c>
      <c r="C35" s="281" t="n">
        <v>386</v>
      </c>
      <c r="D35" s="281" t="s">
        <v>516</v>
      </c>
      <c r="E35" s="281" t="s">
        <v>516</v>
      </c>
      <c r="F35" s="281" t="n">
        <v>37</v>
      </c>
      <c r="G35" s="281" t="s">
        <v>34</v>
      </c>
      <c r="H35" s="82" t="n">
        <v>617</v>
      </c>
      <c r="I35" s="280" t="n">
        <v>14</v>
      </c>
      <c r="J35" s="280" t="n">
        <v>93</v>
      </c>
      <c r="K35" s="280" t="n">
        <v>71</v>
      </c>
      <c r="L35" s="280" t="n">
        <v>3</v>
      </c>
      <c r="M35" s="280" t="n">
        <v>44</v>
      </c>
      <c r="N35" s="280" t="n">
        <v>0</v>
      </c>
      <c r="O35" s="280" t="n">
        <v>5</v>
      </c>
      <c r="P35" s="280" t="n">
        <v>5</v>
      </c>
      <c r="Q35" s="280" t="n">
        <v>7</v>
      </c>
      <c r="R35" s="280" t="n">
        <v>45</v>
      </c>
      <c r="T35" s="280" t="n">
        <v>10</v>
      </c>
      <c r="U35" s="280" t="n">
        <v>2</v>
      </c>
      <c r="V35" s="280" t="n">
        <v>2</v>
      </c>
      <c r="X35" s="280" t="n">
        <v>2</v>
      </c>
      <c r="Y35" s="280" t="n">
        <v>13</v>
      </c>
      <c r="AC35" s="280" t="n">
        <v>0</v>
      </c>
      <c r="AD35" s="283" t="n">
        <v>14</v>
      </c>
      <c r="AE35" s="284" t="n">
        <f aca="false">SUM(I35:AD35)</f>
        <v>330</v>
      </c>
    </row>
    <row r="36" s="1" customFormat="true" ht="16.5" hidden="false" customHeight="false" outlineLevel="0" collapsed="false">
      <c r="A36" s="1" t="n">
        <v>3</v>
      </c>
      <c r="B36" s="281" t="n">
        <v>15</v>
      </c>
      <c r="C36" s="281" t="n">
        <v>386</v>
      </c>
      <c r="D36" s="281" t="s">
        <v>516</v>
      </c>
      <c r="E36" s="281" t="s">
        <v>516</v>
      </c>
      <c r="F36" s="281" t="n">
        <v>37</v>
      </c>
      <c r="G36" s="281" t="s">
        <v>35</v>
      </c>
      <c r="H36" s="82" t="n">
        <v>617</v>
      </c>
      <c r="I36" s="280" t="n">
        <v>25</v>
      </c>
      <c r="J36" s="280" t="n">
        <v>86</v>
      </c>
      <c r="K36" s="280" t="n">
        <v>81</v>
      </c>
      <c r="L36" s="280" t="n">
        <v>4</v>
      </c>
      <c r="M36" s="280" t="n">
        <v>71</v>
      </c>
      <c r="N36" s="280" t="n">
        <v>1</v>
      </c>
      <c r="O36" s="280" t="n">
        <v>6</v>
      </c>
      <c r="P36" s="280" t="n">
        <v>8</v>
      </c>
      <c r="Q36" s="280" t="n">
        <v>7</v>
      </c>
      <c r="R36" s="280" t="n">
        <v>49</v>
      </c>
      <c r="T36" s="280" t="n">
        <v>12</v>
      </c>
      <c r="U36" s="280" t="n">
        <v>1</v>
      </c>
      <c r="V36" s="280" t="n">
        <v>0</v>
      </c>
      <c r="X36" s="280" t="n">
        <v>5</v>
      </c>
      <c r="Y36" s="280" t="n">
        <v>15</v>
      </c>
      <c r="AC36" s="280" t="n">
        <v>0</v>
      </c>
      <c r="AD36" s="283" t="n">
        <v>10</v>
      </c>
      <c r="AE36" s="284" t="n">
        <f aca="false">SUM(I36:AD36)</f>
        <v>381</v>
      </c>
    </row>
    <row r="37" s="1" customFormat="true" ht="16.5" hidden="false" customHeight="false" outlineLevel="0" collapsed="false">
      <c r="A37" s="1" t="n">
        <v>4</v>
      </c>
      <c r="B37" s="281" t="n">
        <v>15</v>
      </c>
      <c r="C37" s="281" t="n">
        <v>386</v>
      </c>
      <c r="D37" s="281" t="s">
        <v>516</v>
      </c>
      <c r="E37" s="281" t="s">
        <v>516</v>
      </c>
      <c r="F37" s="281" t="n">
        <v>38</v>
      </c>
      <c r="G37" s="281" t="s">
        <v>33</v>
      </c>
      <c r="H37" s="82" t="n">
        <v>646</v>
      </c>
      <c r="I37" s="280" t="n">
        <v>24</v>
      </c>
      <c r="J37" s="280" t="n">
        <v>96</v>
      </c>
      <c r="K37" s="280" t="n">
        <v>72</v>
      </c>
      <c r="L37" s="280" t="n">
        <v>2</v>
      </c>
      <c r="M37" s="280" t="n">
        <v>33</v>
      </c>
      <c r="N37" s="280" t="n">
        <v>1</v>
      </c>
      <c r="O37" s="280" t="n">
        <v>5</v>
      </c>
      <c r="P37" s="280" t="n">
        <v>7</v>
      </c>
      <c r="Q37" s="280" t="n">
        <v>8</v>
      </c>
      <c r="R37" s="280" t="n">
        <v>80</v>
      </c>
      <c r="T37" s="280" t="n">
        <v>10</v>
      </c>
      <c r="U37" s="280" t="n">
        <v>1</v>
      </c>
      <c r="V37" s="280" t="n">
        <v>5</v>
      </c>
      <c r="X37" s="280" t="n">
        <v>3</v>
      </c>
      <c r="Y37" s="280" t="n">
        <v>14</v>
      </c>
      <c r="AC37" s="280" t="n">
        <v>1</v>
      </c>
      <c r="AD37" s="283" t="n">
        <v>13</v>
      </c>
      <c r="AE37" s="284" t="n">
        <f aca="false">SUM(I37:AD37)</f>
        <v>375</v>
      </c>
    </row>
    <row r="38" s="1" customFormat="true" ht="16.5" hidden="false" customHeight="false" outlineLevel="0" collapsed="false">
      <c r="A38" s="1" t="n">
        <v>5</v>
      </c>
      <c r="B38" s="281" t="n">
        <v>15</v>
      </c>
      <c r="C38" s="281" t="n">
        <v>386</v>
      </c>
      <c r="D38" s="281" t="s">
        <v>516</v>
      </c>
      <c r="E38" s="281" t="s">
        <v>516</v>
      </c>
      <c r="F38" s="281" t="n">
        <v>38</v>
      </c>
      <c r="G38" s="281" t="s">
        <v>34</v>
      </c>
      <c r="H38" s="82" t="n">
        <v>646</v>
      </c>
      <c r="I38" s="280" t="n">
        <v>22</v>
      </c>
      <c r="J38" s="280" t="n">
        <v>90</v>
      </c>
      <c r="K38" s="280" t="n">
        <v>84</v>
      </c>
      <c r="L38" s="280" t="n">
        <v>7</v>
      </c>
      <c r="M38" s="280" t="n">
        <v>34</v>
      </c>
      <c r="N38" s="280" t="n">
        <v>0</v>
      </c>
      <c r="O38" s="280" t="n">
        <v>7</v>
      </c>
      <c r="P38" s="280" t="n">
        <v>11</v>
      </c>
      <c r="Q38" s="280" t="n">
        <v>6</v>
      </c>
      <c r="R38" s="280" t="n">
        <v>65</v>
      </c>
      <c r="T38" s="280" t="n">
        <v>15</v>
      </c>
      <c r="U38" s="280" t="n">
        <v>3</v>
      </c>
      <c r="V38" s="280" t="n">
        <v>2</v>
      </c>
      <c r="X38" s="280" t="n">
        <v>2</v>
      </c>
      <c r="Y38" s="280" t="n">
        <v>8</v>
      </c>
      <c r="AC38" s="280" t="n">
        <v>0</v>
      </c>
      <c r="AD38" s="283" t="n">
        <v>12</v>
      </c>
      <c r="AE38" s="284" t="n">
        <f aca="false">SUM(I38:AD38)</f>
        <v>368</v>
      </c>
    </row>
    <row r="39" s="1" customFormat="true" ht="16.5" hidden="false" customHeight="false" outlineLevel="0" collapsed="false">
      <c r="A39" s="1" t="n">
        <v>6</v>
      </c>
      <c r="B39" s="281" t="n">
        <v>15</v>
      </c>
      <c r="C39" s="281" t="n">
        <v>386</v>
      </c>
      <c r="D39" s="281" t="s">
        <v>516</v>
      </c>
      <c r="E39" s="281" t="s">
        <v>516</v>
      </c>
      <c r="F39" s="281" t="n">
        <v>1712</v>
      </c>
      <c r="G39" s="281" t="s">
        <v>33</v>
      </c>
      <c r="H39" s="82" t="n">
        <v>724</v>
      </c>
      <c r="I39" s="280" t="n">
        <v>44</v>
      </c>
      <c r="J39" s="280" t="n">
        <v>81</v>
      </c>
      <c r="K39" s="280" t="n">
        <v>60</v>
      </c>
      <c r="L39" s="280" t="n">
        <v>7</v>
      </c>
      <c r="M39" s="280" t="n">
        <v>54</v>
      </c>
      <c r="N39" s="280" t="n">
        <v>3</v>
      </c>
      <c r="O39" s="280" t="n">
        <v>8</v>
      </c>
      <c r="P39" s="280" t="n">
        <v>2</v>
      </c>
      <c r="Q39" s="280" t="n">
        <v>2</v>
      </c>
      <c r="R39" s="280" t="n">
        <v>80</v>
      </c>
      <c r="T39" s="280" t="n">
        <v>3</v>
      </c>
      <c r="U39" s="280" t="n">
        <v>2</v>
      </c>
      <c r="V39" s="280" t="n">
        <v>6</v>
      </c>
      <c r="X39" s="280" t="n">
        <v>10</v>
      </c>
      <c r="Y39" s="280" t="n">
        <v>15</v>
      </c>
      <c r="AC39" s="280" t="n">
        <v>0</v>
      </c>
      <c r="AD39" s="283" t="n">
        <v>13</v>
      </c>
      <c r="AE39" s="284" t="n">
        <f aca="false">SUM(I39:AD39)</f>
        <v>390</v>
      </c>
    </row>
    <row r="40" s="1" customFormat="true" ht="16.5" hidden="false" customHeight="false" outlineLevel="0" collapsed="false">
      <c r="A40" s="1" t="n">
        <v>7</v>
      </c>
      <c r="B40" s="281" t="n">
        <v>15</v>
      </c>
      <c r="C40" s="281" t="n">
        <v>386</v>
      </c>
      <c r="D40" s="281" t="s">
        <v>516</v>
      </c>
      <c r="E40" s="281" t="s">
        <v>516</v>
      </c>
      <c r="F40" s="281" t="n">
        <v>1712</v>
      </c>
      <c r="G40" s="281" t="s">
        <v>34</v>
      </c>
      <c r="H40" s="82" t="n">
        <v>723</v>
      </c>
      <c r="I40" s="280" t="n">
        <v>36</v>
      </c>
      <c r="J40" s="280" t="n">
        <v>99</v>
      </c>
      <c r="K40" s="280" t="n">
        <v>51</v>
      </c>
      <c r="L40" s="280" t="n">
        <v>14</v>
      </c>
      <c r="M40" s="280" t="n">
        <v>52</v>
      </c>
      <c r="N40" s="280" t="n">
        <v>4</v>
      </c>
      <c r="O40" s="280" t="n">
        <v>6</v>
      </c>
      <c r="P40" s="280" t="n">
        <v>6</v>
      </c>
      <c r="Q40" s="280" t="n">
        <v>2</v>
      </c>
      <c r="R40" s="280" t="n">
        <v>81</v>
      </c>
      <c r="T40" s="280" t="n">
        <v>3</v>
      </c>
      <c r="U40" s="280" t="n">
        <v>7</v>
      </c>
      <c r="V40" s="280" t="n">
        <v>7</v>
      </c>
      <c r="X40" s="280" t="n">
        <v>3</v>
      </c>
      <c r="Y40" s="280" t="n">
        <v>29</v>
      </c>
      <c r="AC40" s="280" t="n">
        <v>0</v>
      </c>
      <c r="AD40" s="283" t="n">
        <v>14</v>
      </c>
      <c r="AE40" s="284" t="n">
        <f aca="false">SUM(I40:AD40)</f>
        <v>414</v>
      </c>
    </row>
    <row r="41" s="1" customFormat="true" ht="16.5" hidden="false" customHeight="false" outlineLevel="0" collapsed="false">
      <c r="A41" s="1" t="n">
        <v>8</v>
      </c>
      <c r="B41" s="281" t="n">
        <v>15</v>
      </c>
      <c r="C41" s="281" t="n">
        <v>386</v>
      </c>
      <c r="D41" s="281" t="s">
        <v>516</v>
      </c>
      <c r="E41" s="281" t="s">
        <v>516</v>
      </c>
      <c r="F41" s="281" t="n">
        <v>1713</v>
      </c>
      <c r="G41" s="281" t="s">
        <v>33</v>
      </c>
      <c r="H41" s="82" t="n">
        <v>580</v>
      </c>
      <c r="I41" s="280" t="n">
        <v>19</v>
      </c>
      <c r="J41" s="280" t="n">
        <v>52</v>
      </c>
      <c r="K41" s="280" t="n">
        <v>62</v>
      </c>
      <c r="L41" s="280" t="n">
        <v>6</v>
      </c>
      <c r="M41" s="280" t="n">
        <v>52</v>
      </c>
      <c r="N41" s="280" t="n">
        <v>3</v>
      </c>
      <c r="O41" s="280" t="n">
        <v>9</v>
      </c>
      <c r="P41" s="280" t="n">
        <v>5</v>
      </c>
      <c r="Q41" s="280" t="n">
        <v>5</v>
      </c>
      <c r="R41" s="280" t="n">
        <v>70</v>
      </c>
      <c r="T41" s="280" t="n">
        <v>5</v>
      </c>
      <c r="U41" s="280" t="n">
        <v>1</v>
      </c>
      <c r="V41" s="280" t="n">
        <v>2</v>
      </c>
      <c r="X41" s="280" t="n">
        <v>3</v>
      </c>
      <c r="Y41" s="280" t="n">
        <v>23</v>
      </c>
      <c r="AC41" s="280" t="n">
        <v>0</v>
      </c>
      <c r="AD41" s="283" t="n">
        <v>17</v>
      </c>
      <c r="AE41" s="284" t="n">
        <f aca="false">SUM(I41:AD41)</f>
        <v>334</v>
      </c>
    </row>
    <row r="42" s="1" customFormat="true" ht="16.5" hidden="false" customHeight="false" outlineLevel="0" collapsed="false">
      <c r="A42" s="1" t="n">
        <v>9</v>
      </c>
      <c r="B42" s="281" t="n">
        <v>15</v>
      </c>
      <c r="C42" s="281" t="n">
        <v>386</v>
      </c>
      <c r="D42" s="281" t="s">
        <v>516</v>
      </c>
      <c r="E42" s="281" t="s">
        <v>516</v>
      </c>
      <c r="F42" s="281" t="n">
        <v>1713</v>
      </c>
      <c r="G42" s="281" t="s">
        <v>34</v>
      </c>
      <c r="H42" s="82" t="n">
        <v>580</v>
      </c>
      <c r="I42" s="280" t="n">
        <v>14</v>
      </c>
      <c r="J42" s="280" t="n">
        <v>67</v>
      </c>
      <c r="K42" s="280" t="n">
        <v>50</v>
      </c>
      <c r="L42" s="280" t="n">
        <v>5</v>
      </c>
      <c r="M42" s="280" t="n">
        <v>37</v>
      </c>
      <c r="N42" s="280" t="n">
        <v>1</v>
      </c>
      <c r="O42" s="280" t="n">
        <v>1</v>
      </c>
      <c r="P42" s="280" t="n">
        <v>5</v>
      </c>
      <c r="Q42" s="280" t="n">
        <v>3</v>
      </c>
      <c r="R42" s="280" t="n">
        <v>70</v>
      </c>
      <c r="T42" s="280" t="n">
        <v>7</v>
      </c>
      <c r="U42" s="280" t="n">
        <v>2</v>
      </c>
      <c r="V42" s="280" t="n">
        <v>2</v>
      </c>
      <c r="X42" s="280" t="n">
        <v>4</v>
      </c>
      <c r="Y42" s="280" t="n">
        <v>19</v>
      </c>
      <c r="AC42" s="280" t="n">
        <v>0</v>
      </c>
      <c r="AD42" s="283" t="n">
        <v>14</v>
      </c>
      <c r="AE42" s="284" t="n">
        <f aca="false">SUM(I42:AD42)</f>
        <v>301</v>
      </c>
    </row>
    <row r="43" s="1" customFormat="true" ht="16.5" hidden="false" customHeight="false" outlineLevel="0" collapsed="false">
      <c r="A43" s="1" t="n">
        <v>10</v>
      </c>
      <c r="B43" s="281" t="n">
        <v>15</v>
      </c>
      <c r="C43" s="281" t="n">
        <v>386</v>
      </c>
      <c r="D43" s="281" t="s">
        <v>516</v>
      </c>
      <c r="E43" s="281" t="s">
        <v>516</v>
      </c>
      <c r="F43" s="281" t="n">
        <v>1713</v>
      </c>
      <c r="G43" s="281" t="s">
        <v>35</v>
      </c>
      <c r="H43" s="82" t="n">
        <v>580</v>
      </c>
      <c r="I43" s="280" t="n">
        <v>19</v>
      </c>
      <c r="J43" s="280" t="n">
        <v>82</v>
      </c>
      <c r="K43" s="280" t="n">
        <v>49</v>
      </c>
      <c r="L43" s="280" t="n">
        <v>5</v>
      </c>
      <c r="M43" s="280" t="n">
        <v>36</v>
      </c>
      <c r="N43" s="280" t="n">
        <v>3</v>
      </c>
      <c r="O43" s="280" t="n">
        <v>3</v>
      </c>
      <c r="P43" s="280" t="n">
        <v>5</v>
      </c>
      <c r="Q43" s="280" t="n">
        <v>5</v>
      </c>
      <c r="R43" s="280" t="n">
        <v>61</v>
      </c>
      <c r="T43" s="280" t="n">
        <v>3</v>
      </c>
      <c r="U43" s="280" t="n">
        <v>5</v>
      </c>
      <c r="V43" s="280" t="n">
        <v>2</v>
      </c>
      <c r="X43" s="280" t="n">
        <v>0</v>
      </c>
      <c r="Y43" s="280" t="n">
        <v>12</v>
      </c>
      <c r="AC43" s="280" t="n">
        <v>0</v>
      </c>
      <c r="AD43" s="283" t="n">
        <v>11</v>
      </c>
      <c r="AE43" s="284" t="n">
        <f aca="false">SUM(I43:AD43)</f>
        <v>301</v>
      </c>
    </row>
    <row r="44" s="1" customFormat="true" ht="16.5" hidden="false" customHeight="false" outlineLevel="0" collapsed="false">
      <c r="A44" s="1" t="n">
        <v>11</v>
      </c>
      <c r="B44" s="281" t="n">
        <v>15</v>
      </c>
      <c r="C44" s="281" t="n">
        <v>386</v>
      </c>
      <c r="D44" s="281" t="s">
        <v>516</v>
      </c>
      <c r="E44" s="281" t="s">
        <v>516</v>
      </c>
      <c r="F44" s="281" t="n">
        <v>1714</v>
      </c>
      <c r="G44" s="281" t="s">
        <v>33</v>
      </c>
      <c r="H44" s="82" t="n">
        <v>505</v>
      </c>
      <c r="I44" s="280" t="n">
        <v>23</v>
      </c>
      <c r="J44" s="280" t="n">
        <v>43</v>
      </c>
      <c r="K44" s="280" t="n">
        <v>43</v>
      </c>
      <c r="L44" s="280" t="n">
        <v>2</v>
      </c>
      <c r="M44" s="280" t="n">
        <v>55</v>
      </c>
      <c r="N44" s="280" t="n">
        <v>4</v>
      </c>
      <c r="O44" s="280" t="n">
        <v>5</v>
      </c>
      <c r="P44" s="280" t="n">
        <v>0</v>
      </c>
      <c r="Q44" s="280" t="n">
        <v>4</v>
      </c>
      <c r="R44" s="280" t="n">
        <v>61</v>
      </c>
      <c r="T44" s="280" t="n">
        <v>2</v>
      </c>
      <c r="U44" s="280" t="n">
        <v>3</v>
      </c>
      <c r="V44" s="280" t="n">
        <v>2</v>
      </c>
      <c r="X44" s="280" t="n">
        <v>6</v>
      </c>
      <c r="Y44" s="280" t="n">
        <v>16</v>
      </c>
      <c r="AC44" s="280" t="n">
        <v>0</v>
      </c>
      <c r="AD44" s="283" t="n">
        <v>5</v>
      </c>
      <c r="AE44" s="284" t="n">
        <f aca="false">SUM(I44:AD44)</f>
        <v>274</v>
      </c>
    </row>
    <row r="45" s="1" customFormat="true" ht="16.5" hidden="false" customHeight="false" outlineLevel="0" collapsed="false">
      <c r="A45" s="1" t="n">
        <v>12</v>
      </c>
      <c r="B45" s="281" t="n">
        <v>15</v>
      </c>
      <c r="C45" s="281" t="n">
        <v>386</v>
      </c>
      <c r="D45" s="281" t="s">
        <v>516</v>
      </c>
      <c r="E45" s="281" t="s">
        <v>516</v>
      </c>
      <c r="F45" s="281" t="n">
        <v>1714</v>
      </c>
      <c r="G45" s="281" t="s">
        <v>34</v>
      </c>
      <c r="H45" s="82" t="n">
        <v>504</v>
      </c>
      <c r="I45" s="280" t="n">
        <v>17</v>
      </c>
      <c r="J45" s="280" t="n">
        <v>45</v>
      </c>
      <c r="K45" s="280" t="n">
        <v>42</v>
      </c>
      <c r="L45" s="280" t="n">
        <v>3</v>
      </c>
      <c r="M45" s="280" t="n">
        <v>55</v>
      </c>
      <c r="N45" s="280" t="n">
        <v>5</v>
      </c>
      <c r="O45" s="280" t="n">
        <v>4</v>
      </c>
      <c r="P45" s="280" t="n">
        <v>1</v>
      </c>
      <c r="Q45" s="280" t="n">
        <v>7</v>
      </c>
      <c r="R45" s="280" t="n">
        <v>48</v>
      </c>
      <c r="T45" s="280" t="n">
        <v>1</v>
      </c>
      <c r="U45" s="280" t="n">
        <v>3</v>
      </c>
      <c r="V45" s="280" t="n">
        <v>1</v>
      </c>
      <c r="X45" s="280" t="n">
        <v>6</v>
      </c>
      <c r="Y45" s="280" t="n">
        <v>20</v>
      </c>
      <c r="AC45" s="280" t="n">
        <v>0</v>
      </c>
      <c r="AD45" s="283" t="n">
        <v>5</v>
      </c>
      <c r="AE45" s="284" t="n">
        <f aca="false">SUM(I45:AD45)</f>
        <v>263</v>
      </c>
    </row>
    <row r="46" s="1" customFormat="true" ht="16.5" hidden="false" customHeight="false" outlineLevel="0" collapsed="false">
      <c r="A46" s="1" t="n">
        <v>13</v>
      </c>
      <c r="B46" s="281" t="n">
        <v>15</v>
      </c>
      <c r="C46" s="281" t="n">
        <v>386</v>
      </c>
      <c r="D46" s="281" t="s">
        <v>516</v>
      </c>
      <c r="E46" s="281" t="s">
        <v>516</v>
      </c>
      <c r="F46" s="281" t="n">
        <v>1714</v>
      </c>
      <c r="G46" s="281" t="s">
        <v>35</v>
      </c>
      <c r="H46" s="82" t="n">
        <v>504</v>
      </c>
      <c r="I46" s="280" t="n">
        <v>19</v>
      </c>
      <c r="J46" s="280" t="n">
        <v>48</v>
      </c>
      <c r="K46" s="280" t="n">
        <v>40</v>
      </c>
      <c r="L46" s="280" t="n">
        <v>4</v>
      </c>
      <c r="M46" s="280" t="n">
        <v>38</v>
      </c>
      <c r="N46" s="280" t="n">
        <v>0</v>
      </c>
      <c r="O46" s="280" t="n">
        <v>3</v>
      </c>
      <c r="P46" s="280" t="n">
        <v>3</v>
      </c>
      <c r="Q46" s="280" t="n">
        <v>3</v>
      </c>
      <c r="R46" s="280" t="n">
        <v>62</v>
      </c>
      <c r="T46" s="280" t="n">
        <v>3</v>
      </c>
      <c r="U46" s="280" t="n">
        <v>1</v>
      </c>
      <c r="V46" s="280" t="n">
        <v>1</v>
      </c>
      <c r="X46" s="280" t="n">
        <v>1</v>
      </c>
      <c r="Y46" s="280" t="n">
        <v>20</v>
      </c>
      <c r="AC46" s="280" t="n">
        <v>0</v>
      </c>
      <c r="AD46" s="283" t="n">
        <v>7</v>
      </c>
      <c r="AE46" s="284" t="n">
        <f aca="false">SUM(I46:AD46)</f>
        <v>253</v>
      </c>
    </row>
    <row r="47" s="1" customFormat="true" ht="16.5" hidden="false" customHeight="false" outlineLevel="0" collapsed="false">
      <c r="A47" s="1" t="n">
        <v>14</v>
      </c>
      <c r="B47" s="281" t="n">
        <v>15</v>
      </c>
      <c r="C47" s="281" t="n">
        <v>386</v>
      </c>
      <c r="D47" s="281" t="s">
        <v>516</v>
      </c>
      <c r="E47" s="281" t="s">
        <v>516</v>
      </c>
      <c r="F47" s="281" t="n">
        <v>1715</v>
      </c>
      <c r="G47" s="281" t="s">
        <v>33</v>
      </c>
      <c r="H47" s="82" t="n">
        <v>723</v>
      </c>
      <c r="I47" s="280" t="n">
        <v>19</v>
      </c>
      <c r="J47" s="280" t="n">
        <v>91</v>
      </c>
      <c r="K47" s="280" t="n">
        <v>87</v>
      </c>
      <c r="L47" s="280" t="n">
        <v>7</v>
      </c>
      <c r="M47" s="280" t="n">
        <v>62</v>
      </c>
      <c r="N47" s="280" t="n">
        <v>1</v>
      </c>
      <c r="O47" s="280" t="n">
        <v>6</v>
      </c>
      <c r="P47" s="280" t="n">
        <v>4</v>
      </c>
      <c r="Q47" s="280" t="n">
        <v>11</v>
      </c>
      <c r="R47" s="280" t="n">
        <v>67</v>
      </c>
      <c r="T47" s="280" t="n">
        <v>6</v>
      </c>
      <c r="U47" s="280" t="n">
        <v>5</v>
      </c>
      <c r="V47" s="280" t="n">
        <v>4</v>
      </c>
      <c r="X47" s="280" t="n">
        <v>7</v>
      </c>
      <c r="Y47" s="280" t="n">
        <v>25</v>
      </c>
      <c r="AC47" s="280" t="n">
        <v>0</v>
      </c>
      <c r="AD47" s="283" t="n">
        <v>13</v>
      </c>
      <c r="AE47" s="284" t="n">
        <f aca="false">SUM(I47:AD47)</f>
        <v>415</v>
      </c>
    </row>
    <row r="48" s="1" customFormat="true" ht="16.5" hidden="false" customHeight="false" outlineLevel="0" collapsed="false">
      <c r="A48" s="1" t="n">
        <v>15</v>
      </c>
      <c r="B48" s="281" t="n">
        <v>15</v>
      </c>
      <c r="C48" s="281" t="n">
        <v>386</v>
      </c>
      <c r="D48" s="281" t="s">
        <v>516</v>
      </c>
      <c r="E48" s="281" t="s">
        <v>516</v>
      </c>
      <c r="F48" s="281" t="n">
        <v>1715</v>
      </c>
      <c r="G48" s="281" t="s">
        <v>34</v>
      </c>
      <c r="H48" s="82" t="n">
        <v>723</v>
      </c>
      <c r="I48" s="280" t="n">
        <v>25</v>
      </c>
      <c r="J48" s="280" t="n">
        <v>93</v>
      </c>
      <c r="K48" s="280" t="n">
        <v>72</v>
      </c>
      <c r="L48" s="280" t="n">
        <v>7</v>
      </c>
      <c r="M48" s="280" t="n">
        <v>73</v>
      </c>
      <c r="N48" s="280" t="n">
        <v>6</v>
      </c>
      <c r="O48" s="280" t="n">
        <v>6</v>
      </c>
      <c r="P48" s="280" t="n">
        <v>11</v>
      </c>
      <c r="Q48" s="280" t="n">
        <v>8</v>
      </c>
      <c r="R48" s="280" t="n">
        <v>72</v>
      </c>
      <c r="T48" s="280" t="n">
        <v>12</v>
      </c>
      <c r="U48" s="280" t="n">
        <v>1</v>
      </c>
      <c r="V48" s="280" t="n">
        <v>1</v>
      </c>
      <c r="X48" s="280" t="n">
        <v>4</v>
      </c>
      <c r="Y48" s="280" t="n">
        <v>21</v>
      </c>
      <c r="AC48" s="280" t="n">
        <v>0</v>
      </c>
      <c r="AD48" s="283" t="n">
        <v>11</v>
      </c>
      <c r="AE48" s="284" t="n">
        <f aca="false">SUM(I48:AD48)</f>
        <v>423</v>
      </c>
    </row>
    <row r="49" s="1" customFormat="true" ht="16.5" hidden="false" customHeight="false" outlineLevel="0" collapsed="false">
      <c r="A49" s="1" t="n">
        <v>16</v>
      </c>
      <c r="B49" s="281" t="n">
        <v>15</v>
      </c>
      <c r="C49" s="281" t="n">
        <v>386</v>
      </c>
      <c r="D49" s="281" t="s">
        <v>516</v>
      </c>
      <c r="E49" s="281" t="s">
        <v>516</v>
      </c>
      <c r="F49" s="281" t="n">
        <v>1715</v>
      </c>
      <c r="G49" s="281" t="s">
        <v>35</v>
      </c>
      <c r="H49" s="282" t="n">
        <v>723</v>
      </c>
      <c r="I49" s="280" t="n">
        <v>23</v>
      </c>
      <c r="J49" s="280" t="n">
        <v>70</v>
      </c>
      <c r="K49" s="280" t="n">
        <v>85</v>
      </c>
      <c r="L49" s="280" t="n">
        <v>4</v>
      </c>
      <c r="M49" s="280" t="n">
        <v>56</v>
      </c>
      <c r="N49" s="280" t="n">
        <v>4</v>
      </c>
      <c r="O49" s="280" t="n">
        <v>5</v>
      </c>
      <c r="P49" s="280" t="n">
        <v>6</v>
      </c>
      <c r="Q49" s="280" t="n">
        <v>9</v>
      </c>
      <c r="R49" s="280" t="n">
        <v>88</v>
      </c>
      <c r="T49" s="280" t="n">
        <v>4</v>
      </c>
      <c r="U49" s="280" t="n">
        <v>4</v>
      </c>
      <c r="V49" s="280" t="n">
        <v>3</v>
      </c>
      <c r="X49" s="280" t="n">
        <v>5</v>
      </c>
      <c r="Y49" s="280" t="n">
        <v>23</v>
      </c>
      <c r="AC49" s="280" t="n">
        <v>1</v>
      </c>
      <c r="AD49" s="283" t="n">
        <v>9</v>
      </c>
      <c r="AE49" s="284" t="n">
        <f aca="false">SUM(I49:AD49)</f>
        <v>399</v>
      </c>
    </row>
    <row r="50" s="1" customFormat="true" ht="16.5" hidden="false" customHeight="false" outlineLevel="0" collapsed="false">
      <c r="A50" s="1" t="n">
        <v>17</v>
      </c>
      <c r="B50" s="281" t="n">
        <v>15</v>
      </c>
      <c r="C50" s="281" t="n">
        <v>386</v>
      </c>
      <c r="D50" s="281" t="s">
        <v>516</v>
      </c>
      <c r="E50" s="281" t="s">
        <v>516</v>
      </c>
      <c r="F50" s="281" t="n">
        <v>1716</v>
      </c>
      <c r="G50" s="281" t="s">
        <v>33</v>
      </c>
      <c r="H50" s="82" t="n">
        <v>695</v>
      </c>
      <c r="I50" s="280" t="n">
        <v>20</v>
      </c>
      <c r="J50" s="280" t="n">
        <v>66</v>
      </c>
      <c r="K50" s="280" t="n">
        <v>87</v>
      </c>
      <c r="L50" s="280" t="n">
        <v>11</v>
      </c>
      <c r="M50" s="280" t="n">
        <v>53</v>
      </c>
      <c r="N50" s="280" t="n">
        <v>3</v>
      </c>
      <c r="O50" s="280" t="n">
        <v>7</v>
      </c>
      <c r="P50" s="280" t="n">
        <v>9</v>
      </c>
      <c r="Q50" s="280" t="n">
        <v>9</v>
      </c>
      <c r="R50" s="280" t="n">
        <v>62</v>
      </c>
      <c r="T50" s="280" t="n">
        <v>7</v>
      </c>
      <c r="U50" s="280" t="n">
        <v>7</v>
      </c>
      <c r="V50" s="280" t="n">
        <v>2</v>
      </c>
      <c r="X50" s="280" t="n">
        <v>8</v>
      </c>
      <c r="Y50" s="280" t="n">
        <v>17</v>
      </c>
      <c r="AC50" s="280" t="n">
        <v>0</v>
      </c>
      <c r="AD50" s="283" t="n">
        <v>9</v>
      </c>
      <c r="AE50" s="284" t="n">
        <f aca="false">SUM(I50:AD50)</f>
        <v>377</v>
      </c>
    </row>
    <row r="51" s="1" customFormat="true" ht="16.5" hidden="false" customHeight="false" outlineLevel="0" collapsed="false">
      <c r="A51" s="1" t="n">
        <v>18</v>
      </c>
      <c r="B51" s="281" t="n">
        <v>15</v>
      </c>
      <c r="C51" s="281" t="n">
        <v>386</v>
      </c>
      <c r="D51" s="281" t="s">
        <v>516</v>
      </c>
      <c r="E51" s="281" t="s">
        <v>516</v>
      </c>
      <c r="F51" s="281" t="n">
        <v>1716</v>
      </c>
      <c r="G51" s="281" t="s">
        <v>34</v>
      </c>
      <c r="H51" s="82" t="n">
        <v>695</v>
      </c>
      <c r="I51" s="280" t="n">
        <v>31</v>
      </c>
      <c r="J51" s="280" t="n">
        <v>87</v>
      </c>
      <c r="K51" s="280" t="n">
        <v>100</v>
      </c>
      <c r="L51" s="280" t="n">
        <v>8</v>
      </c>
      <c r="M51" s="280" t="n">
        <v>60</v>
      </c>
      <c r="N51" s="280" t="n">
        <v>3</v>
      </c>
      <c r="O51" s="280" t="n">
        <v>5</v>
      </c>
      <c r="P51" s="280" t="n">
        <v>9</v>
      </c>
      <c r="Q51" s="280" t="n">
        <v>12</v>
      </c>
      <c r="R51" s="280" t="n">
        <v>51</v>
      </c>
      <c r="T51" s="280" t="n">
        <v>8</v>
      </c>
      <c r="U51" s="280" t="n">
        <v>4</v>
      </c>
      <c r="V51" s="280" t="n">
        <v>1</v>
      </c>
      <c r="X51" s="280" t="n">
        <v>5</v>
      </c>
      <c r="Y51" s="280" t="n">
        <v>20</v>
      </c>
      <c r="AC51" s="280" t="n">
        <v>0</v>
      </c>
      <c r="AD51" s="283" t="n">
        <v>9</v>
      </c>
      <c r="AE51" s="284" t="n">
        <f aca="false">SUM(I51:AD51)</f>
        <v>413</v>
      </c>
    </row>
    <row r="52" s="1" customFormat="true" ht="16.5" hidden="false" customHeight="false" outlineLevel="0" collapsed="false">
      <c r="A52" s="1" t="n">
        <v>19</v>
      </c>
      <c r="B52" s="281" t="n">
        <v>15</v>
      </c>
      <c r="C52" s="281" t="n">
        <v>386</v>
      </c>
      <c r="D52" s="281" t="s">
        <v>516</v>
      </c>
      <c r="E52" s="281" t="s">
        <v>516</v>
      </c>
      <c r="F52" s="281" t="n">
        <v>1716</v>
      </c>
      <c r="G52" s="281" t="s">
        <v>35</v>
      </c>
      <c r="H52" s="82" t="n">
        <v>694</v>
      </c>
      <c r="I52" s="280" t="n">
        <v>24</v>
      </c>
      <c r="J52" s="280" t="n">
        <v>86</v>
      </c>
      <c r="K52" s="280" t="n">
        <v>94</v>
      </c>
      <c r="L52" s="280" t="n">
        <v>4</v>
      </c>
      <c r="M52" s="280" t="n">
        <v>49</v>
      </c>
      <c r="N52" s="280" t="n">
        <v>3</v>
      </c>
      <c r="O52" s="280" t="n">
        <v>3</v>
      </c>
      <c r="P52" s="280" t="n">
        <v>8</v>
      </c>
      <c r="Q52" s="280" t="n">
        <v>7</v>
      </c>
      <c r="R52" s="280" t="n">
        <v>66</v>
      </c>
      <c r="T52" s="280" t="n">
        <v>7</v>
      </c>
      <c r="U52" s="280" t="n">
        <v>3</v>
      </c>
      <c r="V52" s="280" t="n">
        <v>2</v>
      </c>
      <c r="X52" s="280" t="n">
        <v>0</v>
      </c>
      <c r="Y52" s="280" t="n">
        <v>31</v>
      </c>
      <c r="AC52" s="280" t="n">
        <v>0</v>
      </c>
      <c r="AD52" s="283" t="n">
        <v>16</v>
      </c>
      <c r="AE52" s="284" t="n">
        <f aca="false">SUM(I52:AD52)</f>
        <v>403</v>
      </c>
    </row>
    <row r="53" s="1" customFormat="true" ht="16.5" hidden="false" customHeight="false" outlineLevel="0" collapsed="false">
      <c r="A53" s="1" t="n">
        <v>20</v>
      </c>
      <c r="B53" s="281" t="n">
        <v>15</v>
      </c>
      <c r="C53" s="281" t="n">
        <v>386</v>
      </c>
      <c r="D53" s="281" t="s">
        <v>516</v>
      </c>
      <c r="E53" s="281" t="s">
        <v>516</v>
      </c>
      <c r="F53" s="281" t="n">
        <v>1717</v>
      </c>
      <c r="G53" s="281" t="s">
        <v>33</v>
      </c>
      <c r="H53" s="82" t="n">
        <v>564</v>
      </c>
      <c r="I53" s="280" t="n">
        <v>19</v>
      </c>
      <c r="J53" s="280" t="n">
        <v>63</v>
      </c>
      <c r="K53" s="280" t="n">
        <v>92</v>
      </c>
      <c r="L53" s="280" t="n">
        <v>3</v>
      </c>
      <c r="M53" s="280" t="n">
        <v>49</v>
      </c>
      <c r="N53" s="280" t="n">
        <v>0</v>
      </c>
      <c r="O53" s="280" t="n">
        <v>8</v>
      </c>
      <c r="P53" s="280" t="n">
        <v>3</v>
      </c>
      <c r="Q53" s="280" t="n">
        <v>7</v>
      </c>
      <c r="R53" s="280" t="n">
        <v>52</v>
      </c>
      <c r="T53" s="280" t="n">
        <v>4</v>
      </c>
      <c r="U53" s="280" t="n">
        <v>7</v>
      </c>
      <c r="V53" s="280" t="n">
        <v>1</v>
      </c>
      <c r="X53" s="280" t="n">
        <v>1</v>
      </c>
      <c r="Y53" s="280" t="n">
        <v>10</v>
      </c>
      <c r="AC53" s="280" t="n">
        <v>0</v>
      </c>
      <c r="AD53" s="283" t="n">
        <v>14</v>
      </c>
      <c r="AE53" s="284" t="n">
        <f aca="false">SUM(I53:AD53)</f>
        <v>333</v>
      </c>
    </row>
    <row r="54" s="1" customFormat="true" ht="16.5" hidden="false" customHeight="false" outlineLevel="0" collapsed="false">
      <c r="A54" s="1" t="n">
        <v>21</v>
      </c>
      <c r="B54" s="281" t="n">
        <v>15</v>
      </c>
      <c r="C54" s="281" t="n">
        <v>386</v>
      </c>
      <c r="D54" s="281" t="s">
        <v>516</v>
      </c>
      <c r="E54" s="281" t="s">
        <v>516</v>
      </c>
      <c r="F54" s="281" t="n">
        <v>1717</v>
      </c>
      <c r="G54" s="281" t="s">
        <v>34</v>
      </c>
      <c r="H54" s="82" t="n">
        <v>564</v>
      </c>
      <c r="I54" s="280" t="n">
        <v>23</v>
      </c>
      <c r="J54" s="280" t="n">
        <v>63</v>
      </c>
      <c r="K54" s="280" t="n">
        <v>98</v>
      </c>
      <c r="L54" s="280" t="n">
        <v>4</v>
      </c>
      <c r="M54" s="280" t="n">
        <v>43</v>
      </c>
      <c r="N54" s="280" t="n">
        <v>0</v>
      </c>
      <c r="O54" s="280" t="n">
        <v>10</v>
      </c>
      <c r="P54" s="280" t="n">
        <v>1</v>
      </c>
      <c r="Q54" s="280" t="n">
        <v>9</v>
      </c>
      <c r="R54" s="280" t="n">
        <v>53</v>
      </c>
      <c r="T54" s="280" t="n">
        <v>5</v>
      </c>
      <c r="U54" s="280" t="n">
        <v>5</v>
      </c>
      <c r="V54" s="280" t="n">
        <v>2</v>
      </c>
      <c r="X54" s="280" t="n">
        <v>1</v>
      </c>
      <c r="Y54" s="280" t="n">
        <v>13</v>
      </c>
      <c r="AC54" s="280" t="n">
        <v>0</v>
      </c>
      <c r="AD54" s="283" t="n">
        <v>12</v>
      </c>
      <c r="AE54" s="284" t="n">
        <f aca="false">SUM(I54:AD54)</f>
        <v>342</v>
      </c>
    </row>
    <row r="55" s="1" customFormat="true" ht="16.5" hidden="false" customHeight="false" outlineLevel="0" collapsed="false">
      <c r="A55" s="1" t="n">
        <v>22</v>
      </c>
      <c r="B55" s="281" t="n">
        <v>15</v>
      </c>
      <c r="C55" s="281" t="n">
        <v>386</v>
      </c>
      <c r="D55" s="281" t="s">
        <v>516</v>
      </c>
      <c r="E55" s="281" t="s">
        <v>516</v>
      </c>
      <c r="F55" s="281" t="n">
        <v>1717</v>
      </c>
      <c r="G55" s="281" t="s">
        <v>35</v>
      </c>
      <c r="H55" s="82" t="n">
        <v>563</v>
      </c>
      <c r="I55" s="280" t="n">
        <v>13</v>
      </c>
      <c r="J55" s="280" t="n">
        <v>78</v>
      </c>
      <c r="K55" s="280" t="n">
        <v>96</v>
      </c>
      <c r="L55" s="280" t="n">
        <v>8</v>
      </c>
      <c r="M55" s="280" t="n">
        <v>41</v>
      </c>
      <c r="N55" s="280" t="n">
        <v>1</v>
      </c>
      <c r="O55" s="280" t="n">
        <v>3</v>
      </c>
      <c r="P55" s="280" t="n">
        <v>3</v>
      </c>
      <c r="Q55" s="280" t="n">
        <v>8</v>
      </c>
      <c r="R55" s="280" t="n">
        <v>30</v>
      </c>
      <c r="T55" s="280" t="n">
        <v>6</v>
      </c>
      <c r="U55" s="280" t="n">
        <v>6</v>
      </c>
      <c r="V55" s="280" t="n">
        <v>3</v>
      </c>
      <c r="X55" s="280" t="n">
        <v>5</v>
      </c>
      <c r="Y55" s="280" t="n">
        <v>8</v>
      </c>
      <c r="AC55" s="280" t="n">
        <v>0</v>
      </c>
      <c r="AD55" s="283" t="n">
        <v>5</v>
      </c>
      <c r="AE55" s="284" t="n">
        <f aca="false">SUM(I55:AD55)</f>
        <v>314</v>
      </c>
    </row>
    <row r="56" s="1" customFormat="true" ht="16.5" hidden="false" customHeight="false" outlineLevel="0" collapsed="false">
      <c r="A56" s="1" t="n">
        <v>23</v>
      </c>
      <c r="B56" s="281" t="n">
        <v>15</v>
      </c>
      <c r="C56" s="281" t="n">
        <v>386</v>
      </c>
      <c r="D56" s="281" t="s">
        <v>516</v>
      </c>
      <c r="E56" s="281" t="s">
        <v>516</v>
      </c>
      <c r="F56" s="281" t="n">
        <v>1717</v>
      </c>
      <c r="G56" s="281" t="s">
        <v>137</v>
      </c>
      <c r="H56" s="82" t="n">
        <v>563</v>
      </c>
      <c r="I56" s="280" t="n">
        <v>14</v>
      </c>
      <c r="J56" s="280" t="n">
        <v>56</v>
      </c>
      <c r="K56" s="280" t="n">
        <v>87</v>
      </c>
      <c r="L56" s="280" t="n">
        <v>6</v>
      </c>
      <c r="M56" s="280" t="n">
        <v>38</v>
      </c>
      <c r="N56" s="280" t="n">
        <v>1</v>
      </c>
      <c r="O56" s="280" t="n">
        <v>6</v>
      </c>
      <c r="P56" s="280" t="n">
        <v>5</v>
      </c>
      <c r="Q56" s="280" t="n">
        <v>5</v>
      </c>
      <c r="R56" s="280" t="n">
        <v>54</v>
      </c>
      <c r="T56" s="280" t="n">
        <v>5</v>
      </c>
      <c r="U56" s="280" t="n">
        <v>7</v>
      </c>
      <c r="V56" s="280" t="n">
        <v>2</v>
      </c>
      <c r="X56" s="280" t="n">
        <v>3</v>
      </c>
      <c r="Y56" s="280" t="n">
        <v>14</v>
      </c>
      <c r="AC56" s="280" t="n">
        <v>0</v>
      </c>
      <c r="AD56" s="283" t="n">
        <v>6</v>
      </c>
      <c r="AE56" s="284" t="n">
        <f aca="false">SUM(I56:AD56)</f>
        <v>309</v>
      </c>
    </row>
    <row r="57" s="1" customFormat="true" ht="16.5" hidden="false" customHeight="false" outlineLevel="0" collapsed="false">
      <c r="A57" s="1" t="n">
        <v>24</v>
      </c>
      <c r="B57" s="281" t="n">
        <v>15</v>
      </c>
      <c r="C57" s="281" t="n">
        <v>386</v>
      </c>
      <c r="D57" s="281" t="s">
        <v>516</v>
      </c>
      <c r="E57" s="281" t="s">
        <v>516</v>
      </c>
      <c r="F57" s="281" t="n">
        <v>1718</v>
      </c>
      <c r="G57" s="281" t="s">
        <v>33</v>
      </c>
      <c r="H57" s="282" t="n">
        <v>658</v>
      </c>
      <c r="I57" s="280" t="n">
        <v>20</v>
      </c>
      <c r="J57" s="280" t="n">
        <v>49</v>
      </c>
      <c r="K57" s="280" t="n">
        <v>98</v>
      </c>
      <c r="L57" s="280" t="n">
        <v>0</v>
      </c>
      <c r="M57" s="280" t="n">
        <v>47</v>
      </c>
      <c r="N57" s="280" t="n">
        <v>2</v>
      </c>
      <c r="O57" s="280" t="n">
        <v>13</v>
      </c>
      <c r="P57" s="280" t="n">
        <v>3</v>
      </c>
      <c r="Q57" s="280" t="n">
        <v>13</v>
      </c>
      <c r="R57" s="280" t="n">
        <v>121</v>
      </c>
      <c r="T57" s="280" t="n">
        <v>10</v>
      </c>
      <c r="U57" s="280" t="n">
        <v>7</v>
      </c>
      <c r="V57" s="280" t="n">
        <v>0</v>
      </c>
      <c r="X57" s="280" t="n">
        <v>8</v>
      </c>
      <c r="Y57" s="280" t="n">
        <v>16</v>
      </c>
      <c r="AC57" s="280" t="n">
        <v>0</v>
      </c>
      <c r="AD57" s="283" t="n">
        <v>9</v>
      </c>
      <c r="AE57" s="284" t="n">
        <f aca="false">SUM(I57:AD57)</f>
        <v>416</v>
      </c>
    </row>
    <row r="58" s="1" customFormat="true" ht="16.5" hidden="false" customHeight="false" outlineLevel="0" collapsed="false">
      <c r="A58" s="1" t="n">
        <v>25</v>
      </c>
      <c r="B58" s="281" t="n">
        <v>15</v>
      </c>
      <c r="C58" s="281" t="n">
        <v>386</v>
      </c>
      <c r="D58" s="281" t="s">
        <v>516</v>
      </c>
      <c r="E58" s="281" t="s">
        <v>516</v>
      </c>
      <c r="F58" s="281" t="n">
        <v>1718</v>
      </c>
      <c r="G58" s="281" t="s">
        <v>34</v>
      </c>
      <c r="H58" s="282" t="n">
        <v>658</v>
      </c>
      <c r="I58" s="280" t="n">
        <v>15</v>
      </c>
      <c r="J58" s="280" t="n">
        <v>56</v>
      </c>
      <c r="K58" s="280" t="n">
        <v>107</v>
      </c>
      <c r="L58" s="280" t="n">
        <v>3</v>
      </c>
      <c r="M58" s="280" t="n">
        <v>44</v>
      </c>
      <c r="N58" s="280" t="n">
        <v>0</v>
      </c>
      <c r="O58" s="280" t="n">
        <v>9</v>
      </c>
      <c r="P58" s="280" t="n">
        <v>5</v>
      </c>
      <c r="Q58" s="280" t="n">
        <v>12</v>
      </c>
      <c r="R58" s="280" t="n">
        <v>64</v>
      </c>
      <c r="T58" s="280" t="n">
        <v>20</v>
      </c>
      <c r="U58" s="280" t="n">
        <v>5</v>
      </c>
      <c r="V58" s="280" t="n">
        <v>4</v>
      </c>
      <c r="X58" s="280" t="n">
        <v>5</v>
      </c>
      <c r="Y58" s="280" t="n">
        <v>11</v>
      </c>
      <c r="AC58" s="280" t="n">
        <v>0</v>
      </c>
      <c r="AD58" s="283" t="n">
        <v>8</v>
      </c>
      <c r="AE58" s="284" t="n">
        <f aca="false">SUM(I58:AD58)</f>
        <v>368</v>
      </c>
    </row>
    <row r="59" s="1" customFormat="true" ht="16.5" hidden="false" customHeight="false" outlineLevel="0" collapsed="false">
      <c r="A59" s="1" t="n">
        <v>26</v>
      </c>
      <c r="B59" s="281" t="n">
        <v>15</v>
      </c>
      <c r="C59" s="281" t="n">
        <v>386</v>
      </c>
      <c r="D59" s="281" t="s">
        <v>516</v>
      </c>
      <c r="E59" s="281" t="s">
        <v>516</v>
      </c>
      <c r="F59" s="281" t="n">
        <v>1718</v>
      </c>
      <c r="G59" s="281" t="s">
        <v>35</v>
      </c>
      <c r="H59" s="82" t="n">
        <v>657</v>
      </c>
      <c r="I59" s="280" t="n">
        <v>9</v>
      </c>
      <c r="J59" s="280" t="n">
        <v>66</v>
      </c>
      <c r="K59" s="280" t="n">
        <v>93</v>
      </c>
      <c r="L59" s="280" t="n">
        <v>2</v>
      </c>
      <c r="M59" s="280" t="n">
        <v>32</v>
      </c>
      <c r="N59" s="280" t="n">
        <v>1</v>
      </c>
      <c r="O59" s="280" t="n">
        <v>15</v>
      </c>
      <c r="P59" s="280" t="n">
        <v>2</v>
      </c>
      <c r="Q59" s="280" t="n">
        <v>24</v>
      </c>
      <c r="R59" s="280" t="n">
        <v>70</v>
      </c>
      <c r="T59" s="280" t="n">
        <v>12</v>
      </c>
      <c r="U59" s="280" t="n">
        <v>10</v>
      </c>
      <c r="V59" s="280" t="n">
        <v>0</v>
      </c>
      <c r="X59" s="280" t="n">
        <v>1</v>
      </c>
      <c r="Y59" s="280" t="n">
        <v>19</v>
      </c>
      <c r="AC59" s="280" t="n">
        <v>0</v>
      </c>
      <c r="AD59" s="283" t="n">
        <v>14</v>
      </c>
      <c r="AE59" s="284" t="n">
        <f aca="false">SUM(I59:AD59)</f>
        <v>370</v>
      </c>
    </row>
    <row r="60" s="1" customFormat="true" ht="16.5" hidden="false" customHeight="false" outlineLevel="0" collapsed="false">
      <c r="A60" s="1" t="n">
        <v>27</v>
      </c>
      <c r="B60" s="281" t="n">
        <v>15</v>
      </c>
      <c r="C60" s="281" t="n">
        <v>386</v>
      </c>
      <c r="D60" s="281" t="s">
        <v>516</v>
      </c>
      <c r="E60" s="281" t="s">
        <v>516</v>
      </c>
      <c r="F60" s="281" t="n">
        <v>1718</v>
      </c>
      <c r="G60" s="281" t="s">
        <v>137</v>
      </c>
      <c r="H60" s="82" t="n">
        <v>657</v>
      </c>
      <c r="I60" s="280" t="n">
        <v>18</v>
      </c>
      <c r="J60" s="280" t="n">
        <v>61</v>
      </c>
      <c r="K60" s="280" t="n">
        <v>5</v>
      </c>
      <c r="L60" s="280" t="n">
        <v>4</v>
      </c>
      <c r="M60" s="280" t="n">
        <v>40</v>
      </c>
      <c r="N60" s="280" t="n">
        <v>0</v>
      </c>
      <c r="O60" s="280" t="n">
        <v>9</v>
      </c>
      <c r="P60" s="280" t="n">
        <v>3</v>
      </c>
      <c r="Q60" s="280" t="n">
        <v>14</v>
      </c>
      <c r="R60" s="280" t="n">
        <v>56</v>
      </c>
      <c r="T60" s="280" t="n">
        <v>12</v>
      </c>
      <c r="U60" s="280" t="n">
        <v>6</v>
      </c>
      <c r="V60" s="280" t="n">
        <v>1</v>
      </c>
      <c r="X60" s="280" t="n">
        <v>7</v>
      </c>
      <c r="Y60" s="280" t="n">
        <v>12</v>
      </c>
      <c r="AC60" s="280" t="n">
        <v>0</v>
      </c>
      <c r="AD60" s="283" t="n">
        <v>17</v>
      </c>
      <c r="AE60" s="284" t="n">
        <f aca="false">SUM(I60:AD60)</f>
        <v>265</v>
      </c>
    </row>
    <row r="61" s="1" customFormat="true" ht="16.5" hidden="false" customHeight="false" outlineLevel="0" collapsed="false">
      <c r="A61" s="1" t="n">
        <v>28</v>
      </c>
      <c r="B61" s="281" t="n">
        <v>15</v>
      </c>
      <c r="C61" s="281" t="n">
        <v>386</v>
      </c>
      <c r="D61" s="281" t="s">
        <v>516</v>
      </c>
      <c r="E61" s="281" t="s">
        <v>516</v>
      </c>
      <c r="F61" s="281" t="n">
        <v>1718</v>
      </c>
      <c r="G61" s="281" t="s">
        <v>138</v>
      </c>
      <c r="H61" s="82" t="n">
        <v>657</v>
      </c>
      <c r="I61" s="280" t="n">
        <v>21</v>
      </c>
      <c r="J61" s="280" t="n">
        <v>55</v>
      </c>
      <c r="K61" s="280" t="n">
        <v>87</v>
      </c>
      <c r="L61" s="280" t="n">
        <v>4</v>
      </c>
      <c r="M61" s="280" t="n">
        <v>49</v>
      </c>
      <c r="N61" s="280" t="n">
        <v>3</v>
      </c>
      <c r="O61" s="280" t="n">
        <v>22</v>
      </c>
      <c r="P61" s="280" t="n">
        <v>7</v>
      </c>
      <c r="Q61" s="280" t="n">
        <v>17</v>
      </c>
      <c r="R61" s="280" t="n">
        <v>82</v>
      </c>
      <c r="T61" s="280" t="n">
        <v>12</v>
      </c>
      <c r="U61" s="280" t="n">
        <v>7</v>
      </c>
      <c r="V61" s="280" t="n">
        <v>1</v>
      </c>
      <c r="X61" s="280" t="n">
        <v>10</v>
      </c>
      <c r="Y61" s="280" t="n">
        <v>4</v>
      </c>
      <c r="AC61" s="280" t="n">
        <v>0</v>
      </c>
      <c r="AD61" s="283" t="n">
        <v>15</v>
      </c>
      <c r="AE61" s="284" t="n">
        <f aca="false">SUM(I61:AD61)</f>
        <v>396</v>
      </c>
    </row>
    <row r="62" s="1" customFormat="true" ht="16.5" hidden="false" customHeight="false" outlineLevel="0" collapsed="false">
      <c r="A62" s="1" t="n">
        <v>29</v>
      </c>
      <c r="B62" s="281" t="n">
        <v>15</v>
      </c>
      <c r="C62" s="281" t="n">
        <v>386</v>
      </c>
      <c r="D62" s="281" t="s">
        <v>516</v>
      </c>
      <c r="E62" s="281" t="s">
        <v>516</v>
      </c>
      <c r="F62" s="281" t="n">
        <v>1718</v>
      </c>
      <c r="G62" s="281" t="s">
        <v>139</v>
      </c>
      <c r="H62" s="82" t="n">
        <v>657</v>
      </c>
      <c r="I62" s="280" t="n">
        <v>14</v>
      </c>
      <c r="J62" s="280" t="n">
        <v>56</v>
      </c>
      <c r="K62" s="280" t="n">
        <v>94</v>
      </c>
      <c r="L62" s="280" t="n">
        <v>4</v>
      </c>
      <c r="M62" s="280" t="n">
        <v>43</v>
      </c>
      <c r="N62" s="280" t="n">
        <v>0</v>
      </c>
      <c r="O62" s="280" t="n">
        <v>19</v>
      </c>
      <c r="P62" s="280" t="n">
        <v>5</v>
      </c>
      <c r="Q62" s="280" t="n">
        <v>23</v>
      </c>
      <c r="R62" s="280" t="n">
        <v>78</v>
      </c>
      <c r="T62" s="280" t="n">
        <v>11</v>
      </c>
      <c r="U62" s="280" t="n">
        <v>5</v>
      </c>
      <c r="V62" s="280" t="n">
        <v>2</v>
      </c>
      <c r="X62" s="280" t="n">
        <v>9</v>
      </c>
      <c r="Y62" s="280" t="n">
        <v>12</v>
      </c>
      <c r="AC62" s="280" t="n">
        <v>0</v>
      </c>
      <c r="AD62" s="283" t="n">
        <v>15</v>
      </c>
      <c r="AE62" s="284" t="n">
        <f aca="false">SUM(I62:AD62)</f>
        <v>390</v>
      </c>
    </row>
    <row r="63" s="1" customFormat="true" ht="16.5" hidden="false" customHeight="false" outlineLevel="0" collapsed="false">
      <c r="A63" s="1" t="n">
        <v>30</v>
      </c>
      <c r="B63" s="281" t="n">
        <v>15</v>
      </c>
      <c r="C63" s="281" t="n">
        <v>386</v>
      </c>
      <c r="D63" s="281" t="s">
        <v>516</v>
      </c>
      <c r="E63" s="281" t="s">
        <v>516</v>
      </c>
      <c r="F63" s="281" t="n">
        <v>1718</v>
      </c>
      <c r="G63" s="281" t="s">
        <v>36</v>
      </c>
      <c r="H63" s="82"/>
      <c r="I63" s="280" t="n">
        <v>9</v>
      </c>
      <c r="J63" s="280" t="n">
        <v>17</v>
      </c>
      <c r="K63" s="280" t="n">
        <v>30</v>
      </c>
      <c r="L63" s="280" t="n">
        <v>0</v>
      </c>
      <c r="M63" s="280" t="n">
        <v>11</v>
      </c>
      <c r="N63" s="280" t="n">
        <v>2</v>
      </c>
      <c r="O63" s="280" t="n">
        <v>2</v>
      </c>
      <c r="P63" s="280" t="n">
        <v>6</v>
      </c>
      <c r="Q63" s="280" t="n">
        <v>3</v>
      </c>
      <c r="R63" s="280" t="n">
        <v>36</v>
      </c>
      <c r="T63" s="280" t="n">
        <v>4</v>
      </c>
      <c r="U63" s="280" t="n">
        <v>2</v>
      </c>
      <c r="V63" s="280" t="n">
        <v>0</v>
      </c>
      <c r="X63" s="280" t="n">
        <v>1</v>
      </c>
      <c r="Y63" s="280" t="n">
        <v>3</v>
      </c>
      <c r="AC63" s="280" t="n">
        <v>0</v>
      </c>
      <c r="AD63" s="283" t="n">
        <v>1</v>
      </c>
      <c r="AE63" s="284" t="n">
        <f aca="false">SUM(I63:AD63)</f>
        <v>127</v>
      </c>
    </row>
    <row r="64" s="1" customFormat="true" ht="16.5" hidden="false" customHeight="false" outlineLevel="0" collapsed="false">
      <c r="A64" s="1" t="n">
        <v>31</v>
      </c>
      <c r="B64" s="281" t="n">
        <v>15</v>
      </c>
      <c r="C64" s="281" t="n">
        <v>386</v>
      </c>
      <c r="D64" s="281" t="s">
        <v>516</v>
      </c>
      <c r="E64" s="281" t="s">
        <v>516</v>
      </c>
      <c r="F64" s="281" t="n">
        <v>1719</v>
      </c>
      <c r="G64" s="281" t="s">
        <v>33</v>
      </c>
      <c r="H64" s="282" t="n">
        <v>637</v>
      </c>
      <c r="I64" s="280" t="n">
        <v>20</v>
      </c>
      <c r="J64" s="280" t="n">
        <v>99</v>
      </c>
      <c r="K64" s="280" t="n">
        <v>66</v>
      </c>
      <c r="L64" s="280" t="n">
        <v>1</v>
      </c>
      <c r="M64" s="280" t="n">
        <v>54</v>
      </c>
      <c r="N64" s="280" t="n">
        <v>4</v>
      </c>
      <c r="O64" s="280" t="n">
        <v>4</v>
      </c>
      <c r="P64" s="280" t="n">
        <v>8</v>
      </c>
      <c r="Q64" s="280" t="n">
        <v>20</v>
      </c>
      <c r="R64" s="280" t="n">
        <v>85</v>
      </c>
      <c r="T64" s="280" t="n">
        <v>8</v>
      </c>
      <c r="U64" s="280" t="n">
        <v>3</v>
      </c>
      <c r="V64" s="280" t="n">
        <v>0</v>
      </c>
      <c r="X64" s="280" t="n">
        <v>5</v>
      </c>
      <c r="Y64" s="280" t="n">
        <v>12</v>
      </c>
      <c r="AC64" s="280" t="n">
        <v>2</v>
      </c>
      <c r="AD64" s="283" t="n">
        <v>12</v>
      </c>
      <c r="AE64" s="284" t="n">
        <f aca="false">SUM(I64:AD64)</f>
        <v>403</v>
      </c>
    </row>
    <row r="65" s="1" customFormat="true" ht="16.5" hidden="false" customHeight="false" outlineLevel="0" collapsed="false">
      <c r="A65" s="1" t="n">
        <v>32</v>
      </c>
      <c r="B65" s="281" t="n">
        <v>15</v>
      </c>
      <c r="C65" s="281" t="n">
        <v>386</v>
      </c>
      <c r="D65" s="281" t="s">
        <v>516</v>
      </c>
      <c r="E65" s="281" t="s">
        <v>516</v>
      </c>
      <c r="F65" s="281" t="n">
        <v>1719</v>
      </c>
      <c r="G65" s="281" t="s">
        <v>34</v>
      </c>
      <c r="H65" s="82" t="n">
        <v>636</v>
      </c>
      <c r="I65" s="280" t="n">
        <v>23</v>
      </c>
      <c r="J65" s="280" t="n">
        <v>76</v>
      </c>
      <c r="K65" s="280" t="n">
        <v>65</v>
      </c>
      <c r="L65" s="280" t="n">
        <v>6</v>
      </c>
      <c r="M65" s="280" t="n">
        <v>29</v>
      </c>
      <c r="N65" s="280" t="n">
        <v>4</v>
      </c>
      <c r="O65" s="280" t="n">
        <v>9</v>
      </c>
      <c r="P65" s="280" t="n">
        <v>5</v>
      </c>
      <c r="Q65" s="280" t="n">
        <v>18</v>
      </c>
      <c r="R65" s="280" t="n">
        <v>88</v>
      </c>
      <c r="T65" s="280" t="n">
        <v>6</v>
      </c>
      <c r="U65" s="280" t="n">
        <v>3</v>
      </c>
      <c r="V65" s="280" t="n">
        <v>1</v>
      </c>
      <c r="X65" s="280" t="n">
        <v>1</v>
      </c>
      <c r="Y65" s="280" t="n">
        <v>29</v>
      </c>
      <c r="AC65" s="280" t="n">
        <v>0</v>
      </c>
      <c r="AD65" s="283" t="n">
        <v>6</v>
      </c>
      <c r="AE65" s="284" t="n">
        <f aca="false">SUM(I65:AD65)</f>
        <v>369</v>
      </c>
    </row>
    <row r="66" s="1" customFormat="true" ht="16.5" hidden="false" customHeight="false" outlineLevel="0" collapsed="false">
      <c r="A66" s="1" t="n">
        <v>33</v>
      </c>
      <c r="B66" s="281" t="n">
        <v>15</v>
      </c>
      <c r="C66" s="281" t="n">
        <v>386</v>
      </c>
      <c r="D66" s="281" t="s">
        <v>516</v>
      </c>
      <c r="E66" s="281" t="s">
        <v>516</v>
      </c>
      <c r="F66" s="281" t="n">
        <v>1719</v>
      </c>
      <c r="G66" s="281" t="s">
        <v>35</v>
      </c>
      <c r="H66" s="82" t="n">
        <v>636</v>
      </c>
      <c r="I66" s="280" t="n">
        <v>20</v>
      </c>
      <c r="J66" s="280" t="n">
        <v>75</v>
      </c>
      <c r="K66" s="280" t="n">
        <v>79</v>
      </c>
      <c r="L66" s="280" t="n">
        <v>9</v>
      </c>
      <c r="M66" s="280" t="n">
        <v>31</v>
      </c>
      <c r="N66" s="280" t="n">
        <v>1</v>
      </c>
      <c r="O66" s="280" t="n">
        <v>20</v>
      </c>
      <c r="P66" s="280" t="n">
        <v>3</v>
      </c>
      <c r="Q66" s="280" t="n">
        <v>16</v>
      </c>
      <c r="R66" s="280" t="n">
        <v>81</v>
      </c>
      <c r="T66" s="280" t="n">
        <v>8</v>
      </c>
      <c r="U66" s="280" t="n">
        <v>4</v>
      </c>
      <c r="V66" s="280" t="n">
        <v>0</v>
      </c>
      <c r="X66" s="280" t="n">
        <v>7</v>
      </c>
      <c r="Y66" s="280" t="n">
        <v>17</v>
      </c>
      <c r="AC66" s="280" t="n">
        <v>2</v>
      </c>
      <c r="AD66" s="283" t="n">
        <v>10</v>
      </c>
      <c r="AE66" s="284" t="n">
        <f aca="false">SUM(I66:AD66)</f>
        <v>383</v>
      </c>
    </row>
    <row r="67" s="1" customFormat="true" ht="16.5" hidden="false" customHeight="false" outlineLevel="0" collapsed="false">
      <c r="A67" s="1" t="n">
        <v>34</v>
      </c>
      <c r="B67" s="281" t="n">
        <v>15</v>
      </c>
      <c r="C67" s="281" t="n">
        <v>386</v>
      </c>
      <c r="D67" s="281" t="s">
        <v>516</v>
      </c>
      <c r="E67" s="281" t="s">
        <v>516</v>
      </c>
      <c r="F67" s="281" t="n">
        <v>1719</v>
      </c>
      <c r="G67" s="281" t="s">
        <v>137</v>
      </c>
      <c r="H67" s="282" t="n">
        <v>636</v>
      </c>
      <c r="I67" s="280" t="n">
        <v>19</v>
      </c>
      <c r="J67" s="280" t="n">
        <v>68</v>
      </c>
      <c r="K67" s="280" t="n">
        <v>73</v>
      </c>
      <c r="L67" s="280" t="n">
        <v>3</v>
      </c>
      <c r="M67" s="280" t="n">
        <v>43</v>
      </c>
      <c r="N67" s="280" t="n">
        <v>5</v>
      </c>
      <c r="O67" s="280" t="n">
        <v>7</v>
      </c>
      <c r="P67" s="280" t="n">
        <v>6</v>
      </c>
      <c r="Q67" s="280" t="n">
        <v>11</v>
      </c>
      <c r="R67" s="280" t="n">
        <v>96</v>
      </c>
      <c r="T67" s="280" t="n">
        <v>11</v>
      </c>
      <c r="U67" s="280" t="n">
        <v>2</v>
      </c>
      <c r="V67" s="280" t="n">
        <v>1</v>
      </c>
      <c r="X67" s="280" t="n">
        <v>8</v>
      </c>
      <c r="Y67" s="280" t="n">
        <v>18</v>
      </c>
      <c r="AC67" s="280" t="n">
        <v>0</v>
      </c>
      <c r="AD67" s="283" t="n">
        <v>6</v>
      </c>
      <c r="AE67" s="284" t="n">
        <f aca="false">SUM(I67:AD67)</f>
        <v>377</v>
      </c>
    </row>
    <row r="68" s="1" customFormat="true" ht="16.5" hidden="false" customHeight="false" outlineLevel="0" collapsed="false">
      <c r="A68" s="1" t="n">
        <v>35</v>
      </c>
      <c r="B68" s="281" t="n">
        <v>15</v>
      </c>
      <c r="C68" s="281" t="n">
        <v>386</v>
      </c>
      <c r="D68" s="281" t="s">
        <v>516</v>
      </c>
      <c r="E68" s="281" t="s">
        <v>516</v>
      </c>
      <c r="F68" s="281" t="n">
        <v>1720</v>
      </c>
      <c r="G68" s="281" t="s">
        <v>33</v>
      </c>
      <c r="H68" s="82" t="n">
        <v>748</v>
      </c>
      <c r="I68" s="280" t="n">
        <v>28</v>
      </c>
      <c r="J68" s="280" t="n">
        <v>77</v>
      </c>
      <c r="K68" s="280" t="n">
        <v>68</v>
      </c>
      <c r="L68" s="280" t="n">
        <v>3</v>
      </c>
      <c r="M68" s="280" t="n">
        <v>34</v>
      </c>
      <c r="N68" s="280" t="n">
        <v>4</v>
      </c>
      <c r="O68" s="280" t="n">
        <v>7</v>
      </c>
      <c r="P68" s="280" t="n">
        <v>15</v>
      </c>
      <c r="Q68" s="280" t="n">
        <v>12</v>
      </c>
      <c r="R68" s="280" t="n">
        <v>112</v>
      </c>
      <c r="T68" s="280" t="n">
        <v>8</v>
      </c>
      <c r="U68" s="280" t="n">
        <v>0</v>
      </c>
      <c r="V68" s="280" t="n">
        <v>5</v>
      </c>
      <c r="X68" s="280" t="n">
        <v>6</v>
      </c>
      <c r="Y68" s="280" t="n">
        <v>22</v>
      </c>
      <c r="AC68" s="280" t="n">
        <v>1</v>
      </c>
      <c r="AD68" s="283" t="n">
        <v>14</v>
      </c>
      <c r="AE68" s="284" t="n">
        <f aca="false">SUM(I68:AD68)</f>
        <v>416</v>
      </c>
    </row>
    <row r="69" s="1" customFormat="true" ht="16.5" hidden="false" customHeight="false" outlineLevel="0" collapsed="false">
      <c r="A69" s="1" t="n">
        <v>36</v>
      </c>
      <c r="B69" s="281" t="n">
        <v>15</v>
      </c>
      <c r="C69" s="281" t="n">
        <v>386</v>
      </c>
      <c r="D69" s="281" t="s">
        <v>516</v>
      </c>
      <c r="E69" s="281" t="s">
        <v>516</v>
      </c>
      <c r="F69" s="281" t="n">
        <v>1720</v>
      </c>
      <c r="G69" s="281" t="s">
        <v>34</v>
      </c>
      <c r="H69" s="82" t="n">
        <v>748</v>
      </c>
      <c r="I69" s="280" t="n">
        <v>39</v>
      </c>
      <c r="J69" s="280" t="n">
        <v>83</v>
      </c>
      <c r="K69" s="280" t="n">
        <v>71</v>
      </c>
      <c r="L69" s="280" t="n">
        <v>2</v>
      </c>
      <c r="M69" s="280" t="n">
        <v>48</v>
      </c>
      <c r="N69" s="280" t="n">
        <v>4</v>
      </c>
      <c r="O69" s="280" t="n">
        <v>4</v>
      </c>
      <c r="P69" s="280" t="n">
        <v>4</v>
      </c>
      <c r="Q69" s="280" t="n">
        <v>9</v>
      </c>
      <c r="R69" s="280" t="n">
        <v>78</v>
      </c>
      <c r="T69" s="280" t="n">
        <v>8</v>
      </c>
      <c r="U69" s="280" t="n">
        <v>8</v>
      </c>
      <c r="V69" s="280" t="n">
        <v>2</v>
      </c>
      <c r="X69" s="280" t="n">
        <v>13</v>
      </c>
      <c r="Y69" s="280" t="n">
        <v>22</v>
      </c>
      <c r="AC69" s="280" t="n">
        <v>1</v>
      </c>
      <c r="AD69" s="283" t="n">
        <v>12</v>
      </c>
      <c r="AE69" s="284" t="n">
        <f aca="false">SUM(I69:AD69)</f>
        <v>408</v>
      </c>
    </row>
    <row r="70" s="1" customFormat="true" ht="16.5" hidden="false" customHeight="false" outlineLevel="0" collapsed="false">
      <c r="A70" s="1" t="n">
        <v>37</v>
      </c>
      <c r="B70" s="281" t="n">
        <v>15</v>
      </c>
      <c r="C70" s="281" t="n">
        <v>386</v>
      </c>
      <c r="D70" s="281" t="s">
        <v>516</v>
      </c>
      <c r="E70" s="281" t="s">
        <v>516</v>
      </c>
      <c r="F70" s="281" t="n">
        <v>1720</v>
      </c>
      <c r="G70" s="281" t="s">
        <v>35</v>
      </c>
      <c r="H70" s="82" t="n">
        <v>748</v>
      </c>
      <c r="I70" s="280" t="n">
        <v>34</v>
      </c>
      <c r="J70" s="280" t="n">
        <v>96</v>
      </c>
      <c r="K70" s="280" t="n">
        <v>56</v>
      </c>
      <c r="L70" s="280" t="n">
        <v>2</v>
      </c>
      <c r="M70" s="280" t="n">
        <v>35</v>
      </c>
      <c r="N70" s="280" t="n">
        <v>6</v>
      </c>
      <c r="O70" s="280" t="n">
        <v>2</v>
      </c>
      <c r="P70" s="280" t="n">
        <v>9</v>
      </c>
      <c r="Q70" s="280" t="n">
        <v>21</v>
      </c>
      <c r="R70" s="280" t="n">
        <v>102</v>
      </c>
      <c r="T70" s="280" t="n">
        <v>13</v>
      </c>
      <c r="U70" s="280" t="n">
        <v>2</v>
      </c>
      <c r="V70" s="280" t="n">
        <v>2</v>
      </c>
      <c r="X70" s="280" t="n">
        <v>5</v>
      </c>
      <c r="Y70" s="280" t="n">
        <v>13</v>
      </c>
      <c r="AC70" s="280" t="n">
        <v>2</v>
      </c>
      <c r="AD70" s="283" t="n">
        <v>9</v>
      </c>
      <c r="AE70" s="284" t="n">
        <f aca="false">SUM(I70:AD70)</f>
        <v>409</v>
      </c>
    </row>
    <row r="71" s="1" customFormat="true" ht="16.5" hidden="false" customHeight="false" outlineLevel="0" collapsed="false">
      <c r="A71" s="1" t="n">
        <v>38</v>
      </c>
      <c r="B71" s="281" t="n">
        <v>15</v>
      </c>
      <c r="C71" s="281" t="n">
        <v>386</v>
      </c>
      <c r="D71" s="281" t="s">
        <v>516</v>
      </c>
      <c r="E71" s="281" t="s">
        <v>516</v>
      </c>
      <c r="F71" s="281" t="n">
        <v>1720</v>
      </c>
      <c r="G71" s="281" t="s">
        <v>137</v>
      </c>
      <c r="H71" s="82" t="n">
        <v>748</v>
      </c>
      <c r="I71" s="280" t="n">
        <v>39</v>
      </c>
      <c r="J71" s="280" t="n">
        <v>84</v>
      </c>
      <c r="K71" s="280" t="n">
        <v>59</v>
      </c>
      <c r="L71" s="280" t="n">
        <v>1</v>
      </c>
      <c r="M71" s="280" t="n">
        <v>44</v>
      </c>
      <c r="N71" s="280" t="n">
        <v>5</v>
      </c>
      <c r="O71" s="280" t="n">
        <v>12</v>
      </c>
      <c r="P71" s="280" t="n">
        <v>3</v>
      </c>
      <c r="Q71" s="280" t="n">
        <v>25</v>
      </c>
      <c r="R71" s="280" t="n">
        <v>82</v>
      </c>
      <c r="T71" s="280" t="n">
        <v>5</v>
      </c>
      <c r="U71" s="280" t="n">
        <v>6</v>
      </c>
      <c r="V71" s="280" t="n">
        <v>2</v>
      </c>
      <c r="X71" s="280" t="n">
        <v>13</v>
      </c>
      <c r="Y71" s="280" t="n">
        <v>12</v>
      </c>
      <c r="AC71" s="280" t="n">
        <v>0</v>
      </c>
      <c r="AD71" s="283" t="n">
        <v>9</v>
      </c>
      <c r="AE71" s="284" t="n">
        <f aca="false">SUM(I71:AD71)</f>
        <v>401</v>
      </c>
    </row>
    <row r="72" s="1" customFormat="true" ht="16.5" hidden="false" customHeight="false" outlineLevel="0" collapsed="false">
      <c r="A72" s="1" t="n">
        <v>39</v>
      </c>
      <c r="B72" s="281" t="n">
        <v>15</v>
      </c>
      <c r="C72" s="281" t="n">
        <v>386</v>
      </c>
      <c r="D72" s="281" t="s">
        <v>516</v>
      </c>
      <c r="E72" s="281" t="s">
        <v>516</v>
      </c>
      <c r="F72" s="281" t="n">
        <v>1720</v>
      </c>
      <c r="G72" s="281" t="s">
        <v>138</v>
      </c>
      <c r="H72" s="82" t="n">
        <v>748</v>
      </c>
      <c r="I72" s="280" t="n">
        <v>40</v>
      </c>
      <c r="J72" s="280" t="n">
        <v>78</v>
      </c>
      <c r="K72" s="280" t="n">
        <v>55</v>
      </c>
      <c r="L72" s="280" t="n">
        <v>3</v>
      </c>
      <c r="M72" s="280" t="n">
        <v>54</v>
      </c>
      <c r="N72" s="280" t="n">
        <v>3</v>
      </c>
      <c r="O72" s="280" t="n">
        <v>4</v>
      </c>
      <c r="P72" s="280" t="n">
        <v>4</v>
      </c>
      <c r="Q72" s="280" t="n">
        <v>13</v>
      </c>
      <c r="R72" s="280" t="n">
        <v>103</v>
      </c>
      <c r="T72" s="280" t="n">
        <v>13</v>
      </c>
      <c r="U72" s="280" t="n">
        <v>3</v>
      </c>
      <c r="V72" s="280" t="n">
        <v>0</v>
      </c>
      <c r="X72" s="280" t="n">
        <v>0</v>
      </c>
      <c r="Y72" s="280" t="n">
        <v>0</v>
      </c>
      <c r="AC72" s="280" t="n">
        <v>36</v>
      </c>
      <c r="AD72" s="283" t="n">
        <v>7</v>
      </c>
      <c r="AE72" s="284" t="n">
        <f aca="false">SUM(I72:AD72)</f>
        <v>416</v>
      </c>
    </row>
    <row r="73" s="1" customFormat="true" ht="16.5" hidden="false" customHeight="false" outlineLevel="0" collapsed="false">
      <c r="A73" s="1" t="n">
        <v>40</v>
      </c>
      <c r="B73" s="281" t="n">
        <v>15</v>
      </c>
      <c r="C73" s="281" t="n">
        <v>386</v>
      </c>
      <c r="D73" s="281" t="s">
        <v>516</v>
      </c>
      <c r="E73" s="281" t="s">
        <v>516</v>
      </c>
      <c r="F73" s="281" t="n">
        <v>1720</v>
      </c>
      <c r="G73" s="281" t="s">
        <v>139</v>
      </c>
      <c r="H73" s="82" t="n">
        <v>748</v>
      </c>
      <c r="I73" s="280" t="n">
        <v>36</v>
      </c>
      <c r="J73" s="280" t="n">
        <v>84</v>
      </c>
      <c r="K73" s="280" t="n">
        <v>54</v>
      </c>
      <c r="L73" s="280" t="n">
        <v>6</v>
      </c>
      <c r="M73" s="280" t="n">
        <v>27</v>
      </c>
      <c r="N73" s="280" t="n">
        <v>2</v>
      </c>
      <c r="O73" s="280" t="n">
        <v>5</v>
      </c>
      <c r="P73" s="280" t="n">
        <v>4</v>
      </c>
      <c r="Q73" s="280" t="n">
        <v>24</v>
      </c>
      <c r="R73" s="280" t="n">
        <v>96</v>
      </c>
      <c r="T73" s="280" t="n">
        <v>8</v>
      </c>
      <c r="U73" s="280" t="n">
        <v>3</v>
      </c>
      <c r="V73" s="280" t="n">
        <v>0</v>
      </c>
      <c r="X73" s="280" t="n">
        <v>11</v>
      </c>
      <c r="Y73" s="280" t="n">
        <v>13</v>
      </c>
      <c r="AC73" s="280" t="n">
        <v>0</v>
      </c>
      <c r="AD73" s="283" t="n">
        <v>7</v>
      </c>
      <c r="AE73" s="284" t="n">
        <f aca="false">SUM(I73:AD73)</f>
        <v>380</v>
      </c>
    </row>
    <row r="74" s="1" customFormat="true" ht="16.5" hidden="false" customHeight="false" outlineLevel="0" collapsed="false">
      <c r="A74" s="1" t="n">
        <v>41</v>
      </c>
      <c r="B74" s="281" t="n">
        <v>15</v>
      </c>
      <c r="C74" s="281" t="n">
        <v>386</v>
      </c>
      <c r="D74" s="281" t="s">
        <v>516</v>
      </c>
      <c r="E74" s="281" t="s">
        <v>516</v>
      </c>
      <c r="F74" s="281" t="n">
        <v>1720</v>
      </c>
      <c r="G74" s="281" t="s">
        <v>140</v>
      </c>
      <c r="H74" s="82" t="n">
        <v>747</v>
      </c>
      <c r="I74" s="280" t="n">
        <v>28</v>
      </c>
      <c r="J74" s="280" t="n">
        <v>89</v>
      </c>
      <c r="K74" s="280" t="n">
        <v>58</v>
      </c>
      <c r="L74" s="280" t="n">
        <v>3</v>
      </c>
      <c r="M74" s="280" t="n">
        <v>37</v>
      </c>
      <c r="N74" s="280" t="n">
        <v>3</v>
      </c>
      <c r="O74" s="280" t="n">
        <v>3</v>
      </c>
      <c r="P74" s="280" t="n">
        <v>9</v>
      </c>
      <c r="Q74" s="280" t="n">
        <v>11</v>
      </c>
      <c r="R74" s="280" t="n">
        <v>80</v>
      </c>
      <c r="T74" s="280" t="n">
        <v>7</v>
      </c>
      <c r="U74" s="280" t="n">
        <v>4</v>
      </c>
      <c r="V74" s="280" t="n">
        <v>2</v>
      </c>
      <c r="X74" s="280" t="n">
        <v>7</v>
      </c>
      <c r="Y74" s="280" t="n">
        <v>21</v>
      </c>
      <c r="AC74" s="280" t="n">
        <v>0</v>
      </c>
      <c r="AD74" s="283" t="n">
        <v>17</v>
      </c>
      <c r="AE74" s="284" t="n">
        <f aca="false">SUM(I74:AD74)</f>
        <v>379</v>
      </c>
    </row>
    <row r="75" s="1" customFormat="true" ht="16.5" hidden="false" customHeight="false" outlineLevel="0" collapsed="false">
      <c r="A75" s="1" t="n">
        <v>42</v>
      </c>
      <c r="B75" s="281" t="n">
        <v>15</v>
      </c>
      <c r="C75" s="281" t="n">
        <v>386</v>
      </c>
      <c r="D75" s="281" t="s">
        <v>516</v>
      </c>
      <c r="E75" s="281" t="s">
        <v>516</v>
      </c>
      <c r="F75" s="281" t="n">
        <v>1720</v>
      </c>
      <c r="G75" s="281" t="s">
        <v>502</v>
      </c>
      <c r="H75" s="82" t="n">
        <v>747</v>
      </c>
      <c r="I75" s="280" t="n">
        <v>34</v>
      </c>
      <c r="J75" s="280" t="n">
        <v>101</v>
      </c>
      <c r="K75" s="280" t="n">
        <v>55</v>
      </c>
      <c r="L75" s="280" t="n">
        <v>4</v>
      </c>
      <c r="M75" s="280" t="n">
        <v>38</v>
      </c>
      <c r="N75" s="280" t="n">
        <v>1</v>
      </c>
      <c r="O75" s="280" t="n">
        <v>5</v>
      </c>
      <c r="P75" s="280" t="n">
        <v>13</v>
      </c>
      <c r="Q75" s="280" t="n">
        <v>12</v>
      </c>
      <c r="R75" s="280" t="n">
        <v>100</v>
      </c>
      <c r="T75" s="280" t="n">
        <v>13</v>
      </c>
      <c r="U75" s="280" t="n">
        <v>1</v>
      </c>
      <c r="V75" s="280" t="n">
        <v>3</v>
      </c>
      <c r="X75" s="280" t="n">
        <v>5</v>
      </c>
      <c r="Y75" s="280" t="n">
        <v>21</v>
      </c>
      <c r="AC75" s="280" t="n">
        <v>0</v>
      </c>
      <c r="AD75" s="283" t="n">
        <v>15</v>
      </c>
      <c r="AE75" s="284" t="n">
        <f aca="false">SUM(I75:AD75)</f>
        <v>421</v>
      </c>
    </row>
    <row r="76" s="1" customFormat="true" ht="16.5" hidden="false" customHeight="false" outlineLevel="0" collapsed="false">
      <c r="A76" s="1" t="n">
        <v>43</v>
      </c>
      <c r="B76" s="281" t="n">
        <v>15</v>
      </c>
      <c r="C76" s="281" t="n">
        <v>386</v>
      </c>
      <c r="D76" s="281" t="s">
        <v>516</v>
      </c>
      <c r="E76" s="281" t="s">
        <v>516</v>
      </c>
      <c r="F76" s="281" t="n">
        <v>1721</v>
      </c>
      <c r="G76" s="281" t="s">
        <v>33</v>
      </c>
      <c r="H76" s="82" t="n">
        <v>713</v>
      </c>
      <c r="I76" s="280" t="n">
        <v>12</v>
      </c>
      <c r="J76" s="280" t="n">
        <v>74</v>
      </c>
      <c r="K76" s="280" t="n">
        <v>72</v>
      </c>
      <c r="L76" s="280" t="n">
        <v>4</v>
      </c>
      <c r="M76" s="280" t="n">
        <v>49</v>
      </c>
      <c r="N76" s="280" t="n">
        <v>1</v>
      </c>
      <c r="O76" s="280" t="n">
        <v>2</v>
      </c>
      <c r="P76" s="280" t="n">
        <v>3</v>
      </c>
      <c r="Q76" s="280" t="n">
        <v>10</v>
      </c>
      <c r="R76" s="280" t="n">
        <v>111</v>
      </c>
      <c r="T76" s="280" t="n">
        <v>21</v>
      </c>
      <c r="U76" s="280" t="n">
        <v>5</v>
      </c>
      <c r="V76" s="280" t="n">
        <v>2</v>
      </c>
      <c r="X76" s="280" t="n">
        <v>2</v>
      </c>
      <c r="Y76" s="280" t="n">
        <v>13</v>
      </c>
      <c r="AC76" s="280" t="n">
        <v>1</v>
      </c>
      <c r="AD76" s="283" t="n">
        <v>9</v>
      </c>
      <c r="AE76" s="284" t="n">
        <f aca="false">SUM(I76:AD76)</f>
        <v>391</v>
      </c>
    </row>
    <row r="77" s="1" customFormat="true" ht="16.5" hidden="false" customHeight="false" outlineLevel="0" collapsed="false">
      <c r="A77" s="1" t="n">
        <v>44</v>
      </c>
      <c r="B77" s="281" t="n">
        <v>15</v>
      </c>
      <c r="C77" s="281" t="n">
        <v>386</v>
      </c>
      <c r="D77" s="281" t="s">
        <v>516</v>
      </c>
      <c r="E77" s="281" t="s">
        <v>516</v>
      </c>
      <c r="F77" s="281" t="n">
        <v>1721</v>
      </c>
      <c r="G77" s="281" t="s">
        <v>34</v>
      </c>
      <c r="H77" s="82" t="n">
        <v>713</v>
      </c>
      <c r="I77" s="280" t="n">
        <v>18</v>
      </c>
      <c r="J77" s="280" t="n">
        <v>87</v>
      </c>
      <c r="K77" s="280" t="n">
        <v>70</v>
      </c>
      <c r="L77" s="280" t="n">
        <v>4</v>
      </c>
      <c r="M77" s="280" t="n">
        <v>49</v>
      </c>
      <c r="N77" s="280" t="n">
        <v>1</v>
      </c>
      <c r="O77" s="280" t="n">
        <v>10</v>
      </c>
      <c r="P77" s="280" t="n">
        <v>7</v>
      </c>
      <c r="Q77" s="280" t="n">
        <v>15</v>
      </c>
      <c r="R77" s="280" t="n">
        <v>119</v>
      </c>
      <c r="T77" s="280" t="n">
        <v>20</v>
      </c>
      <c r="U77" s="280" t="n">
        <v>4</v>
      </c>
      <c r="V77" s="280" t="n">
        <v>1</v>
      </c>
      <c r="X77" s="280" t="n">
        <v>3</v>
      </c>
      <c r="Y77" s="280" t="n">
        <v>12</v>
      </c>
      <c r="AC77" s="280" t="n">
        <v>0</v>
      </c>
      <c r="AD77" s="283" t="n">
        <v>11</v>
      </c>
      <c r="AE77" s="284" t="n">
        <f aca="false">SUM(I77:AD77)</f>
        <v>431</v>
      </c>
    </row>
    <row r="78" s="1" customFormat="true" ht="16.5" hidden="false" customHeight="false" outlineLevel="0" collapsed="false">
      <c r="A78" s="1" t="n">
        <v>45</v>
      </c>
      <c r="B78" s="281" t="n">
        <v>15</v>
      </c>
      <c r="C78" s="281" t="n">
        <v>386</v>
      </c>
      <c r="D78" s="281" t="s">
        <v>516</v>
      </c>
      <c r="E78" s="281" t="s">
        <v>516</v>
      </c>
      <c r="F78" s="281" t="n">
        <v>1721</v>
      </c>
      <c r="G78" s="281" t="s">
        <v>35</v>
      </c>
      <c r="H78" s="82" t="n">
        <v>713</v>
      </c>
      <c r="I78" s="280" t="n">
        <v>13</v>
      </c>
      <c r="J78" s="280" t="n">
        <v>63</v>
      </c>
      <c r="K78" s="280" t="n">
        <v>85</v>
      </c>
      <c r="L78" s="280" t="n">
        <v>3</v>
      </c>
      <c r="M78" s="280" t="n">
        <v>59</v>
      </c>
      <c r="N78" s="280" t="n">
        <v>0</v>
      </c>
      <c r="O78" s="280" t="n">
        <v>1</v>
      </c>
      <c r="P78" s="280" t="n">
        <v>14</v>
      </c>
      <c r="Q78" s="280" t="n">
        <v>6</v>
      </c>
      <c r="R78" s="280" t="n">
        <v>110</v>
      </c>
      <c r="T78" s="280" t="n">
        <v>22</v>
      </c>
      <c r="U78" s="280" t="n">
        <v>5</v>
      </c>
      <c r="V78" s="280" t="n">
        <v>2</v>
      </c>
      <c r="X78" s="280" t="n">
        <v>1</v>
      </c>
      <c r="Y78" s="280" t="n">
        <v>15</v>
      </c>
      <c r="AC78" s="280" t="n">
        <v>0</v>
      </c>
      <c r="AD78" s="283" t="n">
        <v>5</v>
      </c>
      <c r="AE78" s="284" t="n">
        <f aca="false">SUM(I78:AD78)</f>
        <v>404</v>
      </c>
    </row>
    <row r="79" s="1" customFormat="true" ht="16.5" hidden="false" customHeight="false" outlineLevel="0" collapsed="false">
      <c r="A79" s="1" t="n">
        <v>46</v>
      </c>
      <c r="B79" s="281" t="n">
        <v>15</v>
      </c>
      <c r="C79" s="281" t="n">
        <v>386</v>
      </c>
      <c r="D79" s="281" t="s">
        <v>516</v>
      </c>
      <c r="E79" s="281" t="s">
        <v>516</v>
      </c>
      <c r="F79" s="281" t="n">
        <v>1721</v>
      </c>
      <c r="G79" s="281" t="s">
        <v>137</v>
      </c>
      <c r="H79" s="82" t="n">
        <v>713</v>
      </c>
      <c r="I79" s="280" t="n">
        <v>12</v>
      </c>
      <c r="J79" s="280" t="n">
        <v>77</v>
      </c>
      <c r="K79" s="280" t="n">
        <v>77</v>
      </c>
      <c r="L79" s="280" t="n">
        <v>2</v>
      </c>
      <c r="M79" s="280" t="n">
        <v>62</v>
      </c>
      <c r="N79" s="280" t="n">
        <v>2</v>
      </c>
      <c r="O79" s="280" t="n">
        <v>5</v>
      </c>
      <c r="P79" s="280" t="n">
        <v>11</v>
      </c>
      <c r="Q79" s="280" t="n">
        <v>10</v>
      </c>
      <c r="R79" s="280" t="n">
        <v>120</v>
      </c>
      <c r="T79" s="280" t="n">
        <v>9</v>
      </c>
      <c r="U79" s="280" t="n">
        <v>2</v>
      </c>
      <c r="V79" s="280" t="n">
        <v>2</v>
      </c>
      <c r="X79" s="280" t="n">
        <v>2</v>
      </c>
      <c r="Y79" s="280" t="n">
        <v>10</v>
      </c>
      <c r="AC79" s="280" t="n">
        <v>1</v>
      </c>
      <c r="AD79" s="283" t="n">
        <v>12</v>
      </c>
      <c r="AE79" s="284" t="n">
        <f aca="false">SUM(I79:AD79)</f>
        <v>416</v>
      </c>
    </row>
    <row r="80" s="1" customFormat="true" ht="16.5" hidden="false" customHeight="false" outlineLevel="0" collapsed="false">
      <c r="A80" s="1" t="n">
        <v>47</v>
      </c>
      <c r="B80" s="281" t="n">
        <v>15</v>
      </c>
      <c r="C80" s="281" t="n">
        <v>386</v>
      </c>
      <c r="D80" s="281" t="s">
        <v>516</v>
      </c>
      <c r="E80" s="281" t="s">
        <v>516</v>
      </c>
      <c r="F80" s="281" t="n">
        <v>1722</v>
      </c>
      <c r="G80" s="281" t="s">
        <v>33</v>
      </c>
      <c r="H80" s="282" t="n">
        <v>746</v>
      </c>
      <c r="I80" s="280" t="n">
        <v>15</v>
      </c>
      <c r="J80" s="280" t="n">
        <v>66</v>
      </c>
      <c r="K80" s="280" t="n">
        <v>101</v>
      </c>
      <c r="L80" s="280" t="n">
        <v>3</v>
      </c>
      <c r="M80" s="280" t="n">
        <v>63</v>
      </c>
      <c r="N80" s="280" t="n">
        <v>3</v>
      </c>
      <c r="O80" s="280" t="n">
        <v>8</v>
      </c>
      <c r="P80" s="280" t="n">
        <v>15</v>
      </c>
      <c r="Q80" s="280" t="n">
        <v>12</v>
      </c>
      <c r="R80" s="280" t="n">
        <v>117</v>
      </c>
      <c r="T80" s="280" t="n">
        <v>16</v>
      </c>
      <c r="U80" s="280" t="n">
        <v>9</v>
      </c>
      <c r="V80" s="280" t="n">
        <v>0</v>
      </c>
      <c r="X80" s="280" t="n">
        <v>5</v>
      </c>
      <c r="Y80" s="280" t="n">
        <v>26</v>
      </c>
      <c r="AC80" s="280" t="n">
        <v>0</v>
      </c>
      <c r="AD80" s="283" t="n">
        <v>14</v>
      </c>
      <c r="AE80" s="284" t="n">
        <f aca="false">SUM(I80:AD80)</f>
        <v>473</v>
      </c>
    </row>
    <row r="81" s="1" customFormat="true" ht="16.5" hidden="false" customHeight="false" outlineLevel="0" collapsed="false">
      <c r="A81" s="1" t="n">
        <v>48</v>
      </c>
      <c r="B81" s="281" t="n">
        <v>15</v>
      </c>
      <c r="C81" s="281" t="n">
        <v>386</v>
      </c>
      <c r="D81" s="281" t="s">
        <v>516</v>
      </c>
      <c r="E81" s="281" t="s">
        <v>516</v>
      </c>
      <c r="F81" s="281" t="n">
        <v>1722</v>
      </c>
      <c r="G81" s="281" t="s">
        <v>34</v>
      </c>
      <c r="H81" s="282" t="n">
        <v>746</v>
      </c>
      <c r="I81" s="280" t="n">
        <v>18</v>
      </c>
      <c r="J81" s="280" t="n">
        <v>49</v>
      </c>
      <c r="K81" s="280" t="n">
        <v>126</v>
      </c>
      <c r="L81" s="280" t="n">
        <v>2</v>
      </c>
      <c r="M81" s="280" t="n">
        <v>67</v>
      </c>
      <c r="N81" s="280" t="n">
        <v>4</v>
      </c>
      <c r="O81" s="280" t="n">
        <v>11</v>
      </c>
      <c r="P81" s="280" t="n">
        <v>10</v>
      </c>
      <c r="Q81" s="280" t="n">
        <v>14</v>
      </c>
      <c r="R81" s="280" t="n">
        <v>78</v>
      </c>
      <c r="T81" s="280" t="n">
        <v>8</v>
      </c>
      <c r="U81" s="280" t="n">
        <v>9</v>
      </c>
      <c r="V81" s="280" t="n">
        <v>0</v>
      </c>
      <c r="X81" s="280" t="n">
        <v>5</v>
      </c>
      <c r="Y81" s="280" t="n">
        <v>29</v>
      </c>
      <c r="AC81" s="280" t="n">
        <v>0</v>
      </c>
      <c r="AD81" s="283" t="n">
        <v>8</v>
      </c>
      <c r="AE81" s="284" t="n">
        <f aca="false">SUM(I81:AD81)</f>
        <v>438</v>
      </c>
    </row>
    <row r="82" s="1" customFormat="true" ht="16.5" hidden="false" customHeight="false" outlineLevel="0" collapsed="false">
      <c r="A82" s="1" t="n">
        <v>49</v>
      </c>
      <c r="B82" s="281" t="n">
        <v>15</v>
      </c>
      <c r="C82" s="281" t="n">
        <v>386</v>
      </c>
      <c r="D82" s="281" t="s">
        <v>516</v>
      </c>
      <c r="E82" s="281" t="s">
        <v>516</v>
      </c>
      <c r="F82" s="281" t="n">
        <v>1722</v>
      </c>
      <c r="G82" s="281" t="s">
        <v>35</v>
      </c>
      <c r="H82" s="282" t="n">
        <v>746</v>
      </c>
      <c r="I82" s="280" t="n">
        <v>20</v>
      </c>
      <c r="J82" s="280" t="n">
        <v>69</v>
      </c>
      <c r="K82" s="280" t="n">
        <v>88</v>
      </c>
      <c r="L82" s="280" t="n">
        <v>2</v>
      </c>
      <c r="M82" s="280" t="n">
        <v>61</v>
      </c>
      <c r="N82" s="280" t="n">
        <v>3</v>
      </c>
      <c r="O82" s="280" t="n">
        <v>9</v>
      </c>
      <c r="P82" s="280" t="n">
        <v>4</v>
      </c>
      <c r="Q82" s="280" t="n">
        <v>16</v>
      </c>
      <c r="R82" s="280" t="n">
        <v>82</v>
      </c>
      <c r="T82" s="280" t="n">
        <v>15</v>
      </c>
      <c r="U82" s="280" t="n">
        <v>5</v>
      </c>
      <c r="V82" s="280" t="n">
        <v>0</v>
      </c>
      <c r="X82" s="280" t="n">
        <v>5</v>
      </c>
      <c r="Y82" s="280" t="n">
        <v>29</v>
      </c>
      <c r="AC82" s="280" t="n">
        <v>0</v>
      </c>
      <c r="AD82" s="283" t="n">
        <v>15</v>
      </c>
      <c r="AE82" s="284" t="n">
        <f aca="false">SUM(I82:AD82)</f>
        <v>423</v>
      </c>
    </row>
    <row r="83" s="1" customFormat="true" ht="16.5" hidden="false" customHeight="false" outlineLevel="0" collapsed="false">
      <c r="A83" s="1" t="n">
        <v>50</v>
      </c>
      <c r="B83" s="281" t="n">
        <v>15</v>
      </c>
      <c r="C83" s="281" t="n">
        <v>386</v>
      </c>
      <c r="D83" s="281" t="s">
        <v>516</v>
      </c>
      <c r="E83" s="281" t="s">
        <v>516</v>
      </c>
      <c r="F83" s="281" t="n">
        <v>1722</v>
      </c>
      <c r="G83" s="281" t="s">
        <v>137</v>
      </c>
      <c r="H83" s="82" t="n">
        <v>745</v>
      </c>
      <c r="I83" s="280" t="n">
        <v>22</v>
      </c>
      <c r="J83" s="280" t="n">
        <v>55</v>
      </c>
      <c r="K83" s="280" t="n">
        <v>118</v>
      </c>
      <c r="L83" s="280" t="n">
        <v>1</v>
      </c>
      <c r="M83" s="280" t="n">
        <v>60</v>
      </c>
      <c r="N83" s="280" t="n">
        <v>1</v>
      </c>
      <c r="O83" s="280" t="n">
        <v>7</v>
      </c>
      <c r="P83" s="280" t="n">
        <v>8</v>
      </c>
      <c r="Q83" s="280" t="n">
        <v>7</v>
      </c>
      <c r="R83" s="280" t="n">
        <v>77</v>
      </c>
      <c r="T83" s="280" t="n">
        <v>12</v>
      </c>
      <c r="U83" s="280" t="n">
        <v>5</v>
      </c>
      <c r="V83" s="280" t="n">
        <v>1</v>
      </c>
      <c r="X83" s="280" t="n">
        <v>1</v>
      </c>
      <c r="Y83" s="280" t="n">
        <v>11</v>
      </c>
      <c r="AC83" s="280" t="n">
        <v>0</v>
      </c>
      <c r="AD83" s="283" t="n">
        <v>10</v>
      </c>
      <c r="AE83" s="284" t="n">
        <f aca="false">SUM(I83:AD83)</f>
        <v>396</v>
      </c>
    </row>
    <row r="84" s="1" customFormat="true" ht="16.5" hidden="false" customHeight="false" outlineLevel="0" collapsed="false">
      <c r="A84" s="1" t="n">
        <v>51</v>
      </c>
      <c r="B84" s="281" t="n">
        <v>15</v>
      </c>
      <c r="C84" s="281" t="n">
        <v>386</v>
      </c>
      <c r="D84" s="281" t="s">
        <v>516</v>
      </c>
      <c r="E84" s="281" t="s">
        <v>516</v>
      </c>
      <c r="F84" s="281" t="n">
        <v>1722</v>
      </c>
      <c r="G84" s="281" t="s">
        <v>138</v>
      </c>
      <c r="H84" s="82" t="n">
        <v>745</v>
      </c>
      <c r="I84" s="280" t="n">
        <v>18</v>
      </c>
      <c r="J84" s="280" t="n">
        <v>52</v>
      </c>
      <c r="K84" s="280" t="n">
        <v>104</v>
      </c>
      <c r="L84" s="280" t="n">
        <v>2</v>
      </c>
      <c r="M84" s="280" t="n">
        <v>55</v>
      </c>
      <c r="N84" s="280" t="n">
        <v>2</v>
      </c>
      <c r="O84" s="280" t="n">
        <v>6</v>
      </c>
      <c r="P84" s="280" t="n">
        <v>15</v>
      </c>
      <c r="Q84" s="280" t="n">
        <v>18</v>
      </c>
      <c r="R84" s="280" t="n">
        <v>70</v>
      </c>
      <c r="T84" s="280" t="n">
        <v>8</v>
      </c>
      <c r="U84" s="280" t="n">
        <v>3</v>
      </c>
      <c r="V84" s="280" t="n">
        <v>5</v>
      </c>
      <c r="X84" s="280" t="n">
        <v>6</v>
      </c>
      <c r="Y84" s="280" t="n">
        <v>15</v>
      </c>
      <c r="AC84" s="280" t="n">
        <v>0</v>
      </c>
      <c r="AD84" s="283" t="n">
        <v>13</v>
      </c>
      <c r="AE84" s="284" t="n">
        <f aca="false">SUM(I84:AD84)</f>
        <v>392</v>
      </c>
    </row>
    <row r="85" s="1" customFormat="true" ht="16.5" hidden="false" customHeight="false" outlineLevel="0" collapsed="false">
      <c r="A85" s="1" t="n">
        <v>52</v>
      </c>
      <c r="B85" s="281" t="n">
        <v>15</v>
      </c>
      <c r="C85" s="281" t="n">
        <v>386</v>
      </c>
      <c r="D85" s="281" t="s">
        <v>516</v>
      </c>
      <c r="E85" s="281" t="s">
        <v>516</v>
      </c>
      <c r="F85" s="281" t="n">
        <v>1722</v>
      </c>
      <c r="G85" s="281" t="s">
        <v>139</v>
      </c>
      <c r="H85" s="82" t="n">
        <v>745</v>
      </c>
      <c r="I85" s="280" t="n">
        <v>12</v>
      </c>
      <c r="J85" s="280" t="n">
        <v>68</v>
      </c>
      <c r="K85" s="280" t="n">
        <v>86</v>
      </c>
      <c r="L85" s="280" t="n">
        <v>3</v>
      </c>
      <c r="M85" s="280" t="n">
        <v>63</v>
      </c>
      <c r="N85" s="280" t="n">
        <v>1</v>
      </c>
      <c r="O85" s="280" t="n">
        <v>5</v>
      </c>
      <c r="P85" s="280" t="n">
        <v>16</v>
      </c>
      <c r="Q85" s="280" t="n">
        <v>16</v>
      </c>
      <c r="R85" s="280" t="n">
        <v>83</v>
      </c>
      <c r="T85" s="280" t="n">
        <v>15</v>
      </c>
      <c r="U85" s="280" t="n">
        <v>3</v>
      </c>
      <c r="V85" s="280" t="n">
        <v>5</v>
      </c>
      <c r="X85" s="280" t="n">
        <v>1</v>
      </c>
      <c r="Y85" s="280" t="n">
        <v>17</v>
      </c>
      <c r="AC85" s="280" t="n">
        <v>1</v>
      </c>
      <c r="AD85" s="283" t="n">
        <v>14</v>
      </c>
      <c r="AE85" s="284" t="n">
        <f aca="false">SUM(I85:AD85)</f>
        <v>409</v>
      </c>
    </row>
    <row r="86" s="1" customFormat="true" ht="16.5" hidden="false" customHeight="false" outlineLevel="0" collapsed="false">
      <c r="A86" s="1" t="n">
        <v>53</v>
      </c>
      <c r="B86" s="281" t="n">
        <v>15</v>
      </c>
      <c r="C86" s="281" t="n">
        <v>386</v>
      </c>
      <c r="D86" s="281" t="s">
        <v>516</v>
      </c>
      <c r="E86" s="281" t="s">
        <v>516</v>
      </c>
      <c r="F86" s="281" t="n">
        <v>1722</v>
      </c>
      <c r="G86" s="281" t="s">
        <v>140</v>
      </c>
      <c r="H86" s="82" t="n">
        <v>745</v>
      </c>
      <c r="I86" s="280" t="n">
        <v>15</v>
      </c>
      <c r="J86" s="280" t="n">
        <v>62</v>
      </c>
      <c r="K86" s="280" t="n">
        <v>123</v>
      </c>
      <c r="L86" s="280" t="n">
        <v>4</v>
      </c>
      <c r="M86" s="280" t="n">
        <v>65</v>
      </c>
      <c r="N86" s="280" t="n">
        <v>0</v>
      </c>
      <c r="O86" s="280" t="n">
        <v>5</v>
      </c>
      <c r="P86" s="280" t="n">
        <v>8</v>
      </c>
      <c r="Q86" s="280" t="n">
        <v>11</v>
      </c>
      <c r="R86" s="280" t="n">
        <v>70</v>
      </c>
      <c r="T86" s="280" t="n">
        <v>13</v>
      </c>
      <c r="U86" s="280" t="n">
        <v>5</v>
      </c>
      <c r="V86" s="280" t="n">
        <v>1</v>
      </c>
      <c r="X86" s="280" t="n">
        <v>2</v>
      </c>
      <c r="Y86" s="280" t="n">
        <v>22</v>
      </c>
      <c r="AC86" s="280" t="n">
        <v>0</v>
      </c>
      <c r="AD86" s="283" t="n">
        <v>6</v>
      </c>
      <c r="AE86" s="284" t="n">
        <f aca="false">SUM(I86:AD86)</f>
        <v>412</v>
      </c>
    </row>
    <row r="87" s="1" customFormat="true" ht="16.5" hidden="false" customHeight="false" outlineLevel="0" collapsed="false">
      <c r="A87" s="1" t="n">
        <v>54</v>
      </c>
      <c r="B87" s="281" t="n">
        <v>15</v>
      </c>
      <c r="C87" s="281" t="n">
        <v>386</v>
      </c>
      <c r="D87" s="281" t="s">
        <v>516</v>
      </c>
      <c r="E87" s="281" t="s">
        <v>516</v>
      </c>
      <c r="F87" s="281" t="n">
        <v>1722</v>
      </c>
      <c r="G87" s="281" t="s">
        <v>502</v>
      </c>
      <c r="H87" s="82" t="n">
        <v>745</v>
      </c>
      <c r="I87" s="280" t="n">
        <v>30</v>
      </c>
      <c r="J87" s="280" t="n">
        <v>63</v>
      </c>
      <c r="K87" s="280" t="n">
        <v>109</v>
      </c>
      <c r="L87" s="280" t="n">
        <v>3</v>
      </c>
      <c r="M87" s="280" t="n">
        <v>60</v>
      </c>
      <c r="N87" s="280" t="n">
        <v>0</v>
      </c>
      <c r="O87" s="280" t="n">
        <v>3</v>
      </c>
      <c r="P87" s="280" t="n">
        <v>11</v>
      </c>
      <c r="Q87" s="280" t="n">
        <v>18</v>
      </c>
      <c r="R87" s="280" t="n">
        <v>84</v>
      </c>
      <c r="T87" s="280" t="n">
        <v>8</v>
      </c>
      <c r="U87" s="280" t="n">
        <v>5</v>
      </c>
      <c r="V87" s="280" t="n">
        <v>1</v>
      </c>
      <c r="X87" s="280" t="n">
        <v>6</v>
      </c>
      <c r="Y87" s="280" t="n">
        <v>11</v>
      </c>
      <c r="AC87" s="280" t="n">
        <v>0</v>
      </c>
      <c r="AD87" s="283" t="n">
        <v>7</v>
      </c>
      <c r="AE87" s="284" t="n">
        <f aca="false">SUM(I87:AD87)</f>
        <v>419</v>
      </c>
    </row>
    <row r="88" s="1" customFormat="true" ht="16.5" hidden="false" customHeight="false" outlineLevel="0" collapsed="false">
      <c r="A88" s="1" t="n">
        <v>55</v>
      </c>
      <c r="B88" s="281" t="n">
        <v>15</v>
      </c>
      <c r="C88" s="281" t="n">
        <v>386</v>
      </c>
      <c r="D88" s="281" t="s">
        <v>516</v>
      </c>
      <c r="E88" s="281" t="s">
        <v>516</v>
      </c>
      <c r="F88" s="281" t="n">
        <v>1722</v>
      </c>
      <c r="G88" s="281" t="s">
        <v>508</v>
      </c>
      <c r="H88" s="82" t="n">
        <v>745</v>
      </c>
      <c r="I88" s="280" t="n">
        <v>14</v>
      </c>
      <c r="J88" s="280" t="n">
        <v>60</v>
      </c>
      <c r="K88" s="280" t="n">
        <v>115</v>
      </c>
      <c r="L88" s="280" t="n">
        <v>2</v>
      </c>
      <c r="M88" s="280" t="n">
        <v>45</v>
      </c>
      <c r="N88" s="280" t="n">
        <v>1</v>
      </c>
      <c r="O88" s="280" t="n">
        <v>7</v>
      </c>
      <c r="P88" s="280" t="n">
        <v>11</v>
      </c>
      <c r="Q88" s="280" t="n">
        <v>9</v>
      </c>
      <c r="R88" s="280" t="n">
        <v>65</v>
      </c>
      <c r="T88" s="280" t="n">
        <v>12</v>
      </c>
      <c r="U88" s="280" t="n">
        <v>6</v>
      </c>
      <c r="V88" s="280" t="n">
        <v>5</v>
      </c>
      <c r="X88" s="280" t="n">
        <v>4</v>
      </c>
      <c r="Y88" s="280" t="n">
        <v>14</v>
      </c>
      <c r="AC88" s="280" t="n">
        <v>0</v>
      </c>
      <c r="AD88" s="283" t="n">
        <v>10</v>
      </c>
      <c r="AE88" s="284" t="n">
        <f aca="false">SUM(I88:AD88)</f>
        <v>380</v>
      </c>
    </row>
    <row r="89" s="1" customFormat="true" ht="16.5" hidden="false" customHeight="false" outlineLevel="0" collapsed="false">
      <c r="A89" s="1" t="n">
        <v>56</v>
      </c>
      <c r="B89" s="281" t="n">
        <v>15</v>
      </c>
      <c r="C89" s="281" t="n">
        <v>386</v>
      </c>
      <c r="D89" s="281" t="s">
        <v>516</v>
      </c>
      <c r="E89" s="281" t="s">
        <v>516</v>
      </c>
      <c r="F89" s="281" t="n">
        <v>1722</v>
      </c>
      <c r="G89" s="281" t="s">
        <v>509</v>
      </c>
      <c r="H89" s="82" t="n">
        <v>745</v>
      </c>
      <c r="I89" s="280" t="n">
        <v>18</v>
      </c>
      <c r="J89" s="280" t="n">
        <v>71</v>
      </c>
      <c r="K89" s="280" t="n">
        <v>113</v>
      </c>
      <c r="L89" s="280" t="n">
        <v>6</v>
      </c>
      <c r="M89" s="280" t="n">
        <v>48</v>
      </c>
      <c r="N89" s="280" t="n">
        <v>0</v>
      </c>
      <c r="O89" s="280" t="n">
        <v>3</v>
      </c>
      <c r="P89" s="280" t="n">
        <v>8</v>
      </c>
      <c r="Q89" s="280" t="n">
        <v>17</v>
      </c>
      <c r="R89" s="280" t="n">
        <v>66</v>
      </c>
      <c r="T89" s="280" t="n">
        <v>15</v>
      </c>
      <c r="U89" s="280" t="n">
        <v>4</v>
      </c>
      <c r="V89" s="280" t="n">
        <v>2</v>
      </c>
      <c r="X89" s="280" t="n">
        <v>2</v>
      </c>
      <c r="Y89" s="280" t="n">
        <v>15</v>
      </c>
      <c r="AC89" s="280" t="n">
        <v>0</v>
      </c>
      <c r="AD89" s="283" t="n">
        <v>13</v>
      </c>
      <c r="AE89" s="284" t="n">
        <f aca="false">SUM(I89:AD89)</f>
        <v>401</v>
      </c>
    </row>
    <row r="90" s="1" customFormat="true" ht="16.5" hidden="false" customHeight="false" outlineLevel="0" collapsed="false">
      <c r="A90" s="1" t="n">
        <v>57</v>
      </c>
      <c r="B90" s="281" t="n">
        <v>15</v>
      </c>
      <c r="C90" s="281" t="n">
        <v>386</v>
      </c>
      <c r="D90" s="281" t="s">
        <v>516</v>
      </c>
      <c r="E90" s="281" t="s">
        <v>516</v>
      </c>
      <c r="F90" s="281" t="n">
        <v>1722</v>
      </c>
      <c r="G90" s="281" t="s">
        <v>517</v>
      </c>
      <c r="H90" s="282" t="n">
        <v>745</v>
      </c>
      <c r="I90" s="280" t="n">
        <v>23</v>
      </c>
      <c r="J90" s="280" t="n">
        <v>57</v>
      </c>
      <c r="K90" s="280" t="n">
        <v>89</v>
      </c>
      <c r="L90" s="280" t="n">
        <v>2</v>
      </c>
      <c r="M90" s="280" t="n">
        <v>61</v>
      </c>
      <c r="N90" s="280" t="n">
        <v>1</v>
      </c>
      <c r="O90" s="280" t="n">
        <v>6</v>
      </c>
      <c r="P90" s="280" t="n">
        <v>19</v>
      </c>
      <c r="Q90" s="280" t="n">
        <v>11</v>
      </c>
      <c r="R90" s="280" t="n">
        <v>102</v>
      </c>
      <c r="T90" s="280" t="n">
        <v>11</v>
      </c>
      <c r="U90" s="280" t="n">
        <v>3</v>
      </c>
      <c r="V90" s="280" t="n">
        <v>2</v>
      </c>
      <c r="X90" s="280" t="n">
        <v>3</v>
      </c>
      <c r="Y90" s="280" t="n">
        <v>18</v>
      </c>
      <c r="AC90" s="280" t="n">
        <v>0</v>
      </c>
      <c r="AD90" s="283" t="n">
        <v>9</v>
      </c>
      <c r="AE90" s="284" t="n">
        <f aca="false">SUM(I90:AD90)</f>
        <v>417</v>
      </c>
    </row>
    <row r="91" s="1" customFormat="true" ht="16.5" hidden="false" customHeight="false" outlineLevel="0" collapsed="false">
      <c r="A91" s="1" t="n">
        <v>58</v>
      </c>
      <c r="B91" s="281" t="n">
        <v>15</v>
      </c>
      <c r="C91" s="281" t="n">
        <v>386</v>
      </c>
      <c r="D91" s="281" t="s">
        <v>516</v>
      </c>
      <c r="E91" s="281" t="s">
        <v>516</v>
      </c>
      <c r="F91" s="281" t="n">
        <v>1723</v>
      </c>
      <c r="G91" s="281" t="s">
        <v>33</v>
      </c>
      <c r="H91" s="82" t="n">
        <v>747</v>
      </c>
      <c r="I91" s="280" t="n">
        <v>29</v>
      </c>
      <c r="J91" s="280" t="n">
        <v>72</v>
      </c>
      <c r="K91" s="280" t="n">
        <v>96</v>
      </c>
      <c r="L91" s="280" t="n">
        <v>1</v>
      </c>
      <c r="M91" s="280" t="n">
        <v>56</v>
      </c>
      <c r="N91" s="280" t="n">
        <v>2</v>
      </c>
      <c r="O91" s="280" t="n">
        <v>9</v>
      </c>
      <c r="P91" s="280" t="n">
        <v>3</v>
      </c>
      <c r="Q91" s="280" t="n">
        <v>12</v>
      </c>
      <c r="R91" s="280" t="n">
        <v>75</v>
      </c>
      <c r="T91" s="280" t="n">
        <v>15</v>
      </c>
      <c r="U91" s="280" t="n">
        <v>6</v>
      </c>
      <c r="V91" s="280" t="n">
        <v>4</v>
      </c>
      <c r="X91" s="280" t="n">
        <v>5</v>
      </c>
      <c r="Y91" s="280" t="n">
        <v>30</v>
      </c>
      <c r="AC91" s="280" t="n">
        <v>0</v>
      </c>
      <c r="AD91" s="283" t="n">
        <v>9</v>
      </c>
      <c r="AE91" s="284" t="n">
        <f aca="false">SUM(I91:AD91)</f>
        <v>424</v>
      </c>
    </row>
    <row r="92" s="1" customFormat="true" ht="16.5" hidden="false" customHeight="false" outlineLevel="0" collapsed="false">
      <c r="A92" s="1" t="n">
        <v>59</v>
      </c>
      <c r="B92" s="281" t="n">
        <v>15</v>
      </c>
      <c r="C92" s="281" t="n">
        <v>386</v>
      </c>
      <c r="D92" s="281" t="s">
        <v>516</v>
      </c>
      <c r="E92" s="281" t="s">
        <v>516</v>
      </c>
      <c r="F92" s="281" t="n">
        <v>1723</v>
      </c>
      <c r="G92" s="281" t="s">
        <v>34</v>
      </c>
      <c r="H92" s="282" t="n">
        <v>747</v>
      </c>
      <c r="I92" s="280" t="n">
        <v>22</v>
      </c>
      <c r="J92" s="280" t="n">
        <v>110</v>
      </c>
      <c r="K92" s="280" t="n">
        <v>88</v>
      </c>
      <c r="L92" s="280" t="n">
        <v>2</v>
      </c>
      <c r="M92" s="280" t="n">
        <v>50</v>
      </c>
      <c r="N92" s="280" t="n">
        <v>3</v>
      </c>
      <c r="O92" s="280" t="n">
        <v>6</v>
      </c>
      <c r="P92" s="280" t="n">
        <v>4</v>
      </c>
      <c r="Q92" s="280" t="n">
        <v>17</v>
      </c>
      <c r="R92" s="280" t="n">
        <v>77</v>
      </c>
      <c r="T92" s="280" t="n">
        <v>8</v>
      </c>
      <c r="U92" s="280" t="n">
        <v>4</v>
      </c>
      <c r="V92" s="280" t="n">
        <v>2</v>
      </c>
      <c r="X92" s="280" t="n">
        <v>5</v>
      </c>
      <c r="Y92" s="280" t="n">
        <v>14</v>
      </c>
      <c r="AC92" s="280" t="n">
        <v>0</v>
      </c>
      <c r="AD92" s="283" t="n">
        <v>9</v>
      </c>
      <c r="AE92" s="284" t="n">
        <f aca="false">SUM(I92:AD92)</f>
        <v>421</v>
      </c>
    </row>
    <row r="93" s="1" customFormat="true" ht="16.5" hidden="false" customHeight="false" outlineLevel="0" collapsed="false">
      <c r="A93" s="1" t="n">
        <v>60</v>
      </c>
      <c r="B93" s="281" t="n">
        <v>15</v>
      </c>
      <c r="C93" s="281" t="n">
        <v>386</v>
      </c>
      <c r="D93" s="281" t="s">
        <v>516</v>
      </c>
      <c r="E93" s="281" t="s">
        <v>516</v>
      </c>
      <c r="F93" s="281" t="n">
        <v>1723</v>
      </c>
      <c r="G93" s="281" t="s">
        <v>35</v>
      </c>
      <c r="H93" s="82" t="n">
        <v>746</v>
      </c>
      <c r="I93" s="280" t="n">
        <v>17</v>
      </c>
      <c r="J93" s="280" t="n">
        <v>70</v>
      </c>
      <c r="K93" s="280" t="n">
        <v>94</v>
      </c>
      <c r="L93" s="280" t="n">
        <v>4</v>
      </c>
      <c r="M93" s="280" t="n">
        <v>55</v>
      </c>
      <c r="N93" s="280" t="n">
        <v>0</v>
      </c>
      <c r="O93" s="280" t="n">
        <v>14</v>
      </c>
      <c r="P93" s="280" t="n">
        <v>5</v>
      </c>
      <c r="Q93" s="280" t="n">
        <v>25</v>
      </c>
      <c r="R93" s="280" t="n">
        <v>78</v>
      </c>
      <c r="T93" s="280" t="n">
        <v>8</v>
      </c>
      <c r="U93" s="280" t="n">
        <v>3</v>
      </c>
      <c r="V93" s="280" t="n">
        <v>1</v>
      </c>
      <c r="X93" s="280" t="n">
        <v>3</v>
      </c>
      <c r="Y93" s="280" t="n">
        <v>29</v>
      </c>
      <c r="AC93" s="280" t="n">
        <v>0</v>
      </c>
      <c r="AD93" s="283" t="n">
        <v>9</v>
      </c>
      <c r="AE93" s="284" t="n">
        <f aca="false">SUM(I93:AD93)</f>
        <v>415</v>
      </c>
    </row>
    <row r="94" s="1" customFormat="true" ht="16.5" hidden="false" customHeight="false" outlineLevel="0" collapsed="false">
      <c r="A94" s="1" t="n">
        <v>61</v>
      </c>
      <c r="B94" s="281" t="n">
        <v>15</v>
      </c>
      <c r="C94" s="281" t="n">
        <v>386</v>
      </c>
      <c r="D94" s="281" t="s">
        <v>516</v>
      </c>
      <c r="E94" s="281" t="s">
        <v>516</v>
      </c>
      <c r="F94" s="281" t="n">
        <v>1723</v>
      </c>
      <c r="G94" s="281" t="s">
        <v>137</v>
      </c>
      <c r="H94" s="82" t="n">
        <v>746</v>
      </c>
      <c r="I94" s="280" t="n">
        <v>22</v>
      </c>
      <c r="J94" s="280" t="n">
        <v>89</v>
      </c>
      <c r="K94" s="280" t="n">
        <v>99</v>
      </c>
      <c r="L94" s="280" t="n">
        <v>4</v>
      </c>
      <c r="M94" s="280" t="n">
        <v>42</v>
      </c>
      <c r="N94" s="280" t="n">
        <v>1</v>
      </c>
      <c r="O94" s="280" t="n">
        <v>6</v>
      </c>
      <c r="P94" s="280" t="n">
        <v>9</v>
      </c>
      <c r="Q94" s="280" t="n">
        <v>16</v>
      </c>
      <c r="R94" s="280" t="n">
        <v>57</v>
      </c>
      <c r="T94" s="280" t="n">
        <v>9</v>
      </c>
      <c r="U94" s="280" t="n">
        <v>4</v>
      </c>
      <c r="V94" s="280" t="n">
        <v>3</v>
      </c>
      <c r="X94" s="280" t="n">
        <v>4</v>
      </c>
      <c r="Y94" s="280" t="n">
        <v>19</v>
      </c>
      <c r="AC94" s="280" t="n">
        <v>0</v>
      </c>
      <c r="AD94" s="283" t="n">
        <v>14</v>
      </c>
      <c r="AE94" s="284" t="n">
        <f aca="false">SUM(I94:AD94)</f>
        <v>398</v>
      </c>
    </row>
    <row r="95" s="1" customFormat="true" ht="16.5" hidden="false" customHeight="false" outlineLevel="0" collapsed="false">
      <c r="A95" s="1" t="n">
        <v>62</v>
      </c>
      <c r="B95" s="281" t="n">
        <v>15</v>
      </c>
      <c r="C95" s="281" t="n">
        <v>386</v>
      </c>
      <c r="D95" s="281" t="s">
        <v>516</v>
      </c>
      <c r="E95" s="281" t="s">
        <v>516</v>
      </c>
      <c r="F95" s="281" t="n">
        <v>1724</v>
      </c>
      <c r="G95" s="281" t="s">
        <v>33</v>
      </c>
      <c r="H95" s="82" t="n">
        <v>707</v>
      </c>
      <c r="I95" s="280" t="n">
        <v>30</v>
      </c>
      <c r="J95" s="280" t="n">
        <v>83</v>
      </c>
      <c r="K95" s="280" t="n">
        <v>75</v>
      </c>
      <c r="L95" s="280" t="n">
        <v>2</v>
      </c>
      <c r="M95" s="280" t="n">
        <v>57</v>
      </c>
      <c r="N95" s="280" t="n">
        <v>4</v>
      </c>
      <c r="O95" s="280" t="n">
        <v>4</v>
      </c>
      <c r="P95" s="280" t="n">
        <v>5</v>
      </c>
      <c r="Q95" s="280" t="n">
        <v>31</v>
      </c>
      <c r="R95" s="280" t="n">
        <v>69</v>
      </c>
      <c r="T95" s="280" t="n">
        <v>8</v>
      </c>
      <c r="U95" s="280" t="n">
        <v>6</v>
      </c>
      <c r="V95" s="280" t="n">
        <v>3</v>
      </c>
      <c r="X95" s="280" t="n">
        <v>4</v>
      </c>
      <c r="Y95" s="280" t="n">
        <v>53</v>
      </c>
      <c r="AC95" s="280" t="n">
        <v>0</v>
      </c>
      <c r="AD95" s="283" t="n">
        <v>13</v>
      </c>
      <c r="AE95" s="284" t="n">
        <f aca="false">SUM(I95:AD95)</f>
        <v>447</v>
      </c>
    </row>
    <row r="96" s="1" customFormat="true" ht="16.5" hidden="false" customHeight="false" outlineLevel="0" collapsed="false">
      <c r="A96" s="1" t="n">
        <v>63</v>
      </c>
      <c r="B96" s="281" t="n">
        <v>15</v>
      </c>
      <c r="C96" s="281" t="n">
        <v>386</v>
      </c>
      <c r="D96" s="281" t="s">
        <v>516</v>
      </c>
      <c r="E96" s="281" t="s">
        <v>516</v>
      </c>
      <c r="F96" s="281" t="n">
        <v>1724</v>
      </c>
      <c r="G96" s="281" t="s">
        <v>34</v>
      </c>
      <c r="H96" s="82" t="n">
        <v>706</v>
      </c>
      <c r="I96" s="280" t="n">
        <v>29</v>
      </c>
      <c r="J96" s="280" t="n">
        <v>78</v>
      </c>
      <c r="K96" s="280" t="n">
        <v>83</v>
      </c>
      <c r="L96" s="280" t="n">
        <v>4</v>
      </c>
      <c r="M96" s="280" t="n">
        <v>49</v>
      </c>
      <c r="N96" s="280" t="n">
        <v>2</v>
      </c>
      <c r="O96" s="280" t="n">
        <v>0</v>
      </c>
      <c r="P96" s="280" t="n">
        <v>3</v>
      </c>
      <c r="Q96" s="280" t="n">
        <v>21</v>
      </c>
      <c r="R96" s="280" t="n">
        <v>66</v>
      </c>
      <c r="T96" s="280" t="n">
        <v>11</v>
      </c>
      <c r="U96" s="280" t="n">
        <v>15</v>
      </c>
      <c r="V96" s="280" t="n">
        <v>0</v>
      </c>
      <c r="X96" s="280" t="n">
        <v>30</v>
      </c>
      <c r="Y96" s="280" t="n">
        <v>6</v>
      </c>
      <c r="AC96" s="280" t="n">
        <v>0</v>
      </c>
      <c r="AD96" s="283" t="n">
        <v>12</v>
      </c>
      <c r="AE96" s="284" t="n">
        <f aca="false">SUM(I96:AD96)</f>
        <v>409</v>
      </c>
    </row>
    <row r="97" s="1" customFormat="true" ht="16.5" hidden="false" customHeight="false" outlineLevel="0" collapsed="false">
      <c r="A97" s="1" t="n">
        <v>64</v>
      </c>
      <c r="B97" s="281" t="n">
        <v>15</v>
      </c>
      <c r="C97" s="281" t="n">
        <v>386</v>
      </c>
      <c r="D97" s="281" t="s">
        <v>516</v>
      </c>
      <c r="E97" s="281" t="s">
        <v>516</v>
      </c>
      <c r="F97" s="281" t="n">
        <v>1724</v>
      </c>
      <c r="G97" s="281" t="s">
        <v>35</v>
      </c>
      <c r="H97" s="82" t="n">
        <v>706</v>
      </c>
      <c r="I97" s="280" t="n">
        <v>25</v>
      </c>
      <c r="J97" s="280" t="n">
        <v>72</v>
      </c>
      <c r="K97" s="280" t="n">
        <v>51</v>
      </c>
      <c r="L97" s="280" t="n">
        <v>5</v>
      </c>
      <c r="M97" s="280" t="n">
        <v>81</v>
      </c>
      <c r="N97" s="280" t="n">
        <v>0</v>
      </c>
      <c r="O97" s="280" t="n">
        <v>11</v>
      </c>
      <c r="P97" s="280" t="n">
        <v>7</v>
      </c>
      <c r="Q97" s="280" t="n">
        <v>25</v>
      </c>
      <c r="R97" s="280" t="n">
        <v>56</v>
      </c>
      <c r="T97" s="280" t="n">
        <v>5</v>
      </c>
      <c r="U97" s="280" t="n">
        <v>7</v>
      </c>
      <c r="V97" s="280" t="n">
        <v>3</v>
      </c>
      <c r="X97" s="280" t="n">
        <v>3</v>
      </c>
      <c r="Y97" s="280" t="n">
        <v>54</v>
      </c>
      <c r="AC97" s="280" t="n">
        <v>0</v>
      </c>
      <c r="AD97" s="283" t="n">
        <v>11</v>
      </c>
      <c r="AE97" s="284" t="n">
        <f aca="false">SUM(I97:AD97)</f>
        <v>416</v>
      </c>
    </row>
    <row r="98" s="1" customFormat="true" ht="16.5" hidden="false" customHeight="false" outlineLevel="0" collapsed="false">
      <c r="A98" s="1" t="n">
        <v>65</v>
      </c>
      <c r="B98" s="281" t="n">
        <v>15</v>
      </c>
      <c r="C98" s="281" t="n">
        <v>386</v>
      </c>
      <c r="D98" s="281" t="s">
        <v>516</v>
      </c>
      <c r="E98" s="281" t="s">
        <v>516</v>
      </c>
      <c r="F98" s="281" t="n">
        <v>1725</v>
      </c>
      <c r="G98" s="281" t="s">
        <v>33</v>
      </c>
      <c r="H98" s="282" t="n">
        <v>748</v>
      </c>
      <c r="I98" s="280" t="n">
        <v>18</v>
      </c>
      <c r="J98" s="280" t="n">
        <v>75</v>
      </c>
      <c r="K98" s="280" t="n">
        <v>98</v>
      </c>
      <c r="L98" s="280" t="n">
        <v>6</v>
      </c>
      <c r="M98" s="280" t="n">
        <v>38</v>
      </c>
      <c r="N98" s="280" t="n">
        <v>0</v>
      </c>
      <c r="O98" s="280" t="n">
        <v>6</v>
      </c>
      <c r="P98" s="280" t="n">
        <v>2</v>
      </c>
      <c r="Q98" s="280" t="n">
        <v>14</v>
      </c>
      <c r="R98" s="280" t="n">
        <v>79</v>
      </c>
      <c r="T98" s="280" t="n">
        <v>12</v>
      </c>
      <c r="U98" s="280" t="n">
        <v>3</v>
      </c>
      <c r="V98" s="280" t="n">
        <v>4</v>
      </c>
      <c r="X98" s="280" t="n">
        <v>4</v>
      </c>
      <c r="Y98" s="280" t="n">
        <v>43</v>
      </c>
      <c r="AC98" s="280" t="n">
        <v>0</v>
      </c>
      <c r="AD98" s="283" t="n">
        <v>13</v>
      </c>
      <c r="AE98" s="284" t="n">
        <f aca="false">SUM(I98:AD98)</f>
        <v>415</v>
      </c>
    </row>
    <row r="99" s="1" customFormat="true" ht="16.5" hidden="false" customHeight="false" outlineLevel="0" collapsed="false">
      <c r="A99" s="1" t="n">
        <v>66</v>
      </c>
      <c r="B99" s="281" t="n">
        <v>15</v>
      </c>
      <c r="C99" s="281" t="n">
        <v>386</v>
      </c>
      <c r="D99" s="281" t="s">
        <v>516</v>
      </c>
      <c r="E99" s="281" t="s">
        <v>516</v>
      </c>
      <c r="F99" s="281" t="n">
        <v>1725</v>
      </c>
      <c r="G99" s="281" t="s">
        <v>34</v>
      </c>
      <c r="H99" s="282" t="n">
        <v>747</v>
      </c>
      <c r="I99" s="280" t="n">
        <v>15</v>
      </c>
      <c r="J99" s="280" t="n">
        <v>85</v>
      </c>
      <c r="K99" s="280" t="n">
        <v>94</v>
      </c>
      <c r="L99" s="280" t="n">
        <v>5</v>
      </c>
      <c r="M99" s="280" t="n">
        <v>46</v>
      </c>
      <c r="N99" s="280" t="n">
        <v>2</v>
      </c>
      <c r="O99" s="280" t="n">
        <v>6</v>
      </c>
      <c r="P99" s="280" t="n">
        <v>5</v>
      </c>
      <c r="Q99" s="280" t="n">
        <v>12</v>
      </c>
      <c r="R99" s="280" t="n">
        <v>96</v>
      </c>
      <c r="T99" s="280" t="n">
        <v>18</v>
      </c>
      <c r="U99" s="280" t="n">
        <v>6</v>
      </c>
      <c r="V99" s="280" t="n">
        <v>1</v>
      </c>
      <c r="X99" s="280" t="n">
        <v>7</v>
      </c>
      <c r="Y99" s="280" t="n">
        <v>29</v>
      </c>
      <c r="AC99" s="280" t="n">
        <v>0</v>
      </c>
      <c r="AD99" s="283" t="n">
        <v>13</v>
      </c>
      <c r="AE99" s="284" t="n">
        <f aca="false">SUM(I99:AD99)</f>
        <v>440</v>
      </c>
    </row>
    <row r="100" s="1" customFormat="true" ht="16.5" hidden="false" customHeight="false" outlineLevel="0" collapsed="false">
      <c r="A100" s="1" t="n">
        <v>67</v>
      </c>
      <c r="B100" s="281" t="n">
        <v>15</v>
      </c>
      <c r="C100" s="281" t="n">
        <v>386</v>
      </c>
      <c r="D100" s="281" t="s">
        <v>516</v>
      </c>
      <c r="E100" s="281" t="s">
        <v>516</v>
      </c>
      <c r="F100" s="281" t="n">
        <v>1725</v>
      </c>
      <c r="G100" s="281" t="s">
        <v>35</v>
      </c>
      <c r="H100" s="282" t="n">
        <v>747</v>
      </c>
      <c r="I100" s="280" t="n">
        <v>24</v>
      </c>
      <c r="J100" s="280" t="n">
        <v>92</v>
      </c>
      <c r="K100" s="280" t="n">
        <v>91</v>
      </c>
      <c r="L100" s="280" t="n">
        <v>5</v>
      </c>
      <c r="M100" s="280" t="n">
        <v>37</v>
      </c>
      <c r="N100" s="280" t="n">
        <v>3</v>
      </c>
      <c r="O100" s="280" t="n">
        <v>6</v>
      </c>
      <c r="P100" s="280" t="n">
        <v>3</v>
      </c>
      <c r="Q100" s="280" t="n">
        <v>16</v>
      </c>
      <c r="R100" s="280" t="n">
        <v>87</v>
      </c>
      <c r="T100" s="280" t="n">
        <v>16</v>
      </c>
      <c r="U100" s="280" t="n">
        <v>4</v>
      </c>
      <c r="V100" s="280" t="n">
        <v>7</v>
      </c>
      <c r="X100" s="280" t="n">
        <v>5</v>
      </c>
      <c r="Y100" s="280" t="n">
        <v>28</v>
      </c>
      <c r="AC100" s="280" t="n">
        <v>0</v>
      </c>
      <c r="AD100" s="283" t="n">
        <v>18</v>
      </c>
      <c r="AE100" s="284" t="n">
        <f aca="false">SUM(I100:AD100)</f>
        <v>442</v>
      </c>
    </row>
    <row r="101" s="1" customFormat="true" ht="16.5" hidden="false" customHeight="false" outlineLevel="0" collapsed="false">
      <c r="A101" s="1" t="n">
        <v>68</v>
      </c>
      <c r="B101" s="281" t="n">
        <v>15</v>
      </c>
      <c r="C101" s="281" t="n">
        <v>386</v>
      </c>
      <c r="D101" s="281" t="s">
        <v>516</v>
      </c>
      <c r="E101" s="281" t="s">
        <v>516</v>
      </c>
      <c r="F101" s="281" t="n">
        <v>1725</v>
      </c>
      <c r="G101" s="281" t="s">
        <v>137</v>
      </c>
      <c r="H101" s="282" t="n">
        <v>747</v>
      </c>
      <c r="I101" s="280" t="n">
        <v>26</v>
      </c>
      <c r="J101" s="280" t="n">
        <v>93</v>
      </c>
      <c r="K101" s="280" t="n">
        <v>97</v>
      </c>
      <c r="L101" s="280" t="n">
        <v>2</v>
      </c>
      <c r="M101" s="280" t="n">
        <v>42</v>
      </c>
      <c r="N101" s="280" t="n">
        <v>2</v>
      </c>
      <c r="O101" s="280" t="n">
        <v>3</v>
      </c>
      <c r="P101" s="280" t="n">
        <v>8</v>
      </c>
      <c r="Q101" s="280" t="n">
        <v>18</v>
      </c>
      <c r="R101" s="280" t="n">
        <v>88</v>
      </c>
      <c r="T101" s="280" t="n">
        <v>17</v>
      </c>
      <c r="U101" s="280" t="n">
        <v>6</v>
      </c>
      <c r="V101" s="280" t="n">
        <v>0</v>
      </c>
      <c r="X101" s="280" t="n">
        <v>6</v>
      </c>
      <c r="Y101" s="280" t="n">
        <v>23</v>
      </c>
      <c r="AC101" s="280" t="n">
        <v>0</v>
      </c>
      <c r="AD101" s="283" t="n">
        <v>13</v>
      </c>
      <c r="AE101" s="284" t="n">
        <f aca="false">SUM(I101:AD101)</f>
        <v>444</v>
      </c>
    </row>
    <row r="102" s="1" customFormat="true" ht="16.5" hidden="false" customHeight="false" outlineLevel="0" collapsed="false">
      <c r="A102" s="1" t="n">
        <v>69</v>
      </c>
      <c r="B102" s="281" t="n">
        <v>15</v>
      </c>
      <c r="C102" s="281" t="n">
        <v>386</v>
      </c>
      <c r="D102" s="281" t="s">
        <v>516</v>
      </c>
      <c r="E102" s="281" t="s">
        <v>516</v>
      </c>
      <c r="F102" s="281" t="n">
        <v>1726</v>
      </c>
      <c r="G102" s="281" t="s">
        <v>33</v>
      </c>
      <c r="H102" s="282" t="n">
        <v>717</v>
      </c>
      <c r="I102" s="280" t="n">
        <v>24</v>
      </c>
      <c r="J102" s="280" t="n">
        <v>69</v>
      </c>
      <c r="K102" s="280" t="n">
        <v>89</v>
      </c>
      <c r="L102" s="280" t="n">
        <v>5</v>
      </c>
      <c r="M102" s="280" t="n">
        <v>26</v>
      </c>
      <c r="N102" s="280" t="n">
        <v>5</v>
      </c>
      <c r="O102" s="280" t="n">
        <v>5</v>
      </c>
      <c r="P102" s="280" t="n">
        <v>7</v>
      </c>
      <c r="Q102" s="280" t="n">
        <v>9</v>
      </c>
      <c r="R102" s="280" t="n">
        <v>73</v>
      </c>
      <c r="T102" s="280" t="n">
        <v>13</v>
      </c>
      <c r="U102" s="280" t="n">
        <v>2</v>
      </c>
      <c r="V102" s="280" t="n">
        <v>1</v>
      </c>
      <c r="X102" s="280" t="n">
        <v>7</v>
      </c>
      <c r="Y102" s="280" t="n">
        <v>31</v>
      </c>
      <c r="AC102" s="280" t="n">
        <v>1</v>
      </c>
      <c r="AD102" s="283" t="n">
        <v>16</v>
      </c>
      <c r="AE102" s="284" t="n">
        <f aca="false">SUM(I102:AD102)</f>
        <v>383</v>
      </c>
    </row>
    <row r="103" s="1" customFormat="true" ht="16.5" hidden="false" customHeight="false" outlineLevel="0" collapsed="false">
      <c r="A103" s="1" t="n">
        <v>70</v>
      </c>
      <c r="B103" s="281" t="n">
        <v>15</v>
      </c>
      <c r="C103" s="281" t="n">
        <v>386</v>
      </c>
      <c r="D103" s="281" t="s">
        <v>516</v>
      </c>
      <c r="E103" s="281" t="s">
        <v>516</v>
      </c>
      <c r="F103" s="281" t="n">
        <v>1726</v>
      </c>
      <c r="G103" s="281" t="s">
        <v>34</v>
      </c>
      <c r="H103" s="82" t="n">
        <v>716</v>
      </c>
      <c r="I103" s="280" t="n">
        <v>29</v>
      </c>
      <c r="J103" s="280" t="n">
        <v>62</v>
      </c>
      <c r="K103" s="280" t="n">
        <v>77</v>
      </c>
      <c r="L103" s="280" t="n">
        <v>7</v>
      </c>
      <c r="M103" s="280" t="n">
        <v>51</v>
      </c>
      <c r="N103" s="280" t="n">
        <v>0</v>
      </c>
      <c r="O103" s="280" t="n">
        <v>10</v>
      </c>
      <c r="P103" s="280" t="n">
        <v>10</v>
      </c>
      <c r="Q103" s="280" t="n">
        <v>23</v>
      </c>
      <c r="R103" s="280" t="n">
        <v>66</v>
      </c>
      <c r="T103" s="280" t="n">
        <v>8</v>
      </c>
      <c r="U103" s="280" t="n">
        <v>3</v>
      </c>
      <c r="V103" s="280" t="n">
        <v>1</v>
      </c>
      <c r="X103" s="280" t="n">
        <v>6</v>
      </c>
      <c r="Y103" s="280" t="n">
        <v>26</v>
      </c>
      <c r="AC103" s="280" t="n">
        <v>0</v>
      </c>
      <c r="AD103" s="283" t="n">
        <v>9</v>
      </c>
      <c r="AE103" s="284" t="n">
        <f aca="false">SUM(I103:AD103)</f>
        <v>388</v>
      </c>
    </row>
    <row r="104" s="1" customFormat="true" ht="16.5" hidden="false" customHeight="false" outlineLevel="0" collapsed="false">
      <c r="A104" s="1" t="n">
        <v>71</v>
      </c>
      <c r="B104" s="281" t="n">
        <v>15</v>
      </c>
      <c r="C104" s="281" t="n">
        <v>386</v>
      </c>
      <c r="D104" s="281" t="s">
        <v>516</v>
      </c>
      <c r="E104" s="281" t="s">
        <v>516</v>
      </c>
      <c r="F104" s="281" t="n">
        <v>1726</v>
      </c>
      <c r="G104" s="281" t="s">
        <v>35</v>
      </c>
      <c r="H104" s="82" t="n">
        <v>716</v>
      </c>
      <c r="I104" s="280" t="n">
        <v>24</v>
      </c>
      <c r="J104" s="280" t="n">
        <v>92</v>
      </c>
      <c r="K104" s="280" t="n">
        <v>91</v>
      </c>
      <c r="L104" s="280" t="n">
        <v>5</v>
      </c>
      <c r="M104" s="280" t="n">
        <v>37</v>
      </c>
      <c r="N104" s="280" t="n">
        <v>3</v>
      </c>
      <c r="O104" s="280" t="n">
        <v>6</v>
      </c>
      <c r="P104" s="280" t="n">
        <v>3</v>
      </c>
      <c r="Q104" s="280" t="n">
        <v>16</v>
      </c>
      <c r="R104" s="280" t="n">
        <v>87</v>
      </c>
      <c r="T104" s="280" t="n">
        <v>16</v>
      </c>
      <c r="U104" s="280" t="n">
        <v>4</v>
      </c>
      <c r="V104" s="280" t="n">
        <v>7</v>
      </c>
      <c r="X104" s="280" t="n">
        <v>5</v>
      </c>
      <c r="Y104" s="280" t="n">
        <v>28</v>
      </c>
      <c r="AC104" s="280" t="n">
        <v>0</v>
      </c>
      <c r="AD104" s="283" t="n">
        <v>18</v>
      </c>
      <c r="AE104" s="284" t="n">
        <f aca="false">SUM(I104:AD104)</f>
        <v>442</v>
      </c>
    </row>
    <row r="105" s="1" customFormat="true" ht="16.5" hidden="false" customHeight="false" outlineLevel="0" collapsed="false">
      <c r="A105" s="1" t="n">
        <v>72</v>
      </c>
      <c r="B105" s="281" t="n">
        <v>15</v>
      </c>
      <c r="C105" s="281" t="n">
        <v>386</v>
      </c>
      <c r="D105" s="281" t="s">
        <v>516</v>
      </c>
      <c r="E105" s="281" t="s">
        <v>516</v>
      </c>
      <c r="F105" s="281" t="n">
        <v>1726</v>
      </c>
      <c r="G105" s="281" t="s">
        <v>137</v>
      </c>
      <c r="H105" s="82" t="n">
        <v>716</v>
      </c>
      <c r="I105" s="280" t="n">
        <v>17</v>
      </c>
      <c r="J105" s="280" t="n">
        <v>63</v>
      </c>
      <c r="K105" s="280" t="n">
        <v>82</v>
      </c>
      <c r="L105" s="280" t="n">
        <v>3</v>
      </c>
      <c r="M105" s="280" t="n">
        <v>41</v>
      </c>
      <c r="N105" s="280" t="n">
        <v>1</v>
      </c>
      <c r="O105" s="280" t="n">
        <v>14</v>
      </c>
      <c r="P105" s="280" t="n">
        <v>8</v>
      </c>
      <c r="Q105" s="280" t="n">
        <v>20</v>
      </c>
      <c r="R105" s="280" t="n">
        <v>66</v>
      </c>
      <c r="T105" s="280" t="n">
        <v>17</v>
      </c>
      <c r="U105" s="280" t="n">
        <v>5</v>
      </c>
      <c r="V105" s="280" t="n">
        <v>4</v>
      </c>
      <c r="X105" s="280" t="n">
        <v>4</v>
      </c>
      <c r="Y105" s="280" t="n">
        <v>14</v>
      </c>
      <c r="AC105" s="280" t="n">
        <v>0</v>
      </c>
      <c r="AD105" s="283" t="n">
        <v>13</v>
      </c>
      <c r="AE105" s="284" t="n">
        <f aca="false">SUM(I105:AD105)</f>
        <v>372</v>
      </c>
    </row>
    <row r="106" s="1" customFormat="true" ht="16.5" hidden="false" customHeight="false" outlineLevel="0" collapsed="false">
      <c r="A106" s="1" t="n">
        <v>73</v>
      </c>
      <c r="B106" s="281" t="n">
        <v>15</v>
      </c>
      <c r="C106" s="281" t="n">
        <v>386</v>
      </c>
      <c r="D106" s="281" t="s">
        <v>516</v>
      </c>
      <c r="E106" s="281" t="s">
        <v>516</v>
      </c>
      <c r="F106" s="281" t="n">
        <v>1726</v>
      </c>
      <c r="G106" s="281" t="s">
        <v>138</v>
      </c>
      <c r="H106" s="82" t="n">
        <v>716</v>
      </c>
      <c r="I106" s="280" t="n">
        <v>37</v>
      </c>
      <c r="J106" s="280" t="n">
        <v>62</v>
      </c>
      <c r="K106" s="280" t="n">
        <v>93</v>
      </c>
      <c r="L106" s="280" t="n">
        <v>3</v>
      </c>
      <c r="M106" s="280" t="n">
        <v>50</v>
      </c>
      <c r="N106" s="280" t="n">
        <v>1</v>
      </c>
      <c r="O106" s="280" t="n">
        <v>6</v>
      </c>
      <c r="P106" s="280" t="n">
        <v>16</v>
      </c>
      <c r="Q106" s="280" t="n">
        <v>8</v>
      </c>
      <c r="R106" s="280" t="n">
        <v>70</v>
      </c>
      <c r="T106" s="280" t="n">
        <v>12</v>
      </c>
      <c r="U106" s="280" t="n">
        <v>7</v>
      </c>
      <c r="V106" s="280" t="n">
        <v>0</v>
      </c>
      <c r="X106" s="280" t="n">
        <v>4</v>
      </c>
      <c r="Y106" s="280" t="n">
        <v>23</v>
      </c>
      <c r="AC106" s="280" t="n">
        <v>0</v>
      </c>
      <c r="AD106" s="283" t="n">
        <v>14</v>
      </c>
      <c r="AE106" s="284" t="n">
        <f aca="false">SUM(I106:AD106)</f>
        <v>406</v>
      </c>
    </row>
    <row r="107" s="1" customFormat="true" ht="16.5" hidden="false" customHeight="false" outlineLevel="0" collapsed="false">
      <c r="A107" s="1" t="n">
        <v>74</v>
      </c>
      <c r="B107" s="281" t="n">
        <v>15</v>
      </c>
      <c r="C107" s="281" t="n">
        <v>386</v>
      </c>
      <c r="D107" s="281" t="s">
        <v>516</v>
      </c>
      <c r="E107" s="281" t="s">
        <v>516</v>
      </c>
      <c r="F107" s="281" t="n">
        <v>1726</v>
      </c>
      <c r="G107" s="281" t="s">
        <v>139</v>
      </c>
      <c r="H107" s="282" t="n">
        <v>716</v>
      </c>
      <c r="I107" s="280" t="n">
        <v>16</v>
      </c>
      <c r="J107" s="280" t="n">
        <v>74</v>
      </c>
      <c r="K107" s="280" t="n">
        <v>90</v>
      </c>
      <c r="L107" s="280" t="n">
        <v>3</v>
      </c>
      <c r="M107" s="280" t="n">
        <v>53</v>
      </c>
      <c r="N107" s="280" t="n">
        <v>6</v>
      </c>
      <c r="O107" s="280" t="n">
        <v>12</v>
      </c>
      <c r="P107" s="280" t="n">
        <v>8</v>
      </c>
      <c r="Q107" s="280" t="n">
        <v>16</v>
      </c>
      <c r="R107" s="280" t="n">
        <v>72</v>
      </c>
      <c r="T107" s="280" t="n">
        <v>13</v>
      </c>
      <c r="U107" s="280" t="n">
        <v>3</v>
      </c>
      <c r="V107" s="280" t="n">
        <v>2</v>
      </c>
      <c r="X107" s="280" t="n">
        <v>5</v>
      </c>
      <c r="Y107" s="280" t="n">
        <v>32</v>
      </c>
      <c r="AC107" s="280" t="n">
        <v>0</v>
      </c>
      <c r="AD107" s="283" t="n">
        <v>9</v>
      </c>
      <c r="AE107" s="284" t="n">
        <f aca="false">SUM(I107:AD107)</f>
        <v>414</v>
      </c>
    </row>
    <row r="108" s="1" customFormat="true" ht="16.5" hidden="false" customHeight="false" outlineLevel="0" collapsed="false">
      <c r="A108" s="1" t="n">
        <v>75</v>
      </c>
      <c r="B108" s="281" t="n">
        <v>15</v>
      </c>
      <c r="C108" s="281" t="n">
        <v>386</v>
      </c>
      <c r="D108" s="281" t="s">
        <v>516</v>
      </c>
      <c r="E108" s="281" t="s">
        <v>516</v>
      </c>
      <c r="F108" s="281" t="n">
        <v>1727</v>
      </c>
      <c r="G108" s="281" t="s">
        <v>33</v>
      </c>
      <c r="H108" s="82" t="n">
        <v>690</v>
      </c>
      <c r="I108" s="280" t="n">
        <v>27</v>
      </c>
      <c r="J108" s="280" t="n">
        <v>120</v>
      </c>
      <c r="K108" s="280" t="n">
        <v>123</v>
      </c>
      <c r="L108" s="280" t="n">
        <v>5</v>
      </c>
      <c r="M108" s="280" t="n">
        <v>37</v>
      </c>
      <c r="N108" s="280" t="n">
        <v>0</v>
      </c>
      <c r="O108" s="280" t="n">
        <v>7</v>
      </c>
      <c r="P108" s="280" t="n">
        <v>3</v>
      </c>
      <c r="Q108" s="280" t="n">
        <v>11</v>
      </c>
      <c r="R108" s="280" t="n">
        <v>49</v>
      </c>
      <c r="T108" s="280" t="n">
        <v>5</v>
      </c>
      <c r="U108" s="280" t="n">
        <v>9</v>
      </c>
      <c r="V108" s="280" t="n">
        <v>0</v>
      </c>
      <c r="X108" s="280" t="n">
        <v>1</v>
      </c>
      <c r="Y108" s="280" t="n">
        <v>35</v>
      </c>
      <c r="AC108" s="280" t="n">
        <v>0</v>
      </c>
      <c r="AD108" s="283" t="n">
        <v>13</v>
      </c>
      <c r="AE108" s="284" t="n">
        <f aca="false">SUM(I108:AD108)</f>
        <v>445</v>
      </c>
    </row>
    <row r="109" s="1" customFormat="true" ht="16.5" hidden="false" customHeight="false" outlineLevel="0" collapsed="false">
      <c r="A109" s="1" t="n">
        <v>76</v>
      </c>
      <c r="B109" s="281" t="n">
        <v>15</v>
      </c>
      <c r="C109" s="281" t="n">
        <v>386</v>
      </c>
      <c r="D109" s="281" t="s">
        <v>516</v>
      </c>
      <c r="E109" s="281" t="s">
        <v>516</v>
      </c>
      <c r="F109" s="281" t="n">
        <v>1727</v>
      </c>
      <c r="G109" s="281" t="s">
        <v>34</v>
      </c>
      <c r="H109" s="82" t="n">
        <v>690</v>
      </c>
      <c r="I109" s="280" t="n">
        <v>21</v>
      </c>
      <c r="J109" s="280" t="n">
        <v>99</v>
      </c>
      <c r="K109" s="280" t="n">
        <v>140</v>
      </c>
      <c r="L109" s="280" t="n">
        <v>3</v>
      </c>
      <c r="M109" s="280" t="n">
        <v>26</v>
      </c>
      <c r="N109" s="280" t="n">
        <v>1</v>
      </c>
      <c r="O109" s="280" t="n">
        <v>17</v>
      </c>
      <c r="P109" s="280" t="n">
        <v>6</v>
      </c>
      <c r="Q109" s="280" t="n">
        <v>15</v>
      </c>
      <c r="R109" s="280" t="n">
        <v>39</v>
      </c>
      <c r="T109" s="280" t="n">
        <v>4</v>
      </c>
      <c r="U109" s="280" t="n">
        <v>7</v>
      </c>
      <c r="V109" s="280" t="n">
        <v>2</v>
      </c>
      <c r="X109" s="280" t="n">
        <v>3</v>
      </c>
      <c r="Y109" s="280" t="n">
        <v>23</v>
      </c>
      <c r="AC109" s="280" t="n">
        <v>0</v>
      </c>
      <c r="AD109" s="283" t="n">
        <v>9</v>
      </c>
      <c r="AE109" s="284" t="n">
        <f aca="false">SUM(I109:AD109)</f>
        <v>415</v>
      </c>
    </row>
    <row r="110" s="1" customFormat="true" ht="16.5" hidden="false" customHeight="false" outlineLevel="0" collapsed="false">
      <c r="A110" s="1" t="n">
        <v>77</v>
      </c>
      <c r="B110" s="281" t="n">
        <v>15</v>
      </c>
      <c r="C110" s="281" t="n">
        <v>386</v>
      </c>
      <c r="D110" s="281" t="s">
        <v>516</v>
      </c>
      <c r="E110" s="281" t="s">
        <v>516</v>
      </c>
      <c r="F110" s="281" t="n">
        <v>1727</v>
      </c>
      <c r="G110" s="281" t="s">
        <v>35</v>
      </c>
      <c r="H110" s="82" t="n">
        <v>690</v>
      </c>
      <c r="I110" s="280" t="n">
        <v>18</v>
      </c>
      <c r="J110" s="280" t="n">
        <v>69</v>
      </c>
      <c r="K110" s="280" t="n">
        <v>129</v>
      </c>
      <c r="L110" s="280" t="n">
        <v>8</v>
      </c>
      <c r="M110" s="280" t="n">
        <v>38</v>
      </c>
      <c r="N110" s="280" t="n">
        <v>0</v>
      </c>
      <c r="O110" s="280" t="n">
        <v>8</v>
      </c>
      <c r="P110" s="280" t="n">
        <v>5</v>
      </c>
      <c r="Q110" s="280" t="n">
        <v>22</v>
      </c>
      <c r="R110" s="280" t="n">
        <v>30</v>
      </c>
      <c r="T110" s="280" t="n">
        <v>6</v>
      </c>
      <c r="U110" s="280" t="n">
        <v>7</v>
      </c>
      <c r="V110" s="280" t="n">
        <v>0</v>
      </c>
      <c r="X110" s="280" t="n">
        <v>2</v>
      </c>
      <c r="Y110" s="280" t="n">
        <v>23</v>
      </c>
      <c r="AC110" s="280" t="n">
        <v>0</v>
      </c>
      <c r="AD110" s="283" t="n">
        <v>14</v>
      </c>
      <c r="AE110" s="284" t="n">
        <f aca="false">SUM(I110:AD110)</f>
        <v>379</v>
      </c>
    </row>
    <row r="111" s="1" customFormat="true" ht="16.5" hidden="false" customHeight="false" outlineLevel="0" collapsed="false">
      <c r="A111" s="1" t="n">
        <v>78</v>
      </c>
      <c r="B111" s="281" t="n">
        <v>15</v>
      </c>
      <c r="C111" s="281" t="n">
        <v>386</v>
      </c>
      <c r="D111" s="281" t="s">
        <v>516</v>
      </c>
      <c r="E111" s="281" t="s">
        <v>516</v>
      </c>
      <c r="F111" s="281" t="n">
        <v>1727</v>
      </c>
      <c r="G111" s="281" t="s">
        <v>137</v>
      </c>
      <c r="H111" s="82" t="n">
        <v>690</v>
      </c>
      <c r="I111" s="280" t="n">
        <v>35</v>
      </c>
      <c r="J111" s="280" t="n">
        <v>124</v>
      </c>
      <c r="K111" s="280" t="n">
        <v>157</v>
      </c>
      <c r="L111" s="280" t="n">
        <v>5</v>
      </c>
      <c r="M111" s="280" t="n">
        <v>24</v>
      </c>
      <c r="N111" s="280" t="n">
        <v>1</v>
      </c>
      <c r="O111" s="280" t="n">
        <v>10</v>
      </c>
      <c r="P111" s="280" t="n">
        <v>4</v>
      </c>
      <c r="Q111" s="280" t="n">
        <v>10</v>
      </c>
      <c r="R111" s="280" t="n">
        <v>41</v>
      </c>
      <c r="T111" s="280" t="n">
        <v>5</v>
      </c>
      <c r="U111" s="280" t="n">
        <v>0</v>
      </c>
      <c r="V111" s="280" t="n">
        <v>0</v>
      </c>
      <c r="X111" s="280" t="n">
        <v>2</v>
      </c>
      <c r="Y111" s="280" t="n">
        <v>15</v>
      </c>
      <c r="AC111" s="280" t="n">
        <v>0</v>
      </c>
      <c r="AD111" s="283" t="n">
        <v>20</v>
      </c>
      <c r="AE111" s="284" t="n">
        <f aca="false">SUM(I111:AD111)</f>
        <v>453</v>
      </c>
    </row>
    <row r="112" s="1" customFormat="true" ht="16.5" hidden="false" customHeight="false" outlineLevel="0" collapsed="false">
      <c r="A112" s="1" t="n">
        <v>79</v>
      </c>
      <c r="B112" s="281" t="n">
        <v>15</v>
      </c>
      <c r="C112" s="281" t="n">
        <v>386</v>
      </c>
      <c r="D112" s="281" t="s">
        <v>516</v>
      </c>
      <c r="E112" s="281" t="s">
        <v>516</v>
      </c>
      <c r="F112" s="281" t="n">
        <v>1727</v>
      </c>
      <c r="G112" s="281" t="s">
        <v>138</v>
      </c>
      <c r="H112" s="82" t="n">
        <v>690</v>
      </c>
      <c r="I112" s="280" t="n">
        <v>31</v>
      </c>
      <c r="J112" s="280" t="n">
        <v>90</v>
      </c>
      <c r="K112" s="280" t="n">
        <v>63</v>
      </c>
      <c r="L112" s="280" t="n">
        <v>2</v>
      </c>
      <c r="M112" s="280" t="n">
        <v>30</v>
      </c>
      <c r="N112" s="280" t="n">
        <v>0</v>
      </c>
      <c r="O112" s="280" t="n">
        <v>13</v>
      </c>
      <c r="P112" s="280" t="n">
        <v>6</v>
      </c>
      <c r="Q112" s="280" t="n">
        <v>16</v>
      </c>
      <c r="R112" s="280" t="n">
        <v>40</v>
      </c>
      <c r="T112" s="280" t="n">
        <v>3</v>
      </c>
      <c r="U112" s="280" t="n">
        <v>0</v>
      </c>
      <c r="V112" s="280" t="n">
        <v>0</v>
      </c>
      <c r="X112" s="280" t="n">
        <v>2</v>
      </c>
      <c r="Y112" s="280" t="n">
        <v>26</v>
      </c>
      <c r="AC112" s="280" t="n">
        <v>0</v>
      </c>
      <c r="AD112" s="283" t="n">
        <v>15</v>
      </c>
      <c r="AE112" s="284" t="n">
        <f aca="false">SUM(I112:AD112)</f>
        <v>337</v>
      </c>
    </row>
    <row r="113" s="1" customFormat="true" ht="16.5" hidden="false" customHeight="false" outlineLevel="0" collapsed="false">
      <c r="A113" s="1" t="n">
        <v>80</v>
      </c>
      <c r="B113" s="281" t="n">
        <v>15</v>
      </c>
      <c r="C113" s="281" t="n">
        <v>386</v>
      </c>
      <c r="D113" s="281" t="s">
        <v>516</v>
      </c>
      <c r="E113" s="281" t="s">
        <v>516</v>
      </c>
      <c r="F113" s="281" t="n">
        <v>1728</v>
      </c>
      <c r="G113" s="281" t="s">
        <v>33</v>
      </c>
      <c r="H113" s="82" t="n">
        <v>678</v>
      </c>
      <c r="I113" s="280" t="n">
        <v>24</v>
      </c>
      <c r="J113" s="280" t="n">
        <v>67</v>
      </c>
      <c r="K113" s="280" t="n">
        <v>61</v>
      </c>
      <c r="L113" s="280" t="n">
        <v>4</v>
      </c>
      <c r="M113" s="280" t="n">
        <v>40</v>
      </c>
      <c r="N113" s="280" t="n">
        <v>2</v>
      </c>
      <c r="O113" s="280" t="n">
        <v>6</v>
      </c>
      <c r="P113" s="280" t="n">
        <v>20</v>
      </c>
      <c r="Q113" s="280" t="n">
        <v>26</v>
      </c>
      <c r="R113" s="280" t="n">
        <v>50</v>
      </c>
      <c r="T113" s="280" t="n">
        <v>9</v>
      </c>
      <c r="U113" s="280" t="n">
        <v>5</v>
      </c>
      <c r="V113" s="280" t="n">
        <v>2</v>
      </c>
      <c r="X113" s="280" t="n">
        <v>2</v>
      </c>
      <c r="Y113" s="280" t="n">
        <v>24</v>
      </c>
      <c r="AC113" s="280" t="n">
        <v>0</v>
      </c>
      <c r="AD113" s="283" t="n">
        <v>17</v>
      </c>
      <c r="AE113" s="284" t="n">
        <f aca="false">SUM(I113:AD113)</f>
        <v>359</v>
      </c>
    </row>
    <row r="114" s="1" customFormat="true" ht="16.5" hidden="false" customHeight="false" outlineLevel="0" collapsed="false">
      <c r="A114" s="1" t="n">
        <v>81</v>
      </c>
      <c r="B114" s="281" t="n">
        <v>15</v>
      </c>
      <c r="C114" s="281" t="n">
        <v>386</v>
      </c>
      <c r="D114" s="281" t="s">
        <v>516</v>
      </c>
      <c r="E114" s="281" t="s">
        <v>516</v>
      </c>
      <c r="F114" s="281" t="n">
        <v>1728</v>
      </c>
      <c r="G114" s="281" t="s">
        <v>34</v>
      </c>
      <c r="H114" s="282" t="n">
        <v>678</v>
      </c>
      <c r="I114" s="280" t="n">
        <v>17</v>
      </c>
      <c r="J114" s="280" t="n">
        <v>84</v>
      </c>
      <c r="K114" s="280" t="n">
        <v>66</v>
      </c>
      <c r="L114" s="280" t="n">
        <v>7</v>
      </c>
      <c r="M114" s="280" t="n">
        <v>63</v>
      </c>
      <c r="N114" s="280" t="n">
        <v>1</v>
      </c>
      <c r="O114" s="280" t="n">
        <v>8</v>
      </c>
      <c r="P114" s="280" t="n">
        <v>14</v>
      </c>
      <c r="Q114" s="280" t="n">
        <v>11</v>
      </c>
      <c r="R114" s="280" t="n">
        <v>56</v>
      </c>
      <c r="T114" s="280" t="n">
        <v>14</v>
      </c>
      <c r="U114" s="280" t="n">
        <v>3</v>
      </c>
      <c r="V114" s="280" t="n">
        <v>2</v>
      </c>
      <c r="X114" s="280" t="n">
        <v>4</v>
      </c>
      <c r="Y114" s="280" t="n">
        <v>11</v>
      </c>
      <c r="AC114" s="280" t="n">
        <v>0</v>
      </c>
      <c r="AD114" s="283" t="n">
        <v>9</v>
      </c>
      <c r="AE114" s="284" t="n">
        <f aca="false">SUM(I114:AD114)</f>
        <v>370</v>
      </c>
    </row>
    <row r="115" s="1" customFormat="true" ht="16.5" hidden="false" customHeight="false" outlineLevel="0" collapsed="false">
      <c r="A115" s="1" t="n">
        <v>82</v>
      </c>
      <c r="B115" s="281" t="n">
        <v>15</v>
      </c>
      <c r="C115" s="281" t="n">
        <v>386</v>
      </c>
      <c r="D115" s="281" t="s">
        <v>516</v>
      </c>
      <c r="E115" s="281" t="s">
        <v>516</v>
      </c>
      <c r="F115" s="281" t="n">
        <v>1728</v>
      </c>
      <c r="G115" s="281" t="s">
        <v>35</v>
      </c>
      <c r="H115" s="282" t="n">
        <v>678</v>
      </c>
      <c r="I115" s="280" t="n">
        <v>17</v>
      </c>
      <c r="J115" s="280" t="n">
        <v>61</v>
      </c>
      <c r="K115" s="280" t="n">
        <v>59</v>
      </c>
      <c r="L115" s="280" t="n">
        <v>3</v>
      </c>
      <c r="M115" s="280" t="n">
        <v>59</v>
      </c>
      <c r="N115" s="280" t="n">
        <v>3</v>
      </c>
      <c r="O115" s="280" t="n">
        <v>6</v>
      </c>
      <c r="P115" s="280" t="n">
        <v>10</v>
      </c>
      <c r="Q115" s="280" t="n">
        <v>10</v>
      </c>
      <c r="R115" s="280" t="n">
        <v>42</v>
      </c>
      <c r="T115" s="280" t="n">
        <v>14</v>
      </c>
      <c r="U115" s="280" t="n">
        <v>3</v>
      </c>
      <c r="V115" s="280" t="n">
        <v>3</v>
      </c>
      <c r="X115" s="280" t="n">
        <v>3</v>
      </c>
      <c r="Y115" s="280" t="n">
        <v>16</v>
      </c>
      <c r="AC115" s="280" t="n">
        <v>0</v>
      </c>
      <c r="AD115" s="283" t="n">
        <v>16</v>
      </c>
      <c r="AE115" s="284" t="n">
        <f aca="false">SUM(I115:AD115)</f>
        <v>325</v>
      </c>
    </row>
    <row r="116" s="1" customFormat="true" ht="16.5" hidden="false" customHeight="false" outlineLevel="0" collapsed="false">
      <c r="A116" s="1" t="n">
        <v>83</v>
      </c>
      <c r="B116" s="281" t="n">
        <v>15</v>
      </c>
      <c r="C116" s="281" t="n">
        <v>386</v>
      </c>
      <c r="D116" s="281" t="s">
        <v>516</v>
      </c>
      <c r="E116" s="281" t="s">
        <v>516</v>
      </c>
      <c r="F116" s="281" t="n">
        <v>1728</v>
      </c>
      <c r="G116" s="281" t="s">
        <v>137</v>
      </c>
      <c r="H116" s="82" t="n">
        <v>677</v>
      </c>
      <c r="I116" s="280" t="n">
        <v>12</v>
      </c>
      <c r="J116" s="280" t="n">
        <v>60</v>
      </c>
      <c r="K116" s="280" t="n">
        <v>72</v>
      </c>
      <c r="L116" s="280" t="n">
        <v>7</v>
      </c>
      <c r="M116" s="280" t="n">
        <v>22</v>
      </c>
      <c r="N116" s="280" t="n">
        <v>0</v>
      </c>
      <c r="O116" s="280" t="n">
        <v>8</v>
      </c>
      <c r="P116" s="280" t="n">
        <v>11</v>
      </c>
      <c r="Q116" s="280" t="n">
        <v>32</v>
      </c>
      <c r="R116" s="280" t="n">
        <v>55</v>
      </c>
      <c r="T116" s="280" t="n">
        <v>11</v>
      </c>
      <c r="U116" s="280" t="n">
        <v>5</v>
      </c>
      <c r="V116" s="280" t="n">
        <v>1</v>
      </c>
      <c r="X116" s="280" t="n">
        <v>2</v>
      </c>
      <c r="Y116" s="280" t="n">
        <v>17</v>
      </c>
      <c r="AC116" s="280" t="n">
        <v>0</v>
      </c>
      <c r="AD116" s="283" t="n">
        <v>17</v>
      </c>
      <c r="AE116" s="284" t="n">
        <f aca="false">SUM(I116:AD116)</f>
        <v>332</v>
      </c>
    </row>
    <row r="117" s="1" customFormat="true" ht="16.5" hidden="false" customHeight="false" outlineLevel="0" collapsed="false">
      <c r="A117" s="1" t="n">
        <v>84</v>
      </c>
      <c r="B117" s="281" t="n">
        <v>15</v>
      </c>
      <c r="C117" s="281" t="n">
        <v>386</v>
      </c>
      <c r="D117" s="281" t="s">
        <v>516</v>
      </c>
      <c r="E117" s="281" t="s">
        <v>516</v>
      </c>
      <c r="F117" s="281" t="n">
        <v>1728</v>
      </c>
      <c r="G117" s="281" t="s">
        <v>138</v>
      </c>
      <c r="H117" s="82" t="n">
        <v>677</v>
      </c>
      <c r="I117" s="280" t="n">
        <v>13</v>
      </c>
      <c r="J117" s="280" t="n">
        <v>65</v>
      </c>
      <c r="K117" s="280" t="n">
        <v>70</v>
      </c>
      <c r="L117" s="280" t="n">
        <v>3</v>
      </c>
      <c r="M117" s="280" t="n">
        <v>47</v>
      </c>
      <c r="N117" s="280" t="n">
        <v>3</v>
      </c>
      <c r="O117" s="280" t="n">
        <v>7</v>
      </c>
      <c r="P117" s="280" t="n">
        <v>7</v>
      </c>
      <c r="Q117" s="280" t="n">
        <v>22</v>
      </c>
      <c r="R117" s="280" t="n">
        <v>61</v>
      </c>
      <c r="T117" s="280" t="n">
        <v>15</v>
      </c>
      <c r="U117" s="280" t="n">
        <v>2</v>
      </c>
      <c r="V117" s="280" t="n">
        <v>4</v>
      </c>
      <c r="X117" s="280" t="n">
        <v>3</v>
      </c>
      <c r="Y117" s="280" t="n">
        <v>15</v>
      </c>
      <c r="AC117" s="280" t="n">
        <v>0</v>
      </c>
      <c r="AD117" s="283" t="n">
        <v>16</v>
      </c>
      <c r="AE117" s="284" t="n">
        <f aca="false">SUM(I117:AD117)</f>
        <v>353</v>
      </c>
    </row>
    <row r="118" s="1" customFormat="true" ht="16.5" hidden="false" customHeight="false" outlineLevel="0" collapsed="false">
      <c r="A118" s="1" t="n">
        <v>85</v>
      </c>
      <c r="B118" s="281" t="n">
        <v>15</v>
      </c>
      <c r="C118" s="281" t="n">
        <v>386</v>
      </c>
      <c r="D118" s="281" t="s">
        <v>516</v>
      </c>
      <c r="E118" s="281" t="s">
        <v>516</v>
      </c>
      <c r="F118" s="281" t="n">
        <v>1728</v>
      </c>
      <c r="G118" s="281" t="s">
        <v>139</v>
      </c>
      <c r="H118" s="82" t="n">
        <v>677</v>
      </c>
      <c r="I118" s="280" t="n">
        <v>0</v>
      </c>
      <c r="J118" s="280" t="n">
        <v>0</v>
      </c>
      <c r="K118" s="280" t="n">
        <v>0</v>
      </c>
      <c r="L118" s="280" t="n">
        <v>0</v>
      </c>
      <c r="M118" s="280" t="n">
        <v>54</v>
      </c>
      <c r="N118" s="280" t="n">
        <v>0</v>
      </c>
      <c r="O118" s="280" t="n">
        <v>2</v>
      </c>
      <c r="P118" s="280" t="n">
        <v>7</v>
      </c>
      <c r="Q118" s="280" t="n">
        <v>20</v>
      </c>
      <c r="R118" s="280" t="n">
        <v>56</v>
      </c>
      <c r="T118" s="280" t="n">
        <v>9</v>
      </c>
      <c r="U118" s="280" t="n">
        <v>110</v>
      </c>
      <c r="V118" s="280" t="n">
        <v>75</v>
      </c>
      <c r="X118" s="280" t="n">
        <v>4</v>
      </c>
      <c r="Y118" s="280" t="n">
        <v>13</v>
      </c>
      <c r="AC118" s="280" t="n">
        <v>0</v>
      </c>
      <c r="AD118" s="283" t="n">
        <v>6</v>
      </c>
      <c r="AE118" s="284" t="n">
        <f aca="false">SUM(I118:AD118)</f>
        <v>356</v>
      </c>
    </row>
    <row r="119" s="1" customFormat="true" ht="16.5" hidden="false" customHeight="false" outlineLevel="0" collapsed="false">
      <c r="A119" s="1" t="n">
        <v>86</v>
      </c>
      <c r="B119" s="281" t="n">
        <v>15</v>
      </c>
      <c r="C119" s="281" t="n">
        <v>386</v>
      </c>
      <c r="D119" s="281" t="s">
        <v>516</v>
      </c>
      <c r="E119" s="281" t="s">
        <v>516</v>
      </c>
      <c r="F119" s="281" t="n">
        <v>1728</v>
      </c>
      <c r="G119" s="281" t="s">
        <v>140</v>
      </c>
      <c r="H119" s="82" t="n">
        <v>677</v>
      </c>
      <c r="I119" s="280" t="n">
        <v>18</v>
      </c>
      <c r="J119" s="280" t="n">
        <v>80</v>
      </c>
      <c r="K119" s="280" t="n">
        <v>92</v>
      </c>
      <c r="L119" s="280" t="n">
        <v>3</v>
      </c>
      <c r="M119" s="280" t="n">
        <v>50</v>
      </c>
      <c r="N119" s="280" t="n">
        <v>2</v>
      </c>
      <c r="O119" s="280" t="n">
        <v>0</v>
      </c>
      <c r="P119" s="280" t="n">
        <v>13</v>
      </c>
      <c r="Q119" s="280" t="n">
        <v>12</v>
      </c>
      <c r="R119" s="280" t="n">
        <v>61</v>
      </c>
      <c r="T119" s="280" t="n">
        <v>13</v>
      </c>
      <c r="U119" s="280" t="n">
        <v>4</v>
      </c>
      <c r="V119" s="280" t="n">
        <v>1</v>
      </c>
      <c r="X119" s="280" t="n">
        <v>6</v>
      </c>
      <c r="Y119" s="280" t="n">
        <v>17</v>
      </c>
      <c r="AC119" s="280" t="n">
        <v>0</v>
      </c>
      <c r="AD119" s="283" t="n">
        <v>18</v>
      </c>
      <c r="AE119" s="284" t="n">
        <f aca="false">SUM(I119:AD119)</f>
        <v>390</v>
      </c>
    </row>
    <row r="120" s="1" customFormat="true" ht="16.5" hidden="false" customHeight="false" outlineLevel="0" collapsed="false">
      <c r="A120" s="1" t="n">
        <v>87</v>
      </c>
      <c r="B120" s="281" t="n">
        <v>15</v>
      </c>
      <c r="C120" s="281" t="n">
        <v>386</v>
      </c>
      <c r="D120" s="281" t="s">
        <v>516</v>
      </c>
      <c r="E120" s="281" t="s">
        <v>516</v>
      </c>
      <c r="F120" s="281" t="n">
        <v>1728</v>
      </c>
      <c r="G120" s="281" t="s">
        <v>502</v>
      </c>
      <c r="H120" s="82" t="n">
        <v>677</v>
      </c>
      <c r="I120" s="280" t="n">
        <v>19</v>
      </c>
      <c r="J120" s="280" t="n">
        <v>64</v>
      </c>
      <c r="K120" s="280" t="n">
        <v>73</v>
      </c>
      <c r="L120" s="280" t="n">
        <v>2</v>
      </c>
      <c r="M120" s="280" t="n">
        <v>44</v>
      </c>
      <c r="N120" s="280" t="n">
        <v>1</v>
      </c>
      <c r="O120" s="280" t="n">
        <v>3</v>
      </c>
      <c r="P120" s="280" t="n">
        <v>16</v>
      </c>
      <c r="Q120" s="280" t="n">
        <v>13</v>
      </c>
      <c r="R120" s="280" t="n">
        <v>62</v>
      </c>
      <c r="T120" s="280" t="n">
        <v>9</v>
      </c>
      <c r="U120" s="280" t="n">
        <v>2</v>
      </c>
      <c r="V120" s="280" t="n">
        <v>0</v>
      </c>
      <c r="X120" s="280" t="n">
        <v>1</v>
      </c>
      <c r="Y120" s="280" t="n">
        <v>15</v>
      </c>
      <c r="AC120" s="280" t="n">
        <v>0</v>
      </c>
      <c r="AD120" s="283" t="n">
        <v>8</v>
      </c>
      <c r="AE120" s="284" t="n">
        <f aca="false">SUM(I120:AD120)</f>
        <v>332</v>
      </c>
    </row>
    <row r="121" s="1" customFormat="true" ht="16.5" hidden="false" customHeight="false" outlineLevel="0" collapsed="false">
      <c r="A121" s="1" t="n">
        <v>88</v>
      </c>
      <c r="B121" s="281" t="n">
        <v>15</v>
      </c>
      <c r="C121" s="281" t="n">
        <v>386</v>
      </c>
      <c r="D121" s="281" t="s">
        <v>516</v>
      </c>
      <c r="E121" s="281" t="s">
        <v>516</v>
      </c>
      <c r="F121" s="281" t="n">
        <v>1729</v>
      </c>
      <c r="G121" s="281" t="s">
        <v>33</v>
      </c>
      <c r="H121" s="82" t="n">
        <v>697</v>
      </c>
      <c r="I121" s="280" t="n">
        <v>26</v>
      </c>
      <c r="J121" s="280" t="n">
        <v>74</v>
      </c>
      <c r="K121" s="280" t="n">
        <v>77</v>
      </c>
      <c r="L121" s="280" t="n">
        <v>5</v>
      </c>
      <c r="M121" s="280" t="n">
        <v>39</v>
      </c>
      <c r="N121" s="280" t="n">
        <v>5</v>
      </c>
      <c r="O121" s="280" t="n">
        <v>2</v>
      </c>
      <c r="P121" s="280" t="n">
        <v>8</v>
      </c>
      <c r="Q121" s="280" t="n">
        <v>15</v>
      </c>
      <c r="R121" s="280" t="n">
        <v>61</v>
      </c>
      <c r="T121" s="280" t="n">
        <v>22</v>
      </c>
      <c r="U121" s="280" t="n">
        <v>1</v>
      </c>
      <c r="V121" s="280" t="n">
        <v>1</v>
      </c>
      <c r="X121" s="280" t="n">
        <v>3</v>
      </c>
      <c r="Y121" s="280" t="n">
        <v>7</v>
      </c>
      <c r="AC121" s="280" t="n">
        <v>0</v>
      </c>
      <c r="AD121" s="283" t="n">
        <v>11</v>
      </c>
      <c r="AE121" s="284" t="n">
        <f aca="false">SUM(I121:AD121)</f>
        <v>357</v>
      </c>
    </row>
    <row r="122" s="1" customFormat="true" ht="16.5" hidden="false" customHeight="false" outlineLevel="0" collapsed="false">
      <c r="A122" s="1" t="n">
        <v>89</v>
      </c>
      <c r="B122" s="281" t="n">
        <v>15</v>
      </c>
      <c r="C122" s="281" t="n">
        <v>386</v>
      </c>
      <c r="D122" s="281" t="s">
        <v>516</v>
      </c>
      <c r="E122" s="281" t="s">
        <v>516</v>
      </c>
      <c r="F122" s="281" t="n">
        <v>1729</v>
      </c>
      <c r="G122" s="281" t="s">
        <v>34</v>
      </c>
      <c r="H122" s="82" t="n">
        <v>697</v>
      </c>
      <c r="I122" s="280" t="n">
        <v>18</v>
      </c>
      <c r="J122" s="280" t="n">
        <v>90</v>
      </c>
      <c r="K122" s="280" t="n">
        <v>78</v>
      </c>
      <c r="L122" s="280" t="n">
        <v>4</v>
      </c>
      <c r="M122" s="280" t="n">
        <v>30</v>
      </c>
      <c r="N122" s="280" t="n">
        <v>4</v>
      </c>
      <c r="O122" s="280" t="n">
        <v>0</v>
      </c>
      <c r="P122" s="280" t="n">
        <v>11</v>
      </c>
      <c r="Q122" s="280" t="n">
        <v>20</v>
      </c>
      <c r="R122" s="280" t="n">
        <v>78</v>
      </c>
      <c r="T122" s="280" t="n">
        <v>24</v>
      </c>
      <c r="U122" s="280" t="n">
        <v>2</v>
      </c>
      <c r="V122" s="280" t="n">
        <v>2</v>
      </c>
      <c r="X122" s="280" t="n">
        <v>2</v>
      </c>
      <c r="Y122" s="280" t="n">
        <v>13</v>
      </c>
      <c r="AC122" s="280" t="n">
        <v>0</v>
      </c>
      <c r="AD122" s="283" t="n">
        <v>10</v>
      </c>
      <c r="AE122" s="284" t="n">
        <f aca="false">SUM(I122:AD122)</f>
        <v>386</v>
      </c>
    </row>
    <row r="123" s="1" customFormat="true" ht="16.5" hidden="false" customHeight="false" outlineLevel="0" collapsed="false">
      <c r="A123" s="1" t="n">
        <v>90</v>
      </c>
      <c r="B123" s="281" t="n">
        <v>15</v>
      </c>
      <c r="C123" s="281" t="n">
        <v>386</v>
      </c>
      <c r="D123" s="281" t="s">
        <v>516</v>
      </c>
      <c r="E123" s="281" t="s">
        <v>516</v>
      </c>
      <c r="F123" s="281" t="n">
        <v>1729</v>
      </c>
      <c r="G123" s="281" t="s">
        <v>35</v>
      </c>
      <c r="H123" s="82" t="n">
        <v>697</v>
      </c>
      <c r="I123" s="280" t="n">
        <v>23</v>
      </c>
      <c r="J123" s="280" t="n">
        <v>75</v>
      </c>
      <c r="K123" s="280" t="n">
        <v>73</v>
      </c>
      <c r="L123" s="280" t="n">
        <v>5</v>
      </c>
      <c r="M123" s="280" t="n">
        <v>23</v>
      </c>
      <c r="N123" s="280" t="n">
        <v>5</v>
      </c>
      <c r="O123" s="280" t="n">
        <v>4</v>
      </c>
      <c r="P123" s="280" t="n">
        <v>16</v>
      </c>
      <c r="Q123" s="280" t="n">
        <v>11</v>
      </c>
      <c r="R123" s="280" t="n">
        <v>72</v>
      </c>
      <c r="T123" s="280" t="n">
        <v>23</v>
      </c>
      <c r="U123" s="280" t="n">
        <v>1</v>
      </c>
      <c r="V123" s="280" t="n">
        <v>1</v>
      </c>
      <c r="X123" s="280" t="n">
        <v>10</v>
      </c>
      <c r="Y123" s="280" t="n">
        <v>15</v>
      </c>
      <c r="AC123" s="280" t="n">
        <v>0</v>
      </c>
      <c r="AD123" s="283" t="n">
        <v>5</v>
      </c>
      <c r="AE123" s="284" t="n">
        <f aca="false">SUM(I123:AD123)</f>
        <v>362</v>
      </c>
    </row>
    <row r="124" s="1" customFormat="true" ht="16.5" hidden="false" customHeight="false" outlineLevel="0" collapsed="false">
      <c r="C124" s="29" t="s">
        <v>65</v>
      </c>
      <c r="D124" s="30" t="s">
        <v>66</v>
      </c>
      <c r="E124" s="30"/>
      <c r="F124" s="30"/>
      <c r="G124" s="30"/>
      <c r="H124" s="31" t="n">
        <f aca="false">SUM(H34:H123)</f>
        <v>61222</v>
      </c>
      <c r="I124" s="31" t="n">
        <f aca="false">SUM(I34:I123)</f>
        <v>1948</v>
      </c>
      <c r="J124" s="31" t="n">
        <f aca="false">SUM(J34:J123)</f>
        <v>6617</v>
      </c>
      <c r="K124" s="31" t="n">
        <f aca="false">SUM(K34:K123)</f>
        <v>7247</v>
      </c>
      <c r="L124" s="31" t="n">
        <f aca="false">SUM(L34:L123)</f>
        <v>367</v>
      </c>
      <c r="M124" s="31" t="n">
        <f aca="false">SUM(M34:M123)</f>
        <v>4175</v>
      </c>
      <c r="N124" s="31" t="n">
        <f aca="false">SUM(N34:N123)</f>
        <v>182</v>
      </c>
      <c r="O124" s="31" t="n">
        <f aca="false">SUM(O34:O123)</f>
        <v>608</v>
      </c>
      <c r="P124" s="31" t="n">
        <f aca="false">SUM(P34:P123)</f>
        <v>658</v>
      </c>
      <c r="Q124" s="31" t="n">
        <f aca="false">SUM(Q34:Q123)</f>
        <v>1207</v>
      </c>
      <c r="R124" s="31" t="n">
        <f aca="false">SUM(R34:R123)</f>
        <v>6501</v>
      </c>
      <c r="T124" s="31" t="n">
        <f aca="false">SUM(T34:T123)</f>
        <v>931</v>
      </c>
      <c r="U124" s="31" t="n">
        <f aca="false">SUM(U34:U123)</f>
        <v>491</v>
      </c>
      <c r="V124" s="31" t="n">
        <f aca="false">SUM(V34:V123)</f>
        <v>247</v>
      </c>
      <c r="X124" s="31" t="n">
        <f aca="false">SUM(X34:X123)</f>
        <v>417</v>
      </c>
      <c r="Y124" s="31" t="n">
        <f aca="false">SUM(Y34:Y123)</f>
        <v>1699</v>
      </c>
      <c r="AC124" s="31" t="n">
        <f aca="false">SUM(AC34:AC123)</f>
        <v>50</v>
      </c>
      <c r="AD124" s="285" t="n">
        <f aca="false">SUM(AD34:AD123)</f>
        <v>1026</v>
      </c>
      <c r="AE124" s="286" t="n">
        <f aca="false">SUM(AE34:AE123)</f>
        <v>34371</v>
      </c>
    </row>
    <row r="125" s="1" customFormat="true" ht="16.5" hidden="false" customHeight="false" outlineLevel="0" collapsed="false">
      <c r="F125" s="3"/>
      <c r="G125" s="3"/>
      <c r="U125" s="1" t="n">
        <f aca="false">U124/2</f>
        <v>245.5</v>
      </c>
      <c r="V125" s="1" t="n">
        <f aca="false">V124/2</f>
        <v>123.5</v>
      </c>
    </row>
    <row r="126" s="1" customFormat="true" ht="16.5" hidden="false" customHeight="true" outlineLevel="0" collapsed="false">
      <c r="C126" s="29" t="s">
        <v>67</v>
      </c>
      <c r="D126" s="32" t="s">
        <v>68</v>
      </c>
      <c r="E126" s="32"/>
      <c r="F126" s="32"/>
      <c r="G126" s="32"/>
      <c r="H126" s="297" t="s">
        <v>8</v>
      </c>
      <c r="I126" s="292" t="s">
        <v>9</v>
      </c>
      <c r="J126" s="292" t="s">
        <v>10</v>
      </c>
      <c r="K126" s="292" t="s">
        <v>11</v>
      </c>
      <c r="L126" s="292" t="s">
        <v>12</v>
      </c>
      <c r="M126" s="292" t="s">
        <v>13</v>
      </c>
      <c r="N126" s="292" t="s">
        <v>511</v>
      </c>
      <c r="O126" s="292" t="s">
        <v>15</v>
      </c>
      <c r="P126" s="292" t="s">
        <v>512</v>
      </c>
      <c r="Q126" s="292" t="s">
        <v>17</v>
      </c>
      <c r="R126" s="292" t="s">
        <v>18</v>
      </c>
      <c r="T126" s="292" t="s">
        <v>20</v>
      </c>
      <c r="U126" s="292" t="s">
        <v>24</v>
      </c>
      <c r="V126" s="292" t="s">
        <v>25</v>
      </c>
      <c r="Z126" s="292" t="s">
        <v>29</v>
      </c>
      <c r="AA126" s="293" t="s">
        <v>515</v>
      </c>
      <c r="AB126" s="5" t="s">
        <v>31</v>
      </c>
    </row>
    <row r="127" s="1" customFormat="true" ht="16.5" hidden="false" customHeight="false" outlineLevel="0" collapsed="false">
      <c r="D127" s="32"/>
      <c r="E127" s="32"/>
      <c r="F127" s="32"/>
      <c r="G127" s="32"/>
      <c r="H127" s="20" t="n">
        <f aca="false">H124</f>
        <v>61222</v>
      </c>
      <c r="I127" s="20" t="n">
        <f aca="false">I124+(U124/2)-0.5</f>
        <v>2193</v>
      </c>
      <c r="J127" s="20" t="n">
        <f aca="false">J124+(V124/2)+0.5</f>
        <v>6741</v>
      </c>
      <c r="K127" s="20" t="n">
        <f aca="false">K124+(U124/2)+0.5</f>
        <v>7493</v>
      </c>
      <c r="L127" s="20" t="n">
        <f aca="false">L124+(V124/2)-0.5</f>
        <v>490</v>
      </c>
      <c r="M127" s="20" t="n">
        <f aca="false">M124</f>
        <v>4175</v>
      </c>
      <c r="N127" s="20" t="n">
        <f aca="false">N124</f>
        <v>182</v>
      </c>
      <c r="O127" s="20" t="n">
        <f aca="false">O124</f>
        <v>608</v>
      </c>
      <c r="P127" s="20" t="n">
        <f aca="false">P124</f>
        <v>658</v>
      </c>
      <c r="Q127" s="20" t="n">
        <f aca="false">Q124</f>
        <v>1207</v>
      </c>
      <c r="R127" s="20" t="n">
        <f aca="false">R124</f>
        <v>6501</v>
      </c>
      <c r="T127" s="20" t="n">
        <f aca="false">T124</f>
        <v>931</v>
      </c>
      <c r="U127" s="20" t="n">
        <f aca="false">X124</f>
        <v>417</v>
      </c>
      <c r="V127" s="20" t="n">
        <f aca="false">Y124</f>
        <v>1699</v>
      </c>
      <c r="Z127" s="20" t="n">
        <f aca="false">AC124</f>
        <v>50</v>
      </c>
      <c r="AA127" s="20" t="n">
        <f aca="false">AD124</f>
        <v>1026</v>
      </c>
      <c r="AB127" s="20" t="n">
        <f aca="false">SUM(I127:AA127)</f>
        <v>34371</v>
      </c>
    </row>
    <row r="128" s="1" customFormat="true" ht="16.5" hidden="false" customHeight="false" outlineLevel="0" collapsed="false">
      <c r="F128" s="3"/>
      <c r="G128" s="3"/>
    </row>
    <row r="129" s="1" customFormat="true" ht="30.75" hidden="false" customHeight="true" outlineLevel="0" collapsed="false">
      <c r="C129" s="29" t="s">
        <v>69</v>
      </c>
      <c r="D129" s="32" t="s">
        <v>70</v>
      </c>
      <c r="E129" s="32"/>
      <c r="F129" s="32"/>
      <c r="G129" s="32"/>
      <c r="H129" s="297" t="s">
        <v>8</v>
      </c>
      <c r="I129" s="7" t="s">
        <v>71</v>
      </c>
      <c r="J129" s="7"/>
      <c r="K129" s="7" t="s">
        <v>72</v>
      </c>
      <c r="L129" s="7"/>
      <c r="M129" s="298" t="s">
        <v>13</v>
      </c>
      <c r="N129" s="298" t="s">
        <v>511</v>
      </c>
      <c r="O129" s="298" t="s">
        <v>15</v>
      </c>
      <c r="P129" s="298" t="s">
        <v>512</v>
      </c>
      <c r="Q129" s="298" t="s">
        <v>17</v>
      </c>
      <c r="R129" s="298" t="s">
        <v>18</v>
      </c>
      <c r="S129" s="1" t="s">
        <v>19</v>
      </c>
      <c r="T129" s="298" t="s">
        <v>20</v>
      </c>
      <c r="U129" s="299" t="s">
        <v>24</v>
      </c>
      <c r="V129" s="299" t="s">
        <v>25</v>
      </c>
      <c r="Z129" s="298" t="s">
        <v>29</v>
      </c>
      <c r="AA129" s="300" t="s">
        <v>515</v>
      </c>
      <c r="AB129" s="5" t="s">
        <v>31</v>
      </c>
    </row>
    <row r="130" s="1" customFormat="true" ht="16.5" hidden="false" customHeight="false" outlineLevel="0" collapsed="false">
      <c r="D130" s="32"/>
      <c r="E130" s="32"/>
      <c r="F130" s="32"/>
      <c r="G130" s="32"/>
      <c r="H130" s="20" t="n">
        <f aca="false">H124</f>
        <v>61222</v>
      </c>
      <c r="I130" s="35" t="n">
        <f aca="false">I127+K127+T227</f>
        <v>9686</v>
      </c>
      <c r="J130" s="35"/>
      <c r="K130" s="35" t="n">
        <f aca="false">J127+L127+U227</f>
        <v>7231</v>
      </c>
      <c r="L130" s="35"/>
      <c r="M130" s="20" t="n">
        <f aca="false">M127</f>
        <v>4175</v>
      </c>
      <c r="N130" s="20" t="n">
        <f aca="false">N127</f>
        <v>182</v>
      </c>
      <c r="O130" s="20" t="n">
        <f aca="false">O127</f>
        <v>608</v>
      </c>
      <c r="P130" s="20" t="n">
        <f aca="false">P127</f>
        <v>658</v>
      </c>
      <c r="Q130" s="20" t="n">
        <f aca="false">Q127</f>
        <v>1207</v>
      </c>
      <c r="R130" s="20" t="n">
        <f aca="false">R127</f>
        <v>6501</v>
      </c>
      <c r="S130" s="1" t="s">
        <v>148</v>
      </c>
      <c r="T130" s="20" t="n">
        <f aca="false">T127</f>
        <v>931</v>
      </c>
      <c r="U130" s="20" t="n">
        <f aca="false">U127</f>
        <v>417</v>
      </c>
      <c r="V130" s="20" t="n">
        <f aca="false">V127</f>
        <v>1699</v>
      </c>
      <c r="Z130" s="20" t="n">
        <f aca="false">Z127</f>
        <v>50</v>
      </c>
      <c r="AA130" s="20" t="n">
        <f aca="false">AA127</f>
        <v>1026</v>
      </c>
      <c r="AB130" s="20" t="n">
        <f aca="false">SUM(I130:AA130)</f>
        <v>34371</v>
      </c>
    </row>
    <row r="133" customFormat="false" ht="15" hidden="false" customHeight="false" outlineLevel="0" collapsed="false">
      <c r="D133" s="0" t="s">
        <v>24</v>
      </c>
      <c r="E133" s="292" t="s">
        <v>518</v>
      </c>
    </row>
    <row r="134" customFormat="false" ht="15" hidden="false" customHeight="false" outlineLevel="0" collapsed="false">
      <c r="D134" s="0" t="s">
        <v>25</v>
      </c>
      <c r="E134" s="292" t="s">
        <v>519</v>
      </c>
    </row>
    <row r="136" s="1" customFormat="true" ht="16.5" hidden="false" customHeight="false" outlineLevel="0" collapsed="false">
      <c r="A136" s="289" t="s">
        <v>1</v>
      </c>
      <c r="B136" s="301" t="s">
        <v>2</v>
      </c>
      <c r="C136" s="290" t="s">
        <v>3</v>
      </c>
      <c r="D136" s="289" t="s">
        <v>4</v>
      </c>
      <c r="E136" s="289" t="s">
        <v>5</v>
      </c>
      <c r="F136" s="302" t="s">
        <v>6</v>
      </c>
      <c r="G136" s="302" t="s">
        <v>7</v>
      </c>
      <c r="H136" s="302" t="s">
        <v>8</v>
      </c>
      <c r="I136" s="204" t="s">
        <v>9</v>
      </c>
      <c r="J136" s="204" t="s">
        <v>10</v>
      </c>
      <c r="K136" s="204" t="s">
        <v>11</v>
      </c>
      <c r="L136" s="204" t="s">
        <v>12</v>
      </c>
      <c r="M136" s="204" t="s">
        <v>13</v>
      </c>
      <c r="N136" s="204" t="s">
        <v>511</v>
      </c>
      <c r="O136" s="204" t="s">
        <v>16</v>
      </c>
      <c r="P136" s="204" t="s">
        <v>16</v>
      </c>
      <c r="Q136" s="204" t="s">
        <v>17</v>
      </c>
      <c r="R136" s="204" t="s">
        <v>18</v>
      </c>
      <c r="S136" s="204" t="s">
        <v>19</v>
      </c>
      <c r="T136" s="204" t="s">
        <v>20</v>
      </c>
      <c r="U136" s="204" t="s">
        <v>21</v>
      </c>
      <c r="V136" s="204" t="s">
        <v>22</v>
      </c>
      <c r="W136" s="10" t="s">
        <v>23</v>
      </c>
      <c r="X136" s="9" t="s">
        <v>24</v>
      </c>
      <c r="Y136" s="9" t="s">
        <v>25</v>
      </c>
      <c r="Z136" s="9" t="s">
        <v>26</v>
      </c>
      <c r="AA136" s="9" t="s">
        <v>27</v>
      </c>
      <c r="AB136" s="9" t="s">
        <v>28</v>
      </c>
      <c r="AC136" s="204" t="s">
        <v>29</v>
      </c>
      <c r="AD136" s="289" t="s">
        <v>30</v>
      </c>
      <c r="AE136" s="289" t="s">
        <v>31</v>
      </c>
    </row>
    <row r="137" s="1" customFormat="true" ht="16.5" hidden="false" customHeight="false" outlineLevel="0" collapsed="false">
      <c r="A137" s="280" t="n">
        <v>1</v>
      </c>
      <c r="B137" s="281" t="n">
        <v>15</v>
      </c>
      <c r="C137" s="281" t="n">
        <v>566</v>
      </c>
      <c r="D137" s="281" t="s">
        <v>520</v>
      </c>
      <c r="E137" s="281" t="s">
        <v>520</v>
      </c>
      <c r="F137" s="281" t="n">
        <v>2423</v>
      </c>
      <c r="G137" s="281" t="s">
        <v>33</v>
      </c>
      <c r="H137" s="82" t="n">
        <v>701</v>
      </c>
      <c r="I137" s="214" t="n">
        <v>4</v>
      </c>
      <c r="J137" s="214" t="n">
        <v>124</v>
      </c>
      <c r="K137" s="214" t="n">
        <v>32</v>
      </c>
      <c r="L137" s="214" t="n">
        <v>24</v>
      </c>
      <c r="M137" s="214" t="n">
        <v>0</v>
      </c>
      <c r="N137" s="214" t="n">
        <v>3</v>
      </c>
      <c r="P137" s="214" t="n">
        <v>53</v>
      </c>
      <c r="Q137" s="214" t="n">
        <v>51</v>
      </c>
      <c r="R137" s="214" t="n">
        <v>145</v>
      </c>
      <c r="S137" s="214" t="n">
        <v>28</v>
      </c>
      <c r="T137" s="214" t="n">
        <v>2</v>
      </c>
      <c r="U137" s="214" t="n">
        <v>4</v>
      </c>
      <c r="AC137" s="214" t="n">
        <v>0</v>
      </c>
      <c r="AD137" s="214" t="n">
        <v>17</v>
      </c>
      <c r="AE137" s="284" t="n">
        <f aca="false">SUM(I137:AD137)</f>
        <v>487</v>
      </c>
    </row>
    <row r="138" s="1" customFormat="true" ht="16.5" hidden="false" customHeight="false" outlineLevel="0" collapsed="false">
      <c r="A138" s="280" t="n">
        <v>2</v>
      </c>
      <c r="B138" s="281" t="n">
        <v>15</v>
      </c>
      <c r="C138" s="281" t="n">
        <v>566</v>
      </c>
      <c r="D138" s="281" t="s">
        <v>520</v>
      </c>
      <c r="E138" s="281" t="s">
        <v>520</v>
      </c>
      <c r="F138" s="281" t="n">
        <v>2423</v>
      </c>
      <c r="G138" s="281" t="s">
        <v>34</v>
      </c>
      <c r="H138" s="82" t="n">
        <v>701</v>
      </c>
      <c r="I138" s="214" t="n">
        <v>2</v>
      </c>
      <c r="J138" s="214" t="n">
        <v>92</v>
      </c>
      <c r="K138" s="214" t="n">
        <v>57</v>
      </c>
      <c r="L138" s="214" t="n">
        <v>24</v>
      </c>
      <c r="M138" s="214" t="n">
        <v>0</v>
      </c>
      <c r="N138" s="214" t="n">
        <v>1</v>
      </c>
      <c r="P138" s="214" t="n">
        <v>45</v>
      </c>
      <c r="Q138" s="214" t="n">
        <v>37</v>
      </c>
      <c r="R138" s="214" t="n">
        <v>133</v>
      </c>
      <c r="S138" s="214" t="n">
        <v>43</v>
      </c>
      <c r="T138" s="214" t="n">
        <v>0</v>
      </c>
      <c r="U138" s="214" t="n">
        <v>2</v>
      </c>
      <c r="AC138" s="214" t="n">
        <v>0</v>
      </c>
      <c r="AD138" s="214" t="n">
        <v>11</v>
      </c>
      <c r="AE138" s="284" t="n">
        <f aca="false">SUM(I138:AD138)</f>
        <v>447</v>
      </c>
    </row>
    <row r="139" s="1" customFormat="true" ht="16.5" hidden="false" customHeight="false" outlineLevel="0" collapsed="false">
      <c r="A139" s="280" t="n">
        <v>3</v>
      </c>
      <c r="B139" s="281" t="n">
        <v>15</v>
      </c>
      <c r="C139" s="281" t="n">
        <v>566</v>
      </c>
      <c r="D139" s="281" t="s">
        <v>520</v>
      </c>
      <c r="E139" s="281" t="s">
        <v>520</v>
      </c>
      <c r="F139" s="281" t="n">
        <v>2423</v>
      </c>
      <c r="G139" s="281" t="s">
        <v>35</v>
      </c>
      <c r="H139" s="82" t="n">
        <v>701</v>
      </c>
      <c r="I139" s="214" t="n">
        <v>6</v>
      </c>
      <c r="J139" s="214" t="n">
        <v>116</v>
      </c>
      <c r="K139" s="214" t="n">
        <v>34</v>
      </c>
      <c r="L139" s="214" t="n">
        <v>30</v>
      </c>
      <c r="M139" s="214" t="n">
        <v>0</v>
      </c>
      <c r="N139" s="214" t="n">
        <v>1</v>
      </c>
      <c r="P139" s="214" t="n">
        <v>50</v>
      </c>
      <c r="Q139" s="214" t="n">
        <v>35</v>
      </c>
      <c r="R139" s="214" t="n">
        <v>137</v>
      </c>
      <c r="S139" s="214" t="n">
        <v>47</v>
      </c>
      <c r="T139" s="214" t="n">
        <v>2</v>
      </c>
      <c r="U139" s="214" t="n">
        <v>1</v>
      </c>
      <c r="AC139" s="214" t="n">
        <v>0</v>
      </c>
      <c r="AD139" s="214" t="n">
        <v>11</v>
      </c>
      <c r="AE139" s="284" t="n">
        <f aca="false">SUM(I139:AD139)</f>
        <v>470</v>
      </c>
    </row>
    <row r="140" s="1" customFormat="true" ht="16.5" hidden="false" customHeight="false" outlineLevel="0" collapsed="false">
      <c r="A140" s="280" t="n">
        <v>4</v>
      </c>
      <c r="B140" s="281" t="n">
        <v>15</v>
      </c>
      <c r="C140" s="281" t="n">
        <v>566</v>
      </c>
      <c r="D140" s="281" t="s">
        <v>520</v>
      </c>
      <c r="E140" s="281" t="s">
        <v>520</v>
      </c>
      <c r="F140" s="281" t="n">
        <v>2423</v>
      </c>
      <c r="G140" s="281" t="s">
        <v>137</v>
      </c>
      <c r="H140" s="82" t="n">
        <v>701</v>
      </c>
      <c r="I140" s="214" t="n">
        <v>2</v>
      </c>
      <c r="J140" s="214" t="n">
        <v>111</v>
      </c>
      <c r="K140" s="214" t="n">
        <v>39</v>
      </c>
      <c r="L140" s="214" t="n">
        <v>33</v>
      </c>
      <c r="M140" s="214" t="n">
        <v>3</v>
      </c>
      <c r="N140" s="214" t="n">
        <v>1</v>
      </c>
      <c r="P140" s="214" t="n">
        <v>52</v>
      </c>
      <c r="Q140" s="214" t="n">
        <v>40</v>
      </c>
      <c r="R140" s="214" t="n">
        <v>129</v>
      </c>
      <c r="S140" s="214" t="n">
        <v>33</v>
      </c>
      <c r="T140" s="214" t="n">
        <v>3</v>
      </c>
      <c r="U140" s="214" t="n">
        <v>1</v>
      </c>
      <c r="AC140" s="214" t="n">
        <v>0</v>
      </c>
      <c r="AD140" s="214" t="n">
        <v>10</v>
      </c>
      <c r="AE140" s="284" t="n">
        <f aca="false">SUM(I140:AD140)</f>
        <v>457</v>
      </c>
    </row>
    <row r="141" s="1" customFormat="true" ht="16.5" hidden="false" customHeight="false" outlineLevel="0" collapsed="false">
      <c r="A141" s="280" t="n">
        <v>5</v>
      </c>
      <c r="B141" s="281" t="n">
        <v>15</v>
      </c>
      <c r="C141" s="281" t="n">
        <v>566</v>
      </c>
      <c r="D141" s="281" t="s">
        <v>520</v>
      </c>
      <c r="E141" s="281" t="s">
        <v>520</v>
      </c>
      <c r="F141" s="281" t="n">
        <v>2424</v>
      </c>
      <c r="G141" s="281" t="s">
        <v>33</v>
      </c>
      <c r="H141" s="82" t="n">
        <v>662</v>
      </c>
      <c r="I141" s="214" t="n">
        <v>4</v>
      </c>
      <c r="J141" s="214" t="n">
        <v>132</v>
      </c>
      <c r="K141" s="214" t="n">
        <v>40</v>
      </c>
      <c r="L141" s="214" t="n">
        <v>42</v>
      </c>
      <c r="M141" s="214" t="n">
        <v>3</v>
      </c>
      <c r="N141" s="214" t="n">
        <v>1</v>
      </c>
      <c r="P141" s="214" t="n">
        <v>44</v>
      </c>
      <c r="Q141" s="214" t="n">
        <v>26</v>
      </c>
      <c r="R141" s="214" t="n">
        <v>115</v>
      </c>
      <c r="S141" s="214" t="n">
        <v>15</v>
      </c>
      <c r="T141" s="214" t="n">
        <v>6</v>
      </c>
      <c r="U141" s="214" t="n">
        <v>2</v>
      </c>
      <c r="AC141" s="214" t="n">
        <v>0</v>
      </c>
      <c r="AD141" s="214" t="n">
        <v>12</v>
      </c>
      <c r="AE141" s="284" t="n">
        <f aca="false">SUM(I141:AD141)</f>
        <v>442</v>
      </c>
    </row>
    <row r="142" s="1" customFormat="true" ht="16.5" hidden="false" customHeight="false" outlineLevel="0" collapsed="false">
      <c r="A142" s="280" t="n">
        <v>6</v>
      </c>
      <c r="B142" s="281" t="n">
        <v>15</v>
      </c>
      <c r="C142" s="281" t="n">
        <v>566</v>
      </c>
      <c r="D142" s="281" t="s">
        <v>520</v>
      </c>
      <c r="E142" s="281" t="s">
        <v>520</v>
      </c>
      <c r="F142" s="281" t="n">
        <v>2424</v>
      </c>
      <c r="G142" s="281" t="s">
        <v>34</v>
      </c>
      <c r="H142" s="82" t="n">
        <v>661</v>
      </c>
      <c r="I142" s="214" t="n">
        <v>1</v>
      </c>
      <c r="J142" s="214" t="n">
        <v>138</v>
      </c>
      <c r="K142" s="214" t="n">
        <v>40</v>
      </c>
      <c r="L142" s="214" t="n">
        <v>27</v>
      </c>
      <c r="M142" s="214" t="n">
        <v>4</v>
      </c>
      <c r="N142" s="214" t="n">
        <v>0</v>
      </c>
      <c r="P142" s="214" t="n">
        <v>50</v>
      </c>
      <c r="Q142" s="214" t="n">
        <v>34</v>
      </c>
      <c r="R142" s="214" t="n">
        <v>110</v>
      </c>
      <c r="S142" s="214" t="n">
        <v>16</v>
      </c>
      <c r="T142" s="214" t="n">
        <v>4</v>
      </c>
      <c r="U142" s="214" t="n">
        <v>0</v>
      </c>
      <c r="AC142" s="214" t="n">
        <v>0</v>
      </c>
      <c r="AD142" s="214" t="n">
        <v>5</v>
      </c>
      <c r="AE142" s="284" t="n">
        <f aca="false">SUM(I142:AD142)</f>
        <v>429</v>
      </c>
    </row>
    <row r="143" s="1" customFormat="true" ht="16.5" hidden="false" customHeight="false" outlineLevel="0" collapsed="false">
      <c r="A143" s="280" t="n">
        <v>7</v>
      </c>
      <c r="B143" s="281" t="n">
        <v>15</v>
      </c>
      <c r="C143" s="281" t="n">
        <v>566</v>
      </c>
      <c r="D143" s="281" t="s">
        <v>520</v>
      </c>
      <c r="E143" s="281" t="s">
        <v>520</v>
      </c>
      <c r="F143" s="281" t="n">
        <v>2424</v>
      </c>
      <c r="G143" s="281" t="s">
        <v>35</v>
      </c>
      <c r="H143" s="82" t="n">
        <v>661</v>
      </c>
      <c r="I143" s="214" t="n">
        <v>2</v>
      </c>
      <c r="J143" s="214" t="n">
        <v>134</v>
      </c>
      <c r="K143" s="214" t="n">
        <v>38</v>
      </c>
      <c r="L143" s="214" t="n">
        <v>24</v>
      </c>
      <c r="M143" s="214" t="n">
        <v>3</v>
      </c>
      <c r="N143" s="214" t="n">
        <v>3</v>
      </c>
      <c r="P143" s="214" t="n">
        <v>60</v>
      </c>
      <c r="Q143" s="214" t="n">
        <v>37</v>
      </c>
      <c r="R143" s="214" t="n">
        <v>94</v>
      </c>
      <c r="S143" s="214" t="n">
        <v>11</v>
      </c>
      <c r="T143" s="214" t="n">
        <v>6</v>
      </c>
      <c r="U143" s="214" t="n">
        <v>3</v>
      </c>
      <c r="AC143" s="214" t="n">
        <v>1</v>
      </c>
      <c r="AD143" s="214" t="n">
        <v>12</v>
      </c>
      <c r="AE143" s="284" t="n">
        <f aca="false">SUM(I143:AD143)</f>
        <v>428</v>
      </c>
    </row>
    <row r="144" s="1" customFormat="true" ht="16.5" hidden="false" customHeight="false" outlineLevel="0" collapsed="false">
      <c r="A144" s="280" t="n">
        <v>8</v>
      </c>
      <c r="B144" s="281" t="n">
        <v>15</v>
      </c>
      <c r="C144" s="281" t="n">
        <v>566</v>
      </c>
      <c r="D144" s="281" t="s">
        <v>520</v>
      </c>
      <c r="E144" s="281" t="s">
        <v>520</v>
      </c>
      <c r="F144" s="281" t="n">
        <v>2424</v>
      </c>
      <c r="G144" s="281" t="s">
        <v>137</v>
      </c>
      <c r="H144" s="82" t="n">
        <v>661</v>
      </c>
      <c r="I144" s="214" t="n">
        <v>3</v>
      </c>
      <c r="J144" s="214" t="n">
        <v>144</v>
      </c>
      <c r="K144" s="214" t="n">
        <v>42</v>
      </c>
      <c r="L144" s="214" t="n">
        <v>48</v>
      </c>
      <c r="M144" s="214" t="n">
        <v>2</v>
      </c>
      <c r="N144" s="214" t="n">
        <v>4</v>
      </c>
      <c r="P144" s="214" t="n">
        <v>38</v>
      </c>
      <c r="Q144" s="214" t="n">
        <v>33</v>
      </c>
      <c r="R144" s="214" t="n">
        <v>104</v>
      </c>
      <c r="S144" s="214" t="n">
        <v>19</v>
      </c>
      <c r="T144" s="214" t="n">
        <v>3</v>
      </c>
      <c r="U144" s="214" t="n">
        <v>2</v>
      </c>
      <c r="AC144" s="214" t="n">
        <v>0</v>
      </c>
      <c r="AD144" s="214" t="n">
        <v>14</v>
      </c>
      <c r="AE144" s="284" t="n">
        <f aca="false">SUM(I144:AD144)</f>
        <v>456</v>
      </c>
    </row>
    <row r="145" s="1" customFormat="true" ht="16.5" hidden="false" customHeight="false" outlineLevel="0" collapsed="false">
      <c r="A145" s="280" t="n">
        <v>9</v>
      </c>
      <c r="B145" s="281" t="n">
        <v>15</v>
      </c>
      <c r="C145" s="281" t="n">
        <v>566</v>
      </c>
      <c r="D145" s="281" t="s">
        <v>520</v>
      </c>
      <c r="E145" s="281" t="s">
        <v>520</v>
      </c>
      <c r="F145" s="281" t="n">
        <v>2425</v>
      </c>
      <c r="G145" s="281" t="s">
        <v>33</v>
      </c>
      <c r="H145" s="82" t="n">
        <v>517</v>
      </c>
      <c r="I145" s="214" t="n">
        <v>1</v>
      </c>
      <c r="J145" s="214" t="n">
        <v>93</v>
      </c>
      <c r="K145" s="214" t="n">
        <v>25</v>
      </c>
      <c r="L145" s="214" t="n">
        <v>15</v>
      </c>
      <c r="M145" s="214" t="n">
        <v>3</v>
      </c>
      <c r="N145" s="214" t="n">
        <v>1</v>
      </c>
      <c r="P145" s="214" t="n">
        <v>34</v>
      </c>
      <c r="Q145" s="214" t="n">
        <v>28</v>
      </c>
      <c r="R145" s="214" t="n">
        <v>114</v>
      </c>
      <c r="S145" s="214" t="n">
        <v>28</v>
      </c>
      <c r="T145" s="214" t="n">
        <v>2</v>
      </c>
      <c r="U145" s="214" t="n">
        <v>0</v>
      </c>
      <c r="AC145" s="214" t="n">
        <v>0</v>
      </c>
      <c r="AD145" s="214" t="n">
        <v>12</v>
      </c>
      <c r="AE145" s="284" t="n">
        <f aca="false">SUM(I145:AD145)</f>
        <v>356</v>
      </c>
    </row>
    <row r="146" s="1" customFormat="true" ht="16.5" hidden="false" customHeight="false" outlineLevel="0" collapsed="false">
      <c r="A146" s="280" t="n">
        <v>10</v>
      </c>
      <c r="B146" s="281" t="n">
        <v>15</v>
      </c>
      <c r="C146" s="281" t="n">
        <v>566</v>
      </c>
      <c r="D146" s="281" t="s">
        <v>520</v>
      </c>
      <c r="E146" s="281" t="s">
        <v>520</v>
      </c>
      <c r="F146" s="281" t="n">
        <v>2425</v>
      </c>
      <c r="G146" s="281" t="s">
        <v>34</v>
      </c>
      <c r="H146" s="82" t="n">
        <v>517</v>
      </c>
      <c r="I146" s="214" t="n">
        <v>4</v>
      </c>
      <c r="J146" s="214" t="n">
        <v>113</v>
      </c>
      <c r="K146" s="214" t="n">
        <v>32</v>
      </c>
      <c r="L146" s="214" t="n">
        <v>18</v>
      </c>
      <c r="M146" s="214" t="n">
        <v>2</v>
      </c>
      <c r="N146" s="214" t="n">
        <v>1</v>
      </c>
      <c r="P146" s="214" t="n">
        <v>35</v>
      </c>
      <c r="Q146" s="214" t="n">
        <v>16</v>
      </c>
      <c r="R146" s="214" t="n">
        <v>120</v>
      </c>
      <c r="S146" s="214" t="n">
        <v>22</v>
      </c>
      <c r="T146" s="214" t="n">
        <v>1</v>
      </c>
      <c r="U146" s="214" t="n">
        <v>1</v>
      </c>
      <c r="AC146" s="214" t="n">
        <v>0</v>
      </c>
      <c r="AD146" s="214" t="n">
        <v>12</v>
      </c>
      <c r="AE146" s="284" t="n">
        <f aca="false">SUM(I146:AD146)</f>
        <v>377</v>
      </c>
    </row>
    <row r="147" s="1" customFormat="true" ht="16.5" hidden="false" customHeight="false" outlineLevel="0" collapsed="false">
      <c r="A147" s="280" t="n">
        <v>11</v>
      </c>
      <c r="B147" s="281" t="n">
        <v>15</v>
      </c>
      <c r="C147" s="281" t="n">
        <v>566</v>
      </c>
      <c r="D147" s="281" t="s">
        <v>520</v>
      </c>
      <c r="E147" s="281" t="s">
        <v>520</v>
      </c>
      <c r="F147" s="281" t="n">
        <v>2425</v>
      </c>
      <c r="G147" s="281" t="s">
        <v>35</v>
      </c>
      <c r="H147" s="82" t="n">
        <v>517</v>
      </c>
      <c r="I147" s="214" t="n">
        <v>10</v>
      </c>
      <c r="J147" s="214" t="n">
        <v>100</v>
      </c>
      <c r="K147" s="214" t="n">
        <v>14</v>
      </c>
      <c r="L147" s="214" t="n">
        <v>12</v>
      </c>
      <c r="M147" s="214" t="n">
        <v>0</v>
      </c>
      <c r="N147" s="214" t="n">
        <v>1</v>
      </c>
      <c r="P147" s="214" t="n">
        <v>42</v>
      </c>
      <c r="Q147" s="214" t="n">
        <v>23</v>
      </c>
      <c r="R147" s="214" t="n">
        <v>112</v>
      </c>
      <c r="S147" s="214" t="n">
        <v>21</v>
      </c>
      <c r="T147" s="214" t="n">
        <v>3</v>
      </c>
      <c r="U147" s="214" t="n">
        <v>0</v>
      </c>
      <c r="AC147" s="214" t="n">
        <v>0</v>
      </c>
      <c r="AD147" s="214" t="n">
        <v>12</v>
      </c>
      <c r="AE147" s="284" t="n">
        <f aca="false">SUM(I147:AD147)</f>
        <v>350</v>
      </c>
    </row>
    <row r="148" s="1" customFormat="true" ht="16.5" hidden="false" customHeight="false" outlineLevel="0" collapsed="false">
      <c r="A148" s="280" t="n">
        <v>12</v>
      </c>
      <c r="B148" s="281" t="n">
        <v>15</v>
      </c>
      <c r="C148" s="281" t="n">
        <v>566</v>
      </c>
      <c r="D148" s="281" t="s">
        <v>520</v>
      </c>
      <c r="E148" s="281" t="s">
        <v>520</v>
      </c>
      <c r="F148" s="281" t="n">
        <v>2426</v>
      </c>
      <c r="G148" s="281" t="s">
        <v>33</v>
      </c>
      <c r="H148" s="303" t="n">
        <v>659</v>
      </c>
      <c r="I148" s="214" t="n">
        <v>3</v>
      </c>
      <c r="J148" s="214" t="n">
        <v>103</v>
      </c>
      <c r="K148" s="214" t="n">
        <v>38</v>
      </c>
      <c r="L148" s="214" t="n">
        <v>11</v>
      </c>
      <c r="M148" s="214" t="n">
        <v>2</v>
      </c>
      <c r="N148" s="214" t="n">
        <v>0</v>
      </c>
      <c r="P148" s="214" t="n">
        <v>88</v>
      </c>
      <c r="Q148" s="214" t="n">
        <v>50</v>
      </c>
      <c r="R148" s="214" t="n">
        <v>84</v>
      </c>
      <c r="S148" s="214" t="n">
        <v>25</v>
      </c>
      <c r="T148" s="214" t="n">
        <v>2</v>
      </c>
      <c r="U148" s="214" t="n">
        <v>2</v>
      </c>
      <c r="AC148" s="214" t="n">
        <v>0</v>
      </c>
      <c r="AD148" s="214" t="n">
        <v>10</v>
      </c>
      <c r="AE148" s="284" t="n">
        <f aca="false">SUM(I148:AD148)</f>
        <v>418</v>
      </c>
    </row>
    <row r="149" s="1" customFormat="true" ht="16.5" hidden="false" customHeight="false" outlineLevel="0" collapsed="false">
      <c r="A149" s="280" t="n">
        <v>13</v>
      </c>
      <c r="B149" s="281" t="n">
        <v>15</v>
      </c>
      <c r="C149" s="281" t="n">
        <v>566</v>
      </c>
      <c r="D149" s="281" t="s">
        <v>520</v>
      </c>
      <c r="E149" s="281" t="s">
        <v>520</v>
      </c>
      <c r="F149" s="281" t="n">
        <v>2426</v>
      </c>
      <c r="G149" s="281" t="s">
        <v>34</v>
      </c>
      <c r="H149" s="82" t="n">
        <v>658</v>
      </c>
      <c r="I149" s="214" t="n">
        <v>13</v>
      </c>
      <c r="J149" s="214" t="n">
        <v>100</v>
      </c>
      <c r="K149" s="214" t="n">
        <v>47</v>
      </c>
      <c r="L149" s="214" t="n">
        <v>18</v>
      </c>
      <c r="M149" s="214" t="n">
        <v>4</v>
      </c>
      <c r="N149" s="214" t="n">
        <v>1</v>
      </c>
      <c r="P149" s="214" t="n">
        <v>37</v>
      </c>
      <c r="Q149" s="214" t="n">
        <v>40</v>
      </c>
      <c r="R149" s="214" t="n">
        <v>96</v>
      </c>
      <c r="S149" s="214" t="n">
        <v>21</v>
      </c>
      <c r="T149" s="214" t="n">
        <v>5</v>
      </c>
      <c r="U149" s="214" t="n">
        <v>1</v>
      </c>
      <c r="AC149" s="214" t="n">
        <v>0</v>
      </c>
      <c r="AD149" s="214" t="n">
        <v>15</v>
      </c>
      <c r="AE149" s="284" t="n">
        <f aca="false">SUM(I149:AD149)</f>
        <v>398</v>
      </c>
    </row>
    <row r="150" s="1" customFormat="true" ht="16.5" hidden="false" customHeight="false" outlineLevel="0" collapsed="false">
      <c r="A150" s="280" t="n">
        <v>14</v>
      </c>
      <c r="B150" s="281" t="n">
        <v>15</v>
      </c>
      <c r="C150" s="281" t="n">
        <v>566</v>
      </c>
      <c r="D150" s="281" t="s">
        <v>520</v>
      </c>
      <c r="E150" s="281" t="s">
        <v>520</v>
      </c>
      <c r="F150" s="281" t="n">
        <v>2426</v>
      </c>
      <c r="G150" s="281" t="s">
        <v>35</v>
      </c>
      <c r="H150" s="82" t="n">
        <v>658</v>
      </c>
      <c r="I150" s="214" t="n">
        <v>0</v>
      </c>
      <c r="J150" s="214" t="n">
        <v>89</v>
      </c>
      <c r="K150" s="214" t="n">
        <v>60</v>
      </c>
      <c r="L150" s="214" t="n">
        <v>24</v>
      </c>
      <c r="M150" s="214" t="n">
        <v>1</v>
      </c>
      <c r="N150" s="214" t="n">
        <v>1</v>
      </c>
      <c r="P150" s="214" t="n">
        <v>63</v>
      </c>
      <c r="Q150" s="214" t="n">
        <v>45</v>
      </c>
      <c r="R150" s="214" t="n">
        <v>113</v>
      </c>
      <c r="S150" s="214" t="n">
        <v>16</v>
      </c>
      <c r="T150" s="214" t="n">
        <v>2</v>
      </c>
      <c r="U150" s="214" t="n">
        <v>0</v>
      </c>
      <c r="AC150" s="214" t="n">
        <v>0</v>
      </c>
      <c r="AD150" s="214" t="n">
        <v>17</v>
      </c>
      <c r="AE150" s="284" t="n">
        <f aca="false">SUM(I150:AD150)</f>
        <v>431</v>
      </c>
    </row>
    <row r="151" s="1" customFormat="true" ht="16.5" hidden="false" customHeight="false" outlineLevel="0" collapsed="false">
      <c r="A151" s="280" t="n">
        <v>15</v>
      </c>
      <c r="B151" s="281" t="n">
        <v>15</v>
      </c>
      <c r="C151" s="281" t="n">
        <v>566</v>
      </c>
      <c r="D151" s="281" t="s">
        <v>520</v>
      </c>
      <c r="E151" s="281" t="s">
        <v>520</v>
      </c>
      <c r="F151" s="281" t="n">
        <v>2426</v>
      </c>
      <c r="G151" s="281" t="s">
        <v>137</v>
      </c>
      <c r="H151" s="82" t="n">
        <v>658</v>
      </c>
      <c r="I151" s="214" t="n">
        <v>5</v>
      </c>
      <c r="J151" s="214" t="n">
        <v>101</v>
      </c>
      <c r="K151" s="214" t="n">
        <v>42</v>
      </c>
      <c r="L151" s="214" t="n">
        <v>24</v>
      </c>
      <c r="M151" s="214" t="n">
        <v>4</v>
      </c>
      <c r="N151" s="214" t="n">
        <v>0</v>
      </c>
      <c r="P151" s="214" t="n">
        <v>51</v>
      </c>
      <c r="Q151" s="214" t="n">
        <v>43</v>
      </c>
      <c r="R151" s="214" t="n">
        <v>96</v>
      </c>
      <c r="S151" s="214" t="n">
        <v>19</v>
      </c>
      <c r="T151" s="214" t="n">
        <v>4</v>
      </c>
      <c r="U151" s="214" t="n">
        <v>4</v>
      </c>
      <c r="AC151" s="214" t="n">
        <v>0</v>
      </c>
      <c r="AD151" s="214" t="n">
        <v>14</v>
      </c>
      <c r="AE151" s="284" t="n">
        <f aca="false">SUM(I151:AD151)</f>
        <v>407</v>
      </c>
    </row>
    <row r="152" s="1" customFormat="true" ht="16.5" hidden="false" customHeight="false" outlineLevel="0" collapsed="false">
      <c r="A152" s="280" t="n">
        <v>16</v>
      </c>
      <c r="B152" s="281" t="n">
        <v>15</v>
      </c>
      <c r="C152" s="281" t="n">
        <v>566</v>
      </c>
      <c r="D152" s="281" t="s">
        <v>520</v>
      </c>
      <c r="E152" s="281" t="s">
        <v>520</v>
      </c>
      <c r="F152" s="281" t="n">
        <v>2426</v>
      </c>
      <c r="G152" s="281" t="s">
        <v>138</v>
      </c>
      <c r="H152" s="82" t="n">
        <v>658</v>
      </c>
      <c r="I152" s="214" t="n">
        <v>11</v>
      </c>
      <c r="J152" s="214" t="n">
        <v>89</v>
      </c>
      <c r="K152" s="214" t="n">
        <v>59</v>
      </c>
      <c r="L152" s="214" t="n">
        <v>13</v>
      </c>
      <c r="M152" s="214" t="n">
        <v>2</v>
      </c>
      <c r="N152" s="214" t="n">
        <v>1</v>
      </c>
      <c r="P152" s="214" t="n">
        <v>60</v>
      </c>
      <c r="Q152" s="214" t="n">
        <v>24</v>
      </c>
      <c r="R152" s="214" t="n">
        <v>115</v>
      </c>
      <c r="S152" s="214" t="n">
        <v>10</v>
      </c>
      <c r="T152" s="214" t="n">
        <v>1</v>
      </c>
      <c r="U152" s="214" t="n">
        <v>1</v>
      </c>
      <c r="AC152" s="214" t="n">
        <v>0</v>
      </c>
      <c r="AD152" s="214" t="n">
        <v>9</v>
      </c>
      <c r="AE152" s="284" t="n">
        <f aca="false">SUM(I152:AD152)</f>
        <v>395</v>
      </c>
    </row>
    <row r="153" s="1" customFormat="true" ht="16.5" hidden="false" customHeight="false" outlineLevel="0" collapsed="false">
      <c r="A153" s="280" t="n">
        <v>17</v>
      </c>
      <c r="B153" s="281" t="n">
        <v>15</v>
      </c>
      <c r="C153" s="281" t="n">
        <v>566</v>
      </c>
      <c r="D153" s="281" t="s">
        <v>520</v>
      </c>
      <c r="E153" s="281" t="s">
        <v>520</v>
      </c>
      <c r="F153" s="281" t="n">
        <v>2427</v>
      </c>
      <c r="G153" s="281" t="s">
        <v>33</v>
      </c>
      <c r="H153" s="82" t="n">
        <v>561</v>
      </c>
      <c r="I153" s="214" t="n">
        <v>0</v>
      </c>
      <c r="J153" s="214" t="n">
        <v>137</v>
      </c>
      <c r="K153" s="214" t="n">
        <v>24</v>
      </c>
      <c r="L153" s="214" t="n">
        <v>12</v>
      </c>
      <c r="M153" s="214" t="n">
        <v>3</v>
      </c>
      <c r="N153" s="214" t="n">
        <v>2</v>
      </c>
      <c r="P153" s="214" t="n">
        <v>32</v>
      </c>
      <c r="Q153" s="214" t="n">
        <v>19</v>
      </c>
      <c r="R153" s="214" t="n">
        <v>106</v>
      </c>
      <c r="S153" s="214" t="n">
        <v>10</v>
      </c>
      <c r="T153" s="214" t="n">
        <v>0</v>
      </c>
      <c r="U153" s="214" t="n">
        <v>0</v>
      </c>
      <c r="AC153" s="214" t="n">
        <v>0</v>
      </c>
      <c r="AD153" s="214" t="n">
        <v>20</v>
      </c>
      <c r="AE153" s="284" t="n">
        <f aca="false">SUM(I153:AD153)</f>
        <v>365</v>
      </c>
    </row>
    <row r="154" s="1" customFormat="true" ht="16.5" hidden="false" customHeight="false" outlineLevel="0" collapsed="false">
      <c r="A154" s="280" t="n">
        <v>18</v>
      </c>
      <c r="B154" s="281" t="n">
        <v>15</v>
      </c>
      <c r="C154" s="281" t="n">
        <v>566</v>
      </c>
      <c r="D154" s="281" t="s">
        <v>520</v>
      </c>
      <c r="E154" s="281" t="s">
        <v>520</v>
      </c>
      <c r="F154" s="281" t="n">
        <v>2427</v>
      </c>
      <c r="G154" s="281" t="s">
        <v>34</v>
      </c>
      <c r="H154" s="82" t="n">
        <v>561</v>
      </c>
      <c r="I154" s="214" t="n">
        <v>0</v>
      </c>
      <c r="J154" s="214" t="n">
        <v>124</v>
      </c>
      <c r="K154" s="214" t="n">
        <v>42</v>
      </c>
      <c r="L154" s="214" t="n">
        <v>23</v>
      </c>
      <c r="M154" s="214" t="n">
        <v>2</v>
      </c>
      <c r="N154" s="214" t="n">
        <v>3</v>
      </c>
      <c r="P154" s="214" t="n">
        <v>36</v>
      </c>
      <c r="Q154" s="214" t="n">
        <v>25</v>
      </c>
      <c r="R154" s="214" t="n">
        <v>104</v>
      </c>
      <c r="S154" s="214" t="n">
        <v>19</v>
      </c>
      <c r="T154" s="214" t="n">
        <v>0</v>
      </c>
      <c r="U154" s="214" t="n">
        <v>0</v>
      </c>
      <c r="AC154" s="214" t="n">
        <v>0</v>
      </c>
      <c r="AD154" s="214" t="n">
        <v>10</v>
      </c>
      <c r="AE154" s="284" t="n">
        <f aca="false">SUM(I154:AD154)</f>
        <v>388</v>
      </c>
    </row>
    <row r="155" s="1" customFormat="true" ht="16.5" hidden="false" customHeight="false" outlineLevel="0" collapsed="false">
      <c r="A155" s="280" t="n">
        <v>19</v>
      </c>
      <c r="B155" s="281" t="n">
        <v>15</v>
      </c>
      <c r="C155" s="281" t="n">
        <v>566</v>
      </c>
      <c r="D155" s="281" t="s">
        <v>520</v>
      </c>
      <c r="E155" s="281" t="s">
        <v>520</v>
      </c>
      <c r="F155" s="281" t="n">
        <v>2427</v>
      </c>
      <c r="G155" s="281" t="s">
        <v>35</v>
      </c>
      <c r="H155" s="82" t="n">
        <v>560</v>
      </c>
      <c r="I155" s="214" t="n">
        <v>3</v>
      </c>
      <c r="J155" s="214" t="n">
        <v>118</v>
      </c>
      <c r="K155" s="214" t="n">
        <v>20</v>
      </c>
      <c r="L155" s="214" t="n">
        <v>20</v>
      </c>
      <c r="M155" s="214" t="n">
        <v>4</v>
      </c>
      <c r="N155" s="214" t="n">
        <v>3</v>
      </c>
      <c r="P155" s="214" t="n">
        <v>41</v>
      </c>
      <c r="Q155" s="214" t="n">
        <v>17</v>
      </c>
      <c r="R155" s="214" t="n">
        <v>108</v>
      </c>
      <c r="S155" s="214" t="n">
        <v>16</v>
      </c>
      <c r="T155" s="214" t="n">
        <v>6</v>
      </c>
      <c r="U155" s="214" t="n">
        <v>1</v>
      </c>
      <c r="AC155" s="214" t="n">
        <v>0</v>
      </c>
      <c r="AD155" s="214" t="n">
        <v>14</v>
      </c>
      <c r="AE155" s="284" t="n">
        <f aca="false">SUM(I155:AD155)</f>
        <v>371</v>
      </c>
    </row>
    <row r="156" s="1" customFormat="true" ht="16.5" hidden="false" customHeight="false" outlineLevel="0" collapsed="false">
      <c r="A156" s="280" t="n">
        <v>20</v>
      </c>
      <c r="B156" s="281" t="n">
        <v>15</v>
      </c>
      <c r="C156" s="281" t="n">
        <v>566</v>
      </c>
      <c r="D156" s="281" t="s">
        <v>520</v>
      </c>
      <c r="E156" s="281" t="s">
        <v>520</v>
      </c>
      <c r="F156" s="281" t="n">
        <v>2428</v>
      </c>
      <c r="G156" s="281" t="s">
        <v>33</v>
      </c>
      <c r="H156" s="82" t="n">
        <v>749</v>
      </c>
      <c r="I156" s="214" t="n">
        <v>9</v>
      </c>
      <c r="J156" s="214" t="n">
        <v>68</v>
      </c>
      <c r="K156" s="214" t="n">
        <v>147</v>
      </c>
      <c r="L156" s="214" t="n">
        <v>11</v>
      </c>
      <c r="M156" s="214" t="n">
        <v>19</v>
      </c>
      <c r="N156" s="214" t="n">
        <v>0</v>
      </c>
      <c r="P156" s="214" t="n">
        <v>11</v>
      </c>
      <c r="Q156" s="214" t="n">
        <v>7</v>
      </c>
      <c r="R156" s="214" t="n">
        <v>64</v>
      </c>
      <c r="S156" s="214" t="n">
        <v>10</v>
      </c>
      <c r="T156" s="214" t="n">
        <v>8</v>
      </c>
      <c r="U156" s="214" t="n">
        <v>3</v>
      </c>
      <c r="AC156" s="214" t="n">
        <v>0</v>
      </c>
      <c r="AD156" s="214" t="n">
        <v>23</v>
      </c>
      <c r="AE156" s="284" t="n">
        <f aca="false">SUM(I156:AD156)</f>
        <v>380</v>
      </c>
    </row>
    <row r="157" s="1" customFormat="true" ht="16.5" hidden="false" customHeight="false" outlineLevel="0" collapsed="false">
      <c r="A157" s="280" t="n">
        <v>21</v>
      </c>
      <c r="B157" s="281" t="n">
        <v>15</v>
      </c>
      <c r="C157" s="281" t="n">
        <v>566</v>
      </c>
      <c r="D157" s="281" t="s">
        <v>520</v>
      </c>
      <c r="E157" s="281" t="s">
        <v>520</v>
      </c>
      <c r="F157" s="281" t="n">
        <v>2428</v>
      </c>
      <c r="G157" s="281" t="s">
        <v>34</v>
      </c>
      <c r="H157" s="82" t="n">
        <v>749</v>
      </c>
      <c r="I157" s="214" t="n">
        <v>7</v>
      </c>
      <c r="J157" s="214" t="n">
        <v>66</v>
      </c>
      <c r="K157" s="214" t="n">
        <v>108</v>
      </c>
      <c r="L157" s="214" t="n">
        <v>12</v>
      </c>
      <c r="M157" s="214" t="n">
        <v>7</v>
      </c>
      <c r="N157" s="214" t="n">
        <v>1</v>
      </c>
      <c r="P157" s="214" t="n">
        <v>17</v>
      </c>
      <c r="Q157" s="214" t="n">
        <v>5</v>
      </c>
      <c r="R157" s="214" t="n">
        <v>81</v>
      </c>
      <c r="S157" s="214" t="n">
        <v>10</v>
      </c>
      <c r="T157" s="214" t="n">
        <v>5</v>
      </c>
      <c r="U157" s="214" t="n">
        <v>3</v>
      </c>
      <c r="AC157" s="214" t="n">
        <v>0</v>
      </c>
      <c r="AD157" s="214" t="n">
        <v>21</v>
      </c>
      <c r="AE157" s="284" t="n">
        <f aca="false">SUM(I157:AD157)</f>
        <v>343</v>
      </c>
    </row>
    <row r="158" s="1" customFormat="true" ht="16.5" hidden="false" customHeight="false" outlineLevel="0" collapsed="false">
      <c r="A158" s="280" t="n">
        <v>22</v>
      </c>
      <c r="B158" s="281" t="n">
        <v>15</v>
      </c>
      <c r="C158" s="281" t="n">
        <v>566</v>
      </c>
      <c r="D158" s="281" t="s">
        <v>520</v>
      </c>
      <c r="E158" s="281" t="s">
        <v>520</v>
      </c>
      <c r="F158" s="281" t="n">
        <v>2428</v>
      </c>
      <c r="G158" s="281" t="s">
        <v>35</v>
      </c>
      <c r="H158" s="82" t="n">
        <v>749</v>
      </c>
      <c r="I158" s="214" t="n">
        <v>8</v>
      </c>
      <c r="J158" s="214" t="n">
        <v>52</v>
      </c>
      <c r="K158" s="214" t="n">
        <v>111</v>
      </c>
      <c r="L158" s="214" t="n">
        <v>16</v>
      </c>
      <c r="M158" s="214" t="n">
        <v>6</v>
      </c>
      <c r="N158" s="214" t="n">
        <v>2</v>
      </c>
      <c r="P158" s="214" t="n">
        <v>13</v>
      </c>
      <c r="Q158" s="214" t="n">
        <v>12</v>
      </c>
      <c r="R158" s="214" t="n">
        <v>82</v>
      </c>
      <c r="S158" s="214" t="n">
        <v>14</v>
      </c>
      <c r="T158" s="214" t="n">
        <v>11</v>
      </c>
      <c r="U158" s="214" t="n">
        <v>2</v>
      </c>
      <c r="AC158" s="214" t="n">
        <v>0</v>
      </c>
      <c r="AD158" s="214" t="n">
        <v>10</v>
      </c>
      <c r="AE158" s="284" t="n">
        <f aca="false">SUM(I158:AD158)</f>
        <v>339</v>
      </c>
    </row>
    <row r="159" s="1" customFormat="true" ht="16.5" hidden="false" customHeight="false" outlineLevel="0" collapsed="false">
      <c r="A159" s="280" t="n">
        <v>23</v>
      </c>
      <c r="B159" s="281" t="n">
        <v>15</v>
      </c>
      <c r="C159" s="281" t="n">
        <v>566</v>
      </c>
      <c r="D159" s="281" t="s">
        <v>520</v>
      </c>
      <c r="E159" s="281" t="s">
        <v>520</v>
      </c>
      <c r="F159" s="281" t="n">
        <v>2428</v>
      </c>
      <c r="G159" s="281" t="s">
        <v>137</v>
      </c>
      <c r="H159" s="82" t="n">
        <v>749</v>
      </c>
      <c r="I159" s="214" t="n">
        <v>9</v>
      </c>
      <c r="J159" s="214" t="n">
        <v>45</v>
      </c>
      <c r="K159" s="214" t="n">
        <v>97</v>
      </c>
      <c r="L159" s="214" t="n">
        <v>17</v>
      </c>
      <c r="M159" s="214" t="n">
        <v>6</v>
      </c>
      <c r="N159" s="214" t="n">
        <v>1</v>
      </c>
      <c r="P159" s="214" t="n">
        <v>8</v>
      </c>
      <c r="Q159" s="214" t="n">
        <v>6</v>
      </c>
      <c r="R159" s="214" t="n">
        <v>78</v>
      </c>
      <c r="S159" s="214" t="n">
        <v>5</v>
      </c>
      <c r="T159" s="214" t="n">
        <v>11</v>
      </c>
      <c r="U159" s="214" t="n">
        <v>1</v>
      </c>
      <c r="AC159" s="214" t="n">
        <v>0</v>
      </c>
      <c r="AD159" s="214" t="n">
        <v>8</v>
      </c>
      <c r="AE159" s="284" t="n">
        <f aca="false">SUM(I159:AD159)</f>
        <v>292</v>
      </c>
    </row>
    <row r="160" s="1" customFormat="true" ht="16.5" hidden="false" customHeight="false" outlineLevel="0" collapsed="false">
      <c r="A160" s="280" t="n">
        <v>24</v>
      </c>
      <c r="B160" s="281" t="n">
        <v>15</v>
      </c>
      <c r="C160" s="281" t="n">
        <v>566</v>
      </c>
      <c r="D160" s="281" t="s">
        <v>520</v>
      </c>
      <c r="E160" s="281" t="s">
        <v>520</v>
      </c>
      <c r="F160" s="281" t="n">
        <v>2428</v>
      </c>
      <c r="G160" s="281" t="s">
        <v>138</v>
      </c>
      <c r="H160" s="82" t="n">
        <v>749</v>
      </c>
      <c r="I160" s="214" t="n">
        <v>7</v>
      </c>
      <c r="J160" s="214" t="n">
        <v>56</v>
      </c>
      <c r="K160" s="214" t="n">
        <v>137</v>
      </c>
      <c r="L160" s="214" t="n">
        <v>12</v>
      </c>
      <c r="M160" s="214" t="n">
        <v>5</v>
      </c>
      <c r="N160" s="214" t="n">
        <v>0</v>
      </c>
      <c r="P160" s="214" t="n">
        <v>11</v>
      </c>
      <c r="Q160" s="214" t="n">
        <v>10</v>
      </c>
      <c r="R160" s="214" t="n">
        <v>69</v>
      </c>
      <c r="S160" s="214" t="n">
        <v>6</v>
      </c>
      <c r="T160" s="214" t="n">
        <v>4</v>
      </c>
      <c r="U160" s="214" t="n">
        <v>3</v>
      </c>
      <c r="AC160" s="214" t="n">
        <v>0</v>
      </c>
      <c r="AD160" s="214" t="n">
        <v>19</v>
      </c>
      <c r="AE160" s="284" t="n">
        <f aca="false">SUM(I160:AD160)</f>
        <v>339</v>
      </c>
    </row>
    <row r="161" s="1" customFormat="true" ht="16.5" hidden="false" customHeight="false" outlineLevel="0" collapsed="false">
      <c r="A161" s="280" t="n">
        <v>25</v>
      </c>
      <c r="B161" s="281" t="n">
        <v>15</v>
      </c>
      <c r="C161" s="281" t="n">
        <v>566</v>
      </c>
      <c r="D161" s="281" t="s">
        <v>520</v>
      </c>
      <c r="E161" s="281" t="s">
        <v>520</v>
      </c>
      <c r="F161" s="281" t="n">
        <v>2428</v>
      </c>
      <c r="G161" s="281" t="s">
        <v>139</v>
      </c>
      <c r="H161" s="303" t="n">
        <v>749</v>
      </c>
      <c r="I161" s="214" t="n">
        <v>9</v>
      </c>
      <c r="J161" s="214" t="n">
        <v>58</v>
      </c>
      <c r="K161" s="214" t="n">
        <v>123</v>
      </c>
      <c r="L161" s="214" t="n">
        <v>16</v>
      </c>
      <c r="M161" s="214" t="n">
        <v>9</v>
      </c>
      <c r="N161" s="214" t="n">
        <v>1</v>
      </c>
      <c r="P161" s="214" t="n">
        <v>13</v>
      </c>
      <c r="Q161" s="214" t="n">
        <v>7</v>
      </c>
      <c r="R161" s="214" t="n">
        <v>68</v>
      </c>
      <c r="S161" s="214" t="n">
        <v>10</v>
      </c>
      <c r="T161" s="214" t="n">
        <v>10</v>
      </c>
      <c r="U161" s="214" t="n">
        <v>6</v>
      </c>
      <c r="AC161" s="214" t="n">
        <v>1</v>
      </c>
      <c r="AD161" s="214" t="n">
        <v>15</v>
      </c>
      <c r="AE161" s="284" t="n">
        <f aca="false">SUM(I161:AD161)</f>
        <v>346</v>
      </c>
    </row>
    <row r="162" s="1" customFormat="true" ht="16.5" hidden="false" customHeight="false" outlineLevel="0" collapsed="false">
      <c r="A162" s="280" t="n">
        <v>26</v>
      </c>
      <c r="B162" s="281" t="n">
        <v>15</v>
      </c>
      <c r="C162" s="281" t="n">
        <v>566</v>
      </c>
      <c r="D162" s="281" t="s">
        <v>520</v>
      </c>
      <c r="E162" s="281" t="s">
        <v>520</v>
      </c>
      <c r="F162" s="281" t="n">
        <v>2428</v>
      </c>
      <c r="G162" s="281" t="s">
        <v>140</v>
      </c>
      <c r="H162" s="303" t="n">
        <v>749</v>
      </c>
      <c r="I162" s="214" t="n">
        <v>7</v>
      </c>
      <c r="J162" s="214" t="n">
        <v>69</v>
      </c>
      <c r="K162" s="214" t="n">
        <v>114</v>
      </c>
      <c r="L162" s="214" t="n">
        <v>14</v>
      </c>
      <c r="M162" s="214" t="n">
        <v>15</v>
      </c>
      <c r="N162" s="214" t="n">
        <v>3</v>
      </c>
      <c r="P162" s="214" t="n">
        <v>11</v>
      </c>
      <c r="Q162" s="214" t="n">
        <v>5</v>
      </c>
      <c r="R162" s="214" t="n">
        <v>65</v>
      </c>
      <c r="S162" s="214" t="n">
        <v>9</v>
      </c>
      <c r="T162" s="214" t="n">
        <v>6</v>
      </c>
      <c r="U162" s="214" t="n">
        <v>3</v>
      </c>
      <c r="AC162" s="214" t="n">
        <v>0</v>
      </c>
      <c r="AD162" s="214" t="n">
        <v>17</v>
      </c>
      <c r="AE162" s="284" t="n">
        <f aca="false">SUM(I162:AD162)</f>
        <v>338</v>
      </c>
    </row>
    <row r="163" s="1" customFormat="true" ht="16.5" hidden="false" customHeight="false" outlineLevel="0" collapsed="false">
      <c r="A163" s="280" t="n">
        <v>27</v>
      </c>
      <c r="B163" s="281" t="n">
        <v>15</v>
      </c>
      <c r="C163" s="281" t="n">
        <v>566</v>
      </c>
      <c r="D163" s="281" t="s">
        <v>520</v>
      </c>
      <c r="E163" s="281" t="s">
        <v>520</v>
      </c>
      <c r="F163" s="281" t="n">
        <v>2428</v>
      </c>
      <c r="G163" s="281" t="s">
        <v>502</v>
      </c>
      <c r="H163" s="303" t="n">
        <v>749</v>
      </c>
      <c r="I163" s="214" t="n">
        <v>15</v>
      </c>
      <c r="J163" s="214" t="n">
        <v>61</v>
      </c>
      <c r="K163" s="214" t="n">
        <v>118</v>
      </c>
      <c r="L163" s="214" t="n">
        <v>22</v>
      </c>
      <c r="M163" s="214" t="n">
        <v>10</v>
      </c>
      <c r="N163" s="214" t="n">
        <v>6</v>
      </c>
      <c r="P163" s="214" t="n">
        <v>15</v>
      </c>
      <c r="Q163" s="214" t="n">
        <v>4</v>
      </c>
      <c r="R163" s="214" t="n">
        <v>65</v>
      </c>
      <c r="S163" s="214" t="n">
        <v>7</v>
      </c>
      <c r="T163" s="214" t="n">
        <v>6</v>
      </c>
      <c r="U163" s="214" t="n">
        <v>4</v>
      </c>
      <c r="AC163" s="214" t="n">
        <v>0</v>
      </c>
      <c r="AD163" s="214" t="n">
        <v>10</v>
      </c>
      <c r="AE163" s="284" t="n">
        <f aca="false">SUM(I163:AD163)</f>
        <v>343</v>
      </c>
    </row>
    <row r="164" s="1" customFormat="true" ht="16.5" hidden="false" customHeight="false" outlineLevel="0" collapsed="false">
      <c r="A164" s="280" t="n">
        <v>28</v>
      </c>
      <c r="B164" s="281" t="n">
        <v>15</v>
      </c>
      <c r="C164" s="281" t="n">
        <v>566</v>
      </c>
      <c r="D164" s="281" t="s">
        <v>520</v>
      </c>
      <c r="E164" s="281" t="s">
        <v>520</v>
      </c>
      <c r="F164" s="281" t="n">
        <v>2428</v>
      </c>
      <c r="G164" s="281" t="s">
        <v>508</v>
      </c>
      <c r="H164" s="303" t="n">
        <v>749</v>
      </c>
      <c r="I164" s="214" t="n">
        <v>5</v>
      </c>
      <c r="J164" s="214" t="n">
        <v>73</v>
      </c>
      <c r="K164" s="214" t="n">
        <v>106</v>
      </c>
      <c r="L164" s="214" t="n">
        <v>20</v>
      </c>
      <c r="M164" s="214" t="n">
        <v>5</v>
      </c>
      <c r="N164" s="214" t="n">
        <v>2</v>
      </c>
      <c r="P164" s="214" t="n">
        <v>13</v>
      </c>
      <c r="Q164" s="214" t="n">
        <v>9</v>
      </c>
      <c r="R164" s="214" t="n">
        <v>65</v>
      </c>
      <c r="S164" s="214" t="n">
        <v>9</v>
      </c>
      <c r="T164" s="214" t="n">
        <v>8</v>
      </c>
      <c r="U164" s="214" t="n">
        <v>3</v>
      </c>
      <c r="AC164" s="214" t="n">
        <v>0</v>
      </c>
      <c r="AD164" s="214" t="n">
        <v>14</v>
      </c>
      <c r="AE164" s="284" t="n">
        <f aca="false">SUM(I164:AD164)</f>
        <v>332</v>
      </c>
    </row>
    <row r="165" s="1" customFormat="true" ht="16.5" hidden="false" customHeight="false" outlineLevel="0" collapsed="false">
      <c r="A165" s="280" t="n">
        <v>29</v>
      </c>
      <c r="B165" s="281" t="n">
        <v>15</v>
      </c>
      <c r="C165" s="281" t="n">
        <v>566</v>
      </c>
      <c r="D165" s="281" t="s">
        <v>520</v>
      </c>
      <c r="E165" s="281" t="s">
        <v>520</v>
      </c>
      <c r="F165" s="281" t="n">
        <v>2428</v>
      </c>
      <c r="G165" s="281" t="s">
        <v>509</v>
      </c>
      <c r="H165" s="303" t="n">
        <v>749</v>
      </c>
      <c r="I165" s="214" t="n">
        <v>7</v>
      </c>
      <c r="J165" s="214" t="n">
        <v>71</v>
      </c>
      <c r="K165" s="214" t="n">
        <v>103</v>
      </c>
      <c r="L165" s="214" t="n">
        <v>17</v>
      </c>
      <c r="M165" s="214" t="n">
        <v>7</v>
      </c>
      <c r="N165" s="214" t="n">
        <v>3</v>
      </c>
      <c r="P165" s="214" t="n">
        <v>15</v>
      </c>
      <c r="Q165" s="214" t="n">
        <v>14</v>
      </c>
      <c r="R165" s="214" t="n">
        <v>89</v>
      </c>
      <c r="S165" s="214" t="n">
        <v>11</v>
      </c>
      <c r="T165" s="214" t="n">
        <v>6</v>
      </c>
      <c r="U165" s="214" t="n">
        <v>3</v>
      </c>
      <c r="AC165" s="214" t="n">
        <v>1</v>
      </c>
      <c r="AD165" s="214" t="n">
        <v>14</v>
      </c>
      <c r="AE165" s="284" t="n">
        <f aca="false">SUM(I165:AD165)</f>
        <v>361</v>
      </c>
    </row>
    <row r="166" s="1" customFormat="true" ht="16.5" hidden="false" customHeight="false" outlineLevel="0" collapsed="false">
      <c r="A166" s="280" t="n">
        <v>30</v>
      </c>
      <c r="B166" s="281" t="n">
        <v>15</v>
      </c>
      <c r="C166" s="281" t="n">
        <v>566</v>
      </c>
      <c r="D166" s="281" t="s">
        <v>520</v>
      </c>
      <c r="E166" s="281" t="s">
        <v>520</v>
      </c>
      <c r="F166" s="281" t="n">
        <v>2428</v>
      </c>
      <c r="G166" s="281" t="s">
        <v>517</v>
      </c>
      <c r="H166" s="303" t="n">
        <v>749</v>
      </c>
      <c r="I166" s="214" t="n">
        <v>4</v>
      </c>
      <c r="J166" s="214" t="n">
        <v>74</v>
      </c>
      <c r="K166" s="214" t="n">
        <v>107</v>
      </c>
      <c r="L166" s="214" t="n">
        <v>14</v>
      </c>
      <c r="M166" s="214" t="n">
        <v>13</v>
      </c>
      <c r="N166" s="214" t="n">
        <v>0</v>
      </c>
      <c r="P166" s="214" t="n">
        <v>16</v>
      </c>
      <c r="Q166" s="214" t="n">
        <v>15</v>
      </c>
      <c r="R166" s="214" t="n">
        <v>98</v>
      </c>
      <c r="S166" s="214" t="n">
        <v>14</v>
      </c>
      <c r="T166" s="214" t="n">
        <v>8</v>
      </c>
      <c r="U166" s="214" t="n">
        <v>1</v>
      </c>
      <c r="AC166" s="214" t="n">
        <v>0</v>
      </c>
      <c r="AD166" s="214" t="n">
        <v>8</v>
      </c>
      <c r="AE166" s="284" t="n">
        <f aca="false">SUM(I166:AD166)</f>
        <v>372</v>
      </c>
    </row>
    <row r="167" s="1" customFormat="true" ht="16.5" hidden="false" customHeight="false" outlineLevel="0" collapsed="false">
      <c r="A167" s="280" t="n">
        <v>31</v>
      </c>
      <c r="B167" s="281" t="n">
        <v>15</v>
      </c>
      <c r="C167" s="281" t="n">
        <v>566</v>
      </c>
      <c r="D167" s="281" t="s">
        <v>520</v>
      </c>
      <c r="E167" s="281" t="s">
        <v>520</v>
      </c>
      <c r="F167" s="281" t="n">
        <v>2428</v>
      </c>
      <c r="G167" s="281" t="s">
        <v>521</v>
      </c>
      <c r="H167" s="82" t="n">
        <v>748</v>
      </c>
      <c r="I167" s="214" t="n">
        <v>5</v>
      </c>
      <c r="J167" s="214" t="n">
        <v>71</v>
      </c>
      <c r="K167" s="214" t="n">
        <v>109</v>
      </c>
      <c r="L167" s="214" t="n">
        <v>12</v>
      </c>
      <c r="M167" s="214" t="n">
        <v>9</v>
      </c>
      <c r="N167" s="214" t="n">
        <v>2</v>
      </c>
      <c r="P167" s="214" t="n">
        <v>10</v>
      </c>
      <c r="Q167" s="214" t="n">
        <v>12</v>
      </c>
      <c r="R167" s="214" t="n">
        <v>54</v>
      </c>
      <c r="S167" s="214" t="n">
        <v>9</v>
      </c>
      <c r="T167" s="214" t="n">
        <v>4</v>
      </c>
      <c r="U167" s="214" t="n">
        <v>2</v>
      </c>
      <c r="AC167" s="214" t="n">
        <v>0</v>
      </c>
      <c r="AD167" s="214" t="n">
        <v>15</v>
      </c>
      <c r="AE167" s="284" t="n">
        <f aca="false">SUM(I167:AD167)</f>
        <v>314</v>
      </c>
    </row>
    <row r="168" s="1" customFormat="true" ht="16.5" hidden="false" customHeight="false" outlineLevel="0" collapsed="false">
      <c r="A168" s="280" t="n">
        <v>32</v>
      </c>
      <c r="B168" s="281" t="n">
        <v>15</v>
      </c>
      <c r="C168" s="281" t="n">
        <v>566</v>
      </c>
      <c r="D168" s="281" t="s">
        <v>520</v>
      </c>
      <c r="E168" s="281" t="s">
        <v>520</v>
      </c>
      <c r="F168" s="281" t="n">
        <v>2428</v>
      </c>
      <c r="G168" s="281" t="s">
        <v>522</v>
      </c>
      <c r="H168" s="82" t="n">
        <v>748</v>
      </c>
      <c r="I168" s="214" t="n">
        <v>5</v>
      </c>
      <c r="J168" s="214" t="n">
        <v>68</v>
      </c>
      <c r="K168" s="214" t="n">
        <v>118</v>
      </c>
      <c r="L168" s="214" t="n">
        <v>14</v>
      </c>
      <c r="M168" s="214" t="n">
        <v>15</v>
      </c>
      <c r="N168" s="214" t="n">
        <v>2</v>
      </c>
      <c r="P168" s="214" t="n">
        <v>11</v>
      </c>
      <c r="Q168" s="214" t="n">
        <v>5</v>
      </c>
      <c r="R168" s="214" t="n">
        <v>67</v>
      </c>
      <c r="S168" s="214" t="n">
        <v>13</v>
      </c>
      <c r="T168" s="214" t="n">
        <v>11</v>
      </c>
      <c r="U168" s="214" t="n">
        <v>4</v>
      </c>
      <c r="AC168" s="214" t="n">
        <v>0</v>
      </c>
      <c r="AD168" s="214" t="n">
        <v>13</v>
      </c>
      <c r="AE168" s="284" t="n">
        <f aca="false">SUM(I168:AD168)</f>
        <v>346</v>
      </c>
    </row>
    <row r="169" s="1" customFormat="true" ht="16.5" hidden="false" customHeight="false" outlineLevel="0" collapsed="false">
      <c r="A169" s="280" t="n">
        <v>33</v>
      </c>
      <c r="B169" s="281" t="n">
        <v>15</v>
      </c>
      <c r="C169" s="281" t="n">
        <v>566</v>
      </c>
      <c r="D169" s="281" t="s">
        <v>520</v>
      </c>
      <c r="E169" s="281" t="s">
        <v>520</v>
      </c>
      <c r="F169" s="281" t="n">
        <v>2428</v>
      </c>
      <c r="G169" s="281" t="s">
        <v>523</v>
      </c>
      <c r="H169" s="82" t="n">
        <v>748</v>
      </c>
      <c r="I169" s="214" t="n">
        <v>8</v>
      </c>
      <c r="J169" s="214" t="n">
        <v>70</v>
      </c>
      <c r="K169" s="214" t="n">
        <v>114</v>
      </c>
      <c r="L169" s="214" t="n">
        <v>14</v>
      </c>
      <c r="M169" s="214" t="n">
        <v>6</v>
      </c>
      <c r="N169" s="214" t="n">
        <v>1</v>
      </c>
      <c r="P169" s="214" t="n">
        <v>8</v>
      </c>
      <c r="Q169" s="214" t="n">
        <v>6</v>
      </c>
      <c r="R169" s="214" t="n">
        <v>56</v>
      </c>
      <c r="S169" s="214" t="n">
        <v>1</v>
      </c>
      <c r="T169" s="214" t="n">
        <v>8</v>
      </c>
      <c r="U169" s="214" t="n">
        <v>2</v>
      </c>
      <c r="AC169" s="214" t="n">
        <v>0</v>
      </c>
      <c r="AD169" s="214" t="n">
        <v>10</v>
      </c>
      <c r="AE169" s="284" t="n">
        <f aca="false">SUM(I169:AD169)</f>
        <v>304</v>
      </c>
    </row>
    <row r="170" s="1" customFormat="true" ht="16.5" hidden="false" customHeight="false" outlineLevel="0" collapsed="false">
      <c r="A170" s="280" t="n">
        <v>34</v>
      </c>
      <c r="B170" s="281" t="n">
        <v>15</v>
      </c>
      <c r="C170" s="281" t="n">
        <v>566</v>
      </c>
      <c r="D170" s="281" t="s">
        <v>520</v>
      </c>
      <c r="E170" s="281" t="s">
        <v>520</v>
      </c>
      <c r="F170" s="281" t="n">
        <v>2428</v>
      </c>
      <c r="G170" s="281" t="s">
        <v>524</v>
      </c>
      <c r="H170" s="82" t="n">
        <v>748</v>
      </c>
      <c r="I170" s="214" t="n">
        <v>7</v>
      </c>
      <c r="J170" s="214" t="n">
        <v>69</v>
      </c>
      <c r="K170" s="214" t="n">
        <v>124</v>
      </c>
      <c r="L170" s="214" t="n">
        <v>12</v>
      </c>
      <c r="M170" s="214" t="n">
        <v>16</v>
      </c>
      <c r="N170" s="214" t="n">
        <v>0</v>
      </c>
      <c r="P170" s="214" t="n">
        <v>11</v>
      </c>
      <c r="Q170" s="214" t="n">
        <v>11</v>
      </c>
      <c r="R170" s="214" t="n">
        <v>64</v>
      </c>
      <c r="S170" s="214" t="n">
        <v>6</v>
      </c>
      <c r="T170" s="214" t="n">
        <v>12</v>
      </c>
      <c r="U170" s="214" t="n">
        <v>3</v>
      </c>
      <c r="AC170" s="214" t="n">
        <v>0</v>
      </c>
      <c r="AD170" s="214" t="n">
        <v>22</v>
      </c>
      <c r="AE170" s="284" t="n">
        <f aca="false">SUM(I170:AD170)</f>
        <v>357</v>
      </c>
    </row>
    <row r="171" s="1" customFormat="true" ht="16.5" hidden="false" customHeight="false" outlineLevel="0" collapsed="false">
      <c r="A171" s="280" t="n">
        <v>35</v>
      </c>
      <c r="B171" s="281" t="n">
        <v>15</v>
      </c>
      <c r="C171" s="281" t="n">
        <v>566</v>
      </c>
      <c r="D171" s="281" t="s">
        <v>520</v>
      </c>
      <c r="E171" s="281" t="s">
        <v>520</v>
      </c>
      <c r="F171" s="281" t="n">
        <v>2428</v>
      </c>
      <c r="G171" s="281" t="s">
        <v>525</v>
      </c>
      <c r="H171" s="82" t="n">
        <v>748</v>
      </c>
      <c r="I171" s="214" t="n">
        <v>9</v>
      </c>
      <c r="J171" s="214" t="n">
        <v>48</v>
      </c>
      <c r="K171" s="214" t="n">
        <v>112</v>
      </c>
      <c r="L171" s="214" t="n">
        <v>15</v>
      </c>
      <c r="M171" s="214" t="n">
        <v>11</v>
      </c>
      <c r="N171" s="214" t="n">
        <v>2</v>
      </c>
      <c r="P171" s="214" t="n">
        <v>9</v>
      </c>
      <c r="Q171" s="214" t="n">
        <v>6</v>
      </c>
      <c r="R171" s="214" t="n">
        <v>63</v>
      </c>
      <c r="S171" s="214" t="n">
        <v>13</v>
      </c>
      <c r="T171" s="214" t="n">
        <v>10</v>
      </c>
      <c r="U171" s="214" t="n">
        <v>2</v>
      </c>
      <c r="AC171" s="214" t="n">
        <v>0</v>
      </c>
      <c r="AD171" s="214" t="n">
        <v>13</v>
      </c>
      <c r="AE171" s="284" t="n">
        <f aca="false">SUM(I171:AD171)</f>
        <v>313</v>
      </c>
    </row>
    <row r="172" s="1" customFormat="true" ht="16.5" hidden="false" customHeight="false" outlineLevel="0" collapsed="false">
      <c r="A172" s="280" t="n">
        <v>36</v>
      </c>
      <c r="B172" s="281" t="n">
        <v>15</v>
      </c>
      <c r="C172" s="281" t="n">
        <v>566</v>
      </c>
      <c r="D172" s="281" t="s">
        <v>520</v>
      </c>
      <c r="E172" s="281" t="s">
        <v>520</v>
      </c>
      <c r="F172" s="281" t="n">
        <v>2428</v>
      </c>
      <c r="G172" s="281" t="s">
        <v>526</v>
      </c>
      <c r="H172" s="82" t="n">
        <v>748</v>
      </c>
      <c r="I172" s="214" t="n">
        <v>12</v>
      </c>
      <c r="J172" s="214" t="n">
        <v>55</v>
      </c>
      <c r="K172" s="214" t="n">
        <v>106</v>
      </c>
      <c r="L172" s="214" t="n">
        <v>12</v>
      </c>
      <c r="M172" s="214" t="n">
        <v>6</v>
      </c>
      <c r="N172" s="214" t="n">
        <v>1</v>
      </c>
      <c r="P172" s="214" t="n">
        <v>13</v>
      </c>
      <c r="Q172" s="214" t="n">
        <v>13</v>
      </c>
      <c r="R172" s="214" t="n">
        <v>72</v>
      </c>
      <c r="S172" s="214" t="n">
        <v>7</v>
      </c>
      <c r="T172" s="214" t="n">
        <v>16</v>
      </c>
      <c r="U172" s="214" t="n">
        <v>4</v>
      </c>
      <c r="AC172" s="214" t="n">
        <v>0</v>
      </c>
      <c r="AD172" s="214" t="n">
        <v>18</v>
      </c>
      <c r="AE172" s="284" t="n">
        <f aca="false">SUM(I172:AD172)</f>
        <v>335</v>
      </c>
    </row>
    <row r="173" s="1" customFormat="true" ht="16.5" hidden="false" customHeight="false" outlineLevel="0" collapsed="false">
      <c r="A173" s="280" t="n">
        <v>37</v>
      </c>
      <c r="B173" s="281" t="n">
        <v>15</v>
      </c>
      <c r="C173" s="281" t="n">
        <v>566</v>
      </c>
      <c r="D173" s="281" t="s">
        <v>520</v>
      </c>
      <c r="E173" s="281" t="s">
        <v>520</v>
      </c>
      <c r="F173" s="281" t="n">
        <v>2428</v>
      </c>
      <c r="G173" s="281" t="s">
        <v>527</v>
      </c>
      <c r="H173" s="82" t="n">
        <v>748</v>
      </c>
      <c r="I173" s="214" t="n">
        <v>12</v>
      </c>
      <c r="J173" s="214" t="n">
        <v>64</v>
      </c>
      <c r="K173" s="214" t="n">
        <v>121</v>
      </c>
      <c r="L173" s="214" t="n">
        <v>17</v>
      </c>
      <c r="M173" s="214" t="n">
        <v>5</v>
      </c>
      <c r="N173" s="214" t="n">
        <v>4</v>
      </c>
      <c r="P173" s="214" t="n">
        <v>10</v>
      </c>
      <c r="Q173" s="214" t="n">
        <v>8</v>
      </c>
      <c r="R173" s="214" t="n">
        <v>52</v>
      </c>
      <c r="S173" s="214" t="n">
        <v>4</v>
      </c>
      <c r="T173" s="214" t="n">
        <v>9</v>
      </c>
      <c r="U173" s="214" t="n">
        <v>2</v>
      </c>
      <c r="AC173" s="214" t="n">
        <v>0</v>
      </c>
      <c r="AD173" s="214" t="n">
        <v>22</v>
      </c>
      <c r="AE173" s="284" t="n">
        <f aca="false">SUM(I173:AD173)</f>
        <v>330</v>
      </c>
    </row>
    <row r="174" s="1" customFormat="true" ht="17.25" hidden="false" customHeight="false" outlineLevel="0" collapsed="false">
      <c r="A174" s="280" t="n">
        <v>38</v>
      </c>
      <c r="B174" s="281" t="n">
        <v>15</v>
      </c>
      <c r="C174" s="281" t="n">
        <v>566</v>
      </c>
      <c r="D174" s="281" t="s">
        <v>520</v>
      </c>
      <c r="E174" s="281" t="s">
        <v>520</v>
      </c>
      <c r="F174" s="281" t="n">
        <v>2429</v>
      </c>
      <c r="G174" s="281" t="s">
        <v>33</v>
      </c>
      <c r="H174" s="83" t="n">
        <v>365</v>
      </c>
      <c r="I174" s="214" t="n">
        <v>2</v>
      </c>
      <c r="J174" s="214" t="n">
        <v>53</v>
      </c>
      <c r="K174" s="214" t="n">
        <v>80</v>
      </c>
      <c r="L174" s="214" t="n">
        <v>2</v>
      </c>
      <c r="M174" s="214" t="n">
        <v>4</v>
      </c>
      <c r="N174" s="214" t="n">
        <v>3</v>
      </c>
      <c r="P174" s="214" t="n">
        <v>22</v>
      </c>
      <c r="Q174" s="214" t="n">
        <v>7</v>
      </c>
      <c r="R174" s="214" t="n">
        <v>38</v>
      </c>
      <c r="S174" s="214" t="n">
        <v>11</v>
      </c>
      <c r="T174" s="214" t="n">
        <v>3</v>
      </c>
      <c r="U174" s="214" t="n">
        <v>0</v>
      </c>
      <c r="AC174" s="214" t="n">
        <v>0</v>
      </c>
      <c r="AD174" s="214" t="n">
        <v>14</v>
      </c>
      <c r="AE174" s="284" t="n">
        <f aca="false">SUM(I174:AD174)</f>
        <v>239</v>
      </c>
    </row>
    <row r="175" s="1" customFormat="true" ht="16.5" hidden="false" customHeight="false" outlineLevel="0" collapsed="false">
      <c r="C175" s="29" t="s">
        <v>65</v>
      </c>
      <c r="D175" s="30" t="s">
        <v>66</v>
      </c>
      <c r="E175" s="30"/>
      <c r="F175" s="30"/>
      <c r="G175" s="304"/>
      <c r="H175" s="286" t="n">
        <f aca="false">SUM(H137:H174)</f>
        <v>25813</v>
      </c>
      <c r="I175" s="286" t="n">
        <f aca="false">SUM(I137:I174)</f>
        <v>221</v>
      </c>
      <c r="J175" s="286" t="n">
        <f aca="false">SUM(J137:J174)</f>
        <v>3349</v>
      </c>
      <c r="K175" s="286" t="n">
        <f aca="false">SUM(K137:K174)</f>
        <v>2880</v>
      </c>
      <c r="L175" s="286" t="n">
        <f aca="false">SUM(L137:L174)</f>
        <v>711</v>
      </c>
      <c r="M175" s="286" t="n">
        <f aca="false">SUM(M137:M174)</f>
        <v>216</v>
      </c>
      <c r="N175" s="286" t="n">
        <f aca="false">SUM(N137:N174)</f>
        <v>62</v>
      </c>
      <c r="P175" s="286" t="n">
        <f aca="false">SUM(P137:P174)</f>
        <v>1148</v>
      </c>
      <c r="Q175" s="286" t="n">
        <f aca="false">SUM(Q137:Q174)</f>
        <v>785</v>
      </c>
      <c r="R175" s="286" t="n">
        <f aca="false">SUM(R137:R174)</f>
        <v>3425</v>
      </c>
      <c r="S175" s="286" t="n">
        <f aca="false">SUM(S137:S174)</f>
        <v>588</v>
      </c>
      <c r="T175" s="286" t="n">
        <f aca="false">SUM(T137:T174)</f>
        <v>208</v>
      </c>
      <c r="U175" s="286" t="n">
        <f aca="false">SUM(U137:U174)</f>
        <v>76</v>
      </c>
      <c r="AC175" s="286" t="n">
        <f aca="false">SUM(AC137:AC174)</f>
        <v>3</v>
      </c>
      <c r="AD175" s="286" t="n">
        <f aca="false">SUM(AD137:AD174)</f>
        <v>523</v>
      </c>
      <c r="AE175" s="286" t="n">
        <f aca="false">SUM(I175:AD175)</f>
        <v>14195</v>
      </c>
    </row>
    <row r="176" s="1" customFormat="true" ht="16.5" hidden="false" customHeight="false" outlineLevel="0" collapsed="false">
      <c r="F176" s="3"/>
      <c r="G176" s="3"/>
      <c r="U176" s="1" t="n">
        <f aca="false">U175/2</f>
        <v>38</v>
      </c>
    </row>
    <row r="177" s="1" customFormat="true" ht="16.5" hidden="false" customHeight="true" outlineLevel="0" collapsed="false">
      <c r="C177" s="29" t="s">
        <v>67</v>
      </c>
      <c r="D177" s="32" t="s">
        <v>68</v>
      </c>
      <c r="E177" s="32"/>
      <c r="F177" s="32"/>
      <c r="G177" s="32"/>
      <c r="H177" s="5" t="s">
        <v>8</v>
      </c>
      <c r="I177" s="305" t="s">
        <v>9</v>
      </c>
      <c r="J177" s="305" t="s">
        <v>10</v>
      </c>
      <c r="K177" s="305" t="s">
        <v>11</v>
      </c>
      <c r="L177" s="305" t="s">
        <v>12</v>
      </c>
      <c r="M177" s="305" t="s">
        <v>13</v>
      </c>
      <c r="N177" s="305" t="s">
        <v>511</v>
      </c>
      <c r="P177" s="305" t="s">
        <v>16</v>
      </c>
      <c r="Q177" s="305" t="s">
        <v>17</v>
      </c>
      <c r="R177" s="305" t="s">
        <v>18</v>
      </c>
      <c r="S177" s="305" t="s">
        <v>19</v>
      </c>
      <c r="T177" s="305" t="s">
        <v>20</v>
      </c>
      <c r="U177" s="305"/>
      <c r="Z177" s="305" t="s">
        <v>29</v>
      </c>
      <c r="AA177" s="5" t="s">
        <v>30</v>
      </c>
      <c r="AB177" s="5" t="s">
        <v>31</v>
      </c>
    </row>
    <row r="178" s="1" customFormat="true" ht="16.5" hidden="false" customHeight="false" outlineLevel="0" collapsed="false">
      <c r="D178" s="32"/>
      <c r="E178" s="32"/>
      <c r="F178" s="32"/>
      <c r="G178" s="32"/>
      <c r="H178" s="20" t="n">
        <f aca="false">H175</f>
        <v>25813</v>
      </c>
      <c r="I178" s="20" t="n">
        <f aca="false">I175+U175/2</f>
        <v>259</v>
      </c>
      <c r="J178" s="20" t="n">
        <f aca="false">J175</f>
        <v>3349</v>
      </c>
      <c r="K178" s="20" t="n">
        <f aca="false">K175+U175/2</f>
        <v>2918</v>
      </c>
      <c r="L178" s="20" t="n">
        <f aca="false">L175</f>
        <v>711</v>
      </c>
      <c r="M178" s="20" t="n">
        <f aca="false">M175</f>
        <v>216</v>
      </c>
      <c r="N178" s="20" t="n">
        <f aca="false">N175</f>
        <v>62</v>
      </c>
      <c r="P178" s="20" t="n">
        <f aca="false">P175</f>
        <v>1148</v>
      </c>
      <c r="Q178" s="20" t="n">
        <f aca="false">Q175</f>
        <v>785</v>
      </c>
      <c r="R178" s="20" t="n">
        <f aca="false">R175</f>
        <v>3425</v>
      </c>
      <c r="S178" s="20" t="n">
        <f aca="false">S175</f>
        <v>588</v>
      </c>
      <c r="T178" s="20" t="n">
        <f aca="false">T175</f>
        <v>208</v>
      </c>
      <c r="U178" s="20"/>
      <c r="Z178" s="20" t="n">
        <f aca="false">AC175</f>
        <v>3</v>
      </c>
      <c r="AA178" s="20" t="n">
        <f aca="false">AD175</f>
        <v>523</v>
      </c>
      <c r="AB178" s="20" t="n">
        <f aca="false">SUM(I178:AA178)</f>
        <v>14195</v>
      </c>
    </row>
    <row r="179" s="1" customFormat="true" ht="16.5" hidden="false" customHeight="false" outlineLevel="0" collapsed="false">
      <c r="F179" s="3"/>
      <c r="G179" s="3"/>
    </row>
    <row r="180" s="1" customFormat="true" ht="30.75" hidden="false" customHeight="true" outlineLevel="0" collapsed="false">
      <c r="C180" s="29" t="s">
        <v>69</v>
      </c>
      <c r="D180" s="32" t="s">
        <v>70</v>
      </c>
      <c r="E180" s="32"/>
      <c r="F180" s="32"/>
      <c r="G180" s="32"/>
      <c r="H180" s="5" t="s">
        <v>8</v>
      </c>
      <c r="I180" s="7" t="s">
        <v>71</v>
      </c>
      <c r="J180" s="7"/>
      <c r="K180" s="298" t="s">
        <v>10</v>
      </c>
      <c r="L180" s="298" t="s">
        <v>12</v>
      </c>
      <c r="M180" s="298" t="s">
        <v>13</v>
      </c>
      <c r="N180" s="298" t="s">
        <v>511</v>
      </c>
      <c r="P180" s="298" t="s">
        <v>16</v>
      </c>
      <c r="Q180" s="298" t="s">
        <v>17</v>
      </c>
      <c r="R180" s="298" t="s">
        <v>18</v>
      </c>
      <c r="S180" s="298" t="s">
        <v>19</v>
      </c>
      <c r="T180" s="298" t="s">
        <v>20</v>
      </c>
      <c r="U180" s="298"/>
      <c r="Z180" s="298" t="s">
        <v>29</v>
      </c>
      <c r="AA180" s="5" t="s">
        <v>30</v>
      </c>
      <c r="AB180" s="5" t="s">
        <v>31</v>
      </c>
    </row>
    <row r="181" s="1" customFormat="true" ht="16.5" hidden="false" customHeight="false" outlineLevel="0" collapsed="false">
      <c r="D181" s="32"/>
      <c r="E181" s="32"/>
      <c r="F181" s="32"/>
      <c r="G181" s="32"/>
      <c r="H181" s="20" t="n">
        <f aca="false">H175</f>
        <v>25813</v>
      </c>
      <c r="I181" s="35" t="n">
        <f aca="false">I175+K175+U175</f>
        <v>3177</v>
      </c>
      <c r="J181" s="35"/>
      <c r="K181" s="20" t="n">
        <f aca="false">J175</f>
        <v>3349</v>
      </c>
      <c r="L181" s="20" t="n">
        <f aca="false">L175</f>
        <v>711</v>
      </c>
      <c r="M181" s="20" t="n">
        <f aca="false">M175</f>
        <v>216</v>
      </c>
      <c r="N181" s="20" t="n">
        <f aca="false">N175</f>
        <v>62</v>
      </c>
      <c r="P181" s="20" t="n">
        <f aca="false">P175</f>
        <v>1148</v>
      </c>
      <c r="Q181" s="20" t="n">
        <f aca="false">Q175</f>
        <v>785</v>
      </c>
      <c r="R181" s="20" t="n">
        <f aca="false">R175</f>
        <v>3425</v>
      </c>
      <c r="S181" s="20" t="n">
        <f aca="false">S175</f>
        <v>588</v>
      </c>
      <c r="T181" s="20" t="n">
        <f aca="false">T175</f>
        <v>208</v>
      </c>
      <c r="U181" s="20"/>
      <c r="Z181" s="20" t="n">
        <f aca="false">AC175</f>
        <v>3</v>
      </c>
      <c r="AA181" s="20" t="n">
        <f aca="false">AD175</f>
        <v>523</v>
      </c>
      <c r="AB181" s="20" t="n">
        <f aca="false">SUM(I181:AA181)</f>
        <v>14195</v>
      </c>
    </row>
  </sheetData>
  <mergeCells count="19">
    <mergeCell ref="D24:E24"/>
    <mergeCell ref="D26:G27"/>
    <mergeCell ref="D29:G30"/>
    <mergeCell ref="I29:J29"/>
    <mergeCell ref="K29:L29"/>
    <mergeCell ref="I30:J30"/>
    <mergeCell ref="K30:L30"/>
    <mergeCell ref="D124:E124"/>
    <mergeCell ref="D126:G127"/>
    <mergeCell ref="D129:G130"/>
    <mergeCell ref="I129:J129"/>
    <mergeCell ref="K129:L129"/>
    <mergeCell ref="I130:J130"/>
    <mergeCell ref="K130:L130"/>
    <mergeCell ref="D175:E175"/>
    <mergeCell ref="D177:G178"/>
    <mergeCell ref="D180:G181"/>
    <mergeCell ref="I180:J180"/>
    <mergeCell ref="I181:J18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87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167" activePane="bottomLeft" state="frozen"/>
      <selection pane="topLeft" activeCell="D1" activeCellId="0" sqref="D1"/>
      <selection pane="bottomLeft" activeCell="N153" activeCellId="0" sqref="N153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5.01"/>
    <col collapsed="false" customWidth="true" hidden="false" outlineLevel="0" max="3" min="3" style="0" width="4.14"/>
    <col collapsed="false" customWidth="true" hidden="false" outlineLevel="0" max="4" min="4" style="0" width="22.43"/>
    <col collapsed="false" customWidth="true" hidden="false" outlineLevel="0" max="5" min="5" style="0" width="28.71"/>
    <col collapsed="false" customWidth="true" hidden="false" outlineLevel="0" max="6" min="6" style="0" width="8.29"/>
    <col collapsed="false" customWidth="true" hidden="false" outlineLevel="0" max="7" min="7" style="0" width="23.71"/>
    <col collapsed="false" customWidth="true" hidden="false" outlineLevel="0" max="8" min="8" style="0" width="10"/>
    <col collapsed="false" customWidth="true" hidden="false" outlineLevel="0" max="11" min="9" style="0" width="5.01"/>
    <col collapsed="false" customWidth="true" hidden="false" outlineLevel="0" max="12" min="12" style="0" width="5.28"/>
    <col collapsed="false" customWidth="true" hidden="false" outlineLevel="0" max="13" min="13" style="0" width="5.01"/>
    <col collapsed="false" customWidth="true" hidden="false" outlineLevel="0" max="14" min="14" style="0" width="4.43"/>
    <col collapsed="false" customWidth="true" hidden="false" outlineLevel="0" max="15" min="15" style="0" width="4.71"/>
    <col collapsed="false" customWidth="true" hidden="false" outlineLevel="0" max="16" min="16" style="0" width="5.01"/>
    <col collapsed="false" customWidth="true" hidden="false" outlineLevel="0" max="17" min="17" style="0" width="4.43"/>
    <col collapsed="false" customWidth="true" hidden="false" outlineLevel="0" max="18" min="18" style="0" width="7.71"/>
    <col collapsed="false" customWidth="true" hidden="false" outlineLevel="0" max="19" min="19" style="0" width="4.43"/>
    <col collapsed="false" customWidth="true" hidden="false" outlineLevel="0" max="20" min="20" style="0" width="4.29"/>
    <col collapsed="false" customWidth="true" hidden="false" outlineLevel="0" max="21" min="21" style="0" width="8"/>
    <col collapsed="false" customWidth="true" hidden="false" outlineLevel="0" max="22" min="22" style="0" width="8.57"/>
    <col collapsed="false" customWidth="true" hidden="false" outlineLevel="0" max="23" min="23" style="0" width="8"/>
    <col collapsed="false" customWidth="true" hidden="false" outlineLevel="0" max="26" min="24" style="0" width="5.57"/>
    <col collapsed="false" customWidth="true" hidden="false" outlineLevel="0" max="27" min="27" style="0" width="6.57"/>
    <col collapsed="false" customWidth="true" hidden="false" outlineLevel="0" max="29" min="28" style="0" width="9.71"/>
    <col collapsed="false" customWidth="true" hidden="false" outlineLevel="0" max="30" min="30" style="0" width="6.57"/>
    <col collapsed="false" customWidth="true" hidden="false" outlineLevel="0" max="31" min="31" style="0" width="9.71"/>
  </cols>
  <sheetData>
    <row r="1" s="1" customFormat="true" ht="16.5" hidden="false" customHeight="false" outlineLevel="0" collapsed="false">
      <c r="A1" s="10" t="s">
        <v>1</v>
      </c>
      <c r="B1" s="306" t="s">
        <v>2</v>
      </c>
      <c r="C1" s="307" t="s">
        <v>3</v>
      </c>
      <c r="D1" s="10" t="s">
        <v>4</v>
      </c>
      <c r="E1" s="10" t="s">
        <v>5</v>
      </c>
      <c r="F1" s="308" t="s">
        <v>6</v>
      </c>
      <c r="G1" s="308" t="s">
        <v>7</v>
      </c>
      <c r="H1" s="308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309" t="s">
        <v>511</v>
      </c>
      <c r="O1" s="309" t="s">
        <v>15</v>
      </c>
      <c r="P1" s="10" t="s">
        <v>16</v>
      </c>
      <c r="Q1" s="309" t="s">
        <v>17</v>
      </c>
      <c r="R1" s="10" t="s">
        <v>18</v>
      </c>
      <c r="S1" s="309" t="s">
        <v>19</v>
      </c>
      <c r="T1" s="309" t="s">
        <v>20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</row>
    <row r="2" s="1" customFormat="true" ht="16.5" hidden="false" customHeight="false" outlineLevel="0" collapsed="false">
      <c r="A2" s="11" t="n">
        <v>1</v>
      </c>
      <c r="B2" s="12" t="n">
        <v>1</v>
      </c>
      <c r="C2" s="13" t="n">
        <v>2</v>
      </c>
      <c r="D2" s="17" t="s">
        <v>528</v>
      </c>
      <c r="E2" s="17"/>
      <c r="F2" s="16" t="n">
        <v>65</v>
      </c>
      <c r="G2" s="17" t="s">
        <v>33</v>
      </c>
      <c r="H2" s="37" t="n">
        <v>551</v>
      </c>
      <c r="I2" s="20" t="n">
        <v>0</v>
      </c>
      <c r="J2" s="20" t="n">
        <v>146</v>
      </c>
      <c r="K2" s="20" t="n">
        <v>0</v>
      </c>
      <c r="L2" s="20" t="n">
        <v>7</v>
      </c>
      <c r="M2" s="20" t="n">
        <v>1</v>
      </c>
      <c r="N2" s="20"/>
      <c r="O2" s="20"/>
      <c r="P2" s="20" t="n">
        <v>130</v>
      </c>
      <c r="Q2" s="20"/>
      <c r="R2" s="20" t="n">
        <v>5</v>
      </c>
      <c r="S2" s="20"/>
      <c r="T2" s="20"/>
      <c r="U2" s="38" t="n">
        <v>37</v>
      </c>
      <c r="V2" s="20" t="n">
        <v>0</v>
      </c>
      <c r="W2" s="20"/>
      <c r="X2" s="20"/>
      <c r="Y2" s="20"/>
      <c r="Z2" s="20"/>
      <c r="AA2" s="20"/>
      <c r="AB2" s="20"/>
      <c r="AC2" s="20" t="n">
        <v>0</v>
      </c>
      <c r="AD2" s="20" t="n">
        <v>14</v>
      </c>
      <c r="AE2" s="20" t="n">
        <v>340</v>
      </c>
    </row>
    <row r="3" s="1" customFormat="true" ht="16.5" hidden="false" customHeight="false" outlineLevel="0" collapsed="false">
      <c r="A3" s="11" t="n">
        <v>2</v>
      </c>
      <c r="B3" s="12" t="n">
        <v>1</v>
      </c>
      <c r="C3" s="13" t="n">
        <v>2</v>
      </c>
      <c r="D3" s="17" t="s">
        <v>528</v>
      </c>
      <c r="E3" s="17"/>
      <c r="F3" s="16" t="n">
        <v>65</v>
      </c>
      <c r="G3" s="17" t="s">
        <v>34</v>
      </c>
      <c r="H3" s="37" t="n">
        <v>551</v>
      </c>
      <c r="I3" s="20" t="n">
        <v>47</v>
      </c>
      <c r="J3" s="20" t="n">
        <v>147</v>
      </c>
      <c r="K3" s="20" t="n">
        <v>7</v>
      </c>
      <c r="L3" s="20" t="n">
        <v>3</v>
      </c>
      <c r="M3" s="20" t="n">
        <v>0</v>
      </c>
      <c r="N3" s="20"/>
      <c r="O3" s="20"/>
      <c r="P3" s="20" t="n">
        <v>111</v>
      </c>
      <c r="Q3" s="20"/>
      <c r="R3" s="20" t="n">
        <v>4</v>
      </c>
      <c r="S3" s="20"/>
      <c r="T3" s="20"/>
      <c r="U3" s="38" t="n">
        <v>1</v>
      </c>
      <c r="V3" s="20" t="n">
        <v>3</v>
      </c>
      <c r="W3" s="20"/>
      <c r="X3" s="20"/>
      <c r="Y3" s="20"/>
      <c r="Z3" s="20"/>
      <c r="AA3" s="20"/>
      <c r="AB3" s="20"/>
      <c r="AC3" s="20" t="n">
        <v>0</v>
      </c>
      <c r="AD3" s="20" t="n">
        <v>11</v>
      </c>
      <c r="AE3" s="20" t="n">
        <v>334</v>
      </c>
    </row>
    <row r="4" s="1" customFormat="true" ht="16.5" hidden="false" customHeight="false" outlineLevel="0" collapsed="false">
      <c r="A4" s="11" t="n">
        <v>3</v>
      </c>
      <c r="B4" s="12" t="n">
        <v>1</v>
      </c>
      <c r="C4" s="13" t="n">
        <v>2</v>
      </c>
      <c r="D4" s="17" t="s">
        <v>528</v>
      </c>
      <c r="E4" s="17"/>
      <c r="F4" s="16" t="n">
        <v>66</v>
      </c>
      <c r="G4" s="17" t="s">
        <v>33</v>
      </c>
      <c r="H4" s="37" t="n">
        <v>439</v>
      </c>
      <c r="I4" s="20" t="n">
        <v>40</v>
      </c>
      <c r="J4" s="20" t="n">
        <v>102</v>
      </c>
      <c r="K4" s="20" t="n">
        <v>11</v>
      </c>
      <c r="L4" s="20" t="n">
        <v>3</v>
      </c>
      <c r="M4" s="20" t="n">
        <v>1</v>
      </c>
      <c r="N4" s="20"/>
      <c r="O4" s="20"/>
      <c r="P4" s="20" t="n">
        <v>99</v>
      </c>
      <c r="Q4" s="20"/>
      <c r="R4" s="20" t="n">
        <v>0</v>
      </c>
      <c r="S4" s="20"/>
      <c r="T4" s="20"/>
      <c r="U4" s="38" t="n">
        <v>0</v>
      </c>
      <c r="V4" s="20" t="n">
        <v>1</v>
      </c>
      <c r="W4" s="20"/>
      <c r="X4" s="20"/>
      <c r="Y4" s="20"/>
      <c r="Z4" s="20"/>
      <c r="AA4" s="20"/>
      <c r="AB4" s="20"/>
      <c r="AC4" s="20" t="n">
        <v>0</v>
      </c>
      <c r="AD4" s="20" t="n">
        <v>15</v>
      </c>
      <c r="AE4" s="20" t="n">
        <v>272</v>
      </c>
    </row>
    <row r="5" s="1" customFormat="true" ht="16.5" hidden="false" customHeight="false" outlineLevel="0" collapsed="false">
      <c r="A5" s="11" t="n">
        <v>4</v>
      </c>
      <c r="B5" s="12" t="n">
        <v>1</v>
      </c>
      <c r="C5" s="13" t="n">
        <v>2</v>
      </c>
      <c r="D5" s="17" t="s">
        <v>528</v>
      </c>
      <c r="E5" s="17"/>
      <c r="F5" s="16" t="n">
        <v>66</v>
      </c>
      <c r="G5" s="17" t="s">
        <v>34</v>
      </c>
      <c r="H5" s="37" t="n">
        <v>439</v>
      </c>
      <c r="I5" s="20" t="n">
        <v>29</v>
      </c>
      <c r="J5" s="20" t="n">
        <v>99</v>
      </c>
      <c r="K5" s="20" t="n">
        <v>8</v>
      </c>
      <c r="L5" s="20" t="n">
        <v>1</v>
      </c>
      <c r="M5" s="20" t="n">
        <v>2</v>
      </c>
      <c r="N5" s="20"/>
      <c r="O5" s="20"/>
      <c r="P5" s="20" t="n">
        <v>107</v>
      </c>
      <c r="Q5" s="20"/>
      <c r="R5" s="20" t="n">
        <v>1</v>
      </c>
      <c r="S5" s="20"/>
      <c r="T5" s="20"/>
      <c r="U5" s="38" t="n">
        <v>1</v>
      </c>
      <c r="V5" s="20" t="n">
        <v>0</v>
      </c>
      <c r="W5" s="20"/>
      <c r="X5" s="20"/>
      <c r="Y5" s="20"/>
      <c r="Z5" s="20"/>
      <c r="AA5" s="20"/>
      <c r="AB5" s="20"/>
      <c r="AC5" s="20" t="n">
        <v>0</v>
      </c>
      <c r="AD5" s="20" t="n">
        <v>14</v>
      </c>
      <c r="AE5" s="20" t="n">
        <v>262</v>
      </c>
    </row>
    <row r="6" s="1" customFormat="true" ht="16.5" hidden="false" customHeight="false" outlineLevel="0" collapsed="false">
      <c r="A6" s="11" t="n">
        <v>5</v>
      </c>
      <c r="B6" s="12" t="n">
        <v>1</v>
      </c>
      <c r="C6" s="13" t="n">
        <v>2</v>
      </c>
      <c r="D6" s="17" t="s">
        <v>528</v>
      </c>
      <c r="E6" s="17"/>
      <c r="F6" s="16" t="n">
        <v>67</v>
      </c>
      <c r="G6" s="17" t="s">
        <v>33</v>
      </c>
      <c r="H6" s="37" t="n">
        <v>646</v>
      </c>
      <c r="I6" s="20" t="n">
        <v>32</v>
      </c>
      <c r="J6" s="20" t="n">
        <v>155</v>
      </c>
      <c r="K6" s="20" t="n">
        <v>10</v>
      </c>
      <c r="L6" s="20" t="n">
        <v>5</v>
      </c>
      <c r="M6" s="20" t="n">
        <v>4</v>
      </c>
      <c r="N6" s="20"/>
      <c r="O6" s="20"/>
      <c r="P6" s="20" t="n">
        <v>140</v>
      </c>
      <c r="Q6" s="20"/>
      <c r="R6" s="20" t="n">
        <v>4</v>
      </c>
      <c r="S6" s="20"/>
      <c r="T6" s="20"/>
      <c r="U6" s="38" t="n">
        <v>2</v>
      </c>
      <c r="V6" s="20" t="n">
        <v>6</v>
      </c>
      <c r="W6" s="20"/>
      <c r="X6" s="20"/>
      <c r="Y6" s="20"/>
      <c r="Z6" s="20"/>
      <c r="AA6" s="20"/>
      <c r="AB6" s="20"/>
      <c r="AC6" s="20" t="n">
        <v>0</v>
      </c>
      <c r="AD6" s="20" t="n">
        <v>14</v>
      </c>
      <c r="AE6" s="20" t="n">
        <v>372</v>
      </c>
    </row>
    <row r="7" s="1" customFormat="true" ht="16.5" hidden="false" customHeight="false" outlineLevel="0" collapsed="false">
      <c r="A7" s="11"/>
      <c r="B7" s="12"/>
      <c r="C7" s="55" t="s">
        <v>65</v>
      </c>
      <c r="D7" s="30" t="s">
        <v>66</v>
      </c>
      <c r="E7" s="30"/>
      <c r="F7" s="30"/>
      <c r="G7" s="30"/>
      <c r="H7" s="31" t="n">
        <f aca="false">SUM(H2:H6)</f>
        <v>2626</v>
      </c>
      <c r="I7" s="31" t="n">
        <f aca="false">SUM(I2:I6)</f>
        <v>148</v>
      </c>
      <c r="J7" s="31" t="n">
        <f aca="false">SUM(J2:J6)</f>
        <v>649</v>
      </c>
      <c r="K7" s="31" t="n">
        <f aca="false">SUM(K2:K6)</f>
        <v>36</v>
      </c>
      <c r="L7" s="31" t="n">
        <f aca="false">SUM(L2:L6)</f>
        <v>19</v>
      </c>
      <c r="M7" s="31" t="n">
        <f aca="false">SUM(M2:M6)</f>
        <v>8</v>
      </c>
      <c r="N7" s="31" t="n">
        <f aca="false">SUM(N2:N6)</f>
        <v>0</v>
      </c>
      <c r="O7" s="31" t="n">
        <f aca="false">SUM(O2:O6)</f>
        <v>0</v>
      </c>
      <c r="P7" s="31" t="n">
        <f aca="false">SUM(P2:P6)</f>
        <v>587</v>
      </c>
      <c r="Q7" s="31" t="n">
        <f aca="false">SUM(Q2:Q6)</f>
        <v>0</v>
      </c>
      <c r="R7" s="31" t="n">
        <f aca="false">SUM(R2:R6)</f>
        <v>14</v>
      </c>
      <c r="S7" s="31" t="n">
        <f aca="false">SUM(S2:S6)</f>
        <v>0</v>
      </c>
      <c r="T7" s="31" t="n">
        <f aca="false">SUM(T2:T6)</f>
        <v>0</v>
      </c>
      <c r="U7" s="31" t="n">
        <f aca="false">SUM(U2:U6)</f>
        <v>41</v>
      </c>
      <c r="V7" s="31" t="n">
        <f aca="false">SUM(V2:V6)</f>
        <v>10</v>
      </c>
      <c r="W7" s="31" t="n">
        <f aca="false">SUM(W2:W6)</f>
        <v>0</v>
      </c>
      <c r="X7" s="31" t="n">
        <f aca="false">SUM(X2:X6)</f>
        <v>0</v>
      </c>
      <c r="Y7" s="31" t="n">
        <f aca="false">SUM(Y2:Y6)</f>
        <v>0</v>
      </c>
      <c r="Z7" s="31" t="n">
        <f aca="false">SUM(Z2:Z6)</f>
        <v>0</v>
      </c>
      <c r="AA7" s="31" t="n">
        <f aca="false">SUM(AA2:AA6)</f>
        <v>0</v>
      </c>
      <c r="AB7" s="31" t="n">
        <f aca="false">SUM(AB2:AB6)</f>
        <v>0</v>
      </c>
      <c r="AC7" s="31" t="n">
        <f aca="false">SUM(AC2:AC6)</f>
        <v>0</v>
      </c>
      <c r="AD7" s="31" t="n">
        <f aca="false">SUM(AD2:AD6)</f>
        <v>68</v>
      </c>
      <c r="AE7" s="31" t="n">
        <f aca="false">SUM(AE2:AE6)</f>
        <v>1580</v>
      </c>
    </row>
    <row r="8" s="1" customFormat="true" ht="16.5" hidden="false" customHeight="false" outlineLevel="0" collapsed="false">
      <c r="A8" s="41"/>
      <c r="B8" s="42"/>
      <c r="C8" s="310"/>
      <c r="F8" s="3"/>
      <c r="G8" s="3"/>
      <c r="U8" s="1" t="s">
        <v>529</v>
      </c>
      <c r="V8" s="1" t="s">
        <v>530</v>
      </c>
    </row>
    <row r="9" s="1" customFormat="true" ht="16.5" hidden="false" customHeight="true" outlineLevel="0" collapsed="false">
      <c r="A9" s="41"/>
      <c r="B9" s="42"/>
      <c r="C9" s="310"/>
      <c r="D9" s="32" t="s">
        <v>531</v>
      </c>
      <c r="E9" s="32"/>
      <c r="F9" s="32"/>
      <c r="G9" s="32"/>
      <c r="H9" s="33" t="s">
        <v>8</v>
      </c>
      <c r="I9" s="9" t="s">
        <v>9</v>
      </c>
      <c r="J9" s="9" t="s">
        <v>10</v>
      </c>
      <c r="K9" s="9" t="s">
        <v>11</v>
      </c>
      <c r="L9" s="9" t="s">
        <v>12</v>
      </c>
      <c r="M9" s="9" t="s">
        <v>13</v>
      </c>
      <c r="N9" s="309" t="s">
        <v>511</v>
      </c>
      <c r="O9" s="309" t="s">
        <v>15</v>
      </c>
      <c r="P9" s="9" t="s">
        <v>16</v>
      </c>
      <c r="Q9" s="309" t="s">
        <v>17</v>
      </c>
      <c r="R9" s="9" t="s">
        <v>18</v>
      </c>
      <c r="S9" s="309" t="s">
        <v>19</v>
      </c>
      <c r="T9" s="309" t="s">
        <v>20</v>
      </c>
      <c r="U9" s="10" t="s">
        <v>24</v>
      </c>
      <c r="V9" s="10" t="s">
        <v>25</v>
      </c>
      <c r="W9" s="10" t="s">
        <v>26</v>
      </c>
      <c r="X9" s="10" t="s">
        <v>27</v>
      </c>
      <c r="Y9" s="10" t="s">
        <v>28</v>
      </c>
      <c r="Z9" s="9" t="s">
        <v>29</v>
      </c>
      <c r="AA9" s="9" t="s">
        <v>30</v>
      </c>
      <c r="AB9" s="9" t="s">
        <v>31</v>
      </c>
    </row>
    <row r="10" s="1" customFormat="true" ht="16.5" hidden="false" customHeight="false" outlineLevel="0" collapsed="false">
      <c r="A10" s="41"/>
      <c r="B10" s="42"/>
      <c r="C10" s="310"/>
      <c r="D10" s="32"/>
      <c r="E10" s="32"/>
      <c r="F10" s="32"/>
      <c r="G10" s="32"/>
      <c r="H10" s="20" t="n">
        <f aca="false">H7</f>
        <v>2626</v>
      </c>
      <c r="I10" s="20" t="n">
        <f aca="false">I7+21</f>
        <v>169</v>
      </c>
      <c r="J10" s="20" t="n">
        <f aca="false">J7+5</f>
        <v>654</v>
      </c>
      <c r="K10" s="20" t="n">
        <f aca="false">K7+20</f>
        <v>56</v>
      </c>
      <c r="L10" s="20" t="n">
        <f aca="false">L7+5</f>
        <v>24</v>
      </c>
      <c r="M10" s="20" t="n">
        <f aca="false">M7</f>
        <v>8</v>
      </c>
      <c r="P10" s="20" t="n">
        <f aca="false">P7</f>
        <v>587</v>
      </c>
      <c r="R10" s="20" t="n">
        <f aca="false">R7</f>
        <v>14</v>
      </c>
      <c r="Z10" s="20" t="n">
        <f aca="false">AC7</f>
        <v>0</v>
      </c>
      <c r="AA10" s="20" t="n">
        <f aca="false">AD7</f>
        <v>68</v>
      </c>
      <c r="AB10" s="20" t="n">
        <f aca="false">SUM(I10:AA10)</f>
        <v>1580</v>
      </c>
    </row>
    <row r="11" s="1" customFormat="true" ht="16.5" hidden="false" customHeight="false" outlineLevel="0" collapsed="false">
      <c r="A11" s="41"/>
      <c r="B11" s="42"/>
      <c r="C11" s="310"/>
      <c r="F11" s="3"/>
      <c r="G11" s="3"/>
    </row>
    <row r="12" s="1" customFormat="true" ht="23.25" hidden="false" customHeight="true" outlineLevel="0" collapsed="false">
      <c r="A12" s="41"/>
      <c r="B12" s="42"/>
      <c r="C12" s="310"/>
      <c r="D12" s="32" t="s">
        <v>532</v>
      </c>
      <c r="E12" s="32"/>
      <c r="F12" s="32"/>
      <c r="G12" s="32"/>
      <c r="H12" s="33" t="s">
        <v>8</v>
      </c>
      <c r="I12" s="34" t="s">
        <v>71</v>
      </c>
      <c r="J12" s="34"/>
      <c r="K12" s="34" t="s">
        <v>72</v>
      </c>
      <c r="L12" s="34"/>
      <c r="M12" s="9" t="s">
        <v>13</v>
      </c>
      <c r="N12" s="309" t="s">
        <v>511</v>
      </c>
      <c r="O12" s="309" t="s">
        <v>15</v>
      </c>
      <c r="P12" s="9" t="s">
        <v>16</v>
      </c>
      <c r="Q12" s="309" t="s">
        <v>17</v>
      </c>
      <c r="R12" s="9" t="s">
        <v>18</v>
      </c>
      <c r="S12" s="309" t="s">
        <v>19</v>
      </c>
      <c r="T12" s="309" t="s">
        <v>20</v>
      </c>
      <c r="U12" s="10" t="s">
        <v>24</v>
      </c>
      <c r="V12" s="10" t="s">
        <v>25</v>
      </c>
      <c r="W12" s="10" t="s">
        <v>26</v>
      </c>
      <c r="X12" s="10" t="s">
        <v>27</v>
      </c>
      <c r="Y12" s="10" t="s">
        <v>28</v>
      </c>
      <c r="Z12" s="9" t="s">
        <v>29</v>
      </c>
      <c r="AA12" s="9" t="s">
        <v>30</v>
      </c>
      <c r="AB12" s="9" t="s">
        <v>31</v>
      </c>
    </row>
    <row r="13" s="1" customFormat="true" ht="16.5" hidden="false" customHeight="false" outlineLevel="0" collapsed="false">
      <c r="A13" s="41"/>
      <c r="B13" s="42"/>
      <c r="C13" s="310"/>
      <c r="D13" s="32"/>
      <c r="E13" s="32"/>
      <c r="F13" s="32"/>
      <c r="G13" s="32"/>
      <c r="H13" s="20" t="n">
        <f aca="false">H7</f>
        <v>2626</v>
      </c>
      <c r="I13" s="35" t="n">
        <f aca="false">I10+K10</f>
        <v>225</v>
      </c>
      <c r="J13" s="35"/>
      <c r="K13" s="35" t="n">
        <f aca="false">J10+L10</f>
        <v>678</v>
      </c>
      <c r="L13" s="35"/>
      <c r="M13" s="20" t="n">
        <f aca="false">M10</f>
        <v>8</v>
      </c>
      <c r="N13" s="1" t="s">
        <v>148</v>
      </c>
      <c r="O13" s="1" t="s">
        <v>148</v>
      </c>
      <c r="P13" s="20" t="n">
        <f aca="false">P10</f>
        <v>587</v>
      </c>
      <c r="Q13" s="1" t="s">
        <v>148</v>
      </c>
      <c r="R13" s="20" t="n">
        <f aca="false">R10</f>
        <v>14</v>
      </c>
      <c r="S13" s="3" t="s">
        <v>148</v>
      </c>
      <c r="T13" s="3" t="s">
        <v>148</v>
      </c>
      <c r="U13" s="3" t="s">
        <v>148</v>
      </c>
      <c r="V13" s="3" t="s">
        <v>148</v>
      </c>
      <c r="W13" s="3" t="s">
        <v>148</v>
      </c>
      <c r="X13" s="3" t="s">
        <v>148</v>
      </c>
      <c r="Y13" s="3" t="s">
        <v>148</v>
      </c>
      <c r="Z13" s="20" t="n">
        <f aca="false">Z10</f>
        <v>0</v>
      </c>
      <c r="AA13" s="20" t="n">
        <f aca="false">AA10</f>
        <v>68</v>
      </c>
      <c r="AB13" s="20" t="n">
        <f aca="false">SUM(I13:AA13)</f>
        <v>1580</v>
      </c>
    </row>
    <row r="14" s="1" customFormat="true" ht="16.5" hidden="false" customHeight="false" outlineLevel="0" collapsed="false"/>
    <row r="16" s="1" customFormat="true" ht="16.5" hidden="false" customHeight="false" outlineLevel="0" collapsed="false">
      <c r="A16" s="5" t="s">
        <v>1</v>
      </c>
      <c r="B16" s="6" t="s">
        <v>2</v>
      </c>
      <c r="C16" s="7" t="s">
        <v>3</v>
      </c>
      <c r="D16" s="5" t="s">
        <v>4</v>
      </c>
      <c r="E16" s="5" t="s">
        <v>5</v>
      </c>
      <c r="F16" s="8" t="s">
        <v>6</v>
      </c>
      <c r="G16" s="8" t="s">
        <v>7</v>
      </c>
      <c r="H16" s="8" t="s">
        <v>8</v>
      </c>
      <c r="I16" s="9" t="s">
        <v>9</v>
      </c>
      <c r="J16" s="9" t="s">
        <v>10</v>
      </c>
      <c r="K16" s="9" t="s">
        <v>11</v>
      </c>
      <c r="L16" s="9" t="s">
        <v>12</v>
      </c>
      <c r="M16" s="9" t="s">
        <v>13</v>
      </c>
      <c r="N16" s="9" t="s">
        <v>14</v>
      </c>
      <c r="O16" s="9" t="s">
        <v>15</v>
      </c>
      <c r="P16" s="9" t="s">
        <v>16</v>
      </c>
      <c r="Q16" s="9" t="s">
        <v>17</v>
      </c>
      <c r="R16" s="9" t="s">
        <v>18</v>
      </c>
      <c r="S16" s="9" t="s">
        <v>19</v>
      </c>
      <c r="T16" s="9" t="s">
        <v>20</v>
      </c>
      <c r="U16" s="10" t="s">
        <v>21</v>
      </c>
      <c r="V16" s="10" t="s">
        <v>22</v>
      </c>
      <c r="W16" s="10" t="s">
        <v>23</v>
      </c>
      <c r="X16" s="9" t="s">
        <v>24</v>
      </c>
      <c r="Y16" s="9" t="s">
        <v>25</v>
      </c>
      <c r="Z16" s="9" t="s">
        <v>26</v>
      </c>
      <c r="AA16" s="9" t="s">
        <v>27</v>
      </c>
      <c r="AB16" s="9" t="s">
        <v>28</v>
      </c>
      <c r="AC16" s="9" t="s">
        <v>29</v>
      </c>
      <c r="AD16" s="9" t="s">
        <v>30</v>
      </c>
      <c r="AE16" s="9" t="s">
        <v>31</v>
      </c>
    </row>
    <row r="17" s="1" customFormat="true" ht="16.5" hidden="false" customHeight="false" outlineLevel="0" collapsed="false">
      <c r="A17" s="11" t="n">
        <v>1</v>
      </c>
      <c r="B17" s="12" t="n">
        <v>16</v>
      </c>
      <c r="C17" s="13" t="n">
        <v>13</v>
      </c>
      <c r="D17" s="17" t="s">
        <v>533</v>
      </c>
      <c r="E17" s="17"/>
      <c r="F17" s="16" t="n">
        <v>111</v>
      </c>
      <c r="G17" s="17" t="s">
        <v>33</v>
      </c>
      <c r="H17" s="37" t="n">
        <v>613</v>
      </c>
      <c r="I17" s="20" t="n">
        <v>11</v>
      </c>
      <c r="J17" s="20" t="n">
        <v>231</v>
      </c>
      <c r="K17" s="20" t="n">
        <v>174</v>
      </c>
      <c r="L17" s="20" t="n">
        <v>2</v>
      </c>
      <c r="M17" s="20" t="n">
        <v>1</v>
      </c>
      <c r="N17" s="20" t="n">
        <v>2</v>
      </c>
      <c r="O17" s="20" t="n">
        <v>0</v>
      </c>
      <c r="P17" s="20" t="n">
        <v>0</v>
      </c>
      <c r="Q17" s="20" t="n">
        <v>21</v>
      </c>
      <c r="R17" s="20" t="n">
        <v>2</v>
      </c>
      <c r="S17" s="20" t="n">
        <v>0</v>
      </c>
      <c r="T17" s="20" t="n">
        <v>0</v>
      </c>
      <c r="U17" s="38" t="n">
        <v>5</v>
      </c>
      <c r="V17" s="38" t="n">
        <v>0</v>
      </c>
      <c r="W17" s="38" t="n">
        <v>0</v>
      </c>
      <c r="X17" s="20" t="n">
        <v>0</v>
      </c>
      <c r="Y17" s="20" t="n">
        <v>0</v>
      </c>
      <c r="Z17" s="20" t="n">
        <v>0</v>
      </c>
      <c r="AA17" s="20" t="n">
        <v>0</v>
      </c>
      <c r="AB17" s="20" t="n">
        <v>0</v>
      </c>
      <c r="AC17" s="20" t="n">
        <v>0</v>
      </c>
      <c r="AD17" s="20" t="n">
        <v>6</v>
      </c>
      <c r="AE17" s="20" t="n">
        <f aca="false">SUM(I17:AD17)</f>
        <v>455</v>
      </c>
    </row>
    <row r="18" s="1" customFormat="true" ht="16.5" hidden="false" customHeight="false" outlineLevel="0" collapsed="false">
      <c r="A18" s="11" t="n">
        <v>2</v>
      </c>
      <c r="B18" s="12" t="n">
        <v>16</v>
      </c>
      <c r="C18" s="13" t="n">
        <v>13</v>
      </c>
      <c r="D18" s="17" t="s">
        <v>533</v>
      </c>
      <c r="E18" s="17"/>
      <c r="F18" s="16" t="n">
        <v>111</v>
      </c>
      <c r="G18" s="17" t="s">
        <v>34</v>
      </c>
      <c r="H18" s="37" t="n">
        <v>613</v>
      </c>
      <c r="I18" s="20" t="n">
        <v>18</v>
      </c>
      <c r="J18" s="20" t="n">
        <v>232</v>
      </c>
      <c r="K18" s="20" t="n">
        <v>157</v>
      </c>
      <c r="L18" s="20" t="n">
        <v>3</v>
      </c>
      <c r="M18" s="20" t="n">
        <v>0</v>
      </c>
      <c r="N18" s="20" t="n">
        <v>2</v>
      </c>
      <c r="O18" s="20" t="n">
        <v>0</v>
      </c>
      <c r="P18" s="20" t="n">
        <v>0</v>
      </c>
      <c r="Q18" s="20" t="n">
        <v>15</v>
      </c>
      <c r="R18" s="20" t="n">
        <v>3</v>
      </c>
      <c r="S18" s="20" t="n">
        <v>0</v>
      </c>
      <c r="T18" s="20" t="n">
        <v>0</v>
      </c>
      <c r="U18" s="38" t="n">
        <v>9</v>
      </c>
      <c r="V18" s="38" t="n">
        <v>0</v>
      </c>
      <c r="W18" s="38" t="n">
        <v>0</v>
      </c>
      <c r="X18" s="20" t="n">
        <v>0</v>
      </c>
      <c r="Y18" s="20" t="n">
        <v>0</v>
      </c>
      <c r="Z18" s="20" t="n">
        <v>0</v>
      </c>
      <c r="AA18" s="20" t="n">
        <v>0</v>
      </c>
      <c r="AB18" s="20" t="n">
        <v>0</v>
      </c>
      <c r="AC18" s="20"/>
      <c r="AD18" s="20" t="n">
        <v>10</v>
      </c>
      <c r="AE18" s="20" t="n">
        <f aca="false">SUM(I18:AD18)</f>
        <v>449</v>
      </c>
    </row>
    <row r="19" s="1" customFormat="true" ht="16.5" hidden="false" customHeight="false" outlineLevel="0" collapsed="false">
      <c r="A19" s="11" t="n">
        <v>3</v>
      </c>
      <c r="B19" s="12" t="n">
        <v>16</v>
      </c>
      <c r="C19" s="13" t="n">
        <v>13</v>
      </c>
      <c r="D19" s="17" t="s">
        <v>533</v>
      </c>
      <c r="E19" s="17"/>
      <c r="F19" s="16" t="n">
        <v>112</v>
      </c>
      <c r="G19" s="17" t="s">
        <v>33</v>
      </c>
      <c r="H19" s="37" t="n">
        <v>595</v>
      </c>
      <c r="I19" s="20" t="n">
        <v>16</v>
      </c>
      <c r="J19" s="20" t="n">
        <v>184</v>
      </c>
      <c r="K19" s="20" t="n">
        <v>176</v>
      </c>
      <c r="L19" s="20" t="n">
        <v>0</v>
      </c>
      <c r="M19" s="20" t="n">
        <v>1</v>
      </c>
      <c r="N19" s="20" t="n">
        <v>0</v>
      </c>
      <c r="O19" s="20" t="n">
        <v>0</v>
      </c>
      <c r="P19" s="20" t="n">
        <v>0</v>
      </c>
      <c r="Q19" s="20" t="n">
        <v>30</v>
      </c>
      <c r="R19" s="20" t="n">
        <v>7</v>
      </c>
      <c r="S19" s="20" t="n">
        <v>0</v>
      </c>
      <c r="T19" s="20" t="n">
        <v>0</v>
      </c>
      <c r="U19" s="38" t="n">
        <v>1</v>
      </c>
      <c r="V19" s="38" t="n">
        <v>0</v>
      </c>
      <c r="W19" s="38" t="n">
        <v>0</v>
      </c>
      <c r="X19" s="20" t="n">
        <v>0</v>
      </c>
      <c r="Y19" s="20" t="n">
        <v>0</v>
      </c>
      <c r="Z19" s="20" t="n">
        <v>0</v>
      </c>
      <c r="AA19" s="20" t="n">
        <v>0</v>
      </c>
      <c r="AB19" s="20" t="n">
        <v>0</v>
      </c>
      <c r="AC19" s="20" t="n">
        <v>0</v>
      </c>
      <c r="AD19" s="20" t="n">
        <v>3</v>
      </c>
      <c r="AE19" s="20" t="n">
        <f aca="false">SUM(I19:AD19)</f>
        <v>418</v>
      </c>
    </row>
    <row r="20" s="1" customFormat="true" ht="16.5" hidden="false" customHeight="false" outlineLevel="0" collapsed="false">
      <c r="A20" s="11" t="n">
        <v>4</v>
      </c>
      <c r="B20" s="12" t="n">
        <v>16</v>
      </c>
      <c r="C20" s="13" t="n">
        <v>13</v>
      </c>
      <c r="D20" s="17" t="s">
        <v>533</v>
      </c>
      <c r="E20" s="17"/>
      <c r="F20" s="16" t="n">
        <v>112</v>
      </c>
      <c r="G20" s="17" t="s">
        <v>34</v>
      </c>
      <c r="H20" s="37" t="n">
        <v>595</v>
      </c>
      <c r="I20" s="20" t="n">
        <v>22</v>
      </c>
      <c r="J20" s="20" t="n">
        <v>234</v>
      </c>
      <c r="K20" s="20" t="n">
        <v>132</v>
      </c>
      <c r="L20" s="20" t="n">
        <v>0</v>
      </c>
      <c r="M20" s="20" t="n">
        <v>1</v>
      </c>
      <c r="N20" s="20" t="n">
        <v>0</v>
      </c>
      <c r="O20" s="20" t="n">
        <v>0</v>
      </c>
      <c r="P20" s="20" t="n">
        <v>0</v>
      </c>
      <c r="Q20" s="20" t="n">
        <v>23</v>
      </c>
      <c r="R20" s="20" t="n">
        <v>2</v>
      </c>
      <c r="S20" s="20" t="n">
        <v>0</v>
      </c>
      <c r="T20" s="20" t="n">
        <v>0</v>
      </c>
      <c r="U20" s="38" t="n">
        <v>1</v>
      </c>
      <c r="V20" s="38" t="n">
        <v>0</v>
      </c>
      <c r="W20" s="38" t="n">
        <v>0</v>
      </c>
      <c r="X20" s="20" t="n">
        <v>0</v>
      </c>
      <c r="Y20" s="20" t="n">
        <v>0</v>
      </c>
      <c r="Z20" s="20" t="n">
        <v>0</v>
      </c>
      <c r="AA20" s="20" t="n">
        <v>0</v>
      </c>
      <c r="AB20" s="20" t="n">
        <v>0</v>
      </c>
      <c r="AC20" s="20" t="n">
        <v>0</v>
      </c>
      <c r="AD20" s="20" t="n">
        <v>9</v>
      </c>
      <c r="AE20" s="20" t="n">
        <f aca="false">SUM(I20:AD20)</f>
        <v>424</v>
      </c>
    </row>
    <row r="21" s="1" customFormat="true" ht="16.5" hidden="false" customHeight="false" outlineLevel="0" collapsed="false">
      <c r="C21" s="29" t="s">
        <v>65</v>
      </c>
      <c r="D21" s="30" t="s">
        <v>66</v>
      </c>
      <c r="E21" s="30"/>
      <c r="F21" s="30"/>
      <c r="G21" s="30"/>
      <c r="H21" s="31" t="n">
        <f aca="false">SUM(H17:H20)</f>
        <v>2416</v>
      </c>
      <c r="I21" s="31" t="n">
        <f aca="false">SUM(I17:I20)</f>
        <v>67</v>
      </c>
      <c r="J21" s="31" t="n">
        <f aca="false">SUM(J17:J20)</f>
        <v>881</v>
      </c>
      <c r="K21" s="31" t="n">
        <f aca="false">SUM(K17:K20)</f>
        <v>639</v>
      </c>
      <c r="L21" s="31" t="n">
        <f aca="false">SUM(L17:L20)</f>
        <v>5</v>
      </c>
      <c r="M21" s="31" t="n">
        <f aca="false">SUM(M17:M20)</f>
        <v>3</v>
      </c>
      <c r="N21" s="31" t="n">
        <f aca="false">SUM(N17:N20)</f>
        <v>4</v>
      </c>
      <c r="O21" s="31" t="n">
        <f aca="false">SUM(O17:O20)</f>
        <v>0</v>
      </c>
      <c r="P21" s="31" t="n">
        <f aca="false">SUM(P17:P20)</f>
        <v>0</v>
      </c>
      <c r="Q21" s="31" t="n">
        <f aca="false">SUM(Q17:Q20)</f>
        <v>89</v>
      </c>
      <c r="R21" s="31" t="n">
        <f aca="false">SUM(R17:R20)</f>
        <v>14</v>
      </c>
      <c r="S21" s="31" t="n">
        <f aca="false">SUM(S17:S20)</f>
        <v>0</v>
      </c>
      <c r="T21" s="31" t="n">
        <f aca="false">SUM(T17:T20)</f>
        <v>0</v>
      </c>
      <c r="U21" s="31" t="n">
        <f aca="false">SUM(U17:U20)</f>
        <v>16</v>
      </c>
      <c r="V21" s="31" t="n">
        <f aca="false">SUM(V17:V20)</f>
        <v>0</v>
      </c>
      <c r="W21" s="31" t="n">
        <f aca="false">SUM(W17:W20)</f>
        <v>0</v>
      </c>
      <c r="X21" s="31" t="n">
        <f aca="false">SUM(X17:X20)</f>
        <v>0</v>
      </c>
      <c r="Y21" s="31" t="n">
        <f aca="false">SUM(Y17:Y20)</f>
        <v>0</v>
      </c>
      <c r="Z21" s="31" t="n">
        <f aca="false">SUM(Z17:Z20)</f>
        <v>0</v>
      </c>
      <c r="AA21" s="31" t="n">
        <f aca="false">SUM(AA17:AA20)</f>
        <v>0</v>
      </c>
      <c r="AB21" s="31" t="n">
        <f aca="false">SUM(AB17:AB20)</f>
        <v>0</v>
      </c>
      <c r="AC21" s="31" t="n">
        <f aca="false">SUM(AC17:AC20)</f>
        <v>0</v>
      </c>
      <c r="AD21" s="31" t="n">
        <f aca="false">SUM(AD17:AD20)</f>
        <v>28</v>
      </c>
      <c r="AE21" s="31" t="n">
        <f aca="false">SUM(AE17:AE20)</f>
        <v>1746</v>
      </c>
    </row>
    <row r="22" s="1" customFormat="true" ht="16.5" hidden="false" customHeight="false" outlineLevel="0" collapsed="false">
      <c r="F22" s="3"/>
      <c r="G22" s="3"/>
    </row>
    <row r="23" s="1" customFormat="true" ht="16.5" hidden="false" customHeight="true" outlineLevel="0" collapsed="false">
      <c r="C23" s="29" t="s">
        <v>67</v>
      </c>
      <c r="D23" s="32" t="s">
        <v>68</v>
      </c>
      <c r="E23" s="32"/>
      <c r="F23" s="32"/>
      <c r="G23" s="32"/>
      <c r="H23" s="33" t="s">
        <v>8</v>
      </c>
      <c r="I23" s="9" t="s">
        <v>9</v>
      </c>
      <c r="J23" s="9" t="s">
        <v>10</v>
      </c>
      <c r="K23" s="9" t="s">
        <v>11</v>
      </c>
      <c r="L23" s="9" t="s">
        <v>12</v>
      </c>
      <c r="M23" s="9" t="s">
        <v>13</v>
      </c>
      <c r="N23" s="9" t="s">
        <v>14</v>
      </c>
      <c r="O23" s="9" t="s">
        <v>15</v>
      </c>
      <c r="P23" s="9" t="s">
        <v>16</v>
      </c>
      <c r="Q23" s="9" t="s">
        <v>17</v>
      </c>
      <c r="R23" s="9" t="s">
        <v>18</v>
      </c>
      <c r="S23" s="9" t="s">
        <v>19</v>
      </c>
      <c r="T23" s="9" t="s">
        <v>20</v>
      </c>
      <c r="U23" s="9" t="s">
        <v>24</v>
      </c>
      <c r="V23" s="9" t="s">
        <v>25</v>
      </c>
      <c r="W23" s="9" t="s">
        <v>26</v>
      </c>
      <c r="X23" s="9" t="s">
        <v>27</v>
      </c>
      <c r="Y23" s="9" t="s">
        <v>28</v>
      </c>
      <c r="Z23" s="9" t="s">
        <v>29</v>
      </c>
      <c r="AA23" s="9" t="s">
        <v>30</v>
      </c>
      <c r="AB23" s="9" t="s">
        <v>31</v>
      </c>
    </row>
    <row r="24" s="1" customFormat="true" ht="16.5" hidden="false" customHeight="false" outlineLevel="0" collapsed="false">
      <c r="D24" s="32"/>
      <c r="E24" s="32"/>
      <c r="F24" s="32"/>
      <c r="G24" s="32"/>
      <c r="H24" s="20" t="n">
        <f aca="false">H21</f>
        <v>2416</v>
      </c>
      <c r="I24" s="20" t="n">
        <v>75</v>
      </c>
      <c r="J24" s="20" t="n">
        <v>881</v>
      </c>
      <c r="K24" s="20" t="n">
        <v>647</v>
      </c>
      <c r="L24" s="20" t="n">
        <v>5</v>
      </c>
      <c r="M24" s="20" t="n">
        <f aca="false">M21</f>
        <v>3</v>
      </c>
      <c r="N24" s="20" t="n">
        <f aca="false">N21</f>
        <v>4</v>
      </c>
      <c r="O24" s="20" t="n">
        <f aca="false">O21</f>
        <v>0</v>
      </c>
      <c r="P24" s="20" t="n">
        <f aca="false">P21</f>
        <v>0</v>
      </c>
      <c r="Q24" s="20" t="n">
        <f aca="false">Q21</f>
        <v>89</v>
      </c>
      <c r="R24" s="20" t="n">
        <f aca="false">R21</f>
        <v>14</v>
      </c>
      <c r="S24" s="20" t="n">
        <f aca="false">S21</f>
        <v>0</v>
      </c>
      <c r="T24" s="20" t="n">
        <f aca="false">T21</f>
        <v>0</v>
      </c>
      <c r="U24" s="20" t="n">
        <f aca="false">X17</f>
        <v>0</v>
      </c>
      <c r="V24" s="20" t="n">
        <f aca="false">Y17</f>
        <v>0</v>
      </c>
      <c r="W24" s="20" t="n">
        <f aca="false">Z17</f>
        <v>0</v>
      </c>
      <c r="X24" s="20" t="n">
        <f aca="false">AA17</f>
        <v>0</v>
      </c>
      <c r="Y24" s="20" t="n">
        <f aca="false">AB17</f>
        <v>0</v>
      </c>
      <c r="Z24" s="20" t="n">
        <f aca="false">AC21</f>
        <v>0</v>
      </c>
      <c r="AA24" s="20" t="n">
        <f aca="false">AD21</f>
        <v>28</v>
      </c>
      <c r="AB24" s="20" t="n">
        <f aca="false">SUM(I24:AA24)</f>
        <v>1746</v>
      </c>
    </row>
    <row r="25" s="1" customFormat="true" ht="16.5" hidden="false" customHeight="false" outlineLevel="0" collapsed="false">
      <c r="F25" s="3"/>
      <c r="G25" s="3"/>
    </row>
    <row r="26" s="1" customFormat="true" ht="30.75" hidden="false" customHeight="true" outlineLevel="0" collapsed="false">
      <c r="C26" s="29" t="s">
        <v>69</v>
      </c>
      <c r="D26" s="32" t="s">
        <v>70</v>
      </c>
      <c r="E26" s="32"/>
      <c r="F26" s="32"/>
      <c r="G26" s="32"/>
      <c r="H26" s="33" t="s">
        <v>8</v>
      </c>
      <c r="I26" s="34" t="s">
        <v>71</v>
      </c>
      <c r="J26" s="34"/>
      <c r="K26" s="72" t="s">
        <v>10</v>
      </c>
      <c r="L26" s="9" t="s">
        <v>12</v>
      </c>
      <c r="M26" s="9" t="s">
        <v>13</v>
      </c>
      <c r="N26" s="9" t="s">
        <v>14</v>
      </c>
      <c r="O26" s="9" t="s">
        <v>15</v>
      </c>
      <c r="P26" s="9" t="s">
        <v>16</v>
      </c>
      <c r="Q26" s="9" t="s">
        <v>17</v>
      </c>
      <c r="R26" s="9" t="s">
        <v>18</v>
      </c>
      <c r="S26" s="9" t="s">
        <v>19</v>
      </c>
      <c r="T26" s="9" t="s">
        <v>20</v>
      </c>
      <c r="V26" s="9" t="s">
        <v>25</v>
      </c>
      <c r="W26" s="9" t="s">
        <v>26</v>
      </c>
      <c r="X26" s="9" t="s">
        <v>27</v>
      </c>
      <c r="Y26" s="9" t="s">
        <v>28</v>
      </c>
      <c r="Z26" s="9" t="s">
        <v>29</v>
      </c>
      <c r="AA26" s="9" t="s">
        <v>30</v>
      </c>
      <c r="AB26" s="9" t="s">
        <v>31</v>
      </c>
    </row>
    <row r="27" s="1" customFormat="true" ht="16.5" hidden="false" customHeight="false" outlineLevel="0" collapsed="false">
      <c r="D27" s="32"/>
      <c r="E27" s="32"/>
      <c r="F27" s="32"/>
      <c r="G27" s="32"/>
      <c r="H27" s="20" t="n">
        <f aca="false">H21</f>
        <v>2416</v>
      </c>
      <c r="I27" s="35" t="n">
        <f aca="false">I24+K24</f>
        <v>722</v>
      </c>
      <c r="J27" s="35"/>
      <c r="K27" s="74" t="n">
        <v>881</v>
      </c>
      <c r="L27" s="20" t="n">
        <v>5</v>
      </c>
      <c r="M27" s="20" t="n">
        <v>3</v>
      </c>
      <c r="N27" s="20" t="n">
        <v>4</v>
      </c>
      <c r="O27" s="20" t="s">
        <v>148</v>
      </c>
      <c r="P27" s="20" t="s">
        <v>148</v>
      </c>
      <c r="Q27" s="20" t="n">
        <v>89</v>
      </c>
      <c r="R27" s="20" t="n">
        <v>14</v>
      </c>
      <c r="S27" s="18" t="s">
        <v>148</v>
      </c>
      <c r="T27" s="18" t="s">
        <v>148</v>
      </c>
      <c r="U27" s="18" t="s">
        <v>148</v>
      </c>
      <c r="V27" s="18" t="s">
        <v>148</v>
      </c>
      <c r="W27" s="18" t="s">
        <v>148</v>
      </c>
      <c r="X27" s="18" t="s">
        <v>148</v>
      </c>
      <c r="Y27" s="18" t="s">
        <v>148</v>
      </c>
      <c r="Z27" s="20" t="n">
        <f aca="false">Z24</f>
        <v>0</v>
      </c>
      <c r="AA27" s="20" t="n">
        <f aca="false">AA24</f>
        <v>28</v>
      </c>
      <c r="AB27" s="20" t="n">
        <f aca="false">SUM(I27:AA27)</f>
        <v>1746</v>
      </c>
    </row>
    <row r="30" s="1" customFormat="true" ht="16.5" hidden="false" customHeight="false" outlineLevel="0" collapsed="false">
      <c r="A30" s="5" t="s">
        <v>1</v>
      </c>
      <c r="B30" s="6" t="s">
        <v>2</v>
      </c>
      <c r="C30" s="7" t="s">
        <v>3</v>
      </c>
      <c r="D30" s="5" t="s">
        <v>4</v>
      </c>
      <c r="E30" s="5" t="s">
        <v>5</v>
      </c>
      <c r="F30" s="8" t="s">
        <v>6</v>
      </c>
      <c r="G30" s="8" t="s">
        <v>7</v>
      </c>
      <c r="H30" s="8" t="s">
        <v>8</v>
      </c>
      <c r="I30" s="9" t="s">
        <v>9</v>
      </c>
      <c r="J30" s="9" t="s">
        <v>10</v>
      </c>
      <c r="K30" s="9" t="s">
        <v>11</v>
      </c>
      <c r="L30" s="9" t="s">
        <v>12</v>
      </c>
      <c r="M30" s="9" t="s">
        <v>13</v>
      </c>
      <c r="N30" s="9" t="s">
        <v>14</v>
      </c>
      <c r="O30" s="309" t="s">
        <v>15</v>
      </c>
      <c r="P30" s="9" t="s">
        <v>16</v>
      </c>
      <c r="Q30" s="9" t="s">
        <v>17</v>
      </c>
      <c r="R30" s="9" t="s">
        <v>18</v>
      </c>
      <c r="S30" s="9" t="s">
        <v>20</v>
      </c>
      <c r="T30" s="309" t="s">
        <v>20</v>
      </c>
      <c r="U30" s="10" t="s">
        <v>21</v>
      </c>
      <c r="V30" s="10" t="s">
        <v>22</v>
      </c>
      <c r="W30" s="10" t="s">
        <v>23</v>
      </c>
      <c r="X30" s="10" t="s">
        <v>24</v>
      </c>
      <c r="Y30" s="10" t="s">
        <v>25</v>
      </c>
      <c r="Z30" s="10" t="s">
        <v>26</v>
      </c>
      <c r="AA30" s="10" t="s">
        <v>27</v>
      </c>
      <c r="AB30" s="10" t="s">
        <v>28</v>
      </c>
      <c r="AC30" s="9" t="s">
        <v>29</v>
      </c>
      <c r="AD30" s="9" t="s">
        <v>30</v>
      </c>
      <c r="AE30" s="9" t="s">
        <v>31</v>
      </c>
    </row>
    <row r="31" s="1" customFormat="true" ht="16.5" hidden="false" customHeight="false" outlineLevel="0" collapsed="false">
      <c r="A31" s="11" t="n">
        <v>2</v>
      </c>
      <c r="B31" s="12" t="n">
        <v>16</v>
      </c>
      <c r="C31" s="13" t="n">
        <v>67</v>
      </c>
      <c r="D31" s="17" t="s">
        <v>534</v>
      </c>
      <c r="E31" s="17" t="s">
        <v>534</v>
      </c>
      <c r="F31" s="82" t="n">
        <v>617</v>
      </c>
      <c r="G31" s="32" t="s">
        <v>33</v>
      </c>
      <c r="H31" s="37" t="n">
        <v>690</v>
      </c>
      <c r="I31" s="32" t="n">
        <v>9</v>
      </c>
      <c r="J31" s="32" t="n">
        <v>47</v>
      </c>
      <c r="K31" s="32" t="n">
        <v>45</v>
      </c>
      <c r="L31" s="32" t="n">
        <v>0</v>
      </c>
      <c r="M31" s="32" t="n">
        <v>9</v>
      </c>
      <c r="N31" s="32" t="n">
        <v>40</v>
      </c>
      <c r="P31" s="32" t="n">
        <v>115</v>
      </c>
      <c r="Q31" s="32" t="n">
        <v>28</v>
      </c>
      <c r="R31" s="32" t="n">
        <v>179</v>
      </c>
      <c r="T31" s="32" t="n">
        <v>5</v>
      </c>
      <c r="U31" s="32" t="n">
        <v>1</v>
      </c>
      <c r="V31" s="32" t="n">
        <v>1</v>
      </c>
      <c r="AC31" s="32" t="n">
        <v>1</v>
      </c>
      <c r="AD31" s="32" t="n">
        <v>20</v>
      </c>
      <c r="AE31" s="18" t="n">
        <f aca="false">SUM(I31:AD31)</f>
        <v>500</v>
      </c>
    </row>
    <row r="32" s="1" customFormat="true" ht="16.5" hidden="false" customHeight="false" outlineLevel="0" collapsed="false">
      <c r="A32" s="11" t="n">
        <v>3</v>
      </c>
      <c r="B32" s="12" t="n">
        <v>16</v>
      </c>
      <c r="C32" s="13" t="n">
        <v>67</v>
      </c>
      <c r="D32" s="17" t="s">
        <v>534</v>
      </c>
      <c r="E32" s="17" t="s">
        <v>534</v>
      </c>
      <c r="F32" s="82" t="n">
        <v>617</v>
      </c>
      <c r="G32" s="32" t="s">
        <v>34</v>
      </c>
      <c r="H32" s="37" t="n">
        <v>690</v>
      </c>
      <c r="I32" s="32" t="n">
        <v>13</v>
      </c>
      <c r="J32" s="32" t="n">
        <v>61</v>
      </c>
      <c r="K32" s="32" t="n">
        <v>43</v>
      </c>
      <c r="L32" s="32" t="n">
        <v>4</v>
      </c>
      <c r="M32" s="32" t="n">
        <v>14</v>
      </c>
      <c r="N32" s="32" t="n">
        <v>33</v>
      </c>
      <c r="P32" s="32" t="n">
        <v>118</v>
      </c>
      <c r="Q32" s="32" t="n">
        <v>25</v>
      </c>
      <c r="R32" s="32" t="n">
        <v>138</v>
      </c>
      <c r="T32" s="32" t="n">
        <v>2</v>
      </c>
      <c r="U32" s="32" t="n">
        <v>2</v>
      </c>
      <c r="V32" s="32" t="n">
        <v>0</v>
      </c>
      <c r="AC32" s="32" t="n">
        <v>0</v>
      </c>
      <c r="AD32" s="32" t="n">
        <v>14</v>
      </c>
      <c r="AE32" s="18" t="n">
        <f aca="false">SUM(I32:AD32)</f>
        <v>467</v>
      </c>
    </row>
    <row r="33" s="1" customFormat="true" ht="16.5" hidden="false" customHeight="false" outlineLevel="0" collapsed="false">
      <c r="A33" s="11" t="n">
        <v>1</v>
      </c>
      <c r="B33" s="12" t="n">
        <v>16</v>
      </c>
      <c r="C33" s="13" t="n">
        <v>67</v>
      </c>
      <c r="D33" s="17" t="s">
        <v>534</v>
      </c>
      <c r="E33" s="17" t="s">
        <v>534</v>
      </c>
      <c r="F33" s="82" t="n">
        <v>617</v>
      </c>
      <c r="G33" s="32" t="s">
        <v>36</v>
      </c>
      <c r="H33" s="37"/>
      <c r="I33" s="32" t="n">
        <v>0</v>
      </c>
      <c r="J33" s="32" t="n">
        <v>3</v>
      </c>
      <c r="K33" s="32" t="n">
        <v>2</v>
      </c>
      <c r="L33" s="32" t="n">
        <v>1</v>
      </c>
      <c r="M33" s="32" t="n">
        <v>0</v>
      </c>
      <c r="N33" s="32" t="n">
        <v>2</v>
      </c>
      <c r="P33" s="32" t="n">
        <v>2</v>
      </c>
      <c r="Q33" s="32" t="n">
        <v>0</v>
      </c>
      <c r="R33" s="32" t="n">
        <v>9</v>
      </c>
      <c r="T33" s="32" t="n">
        <v>0</v>
      </c>
      <c r="U33" s="32" t="n">
        <v>0</v>
      </c>
      <c r="V33" s="32" t="n">
        <v>0</v>
      </c>
      <c r="AC33" s="32" t="n">
        <v>0</v>
      </c>
      <c r="AD33" s="32" t="n">
        <v>0</v>
      </c>
      <c r="AE33" s="18" t="n">
        <f aca="false">SUM(I33:AD33)</f>
        <v>19</v>
      </c>
    </row>
    <row r="34" s="1" customFormat="true" ht="16.5" hidden="false" customHeight="false" outlineLevel="0" collapsed="false">
      <c r="A34" s="11" t="n">
        <v>4</v>
      </c>
      <c r="B34" s="12" t="n">
        <v>16</v>
      </c>
      <c r="C34" s="13" t="n">
        <v>67</v>
      </c>
      <c r="D34" s="17" t="s">
        <v>534</v>
      </c>
      <c r="E34" s="17" t="s">
        <v>534</v>
      </c>
      <c r="F34" s="82" t="n">
        <v>618</v>
      </c>
      <c r="G34" s="32" t="s">
        <v>33</v>
      </c>
      <c r="H34" s="37" t="n">
        <v>580</v>
      </c>
      <c r="I34" s="32" t="n">
        <v>7</v>
      </c>
      <c r="J34" s="32" t="n">
        <v>54</v>
      </c>
      <c r="K34" s="32" t="n">
        <v>35</v>
      </c>
      <c r="L34" s="32" t="n">
        <v>4</v>
      </c>
      <c r="M34" s="32" t="n">
        <v>9</v>
      </c>
      <c r="N34" s="32" t="n">
        <v>58</v>
      </c>
      <c r="P34" s="32" t="n">
        <v>94</v>
      </c>
      <c r="Q34" s="32" t="n">
        <v>5</v>
      </c>
      <c r="R34" s="32" t="n">
        <v>104</v>
      </c>
      <c r="T34" s="32" t="n">
        <v>2</v>
      </c>
      <c r="U34" s="32" t="n">
        <v>1</v>
      </c>
      <c r="V34" s="32" t="n">
        <v>2</v>
      </c>
      <c r="AC34" s="32" t="n">
        <v>0</v>
      </c>
      <c r="AD34" s="32" t="n">
        <v>8</v>
      </c>
      <c r="AE34" s="18" t="n">
        <f aca="false">SUM(I34:AD34)</f>
        <v>383</v>
      </c>
    </row>
    <row r="35" s="1" customFormat="true" ht="16.5" hidden="false" customHeight="false" outlineLevel="0" collapsed="false">
      <c r="A35" s="11" t="n">
        <v>5</v>
      </c>
      <c r="B35" s="12" t="n">
        <v>16</v>
      </c>
      <c r="C35" s="13" t="n">
        <v>67</v>
      </c>
      <c r="D35" s="17" t="s">
        <v>534</v>
      </c>
      <c r="E35" s="17" t="s">
        <v>534</v>
      </c>
      <c r="F35" s="82" t="n">
        <v>618</v>
      </c>
      <c r="G35" s="32" t="s">
        <v>34</v>
      </c>
      <c r="H35" s="37" t="n">
        <v>579</v>
      </c>
      <c r="I35" s="32" t="n">
        <v>10</v>
      </c>
      <c r="J35" s="32" t="n">
        <v>47</v>
      </c>
      <c r="K35" s="32" t="n">
        <v>27</v>
      </c>
      <c r="L35" s="32" t="n">
        <v>2</v>
      </c>
      <c r="M35" s="32" t="n">
        <v>5</v>
      </c>
      <c r="N35" s="32" t="n">
        <v>51</v>
      </c>
      <c r="P35" s="32" t="n">
        <v>107</v>
      </c>
      <c r="Q35" s="32" t="n">
        <v>10</v>
      </c>
      <c r="R35" s="32" t="n">
        <v>121</v>
      </c>
      <c r="T35" s="32" t="n">
        <v>5</v>
      </c>
      <c r="U35" s="32" t="n">
        <v>0</v>
      </c>
      <c r="V35" s="32" t="n">
        <v>0</v>
      </c>
      <c r="AC35" s="32" t="n">
        <v>0</v>
      </c>
      <c r="AD35" s="32" t="n">
        <v>14</v>
      </c>
      <c r="AE35" s="18" t="n">
        <f aca="false">SUM(I35:AD35)</f>
        <v>399</v>
      </c>
    </row>
    <row r="36" s="1" customFormat="true" ht="16.5" hidden="false" customHeight="false" outlineLevel="0" collapsed="false">
      <c r="A36" s="11" t="n">
        <v>6</v>
      </c>
      <c r="B36" s="12" t="n">
        <v>16</v>
      </c>
      <c r="C36" s="13" t="n">
        <v>67</v>
      </c>
      <c r="D36" s="17" t="s">
        <v>534</v>
      </c>
      <c r="E36" s="17" t="s">
        <v>534</v>
      </c>
      <c r="F36" s="82" t="n">
        <v>618</v>
      </c>
      <c r="G36" s="32" t="s">
        <v>35</v>
      </c>
      <c r="H36" s="37" t="n">
        <v>579</v>
      </c>
      <c r="I36" s="32" t="n">
        <v>7</v>
      </c>
      <c r="J36" s="32" t="n">
        <v>52</v>
      </c>
      <c r="K36" s="32" t="n">
        <v>28</v>
      </c>
      <c r="L36" s="32" t="n">
        <v>5</v>
      </c>
      <c r="M36" s="32" t="n">
        <v>8</v>
      </c>
      <c r="N36" s="32" t="n">
        <v>49</v>
      </c>
      <c r="P36" s="32" t="n">
        <v>99</v>
      </c>
      <c r="Q36" s="32" t="n">
        <v>4</v>
      </c>
      <c r="R36" s="32" t="n">
        <v>110</v>
      </c>
      <c r="T36" s="32" t="n">
        <v>2</v>
      </c>
      <c r="U36" s="32" t="n">
        <v>3</v>
      </c>
      <c r="V36" s="32" t="n">
        <v>0</v>
      </c>
      <c r="AC36" s="32" t="n">
        <v>1</v>
      </c>
      <c r="AD36" s="32" t="n">
        <v>17</v>
      </c>
      <c r="AE36" s="18" t="n">
        <f aca="false">SUM(I36:AD36)</f>
        <v>385</v>
      </c>
    </row>
    <row r="37" s="1" customFormat="true" ht="16.5" hidden="false" customHeight="false" outlineLevel="0" collapsed="false">
      <c r="A37" s="11" t="n">
        <v>7</v>
      </c>
      <c r="B37" s="12" t="n">
        <v>16</v>
      </c>
      <c r="C37" s="13" t="n">
        <v>67</v>
      </c>
      <c r="D37" s="17" t="s">
        <v>534</v>
      </c>
      <c r="E37" s="17" t="s">
        <v>534</v>
      </c>
      <c r="F37" s="82" t="n">
        <v>619</v>
      </c>
      <c r="G37" s="32" t="s">
        <v>33</v>
      </c>
      <c r="H37" s="37" t="n">
        <v>624</v>
      </c>
      <c r="I37" s="32" t="n">
        <v>11</v>
      </c>
      <c r="J37" s="32" t="n">
        <v>49</v>
      </c>
      <c r="K37" s="32" t="n">
        <v>49</v>
      </c>
      <c r="L37" s="32" t="n">
        <v>4</v>
      </c>
      <c r="M37" s="32" t="n">
        <v>8</v>
      </c>
      <c r="N37" s="32" t="n">
        <v>30</v>
      </c>
      <c r="P37" s="32" t="n">
        <v>123</v>
      </c>
      <c r="Q37" s="32" t="n">
        <v>13</v>
      </c>
      <c r="R37" s="32" t="n">
        <v>141</v>
      </c>
      <c r="T37" s="32" t="n">
        <v>2</v>
      </c>
      <c r="U37" s="32" t="n">
        <v>1</v>
      </c>
      <c r="V37" s="32" t="n">
        <v>0</v>
      </c>
      <c r="AC37" s="32" t="n">
        <v>1</v>
      </c>
      <c r="AD37" s="32" t="n">
        <v>13</v>
      </c>
      <c r="AE37" s="18" t="n">
        <f aca="false">SUM(I37:AD37)</f>
        <v>445</v>
      </c>
    </row>
    <row r="38" s="1" customFormat="true" ht="16.5" hidden="false" customHeight="false" outlineLevel="0" collapsed="false">
      <c r="A38" s="11" t="n">
        <v>9</v>
      </c>
      <c r="B38" s="12" t="n">
        <v>16</v>
      </c>
      <c r="C38" s="13" t="n">
        <v>67</v>
      </c>
      <c r="D38" s="17" t="s">
        <v>534</v>
      </c>
      <c r="E38" s="17" t="s">
        <v>534</v>
      </c>
      <c r="F38" s="82" t="n">
        <v>619</v>
      </c>
      <c r="G38" s="32" t="s">
        <v>34</v>
      </c>
      <c r="H38" s="37" t="n">
        <v>623</v>
      </c>
      <c r="I38" s="32" t="n">
        <v>14</v>
      </c>
      <c r="J38" s="32" t="n">
        <v>54</v>
      </c>
      <c r="K38" s="32" t="n">
        <v>39</v>
      </c>
      <c r="L38" s="32" t="n">
        <v>2</v>
      </c>
      <c r="M38" s="32" t="n">
        <v>2</v>
      </c>
      <c r="N38" s="32" t="n">
        <v>36</v>
      </c>
      <c r="P38" s="32" t="n">
        <v>115</v>
      </c>
      <c r="Q38" s="32" t="n">
        <v>13</v>
      </c>
      <c r="R38" s="32" t="n">
        <v>136</v>
      </c>
      <c r="T38" s="32" t="n">
        <v>2</v>
      </c>
      <c r="U38" s="32" t="n">
        <v>1</v>
      </c>
      <c r="V38" s="32" t="n">
        <v>1</v>
      </c>
      <c r="AC38" s="32" t="n">
        <v>0</v>
      </c>
      <c r="AD38" s="32" t="n">
        <v>7</v>
      </c>
      <c r="AE38" s="18" t="n">
        <f aca="false">SUM(I38:AD38)</f>
        <v>422</v>
      </c>
    </row>
    <row r="39" s="1" customFormat="true" ht="16.5" hidden="false" customHeight="false" outlineLevel="0" collapsed="false">
      <c r="A39" s="11" t="n">
        <v>8</v>
      </c>
      <c r="B39" s="12" t="n">
        <v>16</v>
      </c>
      <c r="C39" s="13" t="n">
        <v>67</v>
      </c>
      <c r="D39" s="17" t="s">
        <v>534</v>
      </c>
      <c r="E39" s="17" t="s">
        <v>534</v>
      </c>
      <c r="F39" s="82" t="n">
        <v>619</v>
      </c>
      <c r="G39" s="32" t="s">
        <v>35</v>
      </c>
      <c r="H39" s="37" t="n">
        <v>623</v>
      </c>
      <c r="I39" s="32" t="n">
        <v>10</v>
      </c>
      <c r="J39" s="32" t="n">
        <v>47</v>
      </c>
      <c r="K39" s="32" t="n">
        <v>41</v>
      </c>
      <c r="L39" s="32" t="n">
        <v>2</v>
      </c>
      <c r="M39" s="32" t="n">
        <v>13</v>
      </c>
      <c r="N39" s="32" t="n">
        <v>33</v>
      </c>
      <c r="P39" s="32" t="n">
        <v>91</v>
      </c>
      <c r="Q39" s="32" t="n">
        <v>14</v>
      </c>
      <c r="R39" s="32" t="n">
        <v>145</v>
      </c>
      <c r="T39" s="32" t="n">
        <v>3</v>
      </c>
      <c r="U39" s="32" t="n">
        <v>0</v>
      </c>
      <c r="V39" s="32" t="n">
        <v>0</v>
      </c>
      <c r="AC39" s="32" t="n">
        <v>0</v>
      </c>
      <c r="AD39" s="32" t="n">
        <v>20</v>
      </c>
      <c r="AE39" s="18" t="n">
        <f aca="false">SUM(I39:AD39)</f>
        <v>419</v>
      </c>
    </row>
    <row r="40" s="1" customFormat="true" ht="16.5" hidden="false" customHeight="false" outlineLevel="0" collapsed="false">
      <c r="A40" s="11" t="n">
        <v>13</v>
      </c>
      <c r="B40" s="12" t="n">
        <v>16</v>
      </c>
      <c r="C40" s="13" t="n">
        <v>67</v>
      </c>
      <c r="D40" s="17" t="s">
        <v>534</v>
      </c>
      <c r="E40" s="17" t="s">
        <v>534</v>
      </c>
      <c r="F40" s="82" t="n">
        <v>620</v>
      </c>
      <c r="G40" s="32" t="s">
        <v>33</v>
      </c>
      <c r="H40" s="37" t="n">
        <v>663</v>
      </c>
      <c r="I40" s="32" t="n">
        <v>14</v>
      </c>
      <c r="J40" s="32" t="n">
        <v>58</v>
      </c>
      <c r="K40" s="32" t="n">
        <v>53</v>
      </c>
      <c r="L40" s="32" t="n">
        <v>1</v>
      </c>
      <c r="M40" s="32" t="n">
        <v>2</v>
      </c>
      <c r="N40" s="32" t="n">
        <v>23</v>
      </c>
      <c r="P40" s="32" t="n">
        <v>116</v>
      </c>
      <c r="Q40" s="32" t="n">
        <v>6</v>
      </c>
      <c r="R40" s="32" t="n">
        <v>161</v>
      </c>
      <c r="T40" s="32" t="n">
        <v>3</v>
      </c>
      <c r="U40" s="32" t="n">
        <v>3</v>
      </c>
      <c r="V40" s="32" t="n">
        <v>1</v>
      </c>
      <c r="AC40" s="32" t="n">
        <v>0</v>
      </c>
      <c r="AD40" s="32" t="n">
        <v>22</v>
      </c>
      <c r="AE40" s="18" t="n">
        <f aca="false">SUM(I40:AD40)</f>
        <v>463</v>
      </c>
    </row>
    <row r="41" s="1" customFormat="true" ht="16.5" hidden="false" customHeight="false" outlineLevel="0" collapsed="false">
      <c r="A41" s="11" t="n">
        <v>11</v>
      </c>
      <c r="B41" s="12" t="n">
        <v>16</v>
      </c>
      <c r="C41" s="13" t="n">
        <v>67</v>
      </c>
      <c r="D41" s="17" t="s">
        <v>534</v>
      </c>
      <c r="E41" s="17" t="s">
        <v>534</v>
      </c>
      <c r="F41" s="82" t="n">
        <v>620</v>
      </c>
      <c r="G41" s="32" t="s">
        <v>34</v>
      </c>
      <c r="H41" s="37" t="n">
        <v>663</v>
      </c>
      <c r="I41" s="32" t="n">
        <v>13</v>
      </c>
      <c r="J41" s="32" t="n">
        <v>68</v>
      </c>
      <c r="K41" s="32" t="n">
        <v>58</v>
      </c>
      <c r="L41" s="32" t="n">
        <v>1</v>
      </c>
      <c r="M41" s="32" t="n">
        <v>17</v>
      </c>
      <c r="N41" s="32" t="n">
        <v>21</v>
      </c>
      <c r="P41" s="32" t="n">
        <v>123</v>
      </c>
      <c r="Q41" s="32" t="n">
        <v>7</v>
      </c>
      <c r="R41" s="32" t="n">
        <v>141</v>
      </c>
      <c r="T41" s="32" t="n">
        <v>2</v>
      </c>
      <c r="U41" s="32" t="n">
        <v>3</v>
      </c>
      <c r="V41" s="32" t="n">
        <v>0</v>
      </c>
      <c r="AC41" s="32" t="n">
        <v>0</v>
      </c>
      <c r="AD41" s="32" t="n">
        <v>9</v>
      </c>
      <c r="AE41" s="18" t="n">
        <f aca="false">SUM(I41:AD41)</f>
        <v>463</v>
      </c>
    </row>
    <row r="42" s="1" customFormat="true" ht="16.5" hidden="false" customHeight="false" outlineLevel="0" collapsed="false">
      <c r="A42" s="11" t="n">
        <v>12</v>
      </c>
      <c r="B42" s="12" t="n">
        <v>16</v>
      </c>
      <c r="C42" s="13" t="n">
        <v>67</v>
      </c>
      <c r="D42" s="17" t="s">
        <v>534</v>
      </c>
      <c r="E42" s="17" t="s">
        <v>534</v>
      </c>
      <c r="F42" s="82" t="n">
        <v>620</v>
      </c>
      <c r="G42" s="32" t="s">
        <v>35</v>
      </c>
      <c r="H42" s="37" t="n">
        <v>663</v>
      </c>
      <c r="I42" s="32" t="n">
        <v>13</v>
      </c>
      <c r="J42" s="32" t="n">
        <v>67</v>
      </c>
      <c r="K42" s="32" t="n">
        <v>49</v>
      </c>
      <c r="L42" s="32" t="n">
        <v>0</v>
      </c>
      <c r="M42" s="32" t="n">
        <v>0</v>
      </c>
      <c r="N42" s="32" t="n">
        <v>28</v>
      </c>
      <c r="P42" s="32" t="n">
        <v>114</v>
      </c>
      <c r="Q42" s="32" t="n">
        <v>3</v>
      </c>
      <c r="R42" s="32" t="n">
        <v>135</v>
      </c>
      <c r="T42" s="32" t="n">
        <v>3</v>
      </c>
      <c r="U42" s="32" t="n">
        <v>0</v>
      </c>
      <c r="V42" s="32" t="n">
        <v>2</v>
      </c>
      <c r="AC42" s="32" t="n">
        <v>0</v>
      </c>
      <c r="AD42" s="32" t="n">
        <v>15</v>
      </c>
      <c r="AE42" s="18" t="n">
        <f aca="false">SUM(I42:AD42)</f>
        <v>429</v>
      </c>
    </row>
    <row r="43" s="1" customFormat="true" ht="16.5" hidden="false" customHeight="false" outlineLevel="0" collapsed="false">
      <c r="A43" s="11" t="n">
        <v>10</v>
      </c>
      <c r="B43" s="12" t="n">
        <v>16</v>
      </c>
      <c r="C43" s="13" t="n">
        <v>67</v>
      </c>
      <c r="D43" s="17" t="s">
        <v>534</v>
      </c>
      <c r="E43" s="17" t="s">
        <v>534</v>
      </c>
      <c r="F43" s="82" t="n">
        <v>620</v>
      </c>
      <c r="G43" s="32" t="s">
        <v>137</v>
      </c>
      <c r="H43" s="37" t="n">
        <v>662</v>
      </c>
      <c r="I43" s="32" t="n">
        <v>10</v>
      </c>
      <c r="J43" s="32" t="n">
        <v>62</v>
      </c>
      <c r="K43" s="32" t="n">
        <v>66</v>
      </c>
      <c r="L43" s="32" t="n">
        <v>1</v>
      </c>
      <c r="M43" s="32" t="n">
        <v>7</v>
      </c>
      <c r="N43" s="32" t="n">
        <v>40</v>
      </c>
      <c r="P43" s="32" t="n">
        <v>90</v>
      </c>
      <c r="Q43" s="32" t="n">
        <v>9</v>
      </c>
      <c r="R43" s="32" t="n">
        <v>137</v>
      </c>
      <c r="T43" s="32" t="n">
        <v>3</v>
      </c>
      <c r="U43" s="32" t="n">
        <v>3</v>
      </c>
      <c r="V43" s="32" t="n">
        <v>1</v>
      </c>
      <c r="AC43" s="32" t="n">
        <v>0</v>
      </c>
      <c r="AD43" s="32" t="n">
        <v>22</v>
      </c>
      <c r="AE43" s="18" t="n">
        <f aca="false">SUM(I43:AD43)</f>
        <v>451</v>
      </c>
    </row>
    <row r="44" s="1" customFormat="true" ht="16.5" hidden="false" customHeight="false" outlineLevel="0" collapsed="false">
      <c r="A44" s="11" t="n">
        <v>15</v>
      </c>
      <c r="B44" s="12" t="n">
        <v>16</v>
      </c>
      <c r="C44" s="13" t="n">
        <v>67</v>
      </c>
      <c r="D44" s="17" t="s">
        <v>534</v>
      </c>
      <c r="E44" s="17" t="s">
        <v>534</v>
      </c>
      <c r="F44" s="82" t="n">
        <v>621</v>
      </c>
      <c r="G44" s="32" t="s">
        <v>33</v>
      </c>
      <c r="H44" s="37" t="n">
        <v>505</v>
      </c>
      <c r="I44" s="32" t="n">
        <v>5</v>
      </c>
      <c r="J44" s="32" t="n">
        <v>31</v>
      </c>
      <c r="K44" s="32" t="n">
        <v>30</v>
      </c>
      <c r="L44" s="32" t="n">
        <v>0</v>
      </c>
      <c r="M44" s="32" t="n">
        <v>3</v>
      </c>
      <c r="N44" s="32" t="n">
        <v>34</v>
      </c>
      <c r="P44" s="32" t="n">
        <v>81</v>
      </c>
      <c r="Q44" s="32" t="n">
        <v>10</v>
      </c>
      <c r="R44" s="32" t="n">
        <v>151</v>
      </c>
      <c r="T44" s="32" t="n">
        <v>3</v>
      </c>
      <c r="U44" s="32" t="n">
        <v>2</v>
      </c>
      <c r="V44" s="32" t="n">
        <v>1</v>
      </c>
      <c r="AC44" s="32" t="n">
        <v>0</v>
      </c>
      <c r="AD44" s="32" t="n">
        <v>7</v>
      </c>
      <c r="AE44" s="18" t="n">
        <f aca="false">SUM(I44:AD44)</f>
        <v>358</v>
      </c>
    </row>
    <row r="45" s="1" customFormat="true" ht="16.5" hidden="false" customHeight="false" outlineLevel="0" collapsed="false">
      <c r="A45" s="11" t="n">
        <v>14</v>
      </c>
      <c r="B45" s="12" t="n">
        <v>16</v>
      </c>
      <c r="C45" s="13" t="n">
        <v>67</v>
      </c>
      <c r="D45" s="17" t="s">
        <v>534</v>
      </c>
      <c r="E45" s="17" t="s">
        <v>534</v>
      </c>
      <c r="F45" s="82" t="n">
        <v>621</v>
      </c>
      <c r="G45" s="32" t="s">
        <v>34</v>
      </c>
      <c r="H45" s="37" t="n">
        <v>505</v>
      </c>
      <c r="I45" s="32" t="n">
        <v>5</v>
      </c>
      <c r="J45" s="32" t="n">
        <v>43</v>
      </c>
      <c r="K45" s="32" t="n">
        <v>27</v>
      </c>
      <c r="L45" s="32" t="n">
        <v>1</v>
      </c>
      <c r="M45" s="32" t="n">
        <v>2</v>
      </c>
      <c r="N45" s="32" t="n">
        <v>26</v>
      </c>
      <c r="P45" s="32" t="n">
        <v>66</v>
      </c>
      <c r="Q45" s="32" t="n">
        <v>6</v>
      </c>
      <c r="R45" s="32" t="n">
        <v>155</v>
      </c>
      <c r="T45" s="32" t="n">
        <v>0</v>
      </c>
      <c r="U45" s="32" t="n">
        <v>2</v>
      </c>
      <c r="V45" s="32" t="n">
        <v>0</v>
      </c>
      <c r="AC45" s="32" t="n">
        <v>0</v>
      </c>
      <c r="AD45" s="32" t="n">
        <v>8</v>
      </c>
      <c r="AE45" s="18" t="n">
        <f aca="false">SUM(I45:AD45)</f>
        <v>341</v>
      </c>
    </row>
    <row r="46" s="1" customFormat="true" ht="16.5" hidden="false" customHeight="false" outlineLevel="0" collapsed="false">
      <c r="A46" s="11" t="n">
        <v>16</v>
      </c>
      <c r="B46" s="12" t="n">
        <v>16</v>
      </c>
      <c r="C46" s="13" t="n">
        <v>67</v>
      </c>
      <c r="D46" s="17" t="s">
        <v>534</v>
      </c>
      <c r="E46" s="17" t="s">
        <v>534</v>
      </c>
      <c r="F46" s="82" t="n">
        <v>621</v>
      </c>
      <c r="G46" s="32" t="s">
        <v>35</v>
      </c>
      <c r="H46" s="37" t="n">
        <v>504</v>
      </c>
      <c r="I46" s="32" t="n">
        <v>9</v>
      </c>
      <c r="J46" s="32" t="n">
        <v>35</v>
      </c>
      <c r="K46" s="32" t="n">
        <v>28</v>
      </c>
      <c r="L46" s="32" t="n">
        <v>1</v>
      </c>
      <c r="M46" s="32" t="n">
        <v>4</v>
      </c>
      <c r="N46" s="32" t="n">
        <v>26</v>
      </c>
      <c r="P46" s="32" t="n">
        <v>60</v>
      </c>
      <c r="Q46" s="32" t="n">
        <v>11</v>
      </c>
      <c r="R46" s="32" t="n">
        <v>148</v>
      </c>
      <c r="T46" s="32" t="n">
        <v>4</v>
      </c>
      <c r="U46" s="32" t="n">
        <v>2</v>
      </c>
      <c r="V46" s="32" t="n">
        <v>0</v>
      </c>
      <c r="AC46" s="32" t="n">
        <v>0</v>
      </c>
      <c r="AD46" s="32" t="n">
        <v>11</v>
      </c>
      <c r="AE46" s="18" t="n">
        <f aca="false">SUM(I46:AD46)</f>
        <v>339</v>
      </c>
    </row>
    <row r="47" s="1" customFormat="true" ht="16.5" hidden="false" customHeight="false" outlineLevel="0" collapsed="false">
      <c r="A47" s="11" t="n">
        <v>17</v>
      </c>
      <c r="B47" s="12" t="n">
        <v>16</v>
      </c>
      <c r="C47" s="13" t="n">
        <v>67</v>
      </c>
      <c r="D47" s="17" t="s">
        <v>534</v>
      </c>
      <c r="E47" s="17" t="s">
        <v>534</v>
      </c>
      <c r="F47" s="82" t="n">
        <v>622</v>
      </c>
      <c r="G47" s="32" t="s">
        <v>33</v>
      </c>
      <c r="H47" s="37" t="n">
        <v>661</v>
      </c>
      <c r="I47" s="32" t="n">
        <v>14</v>
      </c>
      <c r="J47" s="32" t="n">
        <v>46</v>
      </c>
      <c r="K47" s="32" t="n">
        <v>66</v>
      </c>
      <c r="L47" s="32" t="n">
        <v>2</v>
      </c>
      <c r="M47" s="32" t="n">
        <v>9</v>
      </c>
      <c r="N47" s="32" t="n">
        <v>25</v>
      </c>
      <c r="P47" s="32" t="n">
        <v>87</v>
      </c>
      <c r="Q47" s="32" t="n">
        <v>6</v>
      </c>
      <c r="R47" s="32" t="n">
        <v>201</v>
      </c>
      <c r="T47" s="32" t="n">
        <v>2</v>
      </c>
      <c r="U47" s="32" t="n">
        <v>1</v>
      </c>
      <c r="V47" s="32" t="n">
        <v>1</v>
      </c>
      <c r="AC47" s="32" t="n">
        <v>0</v>
      </c>
      <c r="AD47" s="32" t="n">
        <v>13</v>
      </c>
      <c r="AE47" s="18" t="n">
        <f aca="false">SUM(I47:AD47)</f>
        <v>473</v>
      </c>
    </row>
    <row r="48" s="1" customFormat="true" ht="16.5" hidden="false" customHeight="false" outlineLevel="0" collapsed="false">
      <c r="A48" s="11" t="n">
        <v>18</v>
      </c>
      <c r="B48" s="12" t="n">
        <v>16</v>
      </c>
      <c r="C48" s="13" t="n">
        <v>67</v>
      </c>
      <c r="D48" s="17" t="s">
        <v>534</v>
      </c>
      <c r="E48" s="17" t="s">
        <v>534</v>
      </c>
      <c r="F48" s="82" t="n">
        <v>622</v>
      </c>
      <c r="G48" s="32" t="s">
        <v>34</v>
      </c>
      <c r="H48" s="37" t="n">
        <v>661</v>
      </c>
      <c r="I48" s="32" t="n">
        <v>9</v>
      </c>
      <c r="J48" s="32" t="n">
        <v>36</v>
      </c>
      <c r="K48" s="32" t="n">
        <v>96</v>
      </c>
      <c r="L48" s="32" t="n">
        <v>2</v>
      </c>
      <c r="M48" s="32" t="n">
        <v>8</v>
      </c>
      <c r="N48" s="32" t="n">
        <v>29</v>
      </c>
      <c r="P48" s="32" t="n">
        <v>90</v>
      </c>
      <c r="Q48" s="32" t="n">
        <v>10</v>
      </c>
      <c r="R48" s="32" t="n">
        <v>179</v>
      </c>
      <c r="T48" s="32" t="n">
        <v>2</v>
      </c>
      <c r="U48" s="32" t="n">
        <v>5</v>
      </c>
      <c r="V48" s="32" t="n">
        <v>0</v>
      </c>
      <c r="AC48" s="32" t="n">
        <v>1</v>
      </c>
      <c r="AD48" s="32" t="n">
        <v>14</v>
      </c>
      <c r="AE48" s="18" t="n">
        <f aca="false">SUM(I48:AD48)</f>
        <v>481</v>
      </c>
    </row>
    <row r="49" s="1" customFormat="true" ht="16.5" hidden="false" customHeight="false" outlineLevel="0" collapsed="false">
      <c r="A49" s="11" t="n">
        <v>19</v>
      </c>
      <c r="B49" s="12" t="n">
        <v>16</v>
      </c>
      <c r="C49" s="13" t="n">
        <v>67</v>
      </c>
      <c r="D49" s="17" t="s">
        <v>534</v>
      </c>
      <c r="E49" s="17" t="s">
        <v>534</v>
      </c>
      <c r="F49" s="82" t="n">
        <v>622</v>
      </c>
      <c r="G49" s="32" t="s">
        <v>35</v>
      </c>
      <c r="H49" s="37" t="n">
        <v>661</v>
      </c>
      <c r="I49" s="32" t="n">
        <v>13</v>
      </c>
      <c r="J49" s="32" t="n">
        <v>48</v>
      </c>
      <c r="K49" s="32" t="n">
        <v>84</v>
      </c>
      <c r="L49" s="32" t="n">
        <v>4</v>
      </c>
      <c r="M49" s="32" t="n">
        <v>11</v>
      </c>
      <c r="N49" s="32" t="n">
        <v>22</v>
      </c>
      <c r="P49" s="32" t="n">
        <v>82</v>
      </c>
      <c r="Q49" s="32" t="n">
        <v>9</v>
      </c>
      <c r="R49" s="32" t="n">
        <v>177</v>
      </c>
      <c r="T49" s="32" t="n">
        <v>2</v>
      </c>
      <c r="U49" s="32" t="n">
        <v>6</v>
      </c>
      <c r="V49" s="32" t="n">
        <v>1</v>
      </c>
      <c r="AC49" s="32" t="n">
        <v>0</v>
      </c>
      <c r="AD49" s="32" t="n">
        <v>12</v>
      </c>
      <c r="AE49" s="18" t="n">
        <f aca="false">SUM(I49:AD49)</f>
        <v>471</v>
      </c>
    </row>
    <row r="50" s="1" customFormat="true" ht="16.5" hidden="false" customHeight="false" outlineLevel="0" collapsed="false">
      <c r="A50" s="11" t="n">
        <v>20</v>
      </c>
      <c r="B50" s="12" t="n">
        <v>16</v>
      </c>
      <c r="C50" s="13" t="n">
        <v>67</v>
      </c>
      <c r="D50" s="17" t="s">
        <v>534</v>
      </c>
      <c r="E50" s="17" t="s">
        <v>534</v>
      </c>
      <c r="F50" s="82" t="n">
        <v>623</v>
      </c>
      <c r="G50" s="32" t="s">
        <v>33</v>
      </c>
      <c r="H50" s="37" t="n">
        <v>419</v>
      </c>
      <c r="I50" s="32" t="n">
        <v>5</v>
      </c>
      <c r="J50" s="32" t="n">
        <v>34</v>
      </c>
      <c r="K50" s="32" t="n">
        <v>46</v>
      </c>
      <c r="L50" s="32" t="n">
        <v>5</v>
      </c>
      <c r="M50" s="32" t="n">
        <v>6</v>
      </c>
      <c r="N50" s="32" t="n">
        <v>22</v>
      </c>
      <c r="P50" s="32" t="n">
        <v>37</v>
      </c>
      <c r="Q50" s="32" t="n">
        <v>1</v>
      </c>
      <c r="R50" s="32" t="n">
        <v>143</v>
      </c>
      <c r="T50" s="32" t="n">
        <v>1</v>
      </c>
      <c r="U50" s="32" t="n">
        <v>1</v>
      </c>
      <c r="V50" s="32" t="n">
        <v>1</v>
      </c>
      <c r="AC50" s="32" t="n">
        <v>0</v>
      </c>
      <c r="AD50" s="32" t="n">
        <v>11</v>
      </c>
      <c r="AE50" s="18" t="n">
        <f aca="false">SUM(I50:AD50)</f>
        <v>313</v>
      </c>
    </row>
    <row r="51" s="1" customFormat="true" ht="16.5" hidden="false" customHeight="false" outlineLevel="0" collapsed="false">
      <c r="A51" s="11" t="n">
        <v>21</v>
      </c>
      <c r="B51" s="12" t="n">
        <v>16</v>
      </c>
      <c r="C51" s="13" t="n">
        <v>67</v>
      </c>
      <c r="D51" s="17" t="s">
        <v>534</v>
      </c>
      <c r="E51" s="17" t="s">
        <v>534</v>
      </c>
      <c r="F51" s="82" t="n">
        <v>623</v>
      </c>
      <c r="G51" s="32" t="s">
        <v>34</v>
      </c>
      <c r="H51" s="37" t="n">
        <v>419</v>
      </c>
      <c r="I51" s="32" t="n">
        <v>16</v>
      </c>
      <c r="J51" s="32" t="n">
        <v>23</v>
      </c>
      <c r="K51" s="32" t="n">
        <v>36</v>
      </c>
      <c r="L51" s="32" t="n">
        <v>1</v>
      </c>
      <c r="M51" s="32" t="n">
        <v>4</v>
      </c>
      <c r="N51" s="32" t="n">
        <v>16</v>
      </c>
      <c r="P51" s="32" t="n">
        <v>35</v>
      </c>
      <c r="Q51" s="32" t="n">
        <v>6</v>
      </c>
      <c r="R51" s="32" t="n">
        <v>151</v>
      </c>
      <c r="T51" s="32" t="n">
        <v>3</v>
      </c>
      <c r="U51" s="32" t="n">
        <v>3</v>
      </c>
      <c r="V51" s="32" t="n">
        <v>0</v>
      </c>
      <c r="AC51" s="32" t="n">
        <v>0</v>
      </c>
      <c r="AD51" s="32" t="n">
        <v>17</v>
      </c>
      <c r="AE51" s="18" t="n">
        <f aca="false">SUM(I51:AD51)</f>
        <v>311</v>
      </c>
    </row>
    <row r="52" s="1" customFormat="true" ht="16.5" hidden="false" customHeight="false" outlineLevel="0" collapsed="false">
      <c r="A52" s="11" t="n">
        <v>22</v>
      </c>
      <c r="B52" s="12" t="n">
        <v>16</v>
      </c>
      <c r="C52" s="13" t="n">
        <v>67</v>
      </c>
      <c r="D52" s="17" t="s">
        <v>534</v>
      </c>
      <c r="E52" s="17" t="s">
        <v>534</v>
      </c>
      <c r="F52" s="82" t="n">
        <v>624</v>
      </c>
      <c r="G52" s="32" t="s">
        <v>33</v>
      </c>
      <c r="H52" s="37" t="n">
        <v>637</v>
      </c>
      <c r="I52" s="32" t="n">
        <v>28</v>
      </c>
      <c r="J52" s="32" t="n">
        <v>99</v>
      </c>
      <c r="K52" s="32" t="n">
        <v>67</v>
      </c>
      <c r="L52" s="32" t="n">
        <v>4</v>
      </c>
      <c r="M52" s="32" t="n">
        <v>8</v>
      </c>
      <c r="N52" s="32" t="n">
        <v>18</v>
      </c>
      <c r="P52" s="32" t="n">
        <v>70</v>
      </c>
      <c r="Q52" s="32" t="n">
        <v>5</v>
      </c>
      <c r="R52" s="32" t="n">
        <v>88</v>
      </c>
      <c r="T52" s="32" t="n">
        <v>3</v>
      </c>
      <c r="U52" s="32" t="n">
        <v>3</v>
      </c>
      <c r="V52" s="32" t="n">
        <v>2</v>
      </c>
      <c r="AC52" s="32" t="n">
        <v>0</v>
      </c>
      <c r="AD52" s="32" t="n">
        <v>15</v>
      </c>
      <c r="AE52" s="18" t="n">
        <f aca="false">SUM(I52:AD52)</f>
        <v>410</v>
      </c>
    </row>
    <row r="53" s="1" customFormat="true" ht="16.5" hidden="false" customHeight="false" outlineLevel="0" collapsed="false">
      <c r="A53" s="11" t="n">
        <v>23</v>
      </c>
      <c r="B53" s="12" t="n">
        <v>16</v>
      </c>
      <c r="C53" s="13" t="n">
        <v>67</v>
      </c>
      <c r="D53" s="17" t="s">
        <v>534</v>
      </c>
      <c r="E53" s="17" t="s">
        <v>534</v>
      </c>
      <c r="F53" s="82" t="n">
        <v>625</v>
      </c>
      <c r="G53" s="32" t="s">
        <v>33</v>
      </c>
      <c r="H53" s="37" t="n">
        <v>479</v>
      </c>
      <c r="I53" s="32" t="n">
        <v>25</v>
      </c>
      <c r="J53" s="32" t="n">
        <v>28</v>
      </c>
      <c r="K53" s="32" t="n">
        <v>64</v>
      </c>
      <c r="L53" s="32" t="n">
        <v>3</v>
      </c>
      <c r="M53" s="32" t="n">
        <v>2</v>
      </c>
      <c r="N53" s="32" t="n">
        <v>25</v>
      </c>
      <c r="P53" s="32" t="n">
        <v>87</v>
      </c>
      <c r="Q53" s="32" t="n">
        <v>4</v>
      </c>
      <c r="R53" s="32" t="n">
        <v>119</v>
      </c>
      <c r="T53" s="32" t="n">
        <v>2</v>
      </c>
      <c r="U53" s="32" t="n">
        <v>0</v>
      </c>
      <c r="V53" s="32" t="n">
        <v>0</v>
      </c>
      <c r="AC53" s="32" t="n">
        <v>0</v>
      </c>
      <c r="AD53" s="32" t="n">
        <v>4</v>
      </c>
      <c r="AE53" s="18" t="n">
        <f aca="false">SUM(I53:AD53)</f>
        <v>363</v>
      </c>
    </row>
    <row r="54" s="1" customFormat="true" ht="16.5" hidden="false" customHeight="false" outlineLevel="0" collapsed="false">
      <c r="A54" s="11" t="n">
        <v>24</v>
      </c>
      <c r="B54" s="12" t="n">
        <v>16</v>
      </c>
      <c r="C54" s="13" t="n">
        <v>67</v>
      </c>
      <c r="D54" s="17" t="s">
        <v>534</v>
      </c>
      <c r="E54" s="17" t="s">
        <v>534</v>
      </c>
      <c r="F54" s="82" t="n">
        <v>626</v>
      </c>
      <c r="G54" s="32" t="s">
        <v>33</v>
      </c>
      <c r="H54" s="37" t="n">
        <v>390</v>
      </c>
      <c r="I54" s="32" t="n">
        <v>8</v>
      </c>
      <c r="J54" s="32" t="n">
        <v>35</v>
      </c>
      <c r="K54" s="32" t="n">
        <v>30</v>
      </c>
      <c r="L54" s="32" t="n">
        <v>2</v>
      </c>
      <c r="M54" s="32" t="n">
        <v>6</v>
      </c>
      <c r="N54" s="32" t="n">
        <v>18</v>
      </c>
      <c r="P54" s="32" t="n">
        <v>43</v>
      </c>
      <c r="Q54" s="32" t="n">
        <v>14</v>
      </c>
      <c r="R54" s="32" t="n">
        <v>129</v>
      </c>
      <c r="T54" s="32" t="n">
        <v>1</v>
      </c>
      <c r="U54" s="32" t="n">
        <v>2</v>
      </c>
      <c r="V54" s="32" t="n">
        <v>0</v>
      </c>
      <c r="AC54" s="32" t="n">
        <v>0</v>
      </c>
      <c r="AD54" s="32" t="n">
        <v>0</v>
      </c>
      <c r="AE54" s="18" t="n">
        <f aca="false">SUM(I54:AD54)</f>
        <v>288</v>
      </c>
    </row>
    <row r="55" s="1" customFormat="true" ht="16.5" hidden="false" customHeight="false" outlineLevel="0" collapsed="false">
      <c r="A55" s="11" t="n">
        <v>25</v>
      </c>
      <c r="B55" s="12" t="n">
        <v>16</v>
      </c>
      <c r="C55" s="13" t="n">
        <v>67</v>
      </c>
      <c r="D55" s="17" t="s">
        <v>534</v>
      </c>
      <c r="E55" s="17" t="s">
        <v>534</v>
      </c>
      <c r="F55" s="82" t="n">
        <v>627</v>
      </c>
      <c r="G55" s="32" t="s">
        <v>33</v>
      </c>
      <c r="H55" s="37" t="n">
        <v>197</v>
      </c>
      <c r="I55" s="32" t="n">
        <v>2</v>
      </c>
      <c r="J55" s="32" t="n">
        <v>29</v>
      </c>
      <c r="K55" s="32" t="n">
        <v>14</v>
      </c>
      <c r="L55" s="32" t="n">
        <v>2</v>
      </c>
      <c r="M55" s="32" t="n">
        <v>2</v>
      </c>
      <c r="N55" s="32" t="n">
        <v>11</v>
      </c>
      <c r="P55" s="32" t="n">
        <v>59</v>
      </c>
      <c r="Q55" s="32" t="n">
        <v>0</v>
      </c>
      <c r="R55" s="32" t="n">
        <v>23</v>
      </c>
      <c r="T55" s="32" t="n">
        <v>1</v>
      </c>
      <c r="U55" s="32" t="n">
        <v>0</v>
      </c>
      <c r="V55" s="32" t="n">
        <v>0</v>
      </c>
      <c r="AC55" s="32" t="n">
        <v>0</v>
      </c>
      <c r="AD55" s="32" t="n">
        <v>4</v>
      </c>
      <c r="AE55" s="18" t="n">
        <f aca="false">SUM(I55:AD55)</f>
        <v>147</v>
      </c>
    </row>
    <row r="56" s="1" customFormat="true" ht="16.5" hidden="false" customHeight="false" outlineLevel="0" collapsed="false">
      <c r="A56" s="11" t="n">
        <v>26</v>
      </c>
      <c r="B56" s="12" t="n">
        <v>16</v>
      </c>
      <c r="C56" s="13" t="n">
        <v>67</v>
      </c>
      <c r="D56" s="17" t="s">
        <v>534</v>
      </c>
      <c r="E56" s="17" t="s">
        <v>534</v>
      </c>
      <c r="F56" s="82" t="n">
        <v>628</v>
      </c>
      <c r="G56" s="32" t="s">
        <v>33</v>
      </c>
      <c r="H56" s="37" t="n">
        <v>601</v>
      </c>
      <c r="I56" s="32" t="n">
        <v>19</v>
      </c>
      <c r="J56" s="32" t="n">
        <v>54</v>
      </c>
      <c r="K56" s="32" t="n">
        <v>59</v>
      </c>
      <c r="L56" s="32" t="n">
        <v>6</v>
      </c>
      <c r="M56" s="32" t="n">
        <v>7</v>
      </c>
      <c r="N56" s="32" t="n">
        <v>18</v>
      </c>
      <c r="P56" s="32" t="n">
        <v>21</v>
      </c>
      <c r="Q56" s="32" t="n">
        <v>4</v>
      </c>
      <c r="R56" s="32" t="n">
        <v>137</v>
      </c>
      <c r="T56" s="32" t="n">
        <v>5</v>
      </c>
      <c r="U56" s="32" t="n">
        <v>5</v>
      </c>
      <c r="V56" s="32" t="n">
        <v>1</v>
      </c>
      <c r="AC56" s="32" t="n">
        <v>0</v>
      </c>
      <c r="AD56" s="32" t="n">
        <v>21</v>
      </c>
      <c r="AE56" s="18" t="n">
        <f aca="false">SUM(I56:AD56)</f>
        <v>357</v>
      </c>
    </row>
    <row r="57" s="1" customFormat="true" ht="16.5" hidden="false" customHeight="false" outlineLevel="0" collapsed="false">
      <c r="A57" s="11" t="n">
        <v>27</v>
      </c>
      <c r="B57" s="12" t="n">
        <v>16</v>
      </c>
      <c r="C57" s="13" t="n">
        <v>67</v>
      </c>
      <c r="D57" s="17" t="s">
        <v>534</v>
      </c>
      <c r="E57" s="17" t="s">
        <v>534</v>
      </c>
      <c r="F57" s="82" t="n">
        <v>629</v>
      </c>
      <c r="G57" s="32" t="s">
        <v>33</v>
      </c>
      <c r="H57" s="37" t="n">
        <v>201</v>
      </c>
      <c r="I57" s="32" t="n">
        <v>10</v>
      </c>
      <c r="J57" s="32" t="n">
        <v>10</v>
      </c>
      <c r="K57" s="32" t="n">
        <v>47</v>
      </c>
      <c r="L57" s="32" t="n">
        <v>0</v>
      </c>
      <c r="M57" s="32" t="n">
        <v>4</v>
      </c>
      <c r="N57" s="32" t="n">
        <v>7</v>
      </c>
      <c r="P57" s="32" t="n">
        <v>32</v>
      </c>
      <c r="Q57" s="32" t="n">
        <v>1</v>
      </c>
      <c r="R57" s="32" t="n">
        <v>45</v>
      </c>
      <c r="T57" s="32" t="n">
        <v>2</v>
      </c>
      <c r="U57" s="32" t="n">
        <v>0</v>
      </c>
      <c r="V57" s="32" t="n">
        <v>0</v>
      </c>
      <c r="AC57" s="32" t="n">
        <v>0</v>
      </c>
      <c r="AD57" s="32" t="n">
        <v>5</v>
      </c>
      <c r="AE57" s="18" t="n">
        <f aca="false">SUM(I57:AD57)</f>
        <v>163</v>
      </c>
    </row>
    <row r="58" s="1" customFormat="true" ht="16.5" hidden="false" customHeight="false" outlineLevel="0" collapsed="false">
      <c r="A58" s="11" t="n">
        <v>28</v>
      </c>
      <c r="B58" s="12" t="n">
        <v>16</v>
      </c>
      <c r="C58" s="13" t="n">
        <v>67</v>
      </c>
      <c r="D58" s="17" t="s">
        <v>534</v>
      </c>
      <c r="E58" s="17" t="s">
        <v>534</v>
      </c>
      <c r="F58" s="82" t="n">
        <v>630</v>
      </c>
      <c r="G58" s="32" t="s">
        <v>33</v>
      </c>
      <c r="H58" s="37" t="n">
        <v>472</v>
      </c>
      <c r="I58" s="32" t="n">
        <v>15</v>
      </c>
      <c r="J58" s="32" t="n">
        <v>56</v>
      </c>
      <c r="K58" s="32" t="n">
        <v>47</v>
      </c>
      <c r="L58" s="32" t="n">
        <v>6</v>
      </c>
      <c r="M58" s="32" t="n">
        <v>4</v>
      </c>
      <c r="N58" s="32" t="n">
        <v>20</v>
      </c>
      <c r="P58" s="32" t="n">
        <v>81</v>
      </c>
      <c r="Q58" s="32" t="n">
        <v>9</v>
      </c>
      <c r="R58" s="32" t="n">
        <v>68</v>
      </c>
      <c r="T58" s="32" t="n">
        <v>1</v>
      </c>
      <c r="U58" s="32" t="n">
        <v>0</v>
      </c>
      <c r="V58" s="32" t="n">
        <v>3</v>
      </c>
      <c r="AC58" s="32" t="n">
        <v>0</v>
      </c>
      <c r="AD58" s="32" t="n">
        <v>17</v>
      </c>
      <c r="AE58" s="18" t="n">
        <f aca="false">SUM(I58:AD58)</f>
        <v>327</v>
      </c>
    </row>
    <row r="59" s="1" customFormat="true" ht="16.5" hidden="false" customHeight="false" outlineLevel="0" collapsed="false">
      <c r="A59" s="11" t="n">
        <v>29</v>
      </c>
      <c r="B59" s="12" t="n">
        <v>16</v>
      </c>
      <c r="C59" s="13" t="n">
        <v>67</v>
      </c>
      <c r="D59" s="17" t="s">
        <v>534</v>
      </c>
      <c r="E59" s="17" t="s">
        <v>534</v>
      </c>
      <c r="F59" s="82" t="n">
        <v>630</v>
      </c>
      <c r="G59" s="32" t="s">
        <v>34</v>
      </c>
      <c r="H59" s="37" t="n">
        <v>472</v>
      </c>
      <c r="I59" s="32" t="n">
        <v>10</v>
      </c>
      <c r="J59" s="32" t="n">
        <v>68</v>
      </c>
      <c r="K59" s="32" t="n">
        <v>46</v>
      </c>
      <c r="L59" s="32" t="n">
        <v>5</v>
      </c>
      <c r="M59" s="32" t="n">
        <v>4</v>
      </c>
      <c r="N59" s="32" t="n">
        <v>10</v>
      </c>
      <c r="P59" s="32" t="n">
        <v>78</v>
      </c>
      <c r="Q59" s="32" t="n">
        <v>12</v>
      </c>
      <c r="R59" s="32" t="n">
        <v>84</v>
      </c>
      <c r="T59" s="32" t="n">
        <v>3</v>
      </c>
      <c r="U59" s="32" t="n">
        <v>5</v>
      </c>
      <c r="V59" s="32" t="n">
        <v>0</v>
      </c>
      <c r="AC59" s="32" t="n">
        <v>0</v>
      </c>
      <c r="AD59" s="32" t="n">
        <v>16</v>
      </c>
      <c r="AE59" s="18" t="n">
        <f aca="false">SUM(I59:AD59)</f>
        <v>341</v>
      </c>
    </row>
    <row r="60" s="1" customFormat="true" ht="17.25" hidden="false" customHeight="false" outlineLevel="0" collapsed="false">
      <c r="A60" s="11" t="n">
        <v>30</v>
      </c>
      <c r="B60" s="12" t="n">
        <v>16</v>
      </c>
      <c r="C60" s="13" t="n">
        <v>67</v>
      </c>
      <c r="D60" s="17" t="s">
        <v>534</v>
      </c>
      <c r="E60" s="17" t="s">
        <v>534</v>
      </c>
      <c r="F60" s="83" t="n">
        <v>631</v>
      </c>
      <c r="G60" s="32" t="s">
        <v>33</v>
      </c>
      <c r="H60" s="37" t="n">
        <v>381</v>
      </c>
      <c r="I60" s="32" t="n">
        <v>25</v>
      </c>
      <c r="J60" s="32" t="n">
        <v>9</v>
      </c>
      <c r="K60" s="32" t="n">
        <v>19</v>
      </c>
      <c r="L60" s="32" t="n">
        <v>0</v>
      </c>
      <c r="M60" s="32" t="n">
        <v>1</v>
      </c>
      <c r="N60" s="32" t="n">
        <v>24</v>
      </c>
      <c r="P60" s="32" t="n">
        <v>18</v>
      </c>
      <c r="Q60" s="32" t="n">
        <v>2</v>
      </c>
      <c r="R60" s="32" t="n">
        <v>138</v>
      </c>
      <c r="T60" s="32" t="n">
        <v>3</v>
      </c>
      <c r="U60" s="32" t="n">
        <v>1</v>
      </c>
      <c r="V60" s="32" t="n">
        <v>0</v>
      </c>
      <c r="AC60" s="32" t="n">
        <v>0</v>
      </c>
      <c r="AD60" s="32" t="n">
        <v>7</v>
      </c>
      <c r="AE60" s="18" t="n">
        <f aca="false">SUM(I60:AD60)</f>
        <v>247</v>
      </c>
    </row>
    <row r="61" s="1" customFormat="true" ht="16.5" hidden="false" customHeight="false" outlineLevel="0" collapsed="false">
      <c r="C61" s="29" t="s">
        <v>65</v>
      </c>
      <c r="D61" s="30" t="s">
        <v>66</v>
      </c>
      <c r="E61" s="30"/>
      <c r="F61" s="311"/>
      <c r="G61" s="30"/>
      <c r="H61" s="31" t="n">
        <f aca="false">SUM(H31:H60)</f>
        <v>15804</v>
      </c>
      <c r="I61" s="31" t="n">
        <f aca="false">SUM(I31:I60)</f>
        <v>349</v>
      </c>
      <c r="J61" s="31" t="n">
        <f aca="false">SUM(J31:J60)</f>
        <v>1353</v>
      </c>
      <c r="K61" s="31" t="n">
        <f aca="false">SUM(K31:K60)</f>
        <v>1341</v>
      </c>
      <c r="L61" s="31" t="n">
        <f aca="false">SUM(L31:L60)</f>
        <v>71</v>
      </c>
      <c r="M61" s="31" t="n">
        <f aca="false">SUM(M31:M60)</f>
        <v>179</v>
      </c>
      <c r="N61" s="31" t="n">
        <f aca="false">SUM(N31:N60)</f>
        <v>795</v>
      </c>
      <c r="O61" s="31" t="n">
        <f aca="false">SUM(O31:O60)</f>
        <v>0</v>
      </c>
      <c r="P61" s="31" t="n">
        <f aca="false">SUM(P31:P60)</f>
        <v>2334</v>
      </c>
      <c r="Q61" s="31" t="n">
        <f aca="false">SUM(Q31:Q60)</f>
        <v>247</v>
      </c>
      <c r="R61" s="31" t="n">
        <f aca="false">SUM(R31:R60)</f>
        <v>3793</v>
      </c>
      <c r="T61" s="31" t="n">
        <f aca="false">SUM(T31:T60)</f>
        <v>72</v>
      </c>
      <c r="U61" s="31" t="n">
        <f aca="false">SUM(U31:U60)</f>
        <v>56</v>
      </c>
      <c r="V61" s="31" t="n">
        <f aca="false">SUM(V31:V60)</f>
        <v>18</v>
      </c>
      <c r="W61" s="31" t="n">
        <f aca="false">SUM(W31:W60)</f>
        <v>0</v>
      </c>
      <c r="X61" s="31" t="n">
        <f aca="false">SUM(X31:X60)</f>
        <v>0</v>
      </c>
      <c r="Y61" s="31" t="n">
        <f aca="false">SUM(Y31:Y60)</f>
        <v>0</v>
      </c>
      <c r="Z61" s="31" t="n">
        <f aca="false">SUM(Z31:Z60)</f>
        <v>0</v>
      </c>
      <c r="AA61" s="31" t="n">
        <f aca="false">SUM(AA31:AA60)</f>
        <v>0</v>
      </c>
      <c r="AB61" s="31" t="n">
        <f aca="false">SUM(AB31:AB60)</f>
        <v>0</v>
      </c>
      <c r="AC61" s="31" t="n">
        <f aca="false">SUM(AC31:AC60)</f>
        <v>4</v>
      </c>
      <c r="AD61" s="31" t="n">
        <f aca="false">SUM(AD31:AD60)</f>
        <v>363</v>
      </c>
      <c r="AE61" s="30" t="n">
        <f aca="false">SUM(I61:AD61)</f>
        <v>10975</v>
      </c>
    </row>
    <row r="62" s="1" customFormat="true" ht="16.5" hidden="false" customHeight="false" outlineLevel="0" collapsed="false">
      <c r="F62" s="3"/>
      <c r="G62" s="3"/>
      <c r="U62" s="1" t="n">
        <f aca="false">U61/2</f>
        <v>28</v>
      </c>
      <c r="V62" s="1" t="n">
        <f aca="false">V61/2</f>
        <v>9</v>
      </c>
      <c r="Y62" s="3"/>
    </row>
    <row r="63" s="1" customFormat="true" ht="16.5" hidden="false" customHeight="true" outlineLevel="0" collapsed="false">
      <c r="C63" s="29" t="s">
        <v>67</v>
      </c>
      <c r="D63" s="32" t="s">
        <v>68</v>
      </c>
      <c r="E63" s="32"/>
      <c r="F63" s="32"/>
      <c r="G63" s="32"/>
      <c r="H63" s="33" t="s">
        <v>8</v>
      </c>
      <c r="I63" s="9" t="s">
        <v>9</v>
      </c>
      <c r="J63" s="9" t="s">
        <v>10</v>
      </c>
      <c r="K63" s="9" t="s">
        <v>11</v>
      </c>
      <c r="L63" s="9" t="s">
        <v>12</v>
      </c>
      <c r="M63" s="9" t="s">
        <v>13</v>
      </c>
      <c r="N63" s="9" t="s">
        <v>14</v>
      </c>
      <c r="O63" s="309" t="s">
        <v>15</v>
      </c>
      <c r="P63" s="9" t="s">
        <v>16</v>
      </c>
      <c r="Q63" s="9" t="s">
        <v>17</v>
      </c>
      <c r="R63" s="9" t="s">
        <v>18</v>
      </c>
      <c r="S63" s="1" t="s">
        <v>19</v>
      </c>
      <c r="T63" s="9" t="s">
        <v>20</v>
      </c>
      <c r="U63" s="10" t="s">
        <v>24</v>
      </c>
      <c r="V63" s="10" t="s">
        <v>25</v>
      </c>
      <c r="W63" s="10" t="s">
        <v>26</v>
      </c>
      <c r="X63" s="10" t="s">
        <v>27</v>
      </c>
      <c r="Y63" s="10" t="s">
        <v>28</v>
      </c>
      <c r="Z63" s="1" t="s">
        <v>29</v>
      </c>
      <c r="AA63" s="1" t="s">
        <v>30</v>
      </c>
    </row>
    <row r="64" s="1" customFormat="true" ht="16.5" hidden="false" customHeight="false" outlineLevel="0" collapsed="false">
      <c r="D64" s="32"/>
      <c r="E64" s="32"/>
      <c r="F64" s="32"/>
      <c r="G64" s="32"/>
      <c r="H64" s="20" t="n">
        <f aca="false">H61</f>
        <v>15804</v>
      </c>
      <c r="I64" s="20" t="n">
        <f aca="false">I61+28</f>
        <v>377</v>
      </c>
      <c r="J64" s="20" t="n">
        <f aca="false">J61+9</f>
        <v>1362</v>
      </c>
      <c r="K64" s="20" t="n">
        <f aca="false">K61+28</f>
        <v>1369</v>
      </c>
      <c r="L64" s="20" t="n">
        <f aca="false">L61+9</f>
        <v>80</v>
      </c>
      <c r="M64" s="20" t="n">
        <f aca="false">M61</f>
        <v>179</v>
      </c>
      <c r="N64" s="20" t="n">
        <f aca="false">N61</f>
        <v>795</v>
      </c>
      <c r="P64" s="20" t="n">
        <f aca="false">P61</f>
        <v>2334</v>
      </c>
      <c r="Q64" s="20" t="n">
        <f aca="false">Q61</f>
        <v>247</v>
      </c>
      <c r="R64" s="20" t="n">
        <f aca="false">R61</f>
        <v>3793</v>
      </c>
      <c r="T64" s="20" t="n">
        <f aca="false">T61</f>
        <v>72</v>
      </c>
      <c r="Y64" s="3"/>
      <c r="Z64" s="1" t="n">
        <v>4</v>
      </c>
      <c r="AA64" s="1" t="n">
        <v>363</v>
      </c>
      <c r="AB64" s="1" t="n">
        <f aca="false">SUM(I64:AA64)</f>
        <v>10975</v>
      </c>
    </row>
    <row r="65" s="1" customFormat="true" ht="16.5" hidden="false" customHeight="false" outlineLevel="0" collapsed="false">
      <c r="F65" s="3"/>
      <c r="G65" s="3"/>
      <c r="X65" s="3"/>
    </row>
    <row r="66" s="1" customFormat="true" ht="30.75" hidden="false" customHeight="true" outlineLevel="0" collapsed="false">
      <c r="C66" s="29" t="s">
        <v>69</v>
      </c>
      <c r="D66" s="32" t="s">
        <v>70</v>
      </c>
      <c r="E66" s="32"/>
      <c r="F66" s="32"/>
      <c r="G66" s="32"/>
      <c r="H66" s="33" t="s">
        <v>8</v>
      </c>
      <c r="I66" s="34" t="s">
        <v>71</v>
      </c>
      <c r="J66" s="34"/>
      <c r="K66" s="34" t="s">
        <v>72</v>
      </c>
      <c r="L66" s="34"/>
      <c r="M66" s="9" t="s">
        <v>13</v>
      </c>
      <c r="N66" s="9" t="s">
        <v>14</v>
      </c>
      <c r="O66" s="309" t="s">
        <v>15</v>
      </c>
      <c r="P66" s="9" t="s">
        <v>16</v>
      </c>
      <c r="Q66" s="9" t="s">
        <v>17</v>
      </c>
      <c r="R66" s="9" t="s">
        <v>18</v>
      </c>
      <c r="S66" s="1" t="s">
        <v>19</v>
      </c>
      <c r="T66" s="9" t="s">
        <v>20</v>
      </c>
      <c r="U66" s="10" t="s">
        <v>24</v>
      </c>
      <c r="V66" s="10" t="s">
        <v>25</v>
      </c>
      <c r="W66" s="10" t="s">
        <v>26</v>
      </c>
      <c r="X66" s="10" t="s">
        <v>27</v>
      </c>
      <c r="Y66" s="10" t="s">
        <v>28</v>
      </c>
      <c r="Z66" s="1" t="s">
        <v>29</v>
      </c>
      <c r="AA66" s="1" t="s">
        <v>30</v>
      </c>
    </row>
    <row r="67" s="1" customFormat="true" ht="16.5" hidden="false" customHeight="false" outlineLevel="0" collapsed="false">
      <c r="D67" s="32"/>
      <c r="E67" s="32"/>
      <c r="F67" s="32"/>
      <c r="G67" s="32"/>
      <c r="H67" s="20" t="n">
        <f aca="false">H61</f>
        <v>15804</v>
      </c>
      <c r="I67" s="35" t="n">
        <f aca="false">I64+K64</f>
        <v>1746</v>
      </c>
      <c r="J67" s="35"/>
      <c r="K67" s="35" t="n">
        <f aca="false">J64+L64</f>
        <v>1442</v>
      </c>
      <c r="L67" s="35"/>
      <c r="M67" s="20" t="n">
        <f aca="false">M64</f>
        <v>179</v>
      </c>
      <c r="N67" s="20" t="n">
        <f aca="false">N64</f>
        <v>795</v>
      </c>
      <c r="O67" s="1" t="s">
        <v>148</v>
      </c>
      <c r="P67" s="20" t="n">
        <f aca="false">P64</f>
        <v>2334</v>
      </c>
      <c r="Q67" s="20" t="n">
        <f aca="false">Q64</f>
        <v>247</v>
      </c>
      <c r="R67" s="20" t="n">
        <f aca="false">R64</f>
        <v>3793</v>
      </c>
      <c r="S67" s="1" t="s">
        <v>148</v>
      </c>
      <c r="T67" s="20" t="n">
        <f aca="false">T64</f>
        <v>72</v>
      </c>
      <c r="U67" s="3" t="s">
        <v>148</v>
      </c>
      <c r="V67" s="3" t="s">
        <v>148</v>
      </c>
      <c r="W67" s="3" t="s">
        <v>148</v>
      </c>
      <c r="X67" s="3" t="s">
        <v>148</v>
      </c>
      <c r="Y67" s="3" t="s">
        <v>148</v>
      </c>
      <c r="Z67" s="1" t="n">
        <v>4</v>
      </c>
      <c r="AA67" s="1" t="n">
        <v>363</v>
      </c>
      <c r="AB67" s="1" t="n">
        <f aca="false">SUM(I67:AA67)</f>
        <v>10975</v>
      </c>
    </row>
    <row r="70" s="1" customFormat="true" ht="16.5" hidden="false" customHeight="false" outlineLevel="0" collapsed="false">
      <c r="A70" s="5" t="s">
        <v>1</v>
      </c>
      <c r="B70" s="6" t="s">
        <v>2</v>
      </c>
      <c r="C70" s="7" t="s">
        <v>3</v>
      </c>
      <c r="D70" s="5" t="s">
        <v>4</v>
      </c>
      <c r="E70" s="5" t="s">
        <v>5</v>
      </c>
      <c r="F70" s="8" t="s">
        <v>6</v>
      </c>
      <c r="G70" s="8" t="s">
        <v>7</v>
      </c>
      <c r="H70" s="8" t="s">
        <v>8</v>
      </c>
      <c r="I70" s="9" t="s">
        <v>9</v>
      </c>
      <c r="J70" s="9" t="s">
        <v>10</v>
      </c>
      <c r="K70" s="9" t="s">
        <v>11</v>
      </c>
      <c r="L70" s="9" t="s">
        <v>12</v>
      </c>
      <c r="M70" s="9" t="s">
        <v>13</v>
      </c>
      <c r="N70" s="9" t="s">
        <v>14</v>
      </c>
      <c r="O70" s="9" t="s">
        <v>15</v>
      </c>
      <c r="P70" s="9" t="s">
        <v>16</v>
      </c>
      <c r="Q70" s="9" t="s">
        <v>17</v>
      </c>
      <c r="R70" s="9" t="s">
        <v>18</v>
      </c>
      <c r="S70" s="9" t="s">
        <v>19</v>
      </c>
      <c r="T70" s="9" t="s">
        <v>20</v>
      </c>
      <c r="U70" s="10" t="s">
        <v>21</v>
      </c>
      <c r="V70" s="10" t="s">
        <v>22</v>
      </c>
      <c r="W70" s="10" t="s">
        <v>23</v>
      </c>
      <c r="X70" s="9" t="s">
        <v>24</v>
      </c>
      <c r="Y70" s="9" t="s">
        <v>25</v>
      </c>
      <c r="Z70" s="9" t="s">
        <v>26</v>
      </c>
      <c r="AA70" s="9" t="s">
        <v>27</v>
      </c>
      <c r="AB70" s="9" t="s">
        <v>28</v>
      </c>
      <c r="AC70" s="9" t="s">
        <v>29</v>
      </c>
      <c r="AD70" s="9" t="s">
        <v>30</v>
      </c>
      <c r="AE70" s="9" t="s">
        <v>31</v>
      </c>
    </row>
    <row r="71" s="1" customFormat="true" ht="16.5" hidden="false" customHeight="false" outlineLevel="0" collapsed="false">
      <c r="A71" s="11" t="n">
        <v>1</v>
      </c>
      <c r="B71" s="12" t="n">
        <v>4</v>
      </c>
      <c r="C71" s="13" t="n">
        <v>2</v>
      </c>
      <c r="D71" s="17" t="s">
        <v>535</v>
      </c>
      <c r="E71" s="17" t="s">
        <v>535</v>
      </c>
      <c r="F71" s="16" t="n">
        <v>766</v>
      </c>
      <c r="G71" s="17" t="s">
        <v>33</v>
      </c>
      <c r="H71" s="37" t="n">
        <v>613</v>
      </c>
      <c r="I71" s="20" t="n">
        <v>14</v>
      </c>
      <c r="J71" s="20" t="n">
        <v>23</v>
      </c>
      <c r="K71" s="20" t="n">
        <v>40</v>
      </c>
      <c r="L71" s="20" t="n">
        <v>0</v>
      </c>
      <c r="M71" s="20" t="n">
        <v>2</v>
      </c>
      <c r="N71" s="20" t="n">
        <v>79</v>
      </c>
      <c r="O71" s="20" t="n">
        <v>0</v>
      </c>
      <c r="P71" s="20" t="n">
        <v>0</v>
      </c>
      <c r="Q71" s="20" t="n">
        <v>0</v>
      </c>
      <c r="R71" s="20" t="n">
        <v>67</v>
      </c>
      <c r="S71" s="20" t="n">
        <v>0</v>
      </c>
      <c r="T71" s="20" t="n">
        <v>126</v>
      </c>
      <c r="U71" s="38" t="n">
        <v>0</v>
      </c>
      <c r="V71" s="38" t="n">
        <v>1</v>
      </c>
      <c r="W71" s="38" t="n">
        <v>0</v>
      </c>
      <c r="X71" s="20" t="n">
        <v>0</v>
      </c>
      <c r="Y71" s="20" t="n">
        <v>0</v>
      </c>
      <c r="Z71" s="20"/>
      <c r="AA71" s="20" t="n">
        <v>0</v>
      </c>
      <c r="AB71" s="20" t="n">
        <v>0</v>
      </c>
      <c r="AC71" s="20" t="n">
        <v>0</v>
      </c>
      <c r="AD71" s="20" t="n">
        <v>24</v>
      </c>
      <c r="AE71" s="20" t="n">
        <f aca="false">SUM(I71:AD71)</f>
        <v>376</v>
      </c>
    </row>
    <row r="72" s="1" customFormat="true" ht="16.5" hidden="false" customHeight="false" outlineLevel="0" collapsed="false">
      <c r="A72" s="11" t="n">
        <v>2</v>
      </c>
      <c r="B72" s="12" t="n">
        <v>4</v>
      </c>
      <c r="C72" s="13" t="n">
        <v>2</v>
      </c>
      <c r="D72" s="17" t="s">
        <v>535</v>
      </c>
      <c r="E72" s="17" t="s">
        <v>535</v>
      </c>
      <c r="F72" s="16" t="n">
        <v>766</v>
      </c>
      <c r="G72" s="17" t="s">
        <v>34</v>
      </c>
      <c r="H72" s="37" t="n">
        <v>613</v>
      </c>
      <c r="I72" s="20" t="n">
        <v>5</v>
      </c>
      <c r="J72" s="20" t="n">
        <v>31</v>
      </c>
      <c r="K72" s="20" t="n">
        <v>45</v>
      </c>
      <c r="L72" s="20" t="n">
        <v>2</v>
      </c>
      <c r="M72" s="20" t="n">
        <v>1</v>
      </c>
      <c r="N72" s="20" t="n">
        <v>76</v>
      </c>
      <c r="O72" s="20" t="n">
        <v>0</v>
      </c>
      <c r="P72" s="20" t="n">
        <v>5</v>
      </c>
      <c r="Q72" s="20" t="n">
        <v>0</v>
      </c>
      <c r="R72" s="20" t="n">
        <v>50</v>
      </c>
      <c r="S72" s="20" t="n">
        <v>0</v>
      </c>
      <c r="T72" s="20" t="n">
        <v>119</v>
      </c>
      <c r="U72" s="38" t="n">
        <v>2</v>
      </c>
      <c r="V72" s="38" t="n">
        <v>2</v>
      </c>
      <c r="W72" s="38" t="n">
        <v>0</v>
      </c>
      <c r="X72" s="20" t="n">
        <v>0</v>
      </c>
      <c r="Y72" s="20" t="n">
        <v>0</v>
      </c>
      <c r="Z72" s="20" t="n">
        <v>0</v>
      </c>
      <c r="AA72" s="20" t="n">
        <v>0</v>
      </c>
      <c r="AB72" s="20" t="n">
        <v>0</v>
      </c>
      <c r="AC72" s="20" t="n">
        <v>0</v>
      </c>
      <c r="AD72" s="20" t="n">
        <v>15</v>
      </c>
      <c r="AE72" s="20" t="n">
        <f aca="false">SUM(I72:AD72)</f>
        <v>353</v>
      </c>
    </row>
    <row r="73" s="1" customFormat="true" ht="16.5" hidden="false" customHeight="false" outlineLevel="0" collapsed="false">
      <c r="A73" s="11" t="n">
        <v>3</v>
      </c>
      <c r="B73" s="12" t="n">
        <v>4</v>
      </c>
      <c r="C73" s="13" t="n">
        <v>2</v>
      </c>
      <c r="D73" s="17" t="s">
        <v>535</v>
      </c>
      <c r="E73" s="17" t="s">
        <v>535</v>
      </c>
      <c r="F73" s="16" t="n">
        <v>767</v>
      </c>
      <c r="G73" s="17" t="s">
        <v>33</v>
      </c>
      <c r="H73" s="37" t="n">
        <v>458</v>
      </c>
      <c r="I73" s="20" t="n">
        <v>5</v>
      </c>
      <c r="J73" s="20" t="n">
        <v>17</v>
      </c>
      <c r="K73" s="20" t="n">
        <v>30</v>
      </c>
      <c r="L73" s="20" t="n">
        <v>0</v>
      </c>
      <c r="M73" s="20" t="n">
        <v>2</v>
      </c>
      <c r="N73" s="20" t="n">
        <v>68</v>
      </c>
      <c r="O73" s="20" t="n">
        <v>0</v>
      </c>
      <c r="P73" s="20" t="n">
        <v>3</v>
      </c>
      <c r="Q73" s="20" t="n">
        <v>0</v>
      </c>
      <c r="R73" s="20" t="n">
        <v>83</v>
      </c>
      <c r="S73" s="20" t="n">
        <v>0</v>
      </c>
      <c r="T73" s="20" t="n">
        <v>68</v>
      </c>
      <c r="U73" s="38" t="n">
        <v>3</v>
      </c>
      <c r="V73" s="38" t="n">
        <v>0</v>
      </c>
      <c r="W73" s="38" t="n">
        <v>0</v>
      </c>
      <c r="X73" s="20" t="n">
        <v>0</v>
      </c>
      <c r="Y73" s="20" t="n">
        <v>0</v>
      </c>
      <c r="Z73" s="20" t="n">
        <v>0</v>
      </c>
      <c r="AA73" s="20" t="n">
        <v>0</v>
      </c>
      <c r="AB73" s="20"/>
      <c r="AC73" s="20" t="n">
        <v>0</v>
      </c>
      <c r="AD73" s="20" t="n">
        <v>18</v>
      </c>
      <c r="AE73" s="20" t="n">
        <f aca="false">SUM(I73:AD73)</f>
        <v>297</v>
      </c>
    </row>
    <row r="74" s="1" customFormat="true" ht="16.5" hidden="false" customHeight="false" outlineLevel="0" collapsed="false">
      <c r="A74" s="11" t="n">
        <v>4</v>
      </c>
      <c r="B74" s="12" t="n">
        <v>4</v>
      </c>
      <c r="C74" s="13" t="n">
        <v>2</v>
      </c>
      <c r="D74" s="17" t="s">
        <v>535</v>
      </c>
      <c r="E74" s="17" t="s">
        <v>535</v>
      </c>
      <c r="F74" s="16" t="n">
        <v>767</v>
      </c>
      <c r="G74" s="27" t="s">
        <v>34</v>
      </c>
      <c r="H74" s="37" t="n">
        <v>458</v>
      </c>
      <c r="I74" s="20" t="n">
        <v>3</v>
      </c>
      <c r="J74" s="20" t="n">
        <v>15</v>
      </c>
      <c r="K74" s="20" t="n">
        <v>39</v>
      </c>
      <c r="L74" s="20" t="n">
        <v>1</v>
      </c>
      <c r="M74" s="20" t="n">
        <v>2</v>
      </c>
      <c r="N74" s="20" t="n">
        <v>59</v>
      </c>
      <c r="O74" s="20" t="n">
        <v>0</v>
      </c>
      <c r="P74" s="20" t="n">
        <v>5</v>
      </c>
      <c r="Q74" s="20" t="n">
        <v>0</v>
      </c>
      <c r="R74" s="20" t="n">
        <v>47</v>
      </c>
      <c r="S74" s="20" t="n">
        <v>0</v>
      </c>
      <c r="T74" s="20" t="n">
        <v>64</v>
      </c>
      <c r="U74" s="38" t="n">
        <v>0</v>
      </c>
      <c r="V74" s="38" t="n">
        <v>5</v>
      </c>
      <c r="W74" s="38" t="n">
        <v>0</v>
      </c>
      <c r="X74" s="20" t="n">
        <v>0</v>
      </c>
      <c r="Y74" s="20" t="n">
        <v>0</v>
      </c>
      <c r="Z74" s="20" t="n">
        <v>0</v>
      </c>
      <c r="AA74" s="20" t="n">
        <v>0</v>
      </c>
      <c r="AB74" s="20" t="n">
        <v>0</v>
      </c>
      <c r="AC74" s="20" t="n">
        <v>0</v>
      </c>
      <c r="AD74" s="20" t="n">
        <v>19</v>
      </c>
      <c r="AE74" s="20" t="n">
        <f aca="false">SUM(I74:AD74)</f>
        <v>259</v>
      </c>
    </row>
    <row r="75" s="1" customFormat="true" ht="16.5" hidden="false" customHeight="false" outlineLevel="0" collapsed="false">
      <c r="A75" s="11" t="n">
        <v>5</v>
      </c>
      <c r="B75" s="12" t="n">
        <v>4</v>
      </c>
      <c r="C75" s="13" t="n">
        <v>2</v>
      </c>
      <c r="D75" s="17" t="s">
        <v>535</v>
      </c>
      <c r="E75" s="17" t="s">
        <v>535</v>
      </c>
      <c r="F75" s="16" t="n">
        <v>768</v>
      </c>
      <c r="G75" s="17" t="s">
        <v>33</v>
      </c>
      <c r="H75" s="37" t="n">
        <v>436</v>
      </c>
      <c r="I75" s="20" t="n">
        <v>4</v>
      </c>
      <c r="J75" s="20" t="n">
        <v>9</v>
      </c>
      <c r="K75" s="20" t="n">
        <v>20</v>
      </c>
      <c r="L75" s="20" t="n">
        <v>1</v>
      </c>
      <c r="M75" s="20" t="n">
        <v>4</v>
      </c>
      <c r="N75" s="20" t="n">
        <v>75</v>
      </c>
      <c r="O75" s="20" t="n">
        <v>0</v>
      </c>
      <c r="P75" s="20" t="n">
        <v>1</v>
      </c>
      <c r="Q75" s="20" t="n">
        <v>0</v>
      </c>
      <c r="R75" s="20" t="n">
        <v>78</v>
      </c>
      <c r="S75" s="20" t="n">
        <v>0</v>
      </c>
      <c r="T75" s="20" t="n">
        <v>68</v>
      </c>
      <c r="U75" s="38" t="n">
        <v>4</v>
      </c>
      <c r="V75" s="38" t="n">
        <v>0</v>
      </c>
      <c r="W75" s="38" t="n">
        <v>0</v>
      </c>
      <c r="X75" s="20" t="n">
        <v>0</v>
      </c>
      <c r="Y75" s="20" t="n">
        <v>0</v>
      </c>
      <c r="Z75" s="20" t="n">
        <v>0</v>
      </c>
      <c r="AA75" s="20" t="n">
        <v>0</v>
      </c>
      <c r="AB75" s="20" t="n">
        <v>0</v>
      </c>
      <c r="AC75" s="20" t="n">
        <v>0</v>
      </c>
      <c r="AD75" s="20" t="n">
        <v>21</v>
      </c>
      <c r="AE75" s="20" t="n">
        <f aca="false">SUM(I75:AD75)</f>
        <v>285</v>
      </c>
    </row>
    <row r="76" s="1" customFormat="true" ht="16.5" hidden="false" customHeight="false" outlineLevel="0" collapsed="false">
      <c r="A76" s="11" t="n">
        <v>6</v>
      </c>
      <c r="B76" s="12" t="n">
        <v>4</v>
      </c>
      <c r="C76" s="13" t="n">
        <v>2</v>
      </c>
      <c r="D76" s="17" t="s">
        <v>535</v>
      </c>
      <c r="E76" s="17" t="s">
        <v>536</v>
      </c>
      <c r="F76" s="16" t="n">
        <v>768</v>
      </c>
      <c r="G76" s="17" t="s">
        <v>34</v>
      </c>
      <c r="H76" s="37" t="n">
        <v>436</v>
      </c>
      <c r="I76" s="20" t="n">
        <v>6</v>
      </c>
      <c r="J76" s="20" t="n">
        <v>19</v>
      </c>
      <c r="K76" s="20" t="n">
        <v>24</v>
      </c>
      <c r="L76" s="20" t="n">
        <v>2</v>
      </c>
      <c r="M76" s="20" t="n">
        <v>2</v>
      </c>
      <c r="N76" s="20" t="n">
        <v>49</v>
      </c>
      <c r="O76" s="20" t="n">
        <v>0</v>
      </c>
      <c r="P76" s="20" t="n">
        <v>3</v>
      </c>
      <c r="Q76" s="20" t="n">
        <v>0</v>
      </c>
      <c r="R76" s="20" t="n">
        <v>68</v>
      </c>
      <c r="S76" s="20" t="n">
        <v>0</v>
      </c>
      <c r="T76" s="20" t="n">
        <v>60</v>
      </c>
      <c r="U76" s="38" t="n">
        <v>4</v>
      </c>
      <c r="V76" s="38" t="n">
        <v>0</v>
      </c>
      <c r="W76" s="38" t="n">
        <v>0</v>
      </c>
      <c r="X76" s="20" t="n">
        <v>0</v>
      </c>
      <c r="Y76" s="20" t="n">
        <v>0</v>
      </c>
      <c r="Z76" s="20" t="n">
        <v>0</v>
      </c>
      <c r="AA76" s="20" t="n">
        <v>0</v>
      </c>
      <c r="AB76" s="20" t="n">
        <v>0</v>
      </c>
      <c r="AC76" s="20" t="n">
        <v>0</v>
      </c>
      <c r="AD76" s="20" t="n">
        <v>10</v>
      </c>
      <c r="AE76" s="20" t="n">
        <f aca="false">SUM(I76:AD76)</f>
        <v>247</v>
      </c>
    </row>
    <row r="77" s="1" customFormat="true" ht="16.5" hidden="false" customHeight="false" outlineLevel="0" collapsed="false">
      <c r="A77" s="11" t="n">
        <v>7</v>
      </c>
      <c r="B77" s="12" t="n">
        <v>4</v>
      </c>
      <c r="C77" s="13" t="n">
        <v>2</v>
      </c>
      <c r="D77" s="17" t="s">
        <v>535</v>
      </c>
      <c r="E77" s="17" t="s">
        <v>535</v>
      </c>
      <c r="F77" s="16" t="n">
        <v>769</v>
      </c>
      <c r="G77" s="17" t="s">
        <v>33</v>
      </c>
      <c r="H77" s="37" t="n">
        <v>527</v>
      </c>
      <c r="I77" s="20" t="n">
        <v>6</v>
      </c>
      <c r="J77" s="20" t="n">
        <v>14</v>
      </c>
      <c r="K77" s="20" t="n">
        <v>35</v>
      </c>
      <c r="L77" s="20" t="n">
        <v>0</v>
      </c>
      <c r="M77" s="20" t="n">
        <v>1</v>
      </c>
      <c r="N77" s="20" t="n">
        <v>61</v>
      </c>
      <c r="O77" s="20" t="n">
        <v>0</v>
      </c>
      <c r="P77" s="20" t="n">
        <v>3</v>
      </c>
      <c r="Q77" s="20" t="n">
        <v>0</v>
      </c>
      <c r="R77" s="20" t="n">
        <v>75</v>
      </c>
      <c r="S77" s="20" t="n">
        <v>0</v>
      </c>
      <c r="T77" s="20" t="n">
        <v>110</v>
      </c>
      <c r="U77" s="38" t="n">
        <v>5</v>
      </c>
      <c r="V77" s="38" t="n">
        <v>0</v>
      </c>
      <c r="W77" s="38" t="n">
        <v>0</v>
      </c>
      <c r="X77" s="20" t="n">
        <v>0</v>
      </c>
      <c r="Y77" s="20" t="n">
        <v>0</v>
      </c>
      <c r="Z77" s="20" t="n">
        <v>0</v>
      </c>
      <c r="AA77" s="20" t="n">
        <v>0</v>
      </c>
      <c r="AB77" s="20" t="n">
        <v>0</v>
      </c>
      <c r="AC77" s="20" t="n">
        <v>0</v>
      </c>
      <c r="AD77" s="20" t="n">
        <v>17</v>
      </c>
      <c r="AE77" s="20" t="n">
        <f aca="false">SUM(I77:AD77)</f>
        <v>327</v>
      </c>
    </row>
    <row r="78" s="1" customFormat="true" ht="16.5" hidden="false" customHeight="false" outlineLevel="0" collapsed="false">
      <c r="A78" s="11" t="n">
        <v>8</v>
      </c>
      <c r="B78" s="12" t="n">
        <v>4</v>
      </c>
      <c r="C78" s="13" t="n">
        <v>2</v>
      </c>
      <c r="D78" s="17" t="s">
        <v>535</v>
      </c>
      <c r="E78" s="17" t="s">
        <v>535</v>
      </c>
      <c r="F78" s="16" t="n">
        <v>769</v>
      </c>
      <c r="G78" s="17" t="s">
        <v>34</v>
      </c>
      <c r="H78" s="37" t="n">
        <v>526</v>
      </c>
      <c r="I78" s="20" t="n">
        <v>2</v>
      </c>
      <c r="J78" s="20" t="n">
        <v>12</v>
      </c>
      <c r="K78" s="20" t="n">
        <v>34</v>
      </c>
      <c r="L78" s="20" t="n">
        <v>0</v>
      </c>
      <c r="M78" s="20" t="n">
        <v>1</v>
      </c>
      <c r="N78" s="20" t="n">
        <v>83</v>
      </c>
      <c r="O78" s="20" t="n">
        <v>0</v>
      </c>
      <c r="P78" s="20" t="n">
        <v>7</v>
      </c>
      <c r="Q78" s="20" t="n">
        <v>0</v>
      </c>
      <c r="R78" s="20" t="n">
        <v>56</v>
      </c>
      <c r="S78" s="20" t="n">
        <v>0</v>
      </c>
      <c r="T78" s="20" t="n">
        <v>116</v>
      </c>
      <c r="U78" s="38" t="n">
        <v>1</v>
      </c>
      <c r="V78" s="38" t="n">
        <v>0</v>
      </c>
      <c r="W78" s="38" t="n">
        <v>0</v>
      </c>
      <c r="X78" s="20" t="n">
        <v>0</v>
      </c>
      <c r="Y78" s="20" t="n">
        <v>0</v>
      </c>
      <c r="Z78" s="20" t="n">
        <v>0</v>
      </c>
      <c r="AA78" s="20" t="n">
        <v>0</v>
      </c>
      <c r="AB78" s="20" t="n">
        <v>0</v>
      </c>
      <c r="AC78" s="20" t="n">
        <v>0</v>
      </c>
      <c r="AD78" s="20" t="n">
        <v>9</v>
      </c>
      <c r="AE78" s="20" t="n">
        <f aca="false">SUM(I78:AD78)</f>
        <v>321</v>
      </c>
    </row>
    <row r="79" s="1" customFormat="true" ht="16.5" hidden="false" customHeight="false" outlineLevel="0" collapsed="false">
      <c r="C79" s="29" t="s">
        <v>65</v>
      </c>
      <c r="D79" s="30" t="s">
        <v>66</v>
      </c>
      <c r="E79" s="30"/>
      <c r="F79" s="30"/>
      <c r="G79" s="30"/>
      <c r="H79" s="31" t="n">
        <f aca="false">SUM(H71:H78)</f>
        <v>4067</v>
      </c>
      <c r="I79" s="31" t="n">
        <f aca="false">SUM(I71:I78)</f>
        <v>45</v>
      </c>
      <c r="J79" s="31" t="n">
        <f aca="false">SUM(J71:J78)</f>
        <v>140</v>
      </c>
      <c r="K79" s="31" t="n">
        <f aca="false">SUM(K71:K78)</f>
        <v>267</v>
      </c>
      <c r="L79" s="31" t="n">
        <f aca="false">SUM(L71:L78)</f>
        <v>6</v>
      </c>
      <c r="M79" s="31" t="n">
        <f aca="false">SUM(M71:M78)</f>
        <v>15</v>
      </c>
      <c r="N79" s="31" t="n">
        <f aca="false">SUM(N71:N78)</f>
        <v>550</v>
      </c>
      <c r="O79" s="31" t="n">
        <f aca="false">SUM(O71:O78)</f>
        <v>0</v>
      </c>
      <c r="P79" s="31" t="n">
        <f aca="false">SUM(P71:P78)</f>
        <v>27</v>
      </c>
      <c r="Q79" s="31" t="n">
        <f aca="false">SUM(Q71:Q78)</f>
        <v>0</v>
      </c>
      <c r="R79" s="31" t="n">
        <f aca="false">SUM(R71:R78)</f>
        <v>524</v>
      </c>
      <c r="S79" s="31" t="n">
        <f aca="false">SUM(S71:S78)</f>
        <v>0</v>
      </c>
      <c r="T79" s="31" t="n">
        <f aca="false">SUM(T71:T78)</f>
        <v>731</v>
      </c>
      <c r="U79" s="31" t="n">
        <f aca="false">SUM(U71:U78)</f>
        <v>19</v>
      </c>
      <c r="V79" s="31" t="n">
        <f aca="false">SUM(V71:V78)</f>
        <v>8</v>
      </c>
      <c r="W79" s="31" t="n">
        <f aca="false">SUM(W71:W78)</f>
        <v>0</v>
      </c>
      <c r="X79" s="31" t="n">
        <f aca="false">SUM(X71:X78)</f>
        <v>0</v>
      </c>
      <c r="Y79" s="31" t="n">
        <f aca="false">SUM(Y71:Y78)</f>
        <v>0</v>
      </c>
      <c r="Z79" s="31" t="n">
        <f aca="false">SUM(Z71:Z78)</f>
        <v>0</v>
      </c>
      <c r="AA79" s="31" t="n">
        <f aca="false">SUM(AA71:AA78)</f>
        <v>0</v>
      </c>
      <c r="AB79" s="31" t="n">
        <f aca="false">SUM(AB71:AB78)</f>
        <v>0</v>
      </c>
      <c r="AC79" s="31" t="n">
        <f aca="false">SUM(AC71:AC78)</f>
        <v>0</v>
      </c>
      <c r="AD79" s="31" t="n">
        <f aca="false">SUM(AD71:AD78)</f>
        <v>133</v>
      </c>
      <c r="AE79" s="31" t="n">
        <f aca="false">SUM(AE71:AE78)</f>
        <v>2465</v>
      </c>
    </row>
    <row r="80" s="1" customFormat="true" ht="16.5" hidden="false" customHeight="false" outlineLevel="0" collapsed="false">
      <c r="F80" s="3"/>
      <c r="G80" s="3"/>
      <c r="U80" s="1" t="n">
        <f aca="false">U79/2</f>
        <v>9.5</v>
      </c>
      <c r="V80" s="1" t="n">
        <f aca="false">V79/2</f>
        <v>4</v>
      </c>
    </row>
    <row r="81" s="1" customFormat="true" ht="16.5" hidden="false" customHeight="true" outlineLevel="0" collapsed="false">
      <c r="C81" s="29" t="s">
        <v>67</v>
      </c>
      <c r="D81" s="32" t="s">
        <v>68</v>
      </c>
      <c r="E81" s="32"/>
      <c r="F81" s="32"/>
      <c r="G81" s="32"/>
      <c r="H81" s="33" t="s">
        <v>8</v>
      </c>
      <c r="I81" s="9" t="s">
        <v>9</v>
      </c>
      <c r="J81" s="9" t="s">
        <v>10</v>
      </c>
      <c r="K81" s="9" t="s">
        <v>11</v>
      </c>
      <c r="L81" s="9" t="s">
        <v>12</v>
      </c>
      <c r="M81" s="9" t="s">
        <v>13</v>
      </c>
      <c r="N81" s="9" t="s">
        <v>14</v>
      </c>
      <c r="O81" s="9" t="s">
        <v>15</v>
      </c>
      <c r="P81" s="9" t="s">
        <v>16</v>
      </c>
      <c r="Q81" s="9" t="s">
        <v>17</v>
      </c>
      <c r="R81" s="9" t="s">
        <v>18</v>
      </c>
      <c r="S81" s="9" t="s">
        <v>19</v>
      </c>
      <c r="T81" s="9" t="s">
        <v>20</v>
      </c>
      <c r="U81" s="9" t="s">
        <v>24</v>
      </c>
      <c r="V81" s="9" t="s">
        <v>25</v>
      </c>
      <c r="W81" s="9" t="s">
        <v>26</v>
      </c>
      <c r="X81" s="9" t="s">
        <v>27</v>
      </c>
      <c r="Y81" s="9" t="s">
        <v>28</v>
      </c>
      <c r="Z81" s="9" t="s">
        <v>29</v>
      </c>
      <c r="AA81" s="9" t="s">
        <v>30</v>
      </c>
      <c r="AB81" s="9" t="s">
        <v>31</v>
      </c>
    </row>
    <row r="82" s="1" customFormat="true" ht="16.5" hidden="false" customHeight="false" outlineLevel="0" collapsed="false">
      <c r="D82" s="32"/>
      <c r="E82" s="32"/>
      <c r="F82" s="32"/>
      <c r="G82" s="32"/>
      <c r="H82" s="20" t="n">
        <f aca="false">H79</f>
        <v>4067</v>
      </c>
      <c r="I82" s="20" t="n">
        <f aca="false">I79+9</f>
        <v>54</v>
      </c>
      <c r="J82" s="20" t="n">
        <f aca="false">J79+4</f>
        <v>144</v>
      </c>
      <c r="K82" s="20" t="n">
        <f aca="false">K79+10</f>
        <v>277</v>
      </c>
      <c r="L82" s="20" t="n">
        <f aca="false">L79+4</f>
        <v>10</v>
      </c>
      <c r="M82" s="20" t="n">
        <f aca="false">M79</f>
        <v>15</v>
      </c>
      <c r="N82" s="20" t="n">
        <f aca="false">N79</f>
        <v>550</v>
      </c>
      <c r="O82" s="20" t="n">
        <f aca="false">O79</f>
        <v>0</v>
      </c>
      <c r="P82" s="20" t="n">
        <f aca="false">P79</f>
        <v>27</v>
      </c>
      <c r="Q82" s="20" t="n">
        <f aca="false">Q79</f>
        <v>0</v>
      </c>
      <c r="R82" s="20" t="n">
        <f aca="false">R79</f>
        <v>524</v>
      </c>
      <c r="S82" s="20" t="n">
        <f aca="false">S79</f>
        <v>0</v>
      </c>
      <c r="T82" s="20" t="n">
        <f aca="false">T79</f>
        <v>731</v>
      </c>
      <c r="U82" s="20" t="n">
        <f aca="false">X71</f>
        <v>0</v>
      </c>
      <c r="V82" s="20" t="n">
        <f aca="false">Y71</f>
        <v>0</v>
      </c>
      <c r="W82" s="20" t="n">
        <f aca="false">Z71</f>
        <v>0</v>
      </c>
      <c r="X82" s="20" t="n">
        <f aca="false">AA71</f>
        <v>0</v>
      </c>
      <c r="Y82" s="20" t="n">
        <f aca="false">AB71</f>
        <v>0</v>
      </c>
      <c r="Z82" s="20" t="n">
        <f aca="false">AC79</f>
        <v>0</v>
      </c>
      <c r="AA82" s="20" t="n">
        <f aca="false">AD79</f>
        <v>133</v>
      </c>
      <c r="AB82" s="20" t="n">
        <f aca="false">SUM(I82:AA82)</f>
        <v>2465</v>
      </c>
    </row>
    <row r="83" s="1" customFormat="true" ht="16.5" hidden="false" customHeight="false" outlineLevel="0" collapsed="false">
      <c r="F83" s="3"/>
      <c r="G83" s="3"/>
    </row>
    <row r="84" s="1" customFormat="true" ht="30.75" hidden="false" customHeight="true" outlineLevel="0" collapsed="false">
      <c r="C84" s="29" t="s">
        <v>69</v>
      </c>
      <c r="D84" s="32" t="s">
        <v>70</v>
      </c>
      <c r="E84" s="32"/>
      <c r="F84" s="32"/>
      <c r="G84" s="32"/>
      <c r="H84" s="33" t="s">
        <v>8</v>
      </c>
      <c r="I84" s="34" t="s">
        <v>71</v>
      </c>
      <c r="J84" s="34"/>
      <c r="K84" s="34" t="s">
        <v>72</v>
      </c>
      <c r="L84" s="34"/>
      <c r="M84" s="9" t="s">
        <v>13</v>
      </c>
      <c r="N84" s="9" t="s">
        <v>14</v>
      </c>
      <c r="O84" s="9" t="s">
        <v>15</v>
      </c>
      <c r="P84" s="9" t="s">
        <v>16</v>
      </c>
      <c r="Q84" s="9" t="s">
        <v>17</v>
      </c>
      <c r="R84" s="9" t="s">
        <v>18</v>
      </c>
      <c r="S84" s="9" t="s">
        <v>19</v>
      </c>
      <c r="T84" s="9" t="s">
        <v>20</v>
      </c>
      <c r="U84" s="9" t="s">
        <v>24</v>
      </c>
      <c r="V84" s="9" t="s">
        <v>25</v>
      </c>
      <c r="W84" s="9" t="s">
        <v>26</v>
      </c>
      <c r="X84" s="9" t="s">
        <v>27</v>
      </c>
      <c r="Y84" s="9" t="s">
        <v>28</v>
      </c>
      <c r="Z84" s="9" t="s">
        <v>29</v>
      </c>
      <c r="AA84" s="9" t="s">
        <v>30</v>
      </c>
      <c r="AB84" s="9" t="s">
        <v>31</v>
      </c>
    </row>
    <row r="85" s="1" customFormat="true" ht="16.5" hidden="false" customHeight="false" outlineLevel="0" collapsed="false">
      <c r="D85" s="32"/>
      <c r="E85" s="32"/>
      <c r="F85" s="32"/>
      <c r="G85" s="32"/>
      <c r="H85" s="20" t="n">
        <f aca="false">H79</f>
        <v>4067</v>
      </c>
      <c r="I85" s="35" t="n">
        <f aca="false">I82+K82</f>
        <v>331</v>
      </c>
      <c r="J85" s="35"/>
      <c r="K85" s="35" t="n">
        <f aca="false">J82+L82</f>
        <v>154</v>
      </c>
      <c r="L85" s="35"/>
      <c r="M85" s="20" t="n">
        <f aca="false">M82</f>
        <v>15</v>
      </c>
      <c r="N85" s="20" t="n">
        <f aca="false">N82</f>
        <v>550</v>
      </c>
      <c r="O85" s="20" t="s">
        <v>148</v>
      </c>
      <c r="P85" s="20" t="n">
        <f aca="false">P82</f>
        <v>27</v>
      </c>
      <c r="Q85" s="20" t="s">
        <v>148</v>
      </c>
      <c r="R85" s="20" t="n">
        <f aca="false">R82</f>
        <v>524</v>
      </c>
      <c r="S85" s="20" t="s">
        <v>148</v>
      </c>
      <c r="T85" s="20" t="n">
        <f aca="false">T82</f>
        <v>731</v>
      </c>
      <c r="U85" s="20" t="s">
        <v>148</v>
      </c>
      <c r="V85" s="20" t="s">
        <v>148</v>
      </c>
      <c r="W85" s="20" t="s">
        <v>148</v>
      </c>
      <c r="X85" s="20" t="s">
        <v>148</v>
      </c>
      <c r="Y85" s="20" t="s">
        <v>148</v>
      </c>
      <c r="Z85" s="20" t="n">
        <f aca="false">Z82</f>
        <v>0</v>
      </c>
      <c r="AA85" s="20" t="n">
        <f aca="false">AA82</f>
        <v>133</v>
      </c>
      <c r="AB85" s="20" t="n">
        <f aca="false">SUM(I85:AA85)</f>
        <v>2465</v>
      </c>
    </row>
    <row r="88" s="1" customFormat="true" ht="16.5" hidden="false" customHeight="false" outlineLevel="0" collapsed="false">
      <c r="A88" s="5" t="s">
        <v>1</v>
      </c>
      <c r="B88" s="6" t="s">
        <v>2</v>
      </c>
      <c r="C88" s="7" t="s">
        <v>3</v>
      </c>
      <c r="D88" s="5" t="s">
        <v>4</v>
      </c>
      <c r="E88" s="5" t="s">
        <v>5</v>
      </c>
      <c r="F88" s="8" t="s">
        <v>6</v>
      </c>
      <c r="G88" s="8" t="s">
        <v>7</v>
      </c>
      <c r="H88" s="312" t="s">
        <v>8</v>
      </c>
      <c r="I88" s="9" t="s">
        <v>9</v>
      </c>
      <c r="J88" s="9" t="s">
        <v>10</v>
      </c>
      <c r="K88" s="9" t="s">
        <v>11</v>
      </c>
      <c r="L88" s="9" t="s">
        <v>12</v>
      </c>
      <c r="M88" s="9" t="s">
        <v>13</v>
      </c>
      <c r="N88" s="9" t="s">
        <v>14</v>
      </c>
      <c r="O88" s="9" t="s">
        <v>15</v>
      </c>
      <c r="P88" s="9" t="s">
        <v>16</v>
      </c>
      <c r="Q88" s="9" t="s">
        <v>17</v>
      </c>
      <c r="R88" s="9" t="s">
        <v>18</v>
      </c>
      <c r="S88" s="9" t="s">
        <v>19</v>
      </c>
      <c r="T88" s="9" t="s">
        <v>20</v>
      </c>
      <c r="U88" s="10" t="s">
        <v>21</v>
      </c>
      <c r="V88" s="10" t="s">
        <v>22</v>
      </c>
      <c r="W88" s="10" t="s">
        <v>23</v>
      </c>
      <c r="X88" s="9" t="s">
        <v>24</v>
      </c>
      <c r="Y88" s="9" t="s">
        <v>25</v>
      </c>
      <c r="Z88" s="9" t="s">
        <v>26</v>
      </c>
      <c r="AA88" s="9" t="s">
        <v>27</v>
      </c>
      <c r="AB88" s="9" t="s">
        <v>28</v>
      </c>
      <c r="AC88" s="9" t="s">
        <v>29</v>
      </c>
      <c r="AD88" s="9" t="s">
        <v>30</v>
      </c>
      <c r="AE88" s="9" t="s">
        <v>31</v>
      </c>
    </row>
    <row r="89" s="1" customFormat="true" ht="16.5" hidden="false" customHeight="false" outlineLevel="0" collapsed="false">
      <c r="A89" s="11" t="n">
        <v>1</v>
      </c>
      <c r="B89" s="12" t="n">
        <v>9</v>
      </c>
      <c r="C89" s="13" t="n">
        <v>293</v>
      </c>
      <c r="D89" s="17" t="s">
        <v>537</v>
      </c>
      <c r="E89" s="17" t="s">
        <v>537</v>
      </c>
      <c r="F89" s="26" t="n">
        <v>1431</v>
      </c>
      <c r="G89" s="50" t="s">
        <v>33</v>
      </c>
      <c r="H89" s="37" t="n">
        <v>697</v>
      </c>
      <c r="I89" s="20" t="n">
        <v>31</v>
      </c>
      <c r="J89" s="20" t="n">
        <v>171</v>
      </c>
      <c r="K89" s="20" t="n">
        <v>5</v>
      </c>
      <c r="L89" s="20" t="n">
        <v>7</v>
      </c>
      <c r="M89" s="20" t="n">
        <v>108</v>
      </c>
      <c r="N89" s="20" t="n">
        <v>0</v>
      </c>
      <c r="O89" s="20"/>
      <c r="P89" s="20" t="n">
        <v>7</v>
      </c>
      <c r="Q89" s="20" t="n">
        <v>45</v>
      </c>
      <c r="R89" s="20" t="n">
        <v>110</v>
      </c>
      <c r="S89" s="20"/>
      <c r="T89" s="20"/>
      <c r="U89" s="38" t="n">
        <v>3</v>
      </c>
      <c r="V89" s="38"/>
      <c r="W89" s="38"/>
      <c r="X89" s="20"/>
      <c r="Y89" s="20"/>
      <c r="Z89" s="20"/>
      <c r="AA89" s="20"/>
      <c r="AB89" s="20"/>
      <c r="AC89" s="20" t="n">
        <v>0</v>
      </c>
      <c r="AD89" s="20" t="n">
        <v>13</v>
      </c>
      <c r="AE89" s="20" t="n">
        <v>500</v>
      </c>
    </row>
    <row r="90" s="1" customFormat="true" ht="16.5" hidden="false" customHeight="false" outlineLevel="0" collapsed="false">
      <c r="A90" s="11" t="n">
        <v>2</v>
      </c>
      <c r="B90" s="12" t="n">
        <v>9</v>
      </c>
      <c r="C90" s="13" t="n">
        <v>293</v>
      </c>
      <c r="D90" s="17" t="s">
        <v>537</v>
      </c>
      <c r="E90" s="17" t="s">
        <v>537</v>
      </c>
      <c r="F90" s="16" t="n">
        <v>1431</v>
      </c>
      <c r="G90" s="17" t="s">
        <v>34</v>
      </c>
      <c r="H90" s="37" t="n">
        <v>697</v>
      </c>
      <c r="I90" s="20" t="n">
        <v>44</v>
      </c>
      <c r="J90" s="20" t="n">
        <v>130</v>
      </c>
      <c r="K90" s="20" t="n">
        <v>4</v>
      </c>
      <c r="L90" s="20" t="n">
        <v>3</v>
      </c>
      <c r="M90" s="20" t="n">
        <v>150</v>
      </c>
      <c r="N90" s="20" t="n">
        <v>0</v>
      </c>
      <c r="O90" s="20"/>
      <c r="P90" s="20" t="n">
        <v>4</v>
      </c>
      <c r="Q90" s="20" t="n">
        <v>31</v>
      </c>
      <c r="R90" s="20" t="n">
        <v>119</v>
      </c>
      <c r="S90" s="20"/>
      <c r="T90" s="20"/>
      <c r="U90" s="38" t="n">
        <v>1</v>
      </c>
      <c r="V90" s="38"/>
      <c r="W90" s="38"/>
      <c r="X90" s="20"/>
      <c r="Y90" s="20"/>
      <c r="Z90" s="20"/>
      <c r="AA90" s="20"/>
      <c r="AB90" s="20"/>
      <c r="AC90" s="20" t="n">
        <v>0</v>
      </c>
      <c r="AD90" s="20" t="n">
        <v>12</v>
      </c>
      <c r="AE90" s="20" t="n">
        <f aca="false">SUM(I90:AD90)</f>
        <v>498</v>
      </c>
    </row>
    <row r="91" s="1" customFormat="true" ht="16.5" hidden="false" customHeight="false" outlineLevel="0" collapsed="false">
      <c r="A91" s="11" t="n">
        <v>3</v>
      </c>
      <c r="B91" s="12" t="n">
        <v>9</v>
      </c>
      <c r="C91" s="13" t="n">
        <v>293</v>
      </c>
      <c r="D91" s="17" t="s">
        <v>537</v>
      </c>
      <c r="E91" s="17" t="s">
        <v>537</v>
      </c>
      <c r="F91" s="16" t="n">
        <v>1432</v>
      </c>
      <c r="G91" s="17" t="s">
        <v>33</v>
      </c>
      <c r="H91" s="37" t="n">
        <v>643</v>
      </c>
      <c r="I91" s="20" t="n">
        <v>39</v>
      </c>
      <c r="J91" s="20" t="n">
        <v>106</v>
      </c>
      <c r="K91" s="20" t="n">
        <v>5</v>
      </c>
      <c r="L91" s="20" t="n">
        <v>6</v>
      </c>
      <c r="M91" s="20" t="n">
        <v>144</v>
      </c>
      <c r="N91" s="20" t="n">
        <v>0</v>
      </c>
      <c r="O91" s="20"/>
      <c r="P91" s="20" t="n">
        <v>23</v>
      </c>
      <c r="Q91" s="20" t="n">
        <v>31</v>
      </c>
      <c r="R91" s="20" t="n">
        <v>79</v>
      </c>
      <c r="S91" s="20"/>
      <c r="T91" s="20"/>
      <c r="U91" s="38" t="n">
        <v>0</v>
      </c>
      <c r="V91" s="38"/>
      <c r="W91" s="38"/>
      <c r="X91" s="20"/>
      <c r="Y91" s="20"/>
      <c r="Z91" s="20"/>
      <c r="AA91" s="20"/>
      <c r="AB91" s="20"/>
      <c r="AC91" s="20" t="n">
        <v>0</v>
      </c>
      <c r="AD91" s="20" t="n">
        <v>17</v>
      </c>
      <c r="AE91" s="20" t="n">
        <f aca="false">SUM(I91:AD91)</f>
        <v>450</v>
      </c>
    </row>
    <row r="92" s="1" customFormat="true" ht="16.5" hidden="false" customHeight="false" outlineLevel="0" collapsed="false">
      <c r="A92" s="11" t="n">
        <v>4</v>
      </c>
      <c r="B92" s="12" t="n">
        <v>9</v>
      </c>
      <c r="C92" s="13" t="n">
        <v>293</v>
      </c>
      <c r="D92" s="17" t="s">
        <v>537</v>
      </c>
      <c r="E92" s="17" t="s">
        <v>537</v>
      </c>
      <c r="F92" s="16" t="n">
        <v>1432</v>
      </c>
      <c r="G92" s="17" t="s">
        <v>34</v>
      </c>
      <c r="H92" s="37" t="n">
        <v>642</v>
      </c>
      <c r="I92" s="20" t="n">
        <v>29</v>
      </c>
      <c r="J92" s="20" t="n">
        <v>113</v>
      </c>
      <c r="K92" s="20" t="n">
        <v>6</v>
      </c>
      <c r="L92" s="20" t="n">
        <v>6</v>
      </c>
      <c r="M92" s="20" t="n">
        <v>128</v>
      </c>
      <c r="N92" s="20" t="n">
        <v>1</v>
      </c>
      <c r="O92" s="20"/>
      <c r="P92" s="20" t="n">
        <v>26</v>
      </c>
      <c r="Q92" s="20" t="n">
        <v>46</v>
      </c>
      <c r="R92" s="20" t="n">
        <v>90</v>
      </c>
      <c r="S92" s="20"/>
      <c r="T92" s="20"/>
      <c r="U92" s="38" t="n">
        <v>0</v>
      </c>
      <c r="V92" s="38"/>
      <c r="W92" s="38"/>
      <c r="X92" s="20"/>
      <c r="Y92" s="20"/>
      <c r="Z92" s="20"/>
      <c r="AA92" s="20"/>
      <c r="AB92" s="20"/>
      <c r="AC92" s="20" t="n">
        <v>0</v>
      </c>
      <c r="AD92" s="20" t="n">
        <v>20</v>
      </c>
      <c r="AE92" s="20" t="n">
        <f aca="false">SUM(I92:AD92)</f>
        <v>465</v>
      </c>
    </row>
    <row r="93" s="1" customFormat="true" ht="16.5" hidden="false" customHeight="false" outlineLevel="0" collapsed="false">
      <c r="A93" s="11" t="n">
        <v>5</v>
      </c>
      <c r="B93" s="12" t="n">
        <v>9</v>
      </c>
      <c r="C93" s="13" t="n">
        <v>293</v>
      </c>
      <c r="D93" s="17" t="s">
        <v>537</v>
      </c>
      <c r="E93" s="17" t="s">
        <v>537</v>
      </c>
      <c r="F93" s="16" t="n">
        <v>1433</v>
      </c>
      <c r="G93" s="17" t="s">
        <v>33</v>
      </c>
      <c r="H93" s="37" t="n">
        <v>617</v>
      </c>
      <c r="I93" s="20" t="n">
        <v>50</v>
      </c>
      <c r="J93" s="20" t="n">
        <v>147</v>
      </c>
      <c r="K93" s="20" t="n">
        <v>5</v>
      </c>
      <c r="L93" s="20" t="n">
        <v>6</v>
      </c>
      <c r="M93" s="20" t="n">
        <v>71</v>
      </c>
      <c r="N93" s="20" t="n">
        <v>2</v>
      </c>
      <c r="O93" s="20"/>
      <c r="P93" s="20" t="n">
        <v>14</v>
      </c>
      <c r="Q93" s="20" t="n">
        <v>30</v>
      </c>
      <c r="R93" s="20" t="n">
        <v>96</v>
      </c>
      <c r="S93" s="20"/>
      <c r="T93" s="20"/>
      <c r="U93" s="38" t="n">
        <v>1</v>
      </c>
      <c r="V93" s="38"/>
      <c r="W93" s="38"/>
      <c r="X93" s="20"/>
      <c r="Y93" s="20"/>
      <c r="Z93" s="20"/>
      <c r="AA93" s="20"/>
      <c r="AB93" s="20"/>
      <c r="AC93" s="20" t="n">
        <v>0</v>
      </c>
      <c r="AD93" s="20" t="n">
        <v>12</v>
      </c>
      <c r="AE93" s="20" t="n">
        <f aca="false">SUM(I93:AD93)</f>
        <v>434</v>
      </c>
    </row>
    <row r="94" s="1" customFormat="true" ht="16.5" hidden="false" customHeight="false" outlineLevel="0" collapsed="false">
      <c r="A94" s="11" t="n">
        <v>6</v>
      </c>
      <c r="B94" s="12" t="n">
        <v>9</v>
      </c>
      <c r="C94" s="13" t="n">
        <v>293</v>
      </c>
      <c r="D94" s="17" t="s">
        <v>537</v>
      </c>
      <c r="E94" s="17" t="s">
        <v>537</v>
      </c>
      <c r="F94" s="16" t="n">
        <v>1433</v>
      </c>
      <c r="G94" s="17" t="s">
        <v>34</v>
      </c>
      <c r="H94" s="37" t="n">
        <v>617</v>
      </c>
      <c r="I94" s="20" t="n">
        <v>58</v>
      </c>
      <c r="J94" s="20" t="n">
        <v>110</v>
      </c>
      <c r="K94" s="20" t="n">
        <v>7</v>
      </c>
      <c r="L94" s="20" t="n">
        <v>5</v>
      </c>
      <c r="M94" s="20" t="n">
        <v>91</v>
      </c>
      <c r="N94" s="20" t="n">
        <v>3</v>
      </c>
      <c r="O94" s="20"/>
      <c r="P94" s="20" t="n">
        <v>10</v>
      </c>
      <c r="Q94" s="20" t="n">
        <v>46</v>
      </c>
      <c r="R94" s="20" t="n">
        <v>100</v>
      </c>
      <c r="S94" s="20"/>
      <c r="T94" s="20"/>
      <c r="U94" s="38" t="n">
        <v>1</v>
      </c>
      <c r="V94" s="38"/>
      <c r="W94" s="38"/>
      <c r="X94" s="20"/>
      <c r="Y94" s="20"/>
      <c r="Z94" s="20"/>
      <c r="AA94" s="20"/>
      <c r="AB94" s="20"/>
      <c r="AC94" s="20" t="n">
        <v>0</v>
      </c>
      <c r="AD94" s="20" t="n">
        <v>6</v>
      </c>
      <c r="AE94" s="20" t="n">
        <f aca="false">SUM(I94:AD94)</f>
        <v>437</v>
      </c>
    </row>
    <row r="95" s="1" customFormat="true" ht="16.5" hidden="false" customHeight="false" outlineLevel="0" collapsed="false">
      <c r="A95" s="11" t="n">
        <v>7</v>
      </c>
      <c r="B95" s="12" t="n">
        <v>9</v>
      </c>
      <c r="C95" s="13" t="n">
        <v>293</v>
      </c>
      <c r="D95" s="17" t="s">
        <v>537</v>
      </c>
      <c r="E95" s="17" t="s">
        <v>537</v>
      </c>
      <c r="F95" s="16" t="n">
        <v>1434</v>
      </c>
      <c r="G95" s="17" t="s">
        <v>33</v>
      </c>
      <c r="H95" s="37" t="n">
        <v>535</v>
      </c>
      <c r="I95" s="20" t="n">
        <v>24</v>
      </c>
      <c r="J95" s="20" t="n">
        <v>130</v>
      </c>
      <c r="K95" s="20" t="n">
        <v>4</v>
      </c>
      <c r="L95" s="20" t="n">
        <v>6</v>
      </c>
      <c r="M95" s="20" t="n">
        <v>82</v>
      </c>
      <c r="N95" s="20" t="n">
        <v>3</v>
      </c>
      <c r="O95" s="20"/>
      <c r="P95" s="20" t="n">
        <v>10</v>
      </c>
      <c r="Q95" s="20" t="n">
        <v>20</v>
      </c>
      <c r="R95" s="20" t="n">
        <v>85</v>
      </c>
      <c r="S95" s="20"/>
      <c r="T95" s="20"/>
      <c r="U95" s="38" t="n">
        <v>0</v>
      </c>
      <c r="V95" s="38"/>
      <c r="W95" s="38"/>
      <c r="X95" s="20"/>
      <c r="Y95" s="20"/>
      <c r="Z95" s="20"/>
      <c r="AA95" s="20"/>
      <c r="AB95" s="20"/>
      <c r="AC95" s="20" t="n">
        <v>0</v>
      </c>
      <c r="AD95" s="20" t="n">
        <v>5</v>
      </c>
      <c r="AE95" s="20" t="n">
        <f aca="false">SUM(I95:AD95)</f>
        <v>369</v>
      </c>
    </row>
    <row r="96" s="1" customFormat="true" ht="16.5" hidden="false" customHeight="false" outlineLevel="0" collapsed="false">
      <c r="A96" s="11" t="n">
        <v>8</v>
      </c>
      <c r="B96" s="12" t="n">
        <v>9</v>
      </c>
      <c r="C96" s="13" t="n">
        <v>293</v>
      </c>
      <c r="D96" s="17" t="s">
        <v>537</v>
      </c>
      <c r="E96" s="17" t="s">
        <v>537</v>
      </c>
      <c r="F96" s="16" t="n">
        <v>1434</v>
      </c>
      <c r="G96" s="17" t="s">
        <v>34</v>
      </c>
      <c r="H96" s="37" t="n">
        <v>534</v>
      </c>
      <c r="I96" s="20" t="n">
        <v>18</v>
      </c>
      <c r="J96" s="20" t="n">
        <v>152</v>
      </c>
      <c r="K96" s="20" t="n">
        <v>6</v>
      </c>
      <c r="L96" s="20" t="n">
        <v>6</v>
      </c>
      <c r="M96" s="20" t="n">
        <v>115</v>
      </c>
      <c r="N96" s="20" t="n">
        <v>0</v>
      </c>
      <c r="O96" s="20"/>
      <c r="P96" s="20" t="n">
        <v>12</v>
      </c>
      <c r="Q96" s="20" t="n">
        <v>26</v>
      </c>
      <c r="R96" s="20" t="n">
        <v>47</v>
      </c>
      <c r="S96" s="20"/>
      <c r="T96" s="20"/>
      <c r="U96" s="38" t="n">
        <v>1</v>
      </c>
      <c r="V96" s="38"/>
      <c r="W96" s="38"/>
      <c r="X96" s="20"/>
      <c r="Y96" s="20"/>
      <c r="Z96" s="20"/>
      <c r="AA96" s="20"/>
      <c r="AB96" s="20"/>
      <c r="AC96" s="20" t="n">
        <v>0</v>
      </c>
      <c r="AD96" s="20" t="n">
        <v>17</v>
      </c>
      <c r="AE96" s="20" t="n">
        <f aca="false">SUM(I96:AD96)</f>
        <v>400</v>
      </c>
    </row>
    <row r="97" s="1" customFormat="true" ht="16.5" hidden="false" customHeight="false" outlineLevel="0" collapsed="false">
      <c r="A97" s="11" t="n">
        <v>9</v>
      </c>
      <c r="B97" s="12" t="n">
        <v>9</v>
      </c>
      <c r="C97" s="13" t="n">
        <v>293</v>
      </c>
      <c r="D97" s="17" t="s">
        <v>537</v>
      </c>
      <c r="E97" s="17" t="s">
        <v>537</v>
      </c>
      <c r="F97" s="16" t="n">
        <v>1435</v>
      </c>
      <c r="G97" s="17" t="s">
        <v>33</v>
      </c>
      <c r="H97" s="37" t="n">
        <v>482</v>
      </c>
      <c r="I97" s="20" t="n">
        <v>19</v>
      </c>
      <c r="J97" s="20" t="n">
        <v>141</v>
      </c>
      <c r="K97" s="20" t="n">
        <v>7</v>
      </c>
      <c r="L97" s="20" t="n">
        <v>4</v>
      </c>
      <c r="M97" s="20" t="n">
        <v>90</v>
      </c>
      <c r="N97" s="20" t="n">
        <v>1</v>
      </c>
      <c r="O97" s="20"/>
      <c r="P97" s="20" t="n">
        <v>4</v>
      </c>
      <c r="Q97" s="20" t="n">
        <v>22</v>
      </c>
      <c r="R97" s="20" t="n">
        <v>56</v>
      </c>
      <c r="S97" s="20"/>
      <c r="T97" s="20"/>
      <c r="U97" s="38" t="n">
        <v>1</v>
      </c>
      <c r="V97" s="38"/>
      <c r="W97" s="38"/>
      <c r="X97" s="20"/>
      <c r="Y97" s="20"/>
      <c r="Z97" s="20"/>
      <c r="AA97" s="20"/>
      <c r="AB97" s="20"/>
      <c r="AC97" s="20" t="n">
        <v>0</v>
      </c>
      <c r="AD97" s="20" t="n">
        <v>12</v>
      </c>
      <c r="AE97" s="20" t="n">
        <f aca="false">SUM(I97:AD97)</f>
        <v>357</v>
      </c>
    </row>
    <row r="98" s="1" customFormat="true" ht="16.5" hidden="false" customHeight="false" outlineLevel="0" collapsed="false">
      <c r="A98" s="11" t="n">
        <v>10</v>
      </c>
      <c r="B98" s="12" t="n">
        <v>9</v>
      </c>
      <c r="C98" s="13" t="n">
        <v>293</v>
      </c>
      <c r="D98" s="17" t="s">
        <v>537</v>
      </c>
      <c r="E98" s="17" t="s">
        <v>537</v>
      </c>
      <c r="F98" s="16" t="n">
        <v>1435</v>
      </c>
      <c r="G98" s="17" t="s">
        <v>34</v>
      </c>
      <c r="H98" s="37" t="n">
        <v>482</v>
      </c>
      <c r="I98" s="20" t="n">
        <v>16</v>
      </c>
      <c r="J98" s="20" t="n">
        <v>120</v>
      </c>
      <c r="K98" s="20" t="n">
        <v>3</v>
      </c>
      <c r="L98" s="20" t="n">
        <v>7</v>
      </c>
      <c r="M98" s="20" t="n">
        <v>82</v>
      </c>
      <c r="N98" s="20" t="n">
        <v>2</v>
      </c>
      <c r="O98" s="20"/>
      <c r="P98" s="20" t="n">
        <v>16</v>
      </c>
      <c r="Q98" s="20" t="n">
        <v>17</v>
      </c>
      <c r="R98" s="20" t="n">
        <v>71</v>
      </c>
      <c r="S98" s="20"/>
      <c r="T98" s="20"/>
      <c r="U98" s="38" t="n">
        <v>3</v>
      </c>
      <c r="V98" s="38"/>
      <c r="W98" s="38"/>
      <c r="X98" s="20"/>
      <c r="Y98" s="20"/>
      <c r="Z98" s="20"/>
      <c r="AA98" s="20"/>
      <c r="AB98" s="20"/>
      <c r="AC98" s="20" t="n">
        <v>0</v>
      </c>
      <c r="AD98" s="20" t="n">
        <v>10</v>
      </c>
      <c r="AE98" s="20" t="n">
        <f aca="false">SUM(I98:AD98)</f>
        <v>347</v>
      </c>
    </row>
    <row r="99" s="1" customFormat="true" ht="16.5" hidden="false" customHeight="false" outlineLevel="0" collapsed="false">
      <c r="A99" s="11" t="n">
        <v>11</v>
      </c>
      <c r="B99" s="12" t="n">
        <v>9</v>
      </c>
      <c r="C99" s="13" t="n">
        <v>293</v>
      </c>
      <c r="D99" s="17" t="s">
        <v>537</v>
      </c>
      <c r="E99" s="17" t="s">
        <v>537</v>
      </c>
      <c r="F99" s="16" t="n">
        <v>1436</v>
      </c>
      <c r="G99" s="17" t="s">
        <v>33</v>
      </c>
      <c r="H99" s="37" t="n">
        <v>569</v>
      </c>
      <c r="I99" s="20" t="n">
        <v>11</v>
      </c>
      <c r="J99" s="20" t="n">
        <v>186</v>
      </c>
      <c r="K99" s="20" t="n">
        <v>5</v>
      </c>
      <c r="L99" s="20" t="n">
        <v>13</v>
      </c>
      <c r="M99" s="20" t="n">
        <v>66</v>
      </c>
      <c r="N99" s="20" t="n">
        <v>5</v>
      </c>
      <c r="O99" s="20"/>
      <c r="P99" s="20" t="n">
        <v>5</v>
      </c>
      <c r="Q99" s="20" t="n">
        <v>23</v>
      </c>
      <c r="R99" s="20" t="n">
        <v>65</v>
      </c>
      <c r="S99" s="20"/>
      <c r="T99" s="20"/>
      <c r="U99" s="38" t="n">
        <v>1</v>
      </c>
      <c r="V99" s="38"/>
      <c r="W99" s="38"/>
      <c r="X99" s="20"/>
      <c r="Y99" s="20"/>
      <c r="Z99" s="20"/>
      <c r="AA99" s="20"/>
      <c r="AB99" s="20"/>
      <c r="AC99" s="20" t="n">
        <v>0</v>
      </c>
      <c r="AD99" s="20" t="n">
        <v>18</v>
      </c>
      <c r="AE99" s="20" t="n">
        <f aca="false">SUM(I99:AD99)</f>
        <v>398</v>
      </c>
    </row>
    <row r="100" s="1" customFormat="true" ht="16.5" hidden="false" customHeight="false" outlineLevel="0" collapsed="false">
      <c r="A100" s="11" t="n">
        <v>12</v>
      </c>
      <c r="B100" s="12" t="n">
        <v>9</v>
      </c>
      <c r="C100" s="13" t="n">
        <v>293</v>
      </c>
      <c r="D100" s="17" t="s">
        <v>537</v>
      </c>
      <c r="E100" s="17" t="s">
        <v>537</v>
      </c>
      <c r="F100" s="16" t="n">
        <v>1436</v>
      </c>
      <c r="G100" s="17" t="s">
        <v>34</v>
      </c>
      <c r="H100" s="37" t="n">
        <v>568</v>
      </c>
      <c r="I100" s="20" t="n">
        <v>17</v>
      </c>
      <c r="J100" s="20" t="n">
        <v>180</v>
      </c>
      <c r="K100" s="20" t="n">
        <v>7</v>
      </c>
      <c r="L100" s="20" t="n">
        <v>4</v>
      </c>
      <c r="M100" s="20" t="n">
        <v>83</v>
      </c>
      <c r="N100" s="20" t="n">
        <v>1</v>
      </c>
      <c r="O100" s="20"/>
      <c r="P100" s="20" t="n">
        <v>17</v>
      </c>
      <c r="Q100" s="20" t="n">
        <v>13</v>
      </c>
      <c r="R100" s="20" t="n">
        <v>58</v>
      </c>
      <c r="S100" s="20"/>
      <c r="T100" s="20"/>
      <c r="U100" s="38" t="n">
        <v>2</v>
      </c>
      <c r="V100" s="38"/>
      <c r="W100" s="38"/>
      <c r="X100" s="20"/>
      <c r="Y100" s="20"/>
      <c r="Z100" s="20"/>
      <c r="AA100" s="20"/>
      <c r="AB100" s="20"/>
      <c r="AC100" s="20" t="n">
        <v>0</v>
      </c>
      <c r="AD100" s="20" t="n">
        <v>20</v>
      </c>
      <c r="AE100" s="20" t="n">
        <f aca="false">SUM(I100:AD100)</f>
        <v>402</v>
      </c>
    </row>
    <row r="101" s="1" customFormat="true" ht="16.5" hidden="false" customHeight="false" outlineLevel="0" collapsed="false">
      <c r="C101" s="29" t="s">
        <v>65</v>
      </c>
      <c r="D101" s="30" t="s">
        <v>66</v>
      </c>
      <c r="E101" s="30"/>
      <c r="F101" s="30"/>
      <c r="G101" s="30"/>
      <c r="H101" s="31" t="n">
        <f aca="false">SUM(H89:H100)</f>
        <v>7083</v>
      </c>
      <c r="I101" s="31" t="n">
        <f aca="false">SUM(I89:I100)</f>
        <v>356</v>
      </c>
      <c r="J101" s="31" t="n">
        <f aca="false">SUM(J89:J100)</f>
        <v>1686</v>
      </c>
      <c r="K101" s="31" t="n">
        <f aca="false">SUM(K89:K100)</f>
        <v>64</v>
      </c>
      <c r="L101" s="31" t="n">
        <f aca="false">SUM(L89:L100)</f>
        <v>73</v>
      </c>
      <c r="M101" s="31" t="n">
        <f aca="false">SUM(M89:M100)</f>
        <v>1210</v>
      </c>
      <c r="N101" s="31" t="n">
        <f aca="false">SUM(N89:N100)</f>
        <v>18</v>
      </c>
      <c r="O101" s="31" t="n">
        <f aca="false">SUM(O89:O100)</f>
        <v>0</v>
      </c>
      <c r="P101" s="31" t="n">
        <f aca="false">SUM(P89:P100)</f>
        <v>148</v>
      </c>
      <c r="Q101" s="31" t="n">
        <f aca="false">SUM(Q89:Q100)</f>
        <v>350</v>
      </c>
      <c r="R101" s="31" t="n">
        <f aca="false">SUM(R89:R100)</f>
        <v>976</v>
      </c>
      <c r="S101" s="31" t="n">
        <f aca="false">SUM(S89:S100)</f>
        <v>0</v>
      </c>
      <c r="T101" s="31" t="n">
        <f aca="false">SUM(T89:T100)</f>
        <v>0</v>
      </c>
      <c r="U101" s="31" t="n">
        <f aca="false">SUM(U89:U100)</f>
        <v>14</v>
      </c>
      <c r="V101" s="31" t="n">
        <f aca="false">SUM(V89:V100)</f>
        <v>0</v>
      </c>
      <c r="W101" s="31" t="n">
        <f aca="false">SUM(W89:W100)</f>
        <v>0</v>
      </c>
      <c r="X101" s="31" t="n">
        <f aca="false">SUM(X89:X100)</f>
        <v>0</v>
      </c>
      <c r="Y101" s="31" t="n">
        <f aca="false">SUM(Y89:Y100)</f>
        <v>0</v>
      </c>
      <c r="Z101" s="31" t="n">
        <f aca="false">SUM(Z89:Z100)</f>
        <v>0</v>
      </c>
      <c r="AA101" s="31" t="n">
        <f aca="false">SUM(AA89:AA100)</f>
        <v>0</v>
      </c>
      <c r="AB101" s="31" t="n">
        <f aca="false">SUM(AB89:AB100)</f>
        <v>0</v>
      </c>
      <c r="AC101" s="31" t="n">
        <f aca="false">SUM(AC89:AC100)</f>
        <v>0</v>
      </c>
      <c r="AD101" s="31" t="n">
        <f aca="false">SUM(AD89:AD100)</f>
        <v>162</v>
      </c>
      <c r="AE101" s="31" t="n">
        <f aca="false">SUM(AE89:AE100)</f>
        <v>5057</v>
      </c>
    </row>
    <row r="102" s="1" customFormat="true" ht="16.5" hidden="false" customHeight="false" outlineLevel="0" collapsed="false">
      <c r="F102" s="3"/>
      <c r="G102" s="3"/>
    </row>
    <row r="103" s="1" customFormat="true" ht="16.5" hidden="false" customHeight="true" outlineLevel="0" collapsed="false">
      <c r="C103" s="29" t="s">
        <v>67</v>
      </c>
      <c r="D103" s="32" t="s">
        <v>68</v>
      </c>
      <c r="E103" s="32"/>
      <c r="F103" s="32"/>
      <c r="G103" s="32"/>
      <c r="H103" s="33" t="s">
        <v>8</v>
      </c>
      <c r="I103" s="9" t="s">
        <v>9</v>
      </c>
      <c r="J103" s="9" t="s">
        <v>10</v>
      </c>
      <c r="K103" s="9" t="s">
        <v>11</v>
      </c>
      <c r="L103" s="9" t="s">
        <v>12</v>
      </c>
      <c r="M103" s="9" t="s">
        <v>13</v>
      </c>
      <c r="N103" s="9" t="s">
        <v>14</v>
      </c>
      <c r="O103" s="9" t="s">
        <v>15</v>
      </c>
      <c r="P103" s="9" t="s">
        <v>16</v>
      </c>
      <c r="Q103" s="9" t="s">
        <v>17</v>
      </c>
      <c r="R103" s="9" t="s">
        <v>18</v>
      </c>
      <c r="S103" s="9" t="s">
        <v>19</v>
      </c>
      <c r="T103" s="9" t="s">
        <v>20</v>
      </c>
      <c r="U103" s="9" t="s">
        <v>24</v>
      </c>
      <c r="V103" s="9" t="s">
        <v>25</v>
      </c>
      <c r="W103" s="9" t="s">
        <v>26</v>
      </c>
      <c r="X103" s="9" t="s">
        <v>27</v>
      </c>
      <c r="Y103" s="9" t="s">
        <v>28</v>
      </c>
      <c r="Z103" s="9" t="s">
        <v>29</v>
      </c>
      <c r="AA103" s="9" t="s">
        <v>30</v>
      </c>
      <c r="AB103" s="9" t="s">
        <v>31</v>
      </c>
    </row>
    <row r="104" s="1" customFormat="true" ht="16.5" hidden="false" customHeight="false" outlineLevel="0" collapsed="false">
      <c r="D104" s="32"/>
      <c r="E104" s="32"/>
      <c r="F104" s="32"/>
      <c r="G104" s="32"/>
      <c r="H104" s="20" t="n">
        <f aca="false">H101</f>
        <v>7083</v>
      </c>
      <c r="I104" s="20" t="n">
        <v>363</v>
      </c>
      <c r="J104" s="20" t="n">
        <v>1686</v>
      </c>
      <c r="K104" s="20" t="n">
        <v>71</v>
      </c>
      <c r="L104" s="20" t="n">
        <v>73</v>
      </c>
      <c r="M104" s="20" t="n">
        <f aca="false">M101</f>
        <v>1210</v>
      </c>
      <c r="N104" s="20" t="n">
        <f aca="false">N101</f>
        <v>18</v>
      </c>
      <c r="O104" s="20" t="n">
        <f aca="false">O101</f>
        <v>0</v>
      </c>
      <c r="P104" s="20" t="n">
        <f aca="false">P101</f>
        <v>148</v>
      </c>
      <c r="Q104" s="20" t="n">
        <f aca="false">Q101</f>
        <v>350</v>
      </c>
      <c r="R104" s="20" t="n">
        <f aca="false">R101</f>
        <v>976</v>
      </c>
      <c r="S104" s="20" t="n">
        <f aca="false">S101</f>
        <v>0</v>
      </c>
      <c r="T104" s="20" t="n">
        <f aca="false">T101</f>
        <v>0</v>
      </c>
      <c r="U104" s="20" t="n">
        <f aca="false">X89</f>
        <v>0</v>
      </c>
      <c r="V104" s="20" t="n">
        <f aca="false">Y89</f>
        <v>0</v>
      </c>
      <c r="W104" s="20" t="n">
        <f aca="false">Z89</f>
        <v>0</v>
      </c>
      <c r="X104" s="20" t="n">
        <f aca="false">AA89</f>
        <v>0</v>
      </c>
      <c r="Y104" s="20" t="n">
        <f aca="false">AB89</f>
        <v>0</v>
      </c>
      <c r="Z104" s="20" t="n">
        <f aca="false">AC101</f>
        <v>0</v>
      </c>
      <c r="AA104" s="20" t="n">
        <f aca="false">AD101</f>
        <v>162</v>
      </c>
      <c r="AB104" s="20" t="n">
        <f aca="false">SUM(I104:AA104)</f>
        <v>5057</v>
      </c>
    </row>
    <row r="105" s="1" customFormat="true" ht="16.5" hidden="false" customHeight="false" outlineLevel="0" collapsed="false">
      <c r="F105" s="3"/>
      <c r="G105" s="3"/>
    </row>
    <row r="106" s="1" customFormat="true" ht="30.75" hidden="false" customHeight="true" outlineLevel="0" collapsed="false">
      <c r="C106" s="29" t="s">
        <v>69</v>
      </c>
      <c r="D106" s="32" t="s">
        <v>70</v>
      </c>
      <c r="E106" s="32"/>
      <c r="F106" s="32"/>
      <c r="G106" s="32"/>
      <c r="H106" s="33" t="s">
        <v>8</v>
      </c>
      <c r="I106" s="34" t="s">
        <v>71</v>
      </c>
      <c r="J106" s="34"/>
      <c r="K106" s="313" t="s">
        <v>10</v>
      </c>
      <c r="L106" s="314" t="s">
        <v>12</v>
      </c>
      <c r="M106" s="9" t="s">
        <v>13</v>
      </c>
      <c r="N106" s="9" t="s">
        <v>14</v>
      </c>
      <c r="O106" s="9" t="s">
        <v>15</v>
      </c>
      <c r="P106" s="9" t="s">
        <v>16</v>
      </c>
      <c r="Q106" s="9" t="s">
        <v>17</v>
      </c>
      <c r="R106" s="9" t="s">
        <v>18</v>
      </c>
      <c r="S106" s="9" t="s">
        <v>19</v>
      </c>
      <c r="T106" s="9" t="s">
        <v>20</v>
      </c>
      <c r="U106" s="9" t="s">
        <v>24</v>
      </c>
      <c r="V106" s="9" t="s">
        <v>25</v>
      </c>
      <c r="W106" s="9" t="s">
        <v>26</v>
      </c>
      <c r="X106" s="9" t="s">
        <v>27</v>
      </c>
      <c r="Y106" s="9" t="s">
        <v>28</v>
      </c>
      <c r="Z106" s="9" t="s">
        <v>29</v>
      </c>
      <c r="AA106" s="9" t="s">
        <v>30</v>
      </c>
      <c r="AB106" s="9" t="s">
        <v>31</v>
      </c>
    </row>
    <row r="107" s="1" customFormat="true" ht="16.5" hidden="false" customHeight="true" outlineLevel="0" collapsed="false">
      <c r="D107" s="32"/>
      <c r="E107" s="32"/>
      <c r="F107" s="32"/>
      <c r="G107" s="32"/>
      <c r="H107" s="20" t="n">
        <f aca="false">H101</f>
        <v>7083</v>
      </c>
      <c r="I107" s="35" t="n">
        <f aca="false">I104+K104</f>
        <v>434</v>
      </c>
      <c r="J107" s="35"/>
      <c r="K107" s="74" t="n">
        <f aca="false">J104</f>
        <v>1686</v>
      </c>
      <c r="L107" s="75" t="n">
        <f aca="false">L104</f>
        <v>73</v>
      </c>
      <c r="M107" s="20" t="n">
        <f aca="false">M104</f>
        <v>1210</v>
      </c>
      <c r="N107" s="20" t="n">
        <f aca="false">N104</f>
        <v>18</v>
      </c>
      <c r="O107" s="20" t="s">
        <v>148</v>
      </c>
      <c r="P107" s="20" t="n">
        <f aca="false">P104</f>
        <v>148</v>
      </c>
      <c r="Q107" s="20" t="n">
        <f aca="false">Q104</f>
        <v>350</v>
      </c>
      <c r="R107" s="20" t="n">
        <f aca="false">R104</f>
        <v>976</v>
      </c>
      <c r="S107" s="20" t="s">
        <v>148</v>
      </c>
      <c r="T107" s="20" t="s">
        <v>148</v>
      </c>
      <c r="U107" s="20" t="s">
        <v>148</v>
      </c>
      <c r="V107" s="20" t="s">
        <v>148</v>
      </c>
      <c r="W107" s="20" t="s">
        <v>148</v>
      </c>
      <c r="X107" s="20" t="s">
        <v>148</v>
      </c>
      <c r="Y107" s="20" t="s">
        <v>148</v>
      </c>
      <c r="Z107" s="20" t="n">
        <f aca="false">Z104</f>
        <v>0</v>
      </c>
      <c r="AA107" s="20" t="n">
        <f aca="false">AA104</f>
        <v>162</v>
      </c>
      <c r="AB107" s="20" t="n">
        <f aca="false">SUM(I107:AA107)</f>
        <v>5057</v>
      </c>
    </row>
    <row r="110" s="1" customFormat="true" ht="16.5" hidden="false" customHeight="false" outlineLevel="0" collapsed="false">
      <c r="A110" s="5" t="s">
        <v>1</v>
      </c>
      <c r="B110" s="6" t="s">
        <v>2</v>
      </c>
      <c r="C110" s="7" t="s">
        <v>3</v>
      </c>
      <c r="D110" s="5" t="s">
        <v>4</v>
      </c>
      <c r="E110" s="5" t="s">
        <v>5</v>
      </c>
      <c r="F110" s="8" t="s">
        <v>6</v>
      </c>
      <c r="G110" s="8" t="s">
        <v>7</v>
      </c>
      <c r="H110" s="8" t="s">
        <v>8</v>
      </c>
      <c r="I110" s="9" t="s">
        <v>9</v>
      </c>
      <c r="J110" s="9" t="s">
        <v>10</v>
      </c>
      <c r="K110" s="9" t="s">
        <v>11</v>
      </c>
      <c r="L110" s="9" t="s">
        <v>12</v>
      </c>
      <c r="M110" s="9" t="s">
        <v>13</v>
      </c>
      <c r="N110" s="9" t="s">
        <v>14</v>
      </c>
      <c r="O110" s="9" t="s">
        <v>15</v>
      </c>
      <c r="P110" s="9" t="s">
        <v>16</v>
      </c>
      <c r="Q110" s="9" t="s">
        <v>17</v>
      </c>
      <c r="R110" s="9" t="s">
        <v>18</v>
      </c>
      <c r="S110" s="9" t="s">
        <v>19</v>
      </c>
      <c r="T110" s="9" t="s">
        <v>20</v>
      </c>
      <c r="U110" s="10" t="s">
        <v>21</v>
      </c>
      <c r="V110" s="10" t="s">
        <v>22</v>
      </c>
      <c r="W110" s="10" t="s">
        <v>23</v>
      </c>
      <c r="X110" s="9" t="s">
        <v>24</v>
      </c>
      <c r="Y110" s="9" t="s">
        <v>25</v>
      </c>
      <c r="Z110" s="9" t="s">
        <v>26</v>
      </c>
      <c r="AA110" s="9" t="s">
        <v>27</v>
      </c>
      <c r="AB110" s="9" t="s">
        <v>28</v>
      </c>
      <c r="AC110" s="9" t="s">
        <v>29</v>
      </c>
      <c r="AD110" s="9" t="s">
        <v>30</v>
      </c>
      <c r="AE110" s="9" t="s">
        <v>31</v>
      </c>
    </row>
    <row r="111" s="1" customFormat="true" ht="16.5" hidden="false" customHeight="false" outlineLevel="0" collapsed="false">
      <c r="A111" s="11" t="n">
        <v>1</v>
      </c>
      <c r="B111" s="12" t="n">
        <v>16</v>
      </c>
      <c r="C111" s="13" t="n">
        <v>360</v>
      </c>
      <c r="D111" s="17" t="s">
        <v>538</v>
      </c>
      <c r="E111" s="17" t="s">
        <v>538</v>
      </c>
      <c r="F111" s="16" t="n">
        <v>1650</v>
      </c>
      <c r="G111" s="17" t="s">
        <v>33</v>
      </c>
      <c r="H111" s="37" t="n">
        <v>659</v>
      </c>
      <c r="I111" s="20" t="n">
        <v>8</v>
      </c>
      <c r="J111" s="20" t="n">
        <v>240</v>
      </c>
      <c r="K111" s="20" t="n">
        <v>147</v>
      </c>
      <c r="L111" s="20" t="n">
        <v>3</v>
      </c>
      <c r="M111" s="20" t="n">
        <v>9</v>
      </c>
      <c r="N111" s="20" t="n">
        <v>2</v>
      </c>
      <c r="O111" s="20" t="n">
        <v>0</v>
      </c>
      <c r="P111" s="20" t="n">
        <v>0</v>
      </c>
      <c r="Q111" s="20" t="n">
        <v>0</v>
      </c>
      <c r="R111" s="20" t="n">
        <v>19</v>
      </c>
      <c r="S111" s="20" t="n">
        <v>0</v>
      </c>
      <c r="T111" s="20" t="n">
        <v>0</v>
      </c>
      <c r="U111" s="38" t="n">
        <v>6</v>
      </c>
      <c r="V111" s="38" t="n">
        <v>7</v>
      </c>
      <c r="W111" s="38" t="n">
        <v>0</v>
      </c>
      <c r="X111" s="20" t="n">
        <v>0</v>
      </c>
      <c r="Y111" s="20" t="n">
        <v>0</v>
      </c>
      <c r="Z111" s="20" t="n">
        <v>0</v>
      </c>
      <c r="AA111" s="20" t="n">
        <v>0</v>
      </c>
      <c r="AB111" s="20" t="n">
        <v>0</v>
      </c>
      <c r="AC111" s="20" t="n">
        <v>0</v>
      </c>
      <c r="AD111" s="20" t="n">
        <v>24</v>
      </c>
      <c r="AE111" s="20" t="n">
        <f aca="false">SUM(I111:AD111)</f>
        <v>465</v>
      </c>
    </row>
    <row r="112" s="1" customFormat="true" ht="16.5" hidden="false" customHeight="false" outlineLevel="0" collapsed="false">
      <c r="A112" s="11" t="n">
        <v>2</v>
      </c>
      <c r="B112" s="12" t="n">
        <v>16</v>
      </c>
      <c r="C112" s="13" t="n">
        <v>360</v>
      </c>
      <c r="D112" s="17" t="s">
        <v>538</v>
      </c>
      <c r="E112" s="17" t="s">
        <v>538</v>
      </c>
      <c r="F112" s="16" t="n">
        <v>1650</v>
      </c>
      <c r="G112" s="17" t="s">
        <v>34</v>
      </c>
      <c r="H112" s="37" t="n">
        <v>659</v>
      </c>
      <c r="I112" s="20" t="n">
        <v>16</v>
      </c>
      <c r="J112" s="20" t="n">
        <v>187</v>
      </c>
      <c r="K112" s="20" t="n">
        <v>203</v>
      </c>
      <c r="L112" s="20" t="n">
        <v>2</v>
      </c>
      <c r="M112" s="20" t="n">
        <v>8</v>
      </c>
      <c r="N112" s="20" t="n">
        <v>3</v>
      </c>
      <c r="O112" s="20" t="n">
        <v>0</v>
      </c>
      <c r="P112" s="20" t="n">
        <v>0</v>
      </c>
      <c r="Q112" s="20" t="n">
        <v>0</v>
      </c>
      <c r="R112" s="20" t="n">
        <v>17</v>
      </c>
      <c r="S112" s="20" t="n">
        <v>0</v>
      </c>
      <c r="T112" s="20" t="n">
        <v>0</v>
      </c>
      <c r="U112" s="38" t="n">
        <v>6</v>
      </c>
      <c r="V112" s="38" t="n">
        <v>4</v>
      </c>
      <c r="W112" s="38" t="n">
        <v>0</v>
      </c>
      <c r="X112" s="20" t="n">
        <v>0</v>
      </c>
      <c r="Y112" s="20" t="n">
        <v>0</v>
      </c>
      <c r="Z112" s="20" t="n">
        <v>0</v>
      </c>
      <c r="AA112" s="20" t="n">
        <v>0</v>
      </c>
      <c r="AB112" s="20" t="n">
        <v>0</v>
      </c>
      <c r="AC112" s="20" t="n">
        <v>0</v>
      </c>
      <c r="AD112" s="20" t="n">
        <v>12</v>
      </c>
      <c r="AE112" s="20" t="n">
        <f aca="false">SUM(I112:AD112)</f>
        <v>458</v>
      </c>
    </row>
    <row r="113" s="1" customFormat="true" ht="16.5" hidden="false" customHeight="false" outlineLevel="0" collapsed="false">
      <c r="A113" s="11" t="n">
        <v>3</v>
      </c>
      <c r="B113" s="12" t="n">
        <v>16</v>
      </c>
      <c r="C113" s="13" t="n">
        <v>360</v>
      </c>
      <c r="D113" s="17" t="s">
        <v>538</v>
      </c>
      <c r="E113" s="17" t="s">
        <v>539</v>
      </c>
      <c r="F113" s="16" t="n">
        <v>1650</v>
      </c>
      <c r="G113" s="17" t="s">
        <v>62</v>
      </c>
      <c r="H113" s="37" t="n">
        <v>396</v>
      </c>
      <c r="I113" s="20" t="n">
        <v>3</v>
      </c>
      <c r="J113" s="20" t="n">
        <v>119</v>
      </c>
      <c r="K113" s="20" t="n">
        <v>111</v>
      </c>
      <c r="L113" s="20" t="n">
        <v>1</v>
      </c>
      <c r="M113" s="20" t="n">
        <v>1</v>
      </c>
      <c r="N113" s="20" t="n">
        <v>1</v>
      </c>
      <c r="O113" s="20" t="n">
        <v>0</v>
      </c>
      <c r="P113" s="20" t="n">
        <v>0</v>
      </c>
      <c r="Q113" s="20" t="n">
        <v>0</v>
      </c>
      <c r="R113" s="20" t="n">
        <v>12</v>
      </c>
      <c r="S113" s="20" t="n">
        <v>0</v>
      </c>
      <c r="T113" s="20" t="n">
        <v>0</v>
      </c>
      <c r="U113" s="38" t="n">
        <v>3</v>
      </c>
      <c r="V113" s="38" t="n">
        <v>3</v>
      </c>
      <c r="W113" s="38" t="n">
        <v>0</v>
      </c>
      <c r="X113" s="20" t="n">
        <v>0</v>
      </c>
      <c r="Y113" s="20" t="n">
        <v>0</v>
      </c>
      <c r="Z113" s="20" t="n">
        <v>0</v>
      </c>
      <c r="AA113" s="20" t="n">
        <v>0</v>
      </c>
      <c r="AB113" s="20" t="n">
        <v>0</v>
      </c>
      <c r="AC113" s="20" t="n">
        <v>0</v>
      </c>
      <c r="AD113" s="20" t="n">
        <v>5</v>
      </c>
      <c r="AE113" s="20" t="n">
        <f aca="false">SUM(I113:AD113)</f>
        <v>259</v>
      </c>
    </row>
    <row r="114" s="1" customFormat="true" ht="16.5" hidden="false" customHeight="false" outlineLevel="0" collapsed="false">
      <c r="A114" s="11" t="n">
        <v>4</v>
      </c>
      <c r="B114" s="12" t="n">
        <v>16</v>
      </c>
      <c r="C114" s="13" t="n">
        <v>360</v>
      </c>
      <c r="D114" s="17" t="s">
        <v>538</v>
      </c>
      <c r="E114" s="17" t="s">
        <v>538</v>
      </c>
      <c r="F114" s="16" t="n">
        <v>1651</v>
      </c>
      <c r="G114" s="17" t="s">
        <v>33</v>
      </c>
      <c r="H114" s="37" t="n">
        <v>601</v>
      </c>
      <c r="I114" s="20" t="n">
        <v>27</v>
      </c>
      <c r="J114" s="20" t="n">
        <v>199</v>
      </c>
      <c r="K114" s="20" t="n">
        <v>148</v>
      </c>
      <c r="L114" s="20" t="n">
        <v>5</v>
      </c>
      <c r="M114" s="20" t="n">
        <v>6</v>
      </c>
      <c r="N114" s="20" t="n">
        <v>2</v>
      </c>
      <c r="O114" s="20" t="n">
        <v>0</v>
      </c>
      <c r="P114" s="20" t="n">
        <v>0</v>
      </c>
      <c r="Q114" s="20" t="n">
        <v>0</v>
      </c>
      <c r="R114" s="20" t="n">
        <v>30</v>
      </c>
      <c r="S114" s="20" t="n">
        <v>0</v>
      </c>
      <c r="T114" s="20" t="n">
        <v>0</v>
      </c>
      <c r="U114" s="38" t="n">
        <v>0</v>
      </c>
      <c r="V114" s="38" t="n">
        <v>0</v>
      </c>
      <c r="W114" s="38" t="n">
        <v>0</v>
      </c>
      <c r="X114" s="20" t="n">
        <v>0</v>
      </c>
      <c r="Y114" s="20" t="n">
        <v>0</v>
      </c>
      <c r="Z114" s="20" t="n">
        <v>0</v>
      </c>
      <c r="AA114" s="20" t="n">
        <v>0</v>
      </c>
      <c r="AB114" s="20" t="n">
        <v>0</v>
      </c>
      <c r="AC114" s="20" t="n">
        <v>0</v>
      </c>
      <c r="AD114" s="20" t="n">
        <v>7</v>
      </c>
      <c r="AE114" s="20" t="n">
        <f aca="false">SUM(I114:AD114)</f>
        <v>424</v>
      </c>
    </row>
    <row r="115" s="1" customFormat="true" ht="16.5" hidden="false" customHeight="false" outlineLevel="0" collapsed="false">
      <c r="A115" s="11" t="n">
        <v>5</v>
      </c>
      <c r="B115" s="12" t="n">
        <v>16</v>
      </c>
      <c r="C115" s="13" t="n">
        <v>360</v>
      </c>
      <c r="D115" s="17" t="s">
        <v>538</v>
      </c>
      <c r="E115" s="17" t="s">
        <v>538</v>
      </c>
      <c r="F115" s="16" t="n">
        <v>1651</v>
      </c>
      <c r="G115" s="17" t="s">
        <v>34</v>
      </c>
      <c r="H115" s="37" t="n">
        <v>601</v>
      </c>
      <c r="I115" s="20" t="n">
        <v>19</v>
      </c>
      <c r="J115" s="20" t="n">
        <v>146</v>
      </c>
      <c r="K115" s="20" t="n">
        <v>182</v>
      </c>
      <c r="L115" s="20" t="n">
        <v>2</v>
      </c>
      <c r="M115" s="20" t="n">
        <v>11</v>
      </c>
      <c r="N115" s="20" t="n">
        <v>1</v>
      </c>
      <c r="O115" s="20" t="n">
        <v>0</v>
      </c>
      <c r="P115" s="20" t="n">
        <v>0</v>
      </c>
      <c r="Q115" s="20" t="n">
        <v>0</v>
      </c>
      <c r="R115" s="20" t="n">
        <v>26</v>
      </c>
      <c r="S115" s="20" t="n">
        <v>0</v>
      </c>
      <c r="T115" s="20" t="n">
        <v>0</v>
      </c>
      <c r="U115" s="38" t="n">
        <v>2</v>
      </c>
      <c r="V115" s="38" t="n">
        <v>3</v>
      </c>
      <c r="W115" s="38" t="n">
        <v>0</v>
      </c>
      <c r="X115" s="20" t="n">
        <v>0</v>
      </c>
      <c r="Y115" s="20" t="n">
        <v>0</v>
      </c>
      <c r="Z115" s="20" t="n">
        <v>0</v>
      </c>
      <c r="AA115" s="20" t="n">
        <v>0</v>
      </c>
      <c r="AB115" s="20" t="n">
        <v>0</v>
      </c>
      <c r="AC115" s="20" t="n">
        <v>0</v>
      </c>
      <c r="AD115" s="20" t="n">
        <v>18</v>
      </c>
      <c r="AE115" s="20" t="n">
        <f aca="false">SUM(I115:AD115)</f>
        <v>410</v>
      </c>
    </row>
    <row r="116" s="1" customFormat="true" ht="16.5" hidden="false" customHeight="false" outlineLevel="0" collapsed="false">
      <c r="C116" s="29" t="s">
        <v>65</v>
      </c>
      <c r="D116" s="30" t="s">
        <v>66</v>
      </c>
      <c r="E116" s="30"/>
      <c r="F116" s="30"/>
      <c r="G116" s="30"/>
      <c r="H116" s="31" t="n">
        <f aca="false">SUM(H111:H115)</f>
        <v>2916</v>
      </c>
      <c r="I116" s="31" t="n">
        <f aca="false">SUM(I111:I115)</f>
        <v>73</v>
      </c>
      <c r="J116" s="31" t="n">
        <f aca="false">SUM(J111:J115)</f>
        <v>891</v>
      </c>
      <c r="K116" s="31" t="n">
        <f aca="false">SUM(K111:K115)</f>
        <v>791</v>
      </c>
      <c r="L116" s="31" t="n">
        <f aca="false">SUM(L111:L115)</f>
        <v>13</v>
      </c>
      <c r="M116" s="31" t="n">
        <f aca="false">SUM(M111:M115)</f>
        <v>35</v>
      </c>
      <c r="N116" s="31" t="n">
        <f aca="false">SUM(N111:N115)</f>
        <v>9</v>
      </c>
      <c r="O116" s="31" t="n">
        <f aca="false">SUM(O111:O115)</f>
        <v>0</v>
      </c>
      <c r="P116" s="31" t="n">
        <f aca="false">SUM(P111:P115)</f>
        <v>0</v>
      </c>
      <c r="Q116" s="31" t="n">
        <f aca="false">SUM(Q111:Q115)</f>
        <v>0</v>
      </c>
      <c r="R116" s="31" t="n">
        <f aca="false">SUM(R111:R115)</f>
        <v>104</v>
      </c>
      <c r="S116" s="31" t="n">
        <f aca="false">SUM(S111:S115)</f>
        <v>0</v>
      </c>
      <c r="T116" s="31" t="n">
        <f aca="false">SUM(T111:T115)</f>
        <v>0</v>
      </c>
      <c r="U116" s="31" t="n">
        <f aca="false">SUM(U111:U115)</f>
        <v>17</v>
      </c>
      <c r="V116" s="31" t="n">
        <f aca="false">SUM(V111:V115)</f>
        <v>17</v>
      </c>
      <c r="W116" s="31" t="n">
        <f aca="false">SUM(W111:W115)</f>
        <v>0</v>
      </c>
      <c r="X116" s="31" t="n">
        <f aca="false">SUM(X111:X115)</f>
        <v>0</v>
      </c>
      <c r="Y116" s="31" t="n">
        <f aca="false">SUM(Y111:Y115)</f>
        <v>0</v>
      </c>
      <c r="Z116" s="31" t="n">
        <f aca="false">SUM(Z111:Z115)</f>
        <v>0</v>
      </c>
      <c r="AA116" s="31" t="n">
        <f aca="false">SUM(AA111:AA115)</f>
        <v>0</v>
      </c>
      <c r="AB116" s="31" t="n">
        <f aca="false">SUM(AB111:AB115)</f>
        <v>0</v>
      </c>
      <c r="AC116" s="31" t="n">
        <f aca="false">SUM(AC111:AC115)</f>
        <v>0</v>
      </c>
      <c r="AD116" s="31" t="n">
        <f aca="false">SUM(AD111:AD115)</f>
        <v>66</v>
      </c>
      <c r="AE116" s="31" t="n">
        <f aca="false">SUM(AE111:AE115)</f>
        <v>2016</v>
      </c>
    </row>
    <row r="117" s="1" customFormat="true" ht="16.5" hidden="false" customHeight="false" outlineLevel="0" collapsed="false">
      <c r="F117" s="3"/>
      <c r="G117" s="3"/>
      <c r="U117" s="1" t="n">
        <f aca="false">U116/2</f>
        <v>8.5</v>
      </c>
      <c r="V117" s="1" t="n">
        <f aca="false">V116/2</f>
        <v>8.5</v>
      </c>
    </row>
    <row r="118" s="1" customFormat="true" ht="16.5" hidden="false" customHeight="true" outlineLevel="0" collapsed="false">
      <c r="C118" s="29" t="s">
        <v>67</v>
      </c>
      <c r="D118" s="32" t="s">
        <v>68</v>
      </c>
      <c r="E118" s="32"/>
      <c r="F118" s="32"/>
      <c r="G118" s="32"/>
      <c r="H118" s="33" t="s">
        <v>8</v>
      </c>
      <c r="I118" s="9" t="s">
        <v>9</v>
      </c>
      <c r="J118" s="9" t="s">
        <v>10</v>
      </c>
      <c r="K118" s="9" t="s">
        <v>11</v>
      </c>
      <c r="L118" s="9" t="s">
        <v>12</v>
      </c>
      <c r="M118" s="9" t="s">
        <v>13</v>
      </c>
      <c r="N118" s="9" t="s">
        <v>14</v>
      </c>
      <c r="O118" s="9" t="s">
        <v>15</v>
      </c>
      <c r="P118" s="9" t="s">
        <v>16</v>
      </c>
      <c r="Q118" s="9" t="s">
        <v>17</v>
      </c>
      <c r="R118" s="9" t="s">
        <v>18</v>
      </c>
      <c r="S118" s="9" t="s">
        <v>19</v>
      </c>
      <c r="T118" s="9" t="s">
        <v>20</v>
      </c>
      <c r="U118" s="9" t="s">
        <v>24</v>
      </c>
      <c r="V118" s="9" t="s">
        <v>25</v>
      </c>
      <c r="W118" s="9" t="s">
        <v>26</v>
      </c>
      <c r="X118" s="9" t="s">
        <v>27</v>
      </c>
      <c r="Y118" s="9" t="s">
        <v>28</v>
      </c>
      <c r="Z118" s="9" t="s">
        <v>29</v>
      </c>
      <c r="AA118" s="9" t="s">
        <v>30</v>
      </c>
      <c r="AB118" s="9" t="s">
        <v>31</v>
      </c>
    </row>
    <row r="119" s="1" customFormat="true" ht="16.5" hidden="false" customHeight="false" outlineLevel="0" collapsed="false">
      <c r="D119" s="32"/>
      <c r="E119" s="32"/>
      <c r="F119" s="32"/>
      <c r="G119" s="32"/>
      <c r="H119" s="20" t="n">
        <f aca="false">H116</f>
        <v>2916</v>
      </c>
      <c r="I119" s="1" t="n">
        <f aca="false">I116+8</f>
        <v>81</v>
      </c>
      <c r="J119" s="1" t="n">
        <f aca="false">J116+9</f>
        <v>900</v>
      </c>
      <c r="K119" s="1" t="n">
        <f aca="false">K116+9</f>
        <v>800</v>
      </c>
      <c r="L119" s="1" t="n">
        <f aca="false">L116+8</f>
        <v>21</v>
      </c>
      <c r="M119" s="20" t="n">
        <f aca="false">M116</f>
        <v>35</v>
      </c>
      <c r="N119" s="20" t="n">
        <v>9</v>
      </c>
      <c r="O119" s="20" t="n">
        <f aca="false">O116</f>
        <v>0</v>
      </c>
      <c r="P119" s="20" t="n">
        <f aca="false">P116</f>
        <v>0</v>
      </c>
      <c r="Q119" s="20" t="n">
        <f aca="false">Q116</f>
        <v>0</v>
      </c>
      <c r="R119" s="20" t="n">
        <f aca="false">R116</f>
        <v>104</v>
      </c>
      <c r="S119" s="20" t="n">
        <f aca="false">S116</f>
        <v>0</v>
      </c>
      <c r="T119" s="20" t="n">
        <f aca="false">T116</f>
        <v>0</v>
      </c>
      <c r="U119" s="20" t="n">
        <f aca="false">X111</f>
        <v>0</v>
      </c>
      <c r="V119" s="20" t="n">
        <f aca="false">Y111</f>
        <v>0</v>
      </c>
      <c r="W119" s="20" t="n">
        <f aca="false">Z111</f>
        <v>0</v>
      </c>
      <c r="X119" s="20" t="n">
        <f aca="false">AA111</f>
        <v>0</v>
      </c>
      <c r="Y119" s="20" t="n">
        <f aca="false">AB111</f>
        <v>0</v>
      </c>
      <c r="Z119" s="20" t="n">
        <f aca="false">AC116</f>
        <v>0</v>
      </c>
      <c r="AA119" s="20" t="n">
        <f aca="false">AD116</f>
        <v>66</v>
      </c>
      <c r="AB119" s="20" t="n">
        <f aca="false">SUM(I119:AA119)</f>
        <v>2016</v>
      </c>
    </row>
    <row r="120" s="1" customFormat="true" ht="16.5" hidden="false" customHeight="false" outlineLevel="0" collapsed="false">
      <c r="F120" s="3"/>
      <c r="G120" s="3"/>
    </row>
    <row r="121" s="1" customFormat="true" ht="30.75" hidden="false" customHeight="true" outlineLevel="0" collapsed="false">
      <c r="C121" s="29" t="s">
        <v>69</v>
      </c>
      <c r="D121" s="32" t="s">
        <v>70</v>
      </c>
      <c r="E121" s="32"/>
      <c r="F121" s="32"/>
      <c r="G121" s="32"/>
      <c r="H121" s="33" t="s">
        <v>8</v>
      </c>
      <c r="I121" s="34" t="s">
        <v>71</v>
      </c>
      <c r="J121" s="34"/>
      <c r="K121" s="34" t="s">
        <v>72</v>
      </c>
      <c r="L121" s="34"/>
      <c r="M121" s="9" t="s">
        <v>13</v>
      </c>
      <c r="N121" s="9" t="s">
        <v>14</v>
      </c>
      <c r="O121" s="9" t="s">
        <v>15</v>
      </c>
      <c r="P121" s="9" t="s">
        <v>16</v>
      </c>
      <c r="Q121" s="9" t="s">
        <v>17</v>
      </c>
      <c r="R121" s="9" t="s">
        <v>18</v>
      </c>
      <c r="S121" s="9" t="s">
        <v>19</v>
      </c>
      <c r="T121" s="9" t="s">
        <v>20</v>
      </c>
      <c r="U121" s="9" t="s">
        <v>24</v>
      </c>
      <c r="V121" s="9" t="s">
        <v>25</v>
      </c>
      <c r="W121" s="9" t="s">
        <v>26</v>
      </c>
      <c r="X121" s="9" t="s">
        <v>27</v>
      </c>
      <c r="Y121" s="9" t="s">
        <v>28</v>
      </c>
      <c r="Z121" s="9" t="s">
        <v>29</v>
      </c>
      <c r="AA121" s="9" t="s">
        <v>30</v>
      </c>
      <c r="AB121" s="9" t="s">
        <v>31</v>
      </c>
    </row>
    <row r="122" s="1" customFormat="true" ht="16.5" hidden="false" customHeight="false" outlineLevel="0" collapsed="false">
      <c r="D122" s="32"/>
      <c r="E122" s="32"/>
      <c r="F122" s="32"/>
      <c r="G122" s="32"/>
      <c r="H122" s="20" t="n">
        <f aca="false">H116</f>
        <v>2916</v>
      </c>
      <c r="I122" s="35" t="n">
        <f aca="false">I119+K119</f>
        <v>881</v>
      </c>
      <c r="J122" s="35"/>
      <c r="K122" s="35" t="n">
        <f aca="false">J119+L119</f>
        <v>921</v>
      </c>
      <c r="L122" s="35"/>
      <c r="M122" s="20" t="n">
        <f aca="false">M119</f>
        <v>35</v>
      </c>
      <c r="N122" s="20" t="n">
        <f aca="false">N119</f>
        <v>9</v>
      </c>
      <c r="O122" s="20" t="s">
        <v>148</v>
      </c>
      <c r="P122" s="20" t="s">
        <v>148</v>
      </c>
      <c r="Q122" s="20" t="s">
        <v>148</v>
      </c>
      <c r="R122" s="20" t="n">
        <f aca="false">R119</f>
        <v>104</v>
      </c>
      <c r="S122" s="18" t="s">
        <v>148</v>
      </c>
      <c r="T122" s="18" t="s">
        <v>148</v>
      </c>
      <c r="U122" s="18" t="s">
        <v>148</v>
      </c>
      <c r="V122" s="18" t="s">
        <v>148</v>
      </c>
      <c r="W122" s="18" t="s">
        <v>148</v>
      </c>
      <c r="X122" s="18" t="s">
        <v>148</v>
      </c>
      <c r="Y122" s="18" t="s">
        <v>148</v>
      </c>
      <c r="Z122" s="20" t="n">
        <f aca="false">Z119</f>
        <v>0</v>
      </c>
      <c r="AA122" s="20" t="n">
        <f aca="false">AA119</f>
        <v>66</v>
      </c>
      <c r="AB122" s="20" t="n">
        <f aca="false">SUM(I122:AA122)</f>
        <v>2016</v>
      </c>
    </row>
    <row r="125" s="1" customFormat="true" ht="16.5" hidden="false" customHeight="false" outlineLevel="0" collapsed="false">
      <c r="A125" s="5" t="s">
        <v>1</v>
      </c>
      <c r="B125" s="6" t="s">
        <v>2</v>
      </c>
      <c r="C125" s="7" t="s">
        <v>3</v>
      </c>
      <c r="D125" s="5" t="s">
        <v>4</v>
      </c>
      <c r="E125" s="5" t="s">
        <v>5</v>
      </c>
      <c r="F125" s="8" t="s">
        <v>6</v>
      </c>
      <c r="G125" s="8" t="s">
        <v>7</v>
      </c>
      <c r="H125" s="8" t="s">
        <v>8</v>
      </c>
      <c r="I125" s="9" t="s">
        <v>9</v>
      </c>
      <c r="J125" s="9" t="s">
        <v>10</v>
      </c>
      <c r="K125" s="9" t="s">
        <v>11</v>
      </c>
      <c r="L125" s="9" t="s">
        <v>12</v>
      </c>
      <c r="M125" s="9" t="s">
        <v>13</v>
      </c>
      <c r="N125" s="9" t="s">
        <v>14</v>
      </c>
      <c r="O125" s="9" t="s">
        <v>15</v>
      </c>
      <c r="P125" s="9" t="s">
        <v>16</v>
      </c>
      <c r="Q125" s="9" t="s">
        <v>17</v>
      </c>
      <c r="R125" s="9" t="s">
        <v>18</v>
      </c>
      <c r="S125" s="9" t="s">
        <v>19</v>
      </c>
      <c r="T125" s="9" t="s">
        <v>20</v>
      </c>
      <c r="U125" s="10" t="s">
        <v>21</v>
      </c>
      <c r="V125" s="10" t="s">
        <v>22</v>
      </c>
      <c r="W125" s="10" t="s">
        <v>23</v>
      </c>
      <c r="X125" s="9" t="s">
        <v>24</v>
      </c>
      <c r="Y125" s="9" t="s">
        <v>25</v>
      </c>
      <c r="Z125" s="9" t="s">
        <v>26</v>
      </c>
      <c r="AA125" s="9" t="s">
        <v>27</v>
      </c>
      <c r="AB125" s="9" t="s">
        <v>28</v>
      </c>
      <c r="AC125" s="9" t="s">
        <v>29</v>
      </c>
      <c r="AD125" s="9" t="s">
        <v>30</v>
      </c>
      <c r="AE125" s="9" t="s">
        <v>31</v>
      </c>
    </row>
    <row r="126" s="1" customFormat="true" ht="16.5" hidden="false" customHeight="false" outlineLevel="0" collapsed="false">
      <c r="A126" s="11" t="n">
        <v>1</v>
      </c>
      <c r="B126" s="12" t="n">
        <v>16</v>
      </c>
      <c r="C126" s="13" t="s">
        <v>540</v>
      </c>
      <c r="D126" s="17" t="s">
        <v>541</v>
      </c>
      <c r="E126" s="17"/>
      <c r="F126" s="16" t="n">
        <v>1738</v>
      </c>
      <c r="G126" s="17" t="s">
        <v>33</v>
      </c>
      <c r="H126" s="37" t="n">
        <v>550</v>
      </c>
      <c r="I126" s="20" t="n">
        <v>26</v>
      </c>
      <c r="J126" s="20" t="n">
        <v>135</v>
      </c>
      <c r="K126" s="20" t="n">
        <v>107</v>
      </c>
      <c r="L126" s="20" t="n">
        <v>5</v>
      </c>
      <c r="M126" s="20"/>
      <c r="N126" s="20"/>
      <c r="O126" s="20"/>
      <c r="P126" s="20"/>
      <c r="Q126" s="20"/>
      <c r="R126" s="20" t="n">
        <v>97</v>
      </c>
      <c r="S126" s="20"/>
      <c r="T126" s="20"/>
      <c r="U126" s="38" t="n">
        <v>5</v>
      </c>
      <c r="V126" s="38" t="n">
        <v>7</v>
      </c>
      <c r="W126" s="38"/>
      <c r="X126" s="20"/>
      <c r="Y126" s="20"/>
      <c r="Z126" s="20"/>
      <c r="AA126" s="20"/>
      <c r="AB126" s="20"/>
      <c r="AC126" s="20" t="n">
        <v>0</v>
      </c>
      <c r="AD126" s="20" t="n">
        <v>15</v>
      </c>
      <c r="AE126" s="20" t="n">
        <f aca="false">SUM(I126:AD126)</f>
        <v>397</v>
      </c>
    </row>
    <row r="127" s="1" customFormat="true" ht="16.5" hidden="false" customHeight="false" outlineLevel="0" collapsed="false">
      <c r="A127" s="11" t="n">
        <v>2</v>
      </c>
      <c r="B127" s="12" t="n">
        <v>16</v>
      </c>
      <c r="C127" s="13" t="n">
        <v>2</v>
      </c>
      <c r="D127" s="17" t="s">
        <v>541</v>
      </c>
      <c r="E127" s="17"/>
      <c r="F127" s="16" t="n">
        <v>1738</v>
      </c>
      <c r="G127" s="17" t="s">
        <v>34</v>
      </c>
      <c r="H127" s="37" t="n">
        <v>550</v>
      </c>
      <c r="I127" s="20" t="n">
        <v>24</v>
      </c>
      <c r="J127" s="20" t="n">
        <v>126</v>
      </c>
      <c r="K127" s="20" t="n">
        <v>122</v>
      </c>
      <c r="L127" s="20" t="n">
        <v>0</v>
      </c>
      <c r="M127" s="20"/>
      <c r="N127" s="20"/>
      <c r="O127" s="20"/>
      <c r="P127" s="20"/>
      <c r="Q127" s="20"/>
      <c r="R127" s="20" t="n">
        <v>87</v>
      </c>
      <c r="S127" s="20"/>
      <c r="T127" s="20"/>
      <c r="U127" s="38" t="n">
        <v>15</v>
      </c>
      <c r="V127" s="38" t="n">
        <v>4</v>
      </c>
      <c r="W127" s="38"/>
      <c r="X127" s="20"/>
      <c r="Y127" s="20"/>
      <c r="Z127" s="20"/>
      <c r="AA127" s="20"/>
      <c r="AB127" s="20"/>
      <c r="AC127" s="20"/>
      <c r="AD127" s="20" t="n">
        <v>8</v>
      </c>
      <c r="AE127" s="20" t="n">
        <f aca="false">SUM(I127:AD127)</f>
        <v>386</v>
      </c>
    </row>
    <row r="128" s="1" customFormat="true" ht="16.5" hidden="false" customHeight="false" outlineLevel="0" collapsed="false">
      <c r="A128" s="11" t="n">
        <v>3</v>
      </c>
      <c r="B128" s="12" t="n">
        <v>16</v>
      </c>
      <c r="C128" s="13" t="n">
        <v>2</v>
      </c>
      <c r="D128" s="17" t="s">
        <v>541</v>
      </c>
      <c r="E128" s="17"/>
      <c r="F128" s="16" t="n">
        <v>1739</v>
      </c>
      <c r="G128" s="17" t="s">
        <v>33</v>
      </c>
      <c r="H128" s="37" t="n">
        <v>530</v>
      </c>
      <c r="I128" s="20" t="n">
        <v>19</v>
      </c>
      <c r="J128" s="20" t="n">
        <v>123</v>
      </c>
      <c r="K128" s="20" t="n">
        <v>113</v>
      </c>
      <c r="L128" s="20" t="n">
        <v>6</v>
      </c>
      <c r="M128" s="20"/>
      <c r="N128" s="20"/>
      <c r="O128" s="20"/>
      <c r="P128" s="20"/>
      <c r="Q128" s="20"/>
      <c r="R128" s="20" t="n">
        <v>58</v>
      </c>
      <c r="S128" s="20"/>
      <c r="T128" s="20"/>
      <c r="U128" s="38" t="n">
        <v>4</v>
      </c>
      <c r="V128" s="38" t="n">
        <v>3</v>
      </c>
      <c r="W128" s="38"/>
      <c r="X128" s="20"/>
      <c r="Y128" s="20"/>
      <c r="Z128" s="20"/>
      <c r="AA128" s="20"/>
      <c r="AB128" s="20"/>
      <c r="AC128" s="20"/>
      <c r="AD128" s="20" t="n">
        <v>19</v>
      </c>
      <c r="AE128" s="20" t="n">
        <f aca="false">SUM(I128:AD128)</f>
        <v>345</v>
      </c>
    </row>
    <row r="129" s="1" customFormat="true" ht="16.5" hidden="false" customHeight="false" outlineLevel="0" collapsed="false">
      <c r="A129" s="11" t="n">
        <v>4</v>
      </c>
      <c r="B129" s="12" t="n">
        <v>16</v>
      </c>
      <c r="C129" s="13" t="n">
        <v>2</v>
      </c>
      <c r="D129" s="17" t="s">
        <v>541</v>
      </c>
      <c r="E129" s="17"/>
      <c r="F129" s="16" t="n">
        <v>1739</v>
      </c>
      <c r="G129" s="17" t="s">
        <v>34</v>
      </c>
      <c r="H129" s="37" t="n">
        <v>529</v>
      </c>
      <c r="I129" s="20" t="n">
        <v>29</v>
      </c>
      <c r="J129" s="20" t="n">
        <v>121</v>
      </c>
      <c r="K129" s="20" t="n">
        <v>125</v>
      </c>
      <c r="L129" s="20" t="n">
        <v>4</v>
      </c>
      <c r="M129" s="20"/>
      <c r="N129" s="20"/>
      <c r="O129" s="20"/>
      <c r="P129" s="20"/>
      <c r="Q129" s="20"/>
      <c r="R129" s="20" t="n">
        <v>64</v>
      </c>
      <c r="S129" s="20"/>
      <c r="T129" s="20"/>
      <c r="U129" s="38" t="n">
        <v>6</v>
      </c>
      <c r="V129" s="38" t="n">
        <v>4</v>
      </c>
      <c r="W129" s="38"/>
      <c r="X129" s="20"/>
      <c r="Y129" s="20"/>
      <c r="Z129" s="20"/>
      <c r="AA129" s="20"/>
      <c r="AB129" s="20"/>
      <c r="AC129" s="20"/>
      <c r="AD129" s="20" t="n">
        <v>12</v>
      </c>
      <c r="AE129" s="20" t="n">
        <f aca="false">SUM(I129:AD129)</f>
        <v>365</v>
      </c>
    </row>
    <row r="130" s="1" customFormat="true" ht="16.5" hidden="false" customHeight="false" outlineLevel="0" collapsed="false">
      <c r="A130" s="11" t="n">
        <v>5</v>
      </c>
      <c r="B130" s="12" t="n">
        <v>16</v>
      </c>
      <c r="C130" s="13" t="n">
        <v>2</v>
      </c>
      <c r="D130" s="17" t="s">
        <v>541</v>
      </c>
      <c r="E130" s="17"/>
      <c r="F130" s="16" t="n">
        <v>1740</v>
      </c>
      <c r="G130" s="17" t="s">
        <v>33</v>
      </c>
      <c r="H130" s="37" t="n">
        <v>296</v>
      </c>
      <c r="I130" s="20" t="n">
        <v>36</v>
      </c>
      <c r="J130" s="20" t="n">
        <v>63</v>
      </c>
      <c r="K130" s="20" t="n">
        <v>45</v>
      </c>
      <c r="L130" s="20" t="n">
        <v>2</v>
      </c>
      <c r="M130" s="20"/>
      <c r="N130" s="20"/>
      <c r="O130" s="20"/>
      <c r="P130" s="20"/>
      <c r="Q130" s="20"/>
      <c r="R130" s="20" t="n">
        <v>63</v>
      </c>
      <c r="S130" s="20"/>
      <c r="T130" s="20"/>
      <c r="U130" s="38" t="n">
        <v>3</v>
      </c>
      <c r="V130" s="38" t="n">
        <v>0</v>
      </c>
      <c r="W130" s="38"/>
      <c r="X130" s="20"/>
      <c r="Y130" s="20"/>
      <c r="Z130" s="20"/>
      <c r="AA130" s="20"/>
      <c r="AB130" s="20"/>
      <c r="AC130" s="20"/>
      <c r="AD130" s="20" t="n">
        <v>3</v>
      </c>
      <c r="AE130" s="20" t="n">
        <f aca="false">SUM(I130:AD130)</f>
        <v>215</v>
      </c>
    </row>
    <row r="131" s="1" customFormat="true" ht="16.5" hidden="false" customHeight="false" outlineLevel="0" collapsed="false">
      <c r="C131" s="29" t="s">
        <v>65</v>
      </c>
      <c r="D131" s="30" t="s">
        <v>66</v>
      </c>
      <c r="E131" s="30"/>
      <c r="F131" s="30"/>
      <c r="G131" s="30"/>
      <c r="H131" s="31" t="n">
        <f aca="false">SUM(H126:H130)</f>
        <v>2455</v>
      </c>
      <c r="I131" s="31" t="n">
        <f aca="false">SUM(I126:I130)</f>
        <v>134</v>
      </c>
      <c r="J131" s="31" t="n">
        <f aca="false">SUM(J126:J130)</f>
        <v>568</v>
      </c>
      <c r="K131" s="31" t="n">
        <f aca="false">SUM(K126:K130)</f>
        <v>512</v>
      </c>
      <c r="L131" s="31" t="n">
        <f aca="false">SUM(L126:L130)</f>
        <v>17</v>
      </c>
      <c r="M131" s="31" t="n">
        <f aca="false">SUM(M126:M130)</f>
        <v>0</v>
      </c>
      <c r="N131" s="31" t="n">
        <f aca="false">SUM(N126:N130)</f>
        <v>0</v>
      </c>
      <c r="O131" s="31" t="n">
        <f aca="false">SUM(O126:O130)</f>
        <v>0</v>
      </c>
      <c r="P131" s="31" t="n">
        <f aca="false">SUM(P126:P130)</f>
        <v>0</v>
      </c>
      <c r="Q131" s="31" t="n">
        <f aca="false">SUM(Q126:Q130)</f>
        <v>0</v>
      </c>
      <c r="R131" s="31" t="n">
        <f aca="false">SUM(R126:R130)</f>
        <v>369</v>
      </c>
      <c r="S131" s="31" t="n">
        <f aca="false">SUM(S126:S130)</f>
        <v>0</v>
      </c>
      <c r="T131" s="31" t="n">
        <f aca="false">SUM(T126:T130)</f>
        <v>0</v>
      </c>
      <c r="U131" s="31" t="n">
        <f aca="false">SUM(U126:U130)</f>
        <v>33</v>
      </c>
      <c r="V131" s="31" t="n">
        <f aca="false">SUM(V126:V130)</f>
        <v>18</v>
      </c>
      <c r="W131" s="31" t="n">
        <f aca="false">SUM(W126:W130)</f>
        <v>0</v>
      </c>
      <c r="X131" s="31" t="n">
        <f aca="false">SUM(X126:X130)</f>
        <v>0</v>
      </c>
      <c r="Y131" s="31" t="n">
        <f aca="false">SUM(Y126:Y130)</f>
        <v>0</v>
      </c>
      <c r="Z131" s="31" t="n">
        <f aca="false">SUM(Z126:Z130)</f>
        <v>0</v>
      </c>
      <c r="AA131" s="31" t="n">
        <f aca="false">SUM(AA126:AA130)</f>
        <v>0</v>
      </c>
      <c r="AB131" s="31" t="n">
        <f aca="false">SUM(AB126:AB130)</f>
        <v>0</v>
      </c>
      <c r="AC131" s="31" t="n">
        <f aca="false">SUM(AC126:AC130)</f>
        <v>0</v>
      </c>
      <c r="AD131" s="31" t="n">
        <f aca="false">SUM(AD126:AD130)</f>
        <v>57</v>
      </c>
      <c r="AE131" s="31" t="n">
        <f aca="false">SUM(AE126:AE130)</f>
        <v>1708</v>
      </c>
    </row>
    <row r="132" s="1" customFormat="true" ht="16.5" hidden="false" customHeight="false" outlineLevel="0" collapsed="false">
      <c r="F132" s="3"/>
      <c r="G132" s="3"/>
      <c r="U132" s="1" t="n">
        <f aca="false">U131/2</f>
        <v>16.5</v>
      </c>
      <c r="V132" s="1" t="n">
        <f aca="false">V131/2</f>
        <v>9</v>
      </c>
    </row>
    <row r="133" s="1" customFormat="true" ht="16.5" hidden="false" customHeight="true" outlineLevel="0" collapsed="false">
      <c r="C133" s="29" t="s">
        <v>67</v>
      </c>
      <c r="D133" s="32" t="s">
        <v>68</v>
      </c>
      <c r="E133" s="32"/>
      <c r="F133" s="32"/>
      <c r="G133" s="32"/>
      <c r="H133" s="33" t="s">
        <v>8</v>
      </c>
      <c r="I133" s="9" t="s">
        <v>9</v>
      </c>
      <c r="J133" s="9" t="s">
        <v>10</v>
      </c>
      <c r="K133" s="9" t="s">
        <v>11</v>
      </c>
      <c r="L133" s="9" t="s">
        <v>12</v>
      </c>
      <c r="M133" s="9" t="s">
        <v>13</v>
      </c>
      <c r="N133" s="9" t="s">
        <v>14</v>
      </c>
      <c r="O133" s="9" t="s">
        <v>15</v>
      </c>
      <c r="P133" s="9" t="s">
        <v>16</v>
      </c>
      <c r="Q133" s="9" t="s">
        <v>17</v>
      </c>
      <c r="R133" s="9" t="s">
        <v>18</v>
      </c>
      <c r="S133" s="9" t="s">
        <v>19</v>
      </c>
      <c r="T133" s="9" t="s">
        <v>20</v>
      </c>
      <c r="U133" s="9" t="s">
        <v>24</v>
      </c>
      <c r="V133" s="9" t="s">
        <v>25</v>
      </c>
      <c r="W133" s="9" t="s">
        <v>26</v>
      </c>
      <c r="X133" s="9" t="s">
        <v>27</v>
      </c>
      <c r="Y133" s="9" t="s">
        <v>28</v>
      </c>
      <c r="Z133" s="9" t="s">
        <v>29</v>
      </c>
      <c r="AA133" s="9" t="s">
        <v>30</v>
      </c>
      <c r="AB133" s="9" t="s">
        <v>31</v>
      </c>
    </row>
    <row r="134" s="1" customFormat="true" ht="16.5" hidden="false" customHeight="false" outlineLevel="0" collapsed="false">
      <c r="D134" s="32"/>
      <c r="E134" s="32"/>
      <c r="F134" s="32"/>
      <c r="G134" s="32"/>
      <c r="H134" s="20" t="n">
        <f aca="false">H131</f>
        <v>2455</v>
      </c>
      <c r="I134" s="20" t="n">
        <f aca="false">I131+16</f>
        <v>150</v>
      </c>
      <c r="J134" s="20" t="n">
        <f aca="false">J131+9</f>
        <v>577</v>
      </c>
      <c r="K134" s="20" t="n">
        <f aca="false">K131+17</f>
        <v>529</v>
      </c>
      <c r="L134" s="20" t="n">
        <f aca="false">L131+9</f>
        <v>26</v>
      </c>
      <c r="M134" s="20" t="n">
        <f aca="false">M131</f>
        <v>0</v>
      </c>
      <c r="N134" s="20" t="n">
        <f aca="false">N131</f>
        <v>0</v>
      </c>
      <c r="O134" s="20" t="n">
        <f aca="false">O131</f>
        <v>0</v>
      </c>
      <c r="P134" s="20" t="n">
        <f aca="false">P131</f>
        <v>0</v>
      </c>
      <c r="Q134" s="20" t="n">
        <f aca="false">Q131</f>
        <v>0</v>
      </c>
      <c r="R134" s="20" t="n">
        <f aca="false">R131</f>
        <v>369</v>
      </c>
      <c r="S134" s="20" t="n">
        <f aca="false">S131</f>
        <v>0</v>
      </c>
      <c r="T134" s="20" t="n">
        <f aca="false">T131</f>
        <v>0</v>
      </c>
      <c r="U134" s="20" t="n">
        <f aca="false">X126</f>
        <v>0</v>
      </c>
      <c r="V134" s="20" t="n">
        <f aca="false">Y126</f>
        <v>0</v>
      </c>
      <c r="W134" s="20" t="n">
        <f aca="false">Z126</f>
        <v>0</v>
      </c>
      <c r="X134" s="20" t="n">
        <f aca="false">AA126</f>
        <v>0</v>
      </c>
      <c r="Y134" s="20" t="n">
        <f aca="false">AB126</f>
        <v>0</v>
      </c>
      <c r="Z134" s="20" t="n">
        <f aca="false">AC131</f>
        <v>0</v>
      </c>
      <c r="AA134" s="20" t="n">
        <f aca="false">AD131</f>
        <v>57</v>
      </c>
      <c r="AB134" s="20" t="n">
        <f aca="false">SUM(I134:AA134)</f>
        <v>1708</v>
      </c>
    </row>
    <row r="135" s="1" customFormat="true" ht="16.5" hidden="false" customHeight="false" outlineLevel="0" collapsed="false">
      <c r="F135" s="3"/>
      <c r="G135" s="3"/>
    </row>
    <row r="136" s="1" customFormat="true" ht="30.75" hidden="false" customHeight="true" outlineLevel="0" collapsed="false">
      <c r="C136" s="29" t="s">
        <v>69</v>
      </c>
      <c r="D136" s="32" t="s">
        <v>70</v>
      </c>
      <c r="E136" s="32"/>
      <c r="F136" s="32"/>
      <c r="G136" s="32"/>
      <c r="H136" s="33" t="s">
        <v>8</v>
      </c>
      <c r="I136" s="34" t="s">
        <v>71</v>
      </c>
      <c r="J136" s="34"/>
      <c r="K136" s="34" t="s">
        <v>72</v>
      </c>
      <c r="L136" s="34"/>
      <c r="M136" s="9" t="s">
        <v>13</v>
      </c>
      <c r="N136" s="9" t="s">
        <v>14</v>
      </c>
      <c r="O136" s="9" t="s">
        <v>15</v>
      </c>
      <c r="P136" s="9" t="s">
        <v>16</v>
      </c>
      <c r="Q136" s="9" t="s">
        <v>17</v>
      </c>
      <c r="R136" s="9" t="s">
        <v>18</v>
      </c>
      <c r="S136" s="9" t="s">
        <v>19</v>
      </c>
      <c r="T136" s="9" t="s">
        <v>20</v>
      </c>
      <c r="U136" s="9" t="s">
        <v>24</v>
      </c>
      <c r="V136" s="9" t="s">
        <v>25</v>
      </c>
      <c r="W136" s="9" t="s">
        <v>26</v>
      </c>
      <c r="X136" s="9" t="s">
        <v>27</v>
      </c>
      <c r="Y136" s="9" t="s">
        <v>28</v>
      </c>
      <c r="Z136" s="9" t="s">
        <v>29</v>
      </c>
      <c r="AA136" s="9" t="s">
        <v>30</v>
      </c>
      <c r="AB136" s="9" t="s">
        <v>31</v>
      </c>
    </row>
    <row r="137" s="1" customFormat="true" ht="16.5" hidden="false" customHeight="false" outlineLevel="0" collapsed="false">
      <c r="D137" s="32"/>
      <c r="E137" s="32"/>
      <c r="F137" s="32"/>
      <c r="G137" s="32"/>
      <c r="H137" s="20" t="n">
        <f aca="false">H131</f>
        <v>2455</v>
      </c>
      <c r="I137" s="35" t="n">
        <f aca="false">I134+K134</f>
        <v>679</v>
      </c>
      <c r="J137" s="35"/>
      <c r="K137" s="35" t="n">
        <f aca="false">J134+L134</f>
        <v>603</v>
      </c>
      <c r="L137" s="35"/>
      <c r="M137" s="18" t="s">
        <v>148</v>
      </c>
      <c r="N137" s="18" t="s">
        <v>148</v>
      </c>
      <c r="O137" s="18" t="s">
        <v>148</v>
      </c>
      <c r="P137" s="18" t="s">
        <v>148</v>
      </c>
      <c r="Q137" s="18" t="s">
        <v>148</v>
      </c>
      <c r="R137" s="20" t="n">
        <f aca="false">R134</f>
        <v>369</v>
      </c>
      <c r="S137" s="18" t="s">
        <v>148</v>
      </c>
      <c r="T137" s="18" t="s">
        <v>148</v>
      </c>
      <c r="U137" s="18" t="s">
        <v>148</v>
      </c>
      <c r="V137" s="18" t="s">
        <v>148</v>
      </c>
      <c r="W137" s="18" t="s">
        <v>148</v>
      </c>
      <c r="X137" s="18" t="s">
        <v>148</v>
      </c>
      <c r="Y137" s="18" t="s">
        <v>148</v>
      </c>
      <c r="Z137" s="20" t="n">
        <f aca="false">Z134</f>
        <v>0</v>
      </c>
      <c r="AA137" s="20" t="n">
        <f aca="false">AA134</f>
        <v>57</v>
      </c>
      <c r="AB137" s="20" t="n">
        <f aca="false">SUM(I137:AA137)</f>
        <v>1708</v>
      </c>
    </row>
    <row r="138" s="1" customFormat="true" ht="16.5" hidden="false" customHeight="false" outlineLevel="0" collapsed="false"/>
    <row r="139" s="1" customFormat="true" ht="16.5" hidden="false" customHeight="false" outlineLevel="0" collapsed="false"/>
    <row r="140" customFormat="false" ht="15" hidden="false" customHeight="false" outlineLevel="0" collapsed="false">
      <c r="A140" s="5" t="s">
        <v>1</v>
      </c>
      <c r="B140" s="6" t="s">
        <v>2</v>
      </c>
      <c r="C140" s="7" t="s">
        <v>3</v>
      </c>
      <c r="D140" s="5" t="s">
        <v>4</v>
      </c>
      <c r="E140" s="5" t="s">
        <v>5</v>
      </c>
      <c r="F140" s="8" t="s">
        <v>6</v>
      </c>
      <c r="G140" s="8" t="s">
        <v>7</v>
      </c>
      <c r="H140" s="8" t="s">
        <v>8</v>
      </c>
      <c r="I140" s="9" t="s">
        <v>9</v>
      </c>
      <c r="J140" s="9" t="s">
        <v>10</v>
      </c>
      <c r="K140" s="9" t="s">
        <v>11</v>
      </c>
      <c r="L140" s="9" t="s">
        <v>12</v>
      </c>
      <c r="M140" s="9" t="s">
        <v>13</v>
      </c>
      <c r="N140" s="9" t="s">
        <v>14</v>
      </c>
      <c r="O140" s="9" t="s">
        <v>15</v>
      </c>
      <c r="P140" s="9" t="s">
        <v>16</v>
      </c>
      <c r="Q140" s="9" t="s">
        <v>17</v>
      </c>
      <c r="R140" s="9" t="s">
        <v>18</v>
      </c>
      <c r="S140" s="9" t="s">
        <v>19</v>
      </c>
      <c r="T140" s="9" t="s">
        <v>20</v>
      </c>
      <c r="U140" s="10" t="s">
        <v>21</v>
      </c>
      <c r="V140" s="10" t="s">
        <v>22</v>
      </c>
      <c r="W140" s="10" t="s">
        <v>23</v>
      </c>
      <c r="X140" s="9" t="s">
        <v>24</v>
      </c>
      <c r="Y140" s="9" t="s">
        <v>25</v>
      </c>
      <c r="Z140" s="9" t="s">
        <v>26</v>
      </c>
      <c r="AA140" s="9" t="s">
        <v>27</v>
      </c>
      <c r="AB140" s="9" t="s">
        <v>28</v>
      </c>
      <c r="AC140" s="9" t="s">
        <v>29</v>
      </c>
      <c r="AD140" s="9" t="s">
        <v>30</v>
      </c>
      <c r="AE140" s="9" t="s">
        <v>31</v>
      </c>
    </row>
    <row r="141" customFormat="false" ht="16.5" hidden="false" customHeight="false" outlineLevel="0" collapsed="false">
      <c r="A141" s="11" t="n">
        <v>1</v>
      </c>
      <c r="B141" s="12" t="n">
        <v>16</v>
      </c>
      <c r="C141" s="13" t="n">
        <v>555</v>
      </c>
      <c r="D141" s="17" t="s">
        <v>542</v>
      </c>
      <c r="E141" s="17" t="s">
        <v>542</v>
      </c>
      <c r="F141" s="16" t="n">
        <v>2391</v>
      </c>
      <c r="G141" s="17" t="s">
        <v>33</v>
      </c>
      <c r="H141" s="37" t="n">
        <v>644</v>
      </c>
      <c r="I141" s="20" t="n">
        <v>5</v>
      </c>
      <c r="J141" s="20" t="n">
        <v>39</v>
      </c>
      <c r="K141" s="20" t="n">
        <v>116</v>
      </c>
      <c r="L141" s="20" t="n">
        <v>4</v>
      </c>
      <c r="M141" s="20"/>
      <c r="N141" s="20"/>
      <c r="O141" s="20"/>
      <c r="P141" s="20"/>
      <c r="Q141" s="20" t="n">
        <v>47</v>
      </c>
      <c r="R141" s="20" t="n">
        <v>234</v>
      </c>
      <c r="S141" s="20"/>
      <c r="T141" s="20"/>
      <c r="U141" s="38" t="n">
        <v>3</v>
      </c>
      <c r="V141" s="38"/>
      <c r="W141" s="38"/>
      <c r="X141" s="20"/>
      <c r="Y141" s="20"/>
      <c r="Z141" s="20"/>
      <c r="AA141" s="20"/>
      <c r="AB141" s="20"/>
      <c r="AC141" s="20"/>
      <c r="AD141" s="20" t="n">
        <v>17</v>
      </c>
      <c r="AE141" s="20" t="n">
        <v>465</v>
      </c>
    </row>
    <row r="142" customFormat="false" ht="16.5" hidden="false" customHeight="false" outlineLevel="0" collapsed="false">
      <c r="A142" s="11" t="n">
        <v>2</v>
      </c>
      <c r="B142" s="12" t="n">
        <v>16</v>
      </c>
      <c r="C142" s="13" t="n">
        <v>555</v>
      </c>
      <c r="D142" s="17" t="s">
        <v>542</v>
      </c>
      <c r="E142" s="17" t="s">
        <v>542</v>
      </c>
      <c r="F142" s="16" t="n">
        <v>2391</v>
      </c>
      <c r="G142" s="89" t="s">
        <v>34</v>
      </c>
      <c r="H142" s="37" t="n">
        <v>644</v>
      </c>
      <c r="I142" s="20" t="n">
        <v>10</v>
      </c>
      <c r="J142" s="20" t="n">
        <v>34</v>
      </c>
      <c r="K142" s="20" t="n">
        <v>142</v>
      </c>
      <c r="L142" s="20" t="n">
        <v>5</v>
      </c>
      <c r="M142" s="20"/>
      <c r="N142" s="20"/>
      <c r="O142" s="20"/>
      <c r="P142" s="20"/>
      <c r="Q142" s="20" t="n">
        <v>63</v>
      </c>
      <c r="R142" s="20" t="n">
        <v>199</v>
      </c>
      <c r="S142" s="20"/>
      <c r="T142" s="20"/>
      <c r="U142" s="38" t="n">
        <v>3</v>
      </c>
      <c r="V142" s="38"/>
      <c r="W142" s="38"/>
      <c r="X142" s="20"/>
      <c r="Y142" s="20"/>
      <c r="Z142" s="20"/>
      <c r="AA142" s="20"/>
      <c r="AB142" s="20"/>
      <c r="AC142" s="20"/>
      <c r="AD142" s="20" t="n">
        <v>22</v>
      </c>
      <c r="AE142" s="20" t="n">
        <v>478</v>
      </c>
    </row>
    <row r="143" customFormat="false" ht="16.5" hidden="false" customHeight="false" outlineLevel="0" collapsed="false">
      <c r="A143" s="11" t="n">
        <v>3</v>
      </c>
      <c r="B143" s="12" t="n">
        <v>16</v>
      </c>
      <c r="C143" s="13" t="n">
        <v>555</v>
      </c>
      <c r="D143" s="17" t="s">
        <v>542</v>
      </c>
      <c r="E143" s="17" t="s">
        <v>543</v>
      </c>
      <c r="F143" s="16" t="n">
        <v>2392</v>
      </c>
      <c r="G143" s="27" t="s">
        <v>33</v>
      </c>
      <c r="H143" s="37" t="n">
        <v>493</v>
      </c>
      <c r="I143" s="20" t="n">
        <v>9</v>
      </c>
      <c r="J143" s="20" t="n">
        <v>22</v>
      </c>
      <c r="K143" s="20" t="n">
        <v>191</v>
      </c>
      <c r="L143" s="20" t="n">
        <v>2</v>
      </c>
      <c r="M143" s="20"/>
      <c r="N143" s="20"/>
      <c r="O143" s="20"/>
      <c r="P143" s="20"/>
      <c r="Q143" s="20" t="n">
        <v>23</v>
      </c>
      <c r="R143" s="20" t="n">
        <v>44</v>
      </c>
      <c r="S143" s="20"/>
      <c r="T143" s="20"/>
      <c r="U143" s="38" t="n">
        <v>3</v>
      </c>
      <c r="V143" s="38"/>
      <c r="W143" s="38"/>
      <c r="X143" s="20"/>
      <c r="Y143" s="20"/>
      <c r="Z143" s="20"/>
      <c r="AA143" s="20"/>
      <c r="AB143" s="20"/>
      <c r="AC143" s="20"/>
      <c r="AD143" s="20" t="n">
        <v>12</v>
      </c>
      <c r="AE143" s="20" t="n">
        <v>306</v>
      </c>
    </row>
    <row r="144" customFormat="false" ht="16.5" hidden="false" customHeight="false" outlineLevel="0" collapsed="false">
      <c r="A144" s="11" t="n">
        <v>4</v>
      </c>
      <c r="B144" s="12" t="n">
        <v>16</v>
      </c>
      <c r="C144" s="13" t="n">
        <v>555</v>
      </c>
      <c r="D144" s="17" t="s">
        <v>542</v>
      </c>
      <c r="E144" s="17" t="s">
        <v>543</v>
      </c>
      <c r="F144" s="16" t="n">
        <v>2392</v>
      </c>
      <c r="G144" s="89" t="s">
        <v>34</v>
      </c>
      <c r="H144" s="37" t="n">
        <v>493</v>
      </c>
      <c r="I144" s="20" t="n">
        <v>6</v>
      </c>
      <c r="J144" s="20" t="n">
        <v>22</v>
      </c>
      <c r="K144" s="20" t="n">
        <v>175</v>
      </c>
      <c r="L144" s="20" t="n">
        <v>4</v>
      </c>
      <c r="M144" s="20"/>
      <c r="N144" s="20"/>
      <c r="O144" s="20"/>
      <c r="P144" s="20"/>
      <c r="Q144" s="20" t="n">
        <v>15</v>
      </c>
      <c r="R144" s="20" t="n">
        <v>81</v>
      </c>
      <c r="S144" s="20"/>
      <c r="T144" s="20"/>
      <c r="U144" s="38" t="n">
        <v>7</v>
      </c>
      <c r="V144" s="38"/>
      <c r="W144" s="38"/>
      <c r="X144" s="20"/>
      <c r="Y144" s="20"/>
      <c r="Z144" s="20"/>
      <c r="AA144" s="20"/>
      <c r="AB144" s="20"/>
      <c r="AC144" s="20"/>
      <c r="AD144" s="20" t="n">
        <v>12</v>
      </c>
      <c r="AE144" s="20" t="n">
        <v>322</v>
      </c>
    </row>
    <row r="145" customFormat="false" ht="16.5" hidden="false" customHeight="false" outlineLevel="0" collapsed="false">
      <c r="C145" s="29" t="s">
        <v>65</v>
      </c>
      <c r="D145" s="30" t="s">
        <v>66</v>
      </c>
      <c r="E145" s="30"/>
      <c r="F145" s="30"/>
      <c r="G145" s="30"/>
      <c r="H145" s="31" t="n">
        <v>2274</v>
      </c>
      <c r="I145" s="31" t="n">
        <v>30</v>
      </c>
      <c r="J145" s="31" t="n">
        <v>117</v>
      </c>
      <c r="K145" s="31" t="n">
        <v>624</v>
      </c>
      <c r="L145" s="31" t="n">
        <v>15</v>
      </c>
      <c r="M145" s="31" t="n">
        <v>0</v>
      </c>
      <c r="N145" s="31" t="n">
        <v>0</v>
      </c>
      <c r="O145" s="31" t="n">
        <v>0</v>
      </c>
      <c r="P145" s="31" t="n">
        <v>0</v>
      </c>
      <c r="Q145" s="31" t="n">
        <v>148</v>
      </c>
      <c r="R145" s="31" t="n">
        <v>558</v>
      </c>
      <c r="S145" s="31" t="n">
        <v>0</v>
      </c>
      <c r="T145" s="31" t="n">
        <v>0</v>
      </c>
      <c r="U145" s="31" t="n">
        <v>16</v>
      </c>
      <c r="V145" s="31" t="n">
        <v>0</v>
      </c>
      <c r="W145" s="31" t="n">
        <v>0</v>
      </c>
      <c r="X145" s="31" t="n">
        <v>0</v>
      </c>
      <c r="Y145" s="31" t="n">
        <v>0</v>
      </c>
      <c r="Z145" s="31" t="n">
        <v>0</v>
      </c>
      <c r="AA145" s="31" t="n">
        <v>0</v>
      </c>
      <c r="AB145" s="31" t="n">
        <v>0</v>
      </c>
      <c r="AC145" s="31" t="n">
        <v>0</v>
      </c>
      <c r="AD145" s="31" t="n">
        <v>63</v>
      </c>
      <c r="AE145" s="31" t="n">
        <v>1571</v>
      </c>
    </row>
    <row r="146" customFormat="false" ht="16.5" hidden="false" customHeight="false" outlineLevel="0" collapsed="false">
      <c r="F146" s="3"/>
      <c r="G146" s="3"/>
    </row>
    <row r="147" customFormat="false" ht="16.5" hidden="false" customHeight="true" outlineLevel="0" collapsed="false">
      <c r="C147" s="29" t="s">
        <v>67</v>
      </c>
      <c r="D147" s="32" t="s">
        <v>68</v>
      </c>
      <c r="E147" s="32"/>
      <c r="F147" s="32"/>
      <c r="G147" s="32"/>
      <c r="H147" s="33" t="s">
        <v>8</v>
      </c>
      <c r="I147" s="9" t="s">
        <v>9</v>
      </c>
      <c r="J147" s="9" t="s">
        <v>10</v>
      </c>
      <c r="K147" s="9" t="s">
        <v>11</v>
      </c>
      <c r="L147" s="9" t="s">
        <v>12</v>
      </c>
      <c r="M147" s="9" t="s">
        <v>13</v>
      </c>
      <c r="N147" s="9" t="s">
        <v>14</v>
      </c>
      <c r="O147" s="9" t="s">
        <v>15</v>
      </c>
      <c r="P147" s="9" t="s">
        <v>16</v>
      </c>
      <c r="Q147" s="9" t="s">
        <v>17</v>
      </c>
      <c r="R147" s="9" t="s">
        <v>18</v>
      </c>
      <c r="S147" s="9" t="s">
        <v>19</v>
      </c>
      <c r="T147" s="9" t="s">
        <v>20</v>
      </c>
      <c r="U147" s="9" t="s">
        <v>24</v>
      </c>
      <c r="V147" s="9" t="s">
        <v>25</v>
      </c>
      <c r="W147" s="9" t="s">
        <v>26</v>
      </c>
      <c r="X147" s="9" t="s">
        <v>27</v>
      </c>
      <c r="Y147" s="9" t="s">
        <v>28</v>
      </c>
      <c r="Z147" s="9" t="s">
        <v>29</v>
      </c>
      <c r="AA147" s="9" t="s">
        <v>30</v>
      </c>
      <c r="AB147" s="9" t="s">
        <v>31</v>
      </c>
    </row>
    <row r="148" customFormat="false" ht="16.5" hidden="false" customHeight="false" outlineLevel="0" collapsed="false">
      <c r="D148" s="32"/>
      <c r="E148" s="32"/>
      <c r="F148" s="32"/>
      <c r="G148" s="32"/>
      <c r="H148" s="20" t="n">
        <v>0</v>
      </c>
      <c r="I148" s="20" t="n">
        <f aca="false">I145+8</f>
        <v>38</v>
      </c>
      <c r="J148" s="20" t="n">
        <v>117</v>
      </c>
      <c r="K148" s="20" t="n">
        <f aca="false">K145+8</f>
        <v>632</v>
      </c>
      <c r="L148" s="20" t="n">
        <v>15</v>
      </c>
      <c r="M148" s="20" t="n">
        <v>0</v>
      </c>
      <c r="N148" s="20" t="n">
        <v>0</v>
      </c>
      <c r="O148" s="20" t="n">
        <v>0</v>
      </c>
      <c r="P148" s="20" t="n">
        <v>0</v>
      </c>
      <c r="Q148" s="20" t="n">
        <v>148</v>
      </c>
      <c r="R148" s="20" t="n">
        <v>558</v>
      </c>
      <c r="S148" s="20" t="n">
        <v>0</v>
      </c>
      <c r="T148" s="20" t="n">
        <v>0</v>
      </c>
      <c r="U148" s="20" t="n">
        <v>0</v>
      </c>
      <c r="V148" s="20" t="n">
        <v>0</v>
      </c>
      <c r="W148" s="20" t="n">
        <v>0</v>
      </c>
      <c r="X148" s="20" t="n">
        <v>0</v>
      </c>
      <c r="Y148" s="20" t="n">
        <v>0</v>
      </c>
      <c r="Z148" s="20" t="n">
        <v>0</v>
      </c>
      <c r="AA148" s="20" t="n">
        <v>63</v>
      </c>
      <c r="AB148" s="20" t="n">
        <f aca="false">SUM(I148:AA148)</f>
        <v>1571</v>
      </c>
    </row>
    <row r="149" customFormat="false" ht="16.5" hidden="false" customHeight="false" outlineLevel="0" collapsed="false">
      <c r="F149" s="3"/>
      <c r="G149" s="3"/>
    </row>
    <row r="150" customFormat="false" ht="24.75" hidden="false" customHeight="true" outlineLevel="0" collapsed="false">
      <c r="C150" s="29" t="s">
        <v>69</v>
      </c>
      <c r="D150" s="32" t="s">
        <v>70</v>
      </c>
      <c r="E150" s="32"/>
      <c r="F150" s="32"/>
      <c r="G150" s="32"/>
      <c r="H150" s="33" t="s">
        <v>8</v>
      </c>
      <c r="I150" s="34" t="s">
        <v>71</v>
      </c>
      <c r="J150" s="34"/>
      <c r="K150" s="72" t="s">
        <v>10</v>
      </c>
      <c r="L150" s="73" t="s">
        <v>12</v>
      </c>
      <c r="M150" s="9" t="s">
        <v>13</v>
      </c>
      <c r="N150" s="9" t="s">
        <v>14</v>
      </c>
      <c r="O150" s="9" t="s">
        <v>15</v>
      </c>
      <c r="P150" s="9" t="s">
        <v>16</v>
      </c>
      <c r="Q150" s="9" t="s">
        <v>17</v>
      </c>
      <c r="R150" s="9" t="s">
        <v>18</v>
      </c>
      <c r="S150" s="9" t="s">
        <v>19</v>
      </c>
      <c r="T150" s="9" t="s">
        <v>20</v>
      </c>
      <c r="U150" s="9" t="s">
        <v>24</v>
      </c>
      <c r="V150" s="9" t="s">
        <v>25</v>
      </c>
      <c r="W150" s="9" t="s">
        <v>26</v>
      </c>
      <c r="X150" s="9" t="s">
        <v>27</v>
      </c>
      <c r="Y150" s="9" t="s">
        <v>28</v>
      </c>
      <c r="Z150" s="9" t="s">
        <v>29</v>
      </c>
      <c r="AA150" s="9" t="s">
        <v>30</v>
      </c>
      <c r="AB150" s="9" t="s">
        <v>31</v>
      </c>
    </row>
    <row r="151" customFormat="false" ht="16.5" hidden="false" customHeight="false" outlineLevel="0" collapsed="false">
      <c r="D151" s="32"/>
      <c r="E151" s="32"/>
      <c r="F151" s="32"/>
      <c r="G151" s="32"/>
      <c r="H151" s="20" t="n">
        <v>2274</v>
      </c>
      <c r="I151" s="35" t="n">
        <f aca="false">I148+K148</f>
        <v>670</v>
      </c>
      <c r="J151" s="35"/>
      <c r="K151" s="74" t="n">
        <f aca="false">J148</f>
        <v>117</v>
      </c>
      <c r="L151" s="75" t="n">
        <f aca="false">L148</f>
        <v>15</v>
      </c>
      <c r="M151" s="20" t="s">
        <v>148</v>
      </c>
      <c r="N151" s="20" t="s">
        <v>148</v>
      </c>
      <c r="O151" s="20" t="s">
        <v>148</v>
      </c>
      <c r="P151" s="20" t="s">
        <v>148</v>
      </c>
      <c r="Q151" s="20" t="n">
        <v>148</v>
      </c>
      <c r="R151" s="20" t="n">
        <v>558</v>
      </c>
      <c r="S151" s="20" t="s">
        <v>148</v>
      </c>
      <c r="T151" s="20" t="s">
        <v>148</v>
      </c>
      <c r="U151" s="20" t="s">
        <v>148</v>
      </c>
      <c r="V151" s="20" t="s">
        <v>148</v>
      </c>
      <c r="W151" s="20" t="s">
        <v>148</v>
      </c>
      <c r="X151" s="20" t="s">
        <v>148</v>
      </c>
      <c r="Y151" s="20" t="s">
        <v>148</v>
      </c>
      <c r="Z151" s="20" t="n">
        <v>0</v>
      </c>
      <c r="AA151" s="20" t="n">
        <v>63</v>
      </c>
      <c r="AB151" s="20" t="n">
        <f aca="false">SUM(I151:AA151)</f>
        <v>1571</v>
      </c>
    </row>
    <row r="154" s="1" customFormat="true" ht="16.5" hidden="false" customHeight="false" outlineLevel="0" collapsed="false">
      <c r="A154" s="5" t="s">
        <v>1</v>
      </c>
      <c r="B154" s="6" t="s">
        <v>2</v>
      </c>
      <c r="C154" s="7" t="s">
        <v>3</v>
      </c>
      <c r="D154" s="5" t="s">
        <v>4</v>
      </c>
      <c r="E154" s="5" t="s">
        <v>5</v>
      </c>
      <c r="F154" s="8" t="s">
        <v>6</v>
      </c>
      <c r="G154" s="8" t="s">
        <v>7</v>
      </c>
      <c r="H154" s="8" t="s">
        <v>8</v>
      </c>
      <c r="I154" s="9" t="s">
        <v>9</v>
      </c>
      <c r="J154" s="9" t="s">
        <v>10</v>
      </c>
      <c r="K154" s="9" t="s">
        <v>11</v>
      </c>
      <c r="L154" s="9" t="s">
        <v>12</v>
      </c>
      <c r="M154" s="9" t="s">
        <v>13</v>
      </c>
      <c r="N154" s="9" t="s">
        <v>14</v>
      </c>
      <c r="O154" s="9" t="s">
        <v>15</v>
      </c>
      <c r="P154" s="9" t="s">
        <v>16</v>
      </c>
      <c r="Q154" s="9" t="s">
        <v>17</v>
      </c>
      <c r="R154" s="9" t="s">
        <v>18</v>
      </c>
      <c r="S154" s="9" t="s">
        <v>19</v>
      </c>
      <c r="T154" s="9" t="s">
        <v>20</v>
      </c>
      <c r="U154" s="10" t="s">
        <v>21</v>
      </c>
      <c r="V154" s="10" t="s">
        <v>22</v>
      </c>
      <c r="W154" s="10" t="s">
        <v>23</v>
      </c>
      <c r="X154" s="9" t="s">
        <v>24</v>
      </c>
      <c r="Y154" s="9" t="s">
        <v>25</v>
      </c>
      <c r="Z154" s="9" t="s">
        <v>26</v>
      </c>
      <c r="AA154" s="9" t="s">
        <v>27</v>
      </c>
      <c r="AB154" s="9" t="s">
        <v>28</v>
      </c>
      <c r="AC154" s="9" t="s">
        <v>29</v>
      </c>
      <c r="AD154" s="9" t="s">
        <v>30</v>
      </c>
      <c r="AE154" s="9" t="s">
        <v>31</v>
      </c>
    </row>
    <row r="155" s="1" customFormat="true" ht="16.5" hidden="false" customHeight="false" outlineLevel="0" collapsed="false">
      <c r="A155" s="11" t="n">
        <v>1</v>
      </c>
      <c r="B155" s="12" t="n">
        <v>16</v>
      </c>
      <c r="C155" s="13"/>
      <c r="D155" s="17" t="s">
        <v>544</v>
      </c>
      <c r="E155" s="17" t="s">
        <v>544</v>
      </c>
      <c r="F155" s="16" t="n">
        <v>2436</v>
      </c>
      <c r="G155" s="50" t="s">
        <v>33</v>
      </c>
      <c r="H155" s="37" t="n">
        <v>604</v>
      </c>
      <c r="I155" s="20" t="n">
        <v>66</v>
      </c>
      <c r="J155" s="20" t="n">
        <v>65</v>
      </c>
      <c r="K155" s="20" t="n">
        <v>33</v>
      </c>
      <c r="L155" s="20" t="n">
        <v>43</v>
      </c>
      <c r="M155" s="20" t="n">
        <v>15</v>
      </c>
      <c r="N155" s="20" t="n">
        <v>46</v>
      </c>
      <c r="O155" s="20" t="n">
        <v>4</v>
      </c>
      <c r="P155" s="20" t="n">
        <v>45</v>
      </c>
      <c r="Q155" s="20" t="n">
        <v>0</v>
      </c>
      <c r="R155" s="20" t="n">
        <v>49</v>
      </c>
      <c r="S155" s="20"/>
      <c r="T155" s="20"/>
      <c r="U155" s="38" t="n">
        <v>7</v>
      </c>
      <c r="V155" s="38"/>
      <c r="W155" s="38"/>
      <c r="X155" s="20" t="n">
        <v>11</v>
      </c>
      <c r="Y155" s="20" t="n">
        <v>41</v>
      </c>
      <c r="Z155" s="20"/>
      <c r="AA155" s="20"/>
      <c r="AB155" s="20"/>
      <c r="AC155" s="20" t="n">
        <v>0</v>
      </c>
      <c r="AD155" s="20" t="n">
        <v>21</v>
      </c>
      <c r="AE155" s="20" t="n">
        <f aca="false">SUM(I155:AD155)</f>
        <v>446</v>
      </c>
    </row>
    <row r="156" s="1" customFormat="true" ht="16.5" hidden="false" customHeight="false" outlineLevel="0" collapsed="false">
      <c r="A156" s="11" t="n">
        <v>2</v>
      </c>
      <c r="B156" s="12" t="n">
        <v>16</v>
      </c>
      <c r="C156" s="13"/>
      <c r="D156" s="17" t="s">
        <v>544</v>
      </c>
      <c r="E156" s="17" t="s">
        <v>544</v>
      </c>
      <c r="F156" s="16" t="n">
        <v>2436</v>
      </c>
      <c r="G156" s="17" t="s">
        <v>34</v>
      </c>
      <c r="H156" s="37" t="n">
        <v>604</v>
      </c>
      <c r="I156" s="20" t="n">
        <v>74</v>
      </c>
      <c r="J156" s="20" t="n">
        <v>70</v>
      </c>
      <c r="K156" s="20" t="n">
        <v>35</v>
      </c>
      <c r="L156" s="20" t="n">
        <v>61</v>
      </c>
      <c r="M156" s="20" t="n">
        <v>13</v>
      </c>
      <c r="N156" s="20" t="n">
        <v>40</v>
      </c>
      <c r="O156" s="20" t="n">
        <v>3</v>
      </c>
      <c r="P156" s="20" t="n">
        <v>34</v>
      </c>
      <c r="Q156" s="20" t="n">
        <v>6</v>
      </c>
      <c r="R156" s="20" t="n">
        <v>37</v>
      </c>
      <c r="S156" s="20"/>
      <c r="T156" s="20"/>
      <c r="U156" s="38" t="n">
        <v>3</v>
      </c>
      <c r="V156" s="38"/>
      <c r="W156" s="38"/>
      <c r="X156" s="20" t="n">
        <v>19</v>
      </c>
      <c r="Y156" s="20" t="n">
        <v>27</v>
      </c>
      <c r="Z156" s="20"/>
      <c r="AA156" s="20"/>
      <c r="AB156" s="20"/>
      <c r="AC156" s="20" t="n">
        <v>0</v>
      </c>
      <c r="AD156" s="20" t="n">
        <v>16</v>
      </c>
      <c r="AE156" s="20" t="n">
        <f aca="false">SUM(I156:AD156)</f>
        <v>438</v>
      </c>
    </row>
    <row r="157" s="1" customFormat="true" ht="16.5" hidden="false" customHeight="false" outlineLevel="0" collapsed="false">
      <c r="A157" s="11" t="n">
        <v>3</v>
      </c>
      <c r="B157" s="12" t="n">
        <v>16</v>
      </c>
      <c r="C157" s="13"/>
      <c r="D157" s="17" t="s">
        <v>544</v>
      </c>
      <c r="E157" s="17" t="s">
        <v>544</v>
      </c>
      <c r="F157" s="16" t="n">
        <v>2437</v>
      </c>
      <c r="G157" s="50" t="s">
        <v>33</v>
      </c>
      <c r="H157" s="37" t="n">
        <v>644</v>
      </c>
      <c r="I157" s="20" t="n">
        <v>84</v>
      </c>
      <c r="J157" s="20" t="n">
        <v>77</v>
      </c>
      <c r="K157" s="20" t="n">
        <v>37</v>
      </c>
      <c r="L157" s="20" t="n">
        <v>55</v>
      </c>
      <c r="M157" s="20" t="n">
        <v>13</v>
      </c>
      <c r="N157" s="20" t="n">
        <v>34</v>
      </c>
      <c r="O157" s="20" t="n">
        <v>1</v>
      </c>
      <c r="P157" s="20" t="n">
        <v>16</v>
      </c>
      <c r="Q157" s="20" t="n">
        <v>1</v>
      </c>
      <c r="R157" s="20" t="n">
        <v>40</v>
      </c>
      <c r="S157" s="20"/>
      <c r="T157" s="20"/>
      <c r="U157" s="38" t="n">
        <v>9</v>
      </c>
      <c r="V157" s="38"/>
      <c r="W157" s="38"/>
      <c r="X157" s="20" t="n">
        <v>21</v>
      </c>
      <c r="Y157" s="20" t="n">
        <v>41</v>
      </c>
      <c r="Z157" s="20"/>
      <c r="AA157" s="20"/>
      <c r="AB157" s="20"/>
      <c r="AC157" s="20" t="n">
        <v>0</v>
      </c>
      <c r="AD157" s="20" t="n">
        <v>21</v>
      </c>
      <c r="AE157" s="20" t="n">
        <f aca="false">SUM(I157:AD157)</f>
        <v>450</v>
      </c>
    </row>
    <row r="158" s="1" customFormat="true" ht="16.5" hidden="false" customHeight="false" outlineLevel="0" collapsed="false">
      <c r="A158" s="11" t="n">
        <v>4</v>
      </c>
      <c r="B158" s="12" t="n">
        <v>16</v>
      </c>
      <c r="C158" s="13"/>
      <c r="D158" s="17" t="s">
        <v>544</v>
      </c>
      <c r="E158" s="17" t="s">
        <v>544</v>
      </c>
      <c r="F158" s="16" t="n">
        <v>2437</v>
      </c>
      <c r="G158" s="17" t="s">
        <v>34</v>
      </c>
      <c r="H158" s="37" t="n">
        <v>643</v>
      </c>
      <c r="I158" s="20" t="n">
        <v>79</v>
      </c>
      <c r="J158" s="20" t="n">
        <v>94</v>
      </c>
      <c r="K158" s="20" t="n">
        <v>39</v>
      </c>
      <c r="L158" s="20" t="n">
        <v>39</v>
      </c>
      <c r="M158" s="20" t="n">
        <v>13</v>
      </c>
      <c r="N158" s="20" t="n">
        <v>30</v>
      </c>
      <c r="O158" s="20" t="n">
        <v>1</v>
      </c>
      <c r="P158" s="20" t="n">
        <v>29</v>
      </c>
      <c r="Q158" s="20" t="n">
        <v>1</v>
      </c>
      <c r="R158" s="20" t="n">
        <v>44</v>
      </c>
      <c r="S158" s="20"/>
      <c r="T158" s="20"/>
      <c r="U158" s="38" t="n">
        <v>3</v>
      </c>
      <c r="V158" s="38"/>
      <c r="W158" s="38"/>
      <c r="X158" s="20" t="n">
        <v>14</v>
      </c>
      <c r="Y158" s="20" t="n">
        <v>44</v>
      </c>
      <c r="Z158" s="20"/>
      <c r="AA158" s="20"/>
      <c r="AB158" s="20"/>
      <c r="AC158" s="20" t="n">
        <v>0</v>
      </c>
      <c r="AD158" s="20" t="n">
        <v>25</v>
      </c>
      <c r="AE158" s="20" t="n">
        <f aca="false">SUM(I158:AD158)</f>
        <v>455</v>
      </c>
    </row>
    <row r="159" s="1" customFormat="true" ht="16.5" hidden="false" customHeight="false" outlineLevel="0" collapsed="false">
      <c r="A159" s="11" t="n">
        <v>5</v>
      </c>
      <c r="B159" s="12" t="n">
        <v>16</v>
      </c>
      <c r="C159" s="13"/>
      <c r="D159" s="17" t="s">
        <v>544</v>
      </c>
      <c r="E159" s="17" t="s">
        <v>544</v>
      </c>
      <c r="F159" s="16" t="n">
        <v>2437</v>
      </c>
      <c r="G159" s="17" t="s">
        <v>35</v>
      </c>
      <c r="H159" s="37" t="n">
        <v>643</v>
      </c>
      <c r="I159" s="20" t="n">
        <v>91</v>
      </c>
      <c r="J159" s="20" t="n">
        <v>73</v>
      </c>
      <c r="K159" s="20" t="n">
        <v>24</v>
      </c>
      <c r="L159" s="20" t="n">
        <v>49</v>
      </c>
      <c r="M159" s="20" t="n">
        <v>22</v>
      </c>
      <c r="N159" s="20" t="n">
        <v>21</v>
      </c>
      <c r="O159" s="20" t="n">
        <v>1</v>
      </c>
      <c r="P159" s="20" t="n">
        <v>34</v>
      </c>
      <c r="Q159" s="20" t="n">
        <v>3</v>
      </c>
      <c r="R159" s="20" t="n">
        <v>54</v>
      </c>
      <c r="S159" s="20"/>
      <c r="T159" s="20"/>
      <c r="U159" s="38" t="n">
        <v>8</v>
      </c>
      <c r="V159" s="38"/>
      <c r="W159" s="38"/>
      <c r="X159" s="20" t="n">
        <v>15</v>
      </c>
      <c r="Y159" s="20" t="n">
        <v>40</v>
      </c>
      <c r="Z159" s="20"/>
      <c r="AA159" s="20"/>
      <c r="AB159" s="20"/>
      <c r="AC159" s="20" t="n">
        <v>1</v>
      </c>
      <c r="AD159" s="20" t="n">
        <v>11</v>
      </c>
      <c r="AE159" s="20" t="n">
        <f aca="false">SUM(I159:AD159)</f>
        <v>447</v>
      </c>
    </row>
    <row r="160" s="1" customFormat="true" ht="16.5" hidden="false" customHeight="false" outlineLevel="0" collapsed="false">
      <c r="A160" s="11" t="n">
        <v>6</v>
      </c>
      <c r="B160" s="12" t="n">
        <v>16</v>
      </c>
      <c r="C160" s="13"/>
      <c r="D160" s="17" t="s">
        <v>544</v>
      </c>
      <c r="E160" s="17" t="s">
        <v>544</v>
      </c>
      <c r="F160" s="16" t="n">
        <v>2438</v>
      </c>
      <c r="G160" s="50" t="s">
        <v>33</v>
      </c>
      <c r="H160" s="37" t="n">
        <v>530</v>
      </c>
      <c r="I160" s="20" t="n">
        <v>0</v>
      </c>
      <c r="J160" s="20" t="n">
        <v>48</v>
      </c>
      <c r="K160" s="20" t="n">
        <v>0</v>
      </c>
      <c r="L160" s="20" t="n">
        <v>47</v>
      </c>
      <c r="M160" s="20" t="n">
        <v>16</v>
      </c>
      <c r="N160" s="20" t="n">
        <v>39</v>
      </c>
      <c r="O160" s="20" t="n">
        <v>0</v>
      </c>
      <c r="P160" s="20" t="n">
        <v>34</v>
      </c>
      <c r="Q160" s="20" t="n">
        <v>1</v>
      </c>
      <c r="R160" s="20" t="n">
        <v>36</v>
      </c>
      <c r="S160" s="20"/>
      <c r="T160" s="20"/>
      <c r="U160" s="38" t="n">
        <v>98</v>
      </c>
      <c r="V160" s="38"/>
      <c r="W160" s="38"/>
      <c r="X160" s="20" t="n">
        <v>13</v>
      </c>
      <c r="Y160" s="20" t="n">
        <v>34</v>
      </c>
      <c r="Z160" s="20"/>
      <c r="AA160" s="20"/>
      <c r="AB160" s="20"/>
      <c r="AC160" s="20" t="n">
        <v>0</v>
      </c>
      <c r="AD160" s="20" t="n">
        <v>16</v>
      </c>
      <c r="AE160" s="20" t="n">
        <f aca="false">SUM(I160:AD160)</f>
        <v>382</v>
      </c>
    </row>
    <row r="161" s="1" customFormat="true" ht="16.5" hidden="false" customHeight="false" outlineLevel="0" collapsed="false">
      <c r="A161" s="11" t="n">
        <v>7</v>
      </c>
      <c r="B161" s="12" t="n">
        <v>16</v>
      </c>
      <c r="C161" s="13"/>
      <c r="D161" s="17" t="s">
        <v>544</v>
      </c>
      <c r="E161" s="17" t="s">
        <v>544</v>
      </c>
      <c r="F161" s="16" t="n">
        <v>2438</v>
      </c>
      <c r="G161" s="17" t="s">
        <v>34</v>
      </c>
      <c r="H161" s="37" t="n">
        <v>530</v>
      </c>
      <c r="I161" s="20" t="n">
        <v>68</v>
      </c>
      <c r="J161" s="20" t="n">
        <v>57</v>
      </c>
      <c r="K161" s="20" t="n">
        <v>20</v>
      </c>
      <c r="L161" s="20" t="n">
        <v>30</v>
      </c>
      <c r="M161" s="20" t="n">
        <v>13</v>
      </c>
      <c r="N161" s="20" t="n">
        <v>23</v>
      </c>
      <c r="O161" s="20" t="n">
        <v>1</v>
      </c>
      <c r="P161" s="20" t="n">
        <v>29</v>
      </c>
      <c r="Q161" s="20" t="n">
        <v>1</v>
      </c>
      <c r="R161" s="20" t="n">
        <v>33</v>
      </c>
      <c r="S161" s="20"/>
      <c r="T161" s="20"/>
      <c r="U161" s="38" t="n">
        <v>6</v>
      </c>
      <c r="V161" s="38"/>
      <c r="W161" s="38"/>
      <c r="X161" s="20" t="n">
        <v>12</v>
      </c>
      <c r="Y161" s="20" t="n">
        <v>26</v>
      </c>
      <c r="Z161" s="20"/>
      <c r="AA161" s="20"/>
      <c r="AB161" s="20"/>
      <c r="AC161" s="20" t="n">
        <v>0</v>
      </c>
      <c r="AD161" s="20" t="n">
        <v>6</v>
      </c>
      <c r="AE161" s="20" t="n">
        <f aca="false">SUM(I161:AD161)</f>
        <v>325</v>
      </c>
    </row>
    <row r="162" s="1" customFormat="true" ht="16.5" hidden="false" customHeight="false" outlineLevel="0" collapsed="false">
      <c r="A162" s="11" t="n">
        <v>8</v>
      </c>
      <c r="B162" s="12" t="n">
        <v>16</v>
      </c>
      <c r="C162" s="13"/>
      <c r="D162" s="17" t="s">
        <v>544</v>
      </c>
      <c r="E162" s="17" t="s">
        <v>544</v>
      </c>
      <c r="F162" s="16" t="n">
        <v>2439</v>
      </c>
      <c r="G162" s="50" t="s">
        <v>33</v>
      </c>
      <c r="H162" s="37" t="n">
        <v>622</v>
      </c>
      <c r="I162" s="20" t="n">
        <v>56</v>
      </c>
      <c r="J162" s="20" t="n">
        <v>100</v>
      </c>
      <c r="K162" s="20" t="n">
        <v>21</v>
      </c>
      <c r="L162" s="20" t="n">
        <v>40</v>
      </c>
      <c r="M162" s="20" t="n">
        <v>19</v>
      </c>
      <c r="N162" s="20" t="n">
        <v>42</v>
      </c>
      <c r="O162" s="20" t="n">
        <v>2</v>
      </c>
      <c r="P162" s="20" t="n">
        <v>43</v>
      </c>
      <c r="Q162" s="20" t="n">
        <v>3</v>
      </c>
      <c r="R162" s="20" t="n">
        <v>65</v>
      </c>
      <c r="S162" s="20"/>
      <c r="T162" s="20"/>
      <c r="U162" s="38" t="n">
        <v>5</v>
      </c>
      <c r="V162" s="38"/>
      <c r="W162" s="38"/>
      <c r="X162" s="20" t="n">
        <v>18</v>
      </c>
      <c r="Y162" s="20" t="n">
        <v>33</v>
      </c>
      <c r="Z162" s="20"/>
      <c r="AA162" s="20"/>
      <c r="AB162" s="20"/>
      <c r="AC162" s="20" t="n">
        <v>0</v>
      </c>
      <c r="AD162" s="20" t="n">
        <v>16</v>
      </c>
      <c r="AE162" s="20" t="n">
        <f aca="false">SUM(I162:AD162)</f>
        <v>463</v>
      </c>
    </row>
    <row r="163" s="1" customFormat="true" ht="16.5" hidden="false" customHeight="false" outlineLevel="0" collapsed="false">
      <c r="A163" s="11" t="n">
        <v>9</v>
      </c>
      <c r="B163" s="12" t="n">
        <v>16</v>
      </c>
      <c r="C163" s="13"/>
      <c r="D163" s="17" t="s">
        <v>544</v>
      </c>
      <c r="E163" s="17" t="s">
        <v>544</v>
      </c>
      <c r="F163" s="16" t="n">
        <v>2439</v>
      </c>
      <c r="G163" s="17" t="s">
        <v>34</v>
      </c>
      <c r="H163" s="37" t="n">
        <v>622</v>
      </c>
      <c r="I163" s="20" t="n">
        <v>73</v>
      </c>
      <c r="J163" s="20" t="n">
        <v>95</v>
      </c>
      <c r="K163" s="20" t="n">
        <v>19</v>
      </c>
      <c r="L163" s="20" t="n">
        <v>35</v>
      </c>
      <c r="M163" s="20" t="n">
        <v>11</v>
      </c>
      <c r="N163" s="20" t="n">
        <v>48</v>
      </c>
      <c r="O163" s="20" t="n">
        <v>1</v>
      </c>
      <c r="P163" s="20" t="n">
        <v>30</v>
      </c>
      <c r="Q163" s="20" t="n">
        <v>4</v>
      </c>
      <c r="R163" s="20" t="n">
        <v>35</v>
      </c>
      <c r="S163" s="20"/>
      <c r="T163" s="20"/>
      <c r="U163" s="38" t="n">
        <v>7</v>
      </c>
      <c r="V163" s="38"/>
      <c r="W163" s="38"/>
      <c r="X163" s="20" t="n">
        <v>12</v>
      </c>
      <c r="Y163" s="20" t="n">
        <v>43</v>
      </c>
      <c r="Z163" s="20"/>
      <c r="AA163" s="20"/>
      <c r="AB163" s="20"/>
      <c r="AC163" s="20" t="n">
        <v>0</v>
      </c>
      <c r="AD163" s="20" t="n">
        <v>13</v>
      </c>
      <c r="AE163" s="20" t="n">
        <f aca="false">SUM(I163:AD163)</f>
        <v>426</v>
      </c>
    </row>
    <row r="164" s="1" customFormat="true" ht="16.5" hidden="false" customHeight="false" outlineLevel="0" collapsed="false">
      <c r="A164" s="11" t="n">
        <v>10</v>
      </c>
      <c r="B164" s="12" t="n">
        <v>16</v>
      </c>
      <c r="C164" s="13"/>
      <c r="D164" s="17" t="s">
        <v>544</v>
      </c>
      <c r="E164" s="17" t="s">
        <v>544</v>
      </c>
      <c r="F164" s="16" t="n">
        <v>2439</v>
      </c>
      <c r="G164" s="17" t="s">
        <v>36</v>
      </c>
      <c r="H164" s="37"/>
      <c r="I164" s="20" t="n">
        <v>4</v>
      </c>
      <c r="J164" s="20" t="n">
        <v>3</v>
      </c>
      <c r="K164" s="20" t="n">
        <v>3</v>
      </c>
      <c r="L164" s="20" t="n">
        <v>4</v>
      </c>
      <c r="M164" s="20" t="n">
        <v>3</v>
      </c>
      <c r="N164" s="20" t="n">
        <v>3</v>
      </c>
      <c r="O164" s="20" t="n">
        <v>0</v>
      </c>
      <c r="P164" s="20" t="n">
        <v>0</v>
      </c>
      <c r="Q164" s="20" t="n">
        <v>0</v>
      </c>
      <c r="R164" s="20" t="n">
        <v>3</v>
      </c>
      <c r="S164" s="20"/>
      <c r="T164" s="20"/>
      <c r="U164" s="38" t="n">
        <v>1</v>
      </c>
      <c r="V164" s="38"/>
      <c r="W164" s="38"/>
      <c r="X164" s="20" t="n">
        <v>1</v>
      </c>
      <c r="Y164" s="20" t="n">
        <v>1</v>
      </c>
      <c r="Z164" s="20"/>
      <c r="AA164" s="20"/>
      <c r="AB164" s="20"/>
      <c r="AC164" s="20" t="n">
        <v>0</v>
      </c>
      <c r="AD164" s="20" t="n">
        <v>1</v>
      </c>
      <c r="AE164" s="20" t="n">
        <f aca="false">SUM(I164:AD164)</f>
        <v>27</v>
      </c>
    </row>
    <row r="165" s="1" customFormat="true" ht="16.5" hidden="false" customHeight="false" outlineLevel="0" collapsed="false">
      <c r="A165" s="11" t="n">
        <v>11</v>
      </c>
      <c r="B165" s="12" t="n">
        <v>16</v>
      </c>
      <c r="C165" s="13"/>
      <c r="D165" s="17" t="s">
        <v>544</v>
      </c>
      <c r="E165" s="17" t="s">
        <v>544</v>
      </c>
      <c r="F165" s="16" t="n">
        <v>2440</v>
      </c>
      <c r="G165" s="50" t="s">
        <v>33</v>
      </c>
      <c r="H165" s="37" t="n">
        <v>739</v>
      </c>
      <c r="I165" s="20" t="n">
        <v>68</v>
      </c>
      <c r="J165" s="20" t="n">
        <v>154</v>
      </c>
      <c r="K165" s="20" t="n">
        <v>20</v>
      </c>
      <c r="L165" s="20" t="n">
        <v>68</v>
      </c>
      <c r="M165" s="20" t="n">
        <v>11</v>
      </c>
      <c r="N165" s="20" t="n">
        <v>35</v>
      </c>
      <c r="O165" s="20" t="n">
        <v>1</v>
      </c>
      <c r="P165" s="20" t="n">
        <v>29</v>
      </c>
      <c r="Q165" s="20" t="n">
        <v>2</v>
      </c>
      <c r="R165" s="20" t="n">
        <v>37</v>
      </c>
      <c r="S165" s="20"/>
      <c r="T165" s="20"/>
      <c r="U165" s="38" t="n">
        <v>6</v>
      </c>
      <c r="V165" s="38"/>
      <c r="W165" s="38"/>
      <c r="X165" s="20" t="n">
        <v>10</v>
      </c>
      <c r="Y165" s="20" t="n">
        <v>58</v>
      </c>
      <c r="Z165" s="20"/>
      <c r="AA165" s="20"/>
      <c r="AB165" s="20"/>
      <c r="AC165" s="20" t="n">
        <v>0</v>
      </c>
      <c r="AD165" s="20" t="n">
        <v>16</v>
      </c>
      <c r="AE165" s="20" t="n">
        <f aca="false">SUM(I165:AD165)</f>
        <v>515</v>
      </c>
    </row>
    <row r="166" s="1" customFormat="true" ht="16.5" hidden="false" customHeight="false" outlineLevel="0" collapsed="false">
      <c r="A166" s="11" t="n">
        <v>12</v>
      </c>
      <c r="B166" s="12" t="n">
        <v>16</v>
      </c>
      <c r="C166" s="13"/>
      <c r="D166" s="17" t="s">
        <v>544</v>
      </c>
      <c r="E166" s="17" t="s">
        <v>544</v>
      </c>
      <c r="F166" s="16" t="n">
        <v>2440</v>
      </c>
      <c r="G166" s="17" t="s">
        <v>34</v>
      </c>
      <c r="H166" s="37" t="n">
        <v>739</v>
      </c>
      <c r="I166" s="20" t="n">
        <v>88</v>
      </c>
      <c r="J166" s="20" t="n">
        <v>138</v>
      </c>
      <c r="K166" s="20" t="n">
        <v>16</v>
      </c>
      <c r="L166" s="20" t="n">
        <v>61</v>
      </c>
      <c r="M166" s="20" t="n">
        <v>12</v>
      </c>
      <c r="N166" s="20" t="n">
        <v>41</v>
      </c>
      <c r="O166" s="20" t="n">
        <v>1</v>
      </c>
      <c r="P166" s="20" t="n">
        <v>23</v>
      </c>
      <c r="Q166" s="20" t="n">
        <v>5</v>
      </c>
      <c r="R166" s="20" t="n">
        <v>44</v>
      </c>
      <c r="S166" s="20"/>
      <c r="T166" s="20"/>
      <c r="U166" s="38" t="n">
        <v>12</v>
      </c>
      <c r="V166" s="38"/>
      <c r="W166" s="38"/>
      <c r="X166" s="20" t="n">
        <v>19</v>
      </c>
      <c r="Y166" s="20" t="n">
        <v>40</v>
      </c>
      <c r="Z166" s="20"/>
      <c r="AA166" s="20"/>
      <c r="AB166" s="20"/>
      <c r="AC166" s="20" t="n">
        <v>0</v>
      </c>
      <c r="AD166" s="20" t="n">
        <v>14</v>
      </c>
      <c r="AE166" s="20" t="n">
        <f aca="false">SUM(I166:AD166)</f>
        <v>514</v>
      </c>
    </row>
    <row r="167" s="1" customFormat="true" ht="16.5" hidden="false" customHeight="false" outlineLevel="0" collapsed="false">
      <c r="A167" s="11" t="n">
        <v>13</v>
      </c>
      <c r="B167" s="12" t="n">
        <v>16</v>
      </c>
      <c r="C167" s="13"/>
      <c r="D167" s="17" t="s">
        <v>544</v>
      </c>
      <c r="E167" s="17" t="s">
        <v>544</v>
      </c>
      <c r="F167" s="16" t="n">
        <v>2441</v>
      </c>
      <c r="G167" s="50" t="s">
        <v>33</v>
      </c>
      <c r="H167" s="37" t="n">
        <v>649</v>
      </c>
      <c r="I167" s="20" t="n">
        <v>181</v>
      </c>
      <c r="J167" s="20" t="n">
        <v>82</v>
      </c>
      <c r="K167" s="20" t="n">
        <v>23</v>
      </c>
      <c r="L167" s="20" t="n">
        <v>44</v>
      </c>
      <c r="M167" s="20" t="n">
        <v>26</v>
      </c>
      <c r="N167" s="20" t="n">
        <v>32</v>
      </c>
      <c r="O167" s="20" t="n">
        <v>3</v>
      </c>
      <c r="P167" s="20" t="n">
        <v>19</v>
      </c>
      <c r="Q167" s="20" t="n">
        <v>2</v>
      </c>
      <c r="R167" s="20" t="n">
        <v>29</v>
      </c>
      <c r="S167" s="20"/>
      <c r="T167" s="20"/>
      <c r="U167" s="38" t="n">
        <v>5</v>
      </c>
      <c r="V167" s="38"/>
      <c r="W167" s="38"/>
      <c r="X167" s="20" t="n">
        <v>2</v>
      </c>
      <c r="Y167" s="20" t="n">
        <v>31</v>
      </c>
      <c r="Z167" s="20"/>
      <c r="AA167" s="20"/>
      <c r="AB167" s="20"/>
      <c r="AC167" s="20" t="n">
        <v>0</v>
      </c>
      <c r="AD167" s="20" t="n">
        <v>14</v>
      </c>
      <c r="AE167" s="20" t="n">
        <f aca="false">SUM(I167:AD167)</f>
        <v>493</v>
      </c>
    </row>
    <row r="168" s="1" customFormat="true" ht="16.5" hidden="false" customHeight="false" outlineLevel="0" collapsed="false">
      <c r="A168" s="11" t="n">
        <v>14</v>
      </c>
      <c r="B168" s="12" t="n">
        <v>16</v>
      </c>
      <c r="C168" s="13"/>
      <c r="D168" s="17" t="s">
        <v>544</v>
      </c>
      <c r="E168" s="17" t="s">
        <v>544</v>
      </c>
      <c r="F168" s="16" t="n">
        <v>2441</v>
      </c>
      <c r="G168" s="17" t="s">
        <v>34</v>
      </c>
      <c r="H168" s="37" t="n">
        <v>648</v>
      </c>
      <c r="I168" s="20" t="n">
        <v>162</v>
      </c>
      <c r="J168" s="20" t="n">
        <v>76</v>
      </c>
      <c r="K168" s="20" t="n">
        <v>22</v>
      </c>
      <c r="L168" s="20" t="n">
        <v>57</v>
      </c>
      <c r="M168" s="20" t="n">
        <v>28</v>
      </c>
      <c r="N168" s="20" t="n">
        <v>15</v>
      </c>
      <c r="O168" s="20" t="n">
        <v>1</v>
      </c>
      <c r="P168" s="20" t="n">
        <v>26</v>
      </c>
      <c r="Q168" s="20" t="n">
        <v>1</v>
      </c>
      <c r="R168" s="20" t="n">
        <v>38</v>
      </c>
      <c r="S168" s="20"/>
      <c r="T168" s="20"/>
      <c r="U168" s="38" t="n">
        <v>4</v>
      </c>
      <c r="V168" s="38"/>
      <c r="W168" s="38"/>
      <c r="X168" s="20" t="n">
        <v>1</v>
      </c>
      <c r="Y168" s="20" t="n">
        <v>31</v>
      </c>
      <c r="Z168" s="20"/>
      <c r="AA168" s="20"/>
      <c r="AB168" s="20"/>
      <c r="AC168" s="20" t="n">
        <v>0</v>
      </c>
      <c r="AD168" s="20" t="n">
        <v>12</v>
      </c>
      <c r="AE168" s="20" t="n">
        <f aca="false">SUM(I168:AD168)</f>
        <v>474</v>
      </c>
    </row>
    <row r="169" s="1" customFormat="true" ht="16.5" hidden="false" customHeight="false" outlineLevel="0" collapsed="false">
      <c r="A169" s="11" t="n">
        <v>15</v>
      </c>
      <c r="B169" s="12" t="n">
        <v>16</v>
      </c>
      <c r="C169" s="13"/>
      <c r="D169" s="17" t="s">
        <v>544</v>
      </c>
      <c r="E169" s="17" t="s">
        <v>544</v>
      </c>
      <c r="F169" s="16" t="n">
        <v>2441</v>
      </c>
      <c r="G169" s="17" t="s">
        <v>35</v>
      </c>
      <c r="H169" s="37" t="n">
        <v>648</v>
      </c>
      <c r="I169" s="20" t="n">
        <v>163</v>
      </c>
      <c r="J169" s="20" t="n">
        <v>78</v>
      </c>
      <c r="K169" s="20" t="n">
        <v>22</v>
      </c>
      <c r="L169" s="20" t="n">
        <v>27</v>
      </c>
      <c r="M169" s="20" t="n">
        <v>27</v>
      </c>
      <c r="N169" s="20" t="n">
        <v>21</v>
      </c>
      <c r="O169" s="20" t="n">
        <v>0</v>
      </c>
      <c r="P169" s="20" t="n">
        <v>10</v>
      </c>
      <c r="Q169" s="20" t="n">
        <v>0</v>
      </c>
      <c r="R169" s="20" t="n">
        <v>40</v>
      </c>
      <c r="S169" s="20"/>
      <c r="T169" s="20"/>
      <c r="U169" s="38" t="n">
        <v>16</v>
      </c>
      <c r="V169" s="38"/>
      <c r="W169" s="38"/>
      <c r="X169" s="20" t="n">
        <v>3</v>
      </c>
      <c r="Y169" s="20" t="n">
        <v>28</v>
      </c>
      <c r="Z169" s="20"/>
      <c r="AA169" s="20"/>
      <c r="AB169" s="20"/>
      <c r="AC169" s="20" t="n">
        <v>0</v>
      </c>
      <c r="AD169" s="20" t="n">
        <v>13</v>
      </c>
      <c r="AE169" s="20" t="n">
        <f aca="false">SUM(I169:AD169)</f>
        <v>448</v>
      </c>
    </row>
    <row r="170" s="1" customFormat="true" ht="16.5" hidden="false" customHeight="false" outlineLevel="0" collapsed="false">
      <c r="A170" s="11" t="n">
        <v>16</v>
      </c>
      <c r="B170" s="12" t="n">
        <v>16</v>
      </c>
      <c r="C170" s="13"/>
      <c r="D170" s="17" t="s">
        <v>544</v>
      </c>
      <c r="E170" s="17" t="s">
        <v>544</v>
      </c>
      <c r="F170" s="16" t="n">
        <v>2442</v>
      </c>
      <c r="G170" s="50" t="s">
        <v>33</v>
      </c>
      <c r="H170" s="37" t="n">
        <v>596</v>
      </c>
      <c r="I170" s="20" t="n">
        <v>62</v>
      </c>
      <c r="J170" s="20" t="n">
        <v>73</v>
      </c>
      <c r="K170" s="20" t="n">
        <v>33</v>
      </c>
      <c r="L170" s="20" t="n">
        <v>35</v>
      </c>
      <c r="M170" s="20" t="n">
        <v>15</v>
      </c>
      <c r="N170" s="20" t="n">
        <v>53</v>
      </c>
      <c r="O170" s="20" t="n">
        <v>4</v>
      </c>
      <c r="P170" s="20" t="n">
        <v>24</v>
      </c>
      <c r="Q170" s="20" t="n">
        <v>0</v>
      </c>
      <c r="R170" s="20" t="n">
        <v>34</v>
      </c>
      <c r="S170" s="20"/>
      <c r="T170" s="20"/>
      <c r="U170" s="38" t="n">
        <v>7</v>
      </c>
      <c r="V170" s="38"/>
      <c r="W170" s="38"/>
      <c r="X170" s="20" t="n">
        <v>13</v>
      </c>
      <c r="Y170" s="20" t="n">
        <v>42</v>
      </c>
      <c r="Z170" s="20"/>
      <c r="AA170" s="20"/>
      <c r="AB170" s="20"/>
      <c r="AC170" s="20" t="n">
        <v>0</v>
      </c>
      <c r="AD170" s="20" t="n">
        <v>7</v>
      </c>
      <c r="AE170" s="20" t="n">
        <f aca="false">SUM(I170:AD170)</f>
        <v>402</v>
      </c>
    </row>
    <row r="171" s="1" customFormat="true" ht="16.5" hidden="false" customHeight="false" outlineLevel="0" collapsed="false">
      <c r="A171" s="11" t="n">
        <v>17</v>
      </c>
      <c r="B171" s="12" t="n">
        <v>16</v>
      </c>
      <c r="C171" s="13"/>
      <c r="D171" s="17" t="s">
        <v>544</v>
      </c>
      <c r="E171" s="17" t="s">
        <v>544</v>
      </c>
      <c r="F171" s="16" t="n">
        <v>2442</v>
      </c>
      <c r="G171" s="17" t="s">
        <v>34</v>
      </c>
      <c r="H171" s="37" t="n">
        <v>596</v>
      </c>
      <c r="I171" s="20" t="n">
        <v>44</v>
      </c>
      <c r="J171" s="20" t="n">
        <v>75</v>
      </c>
      <c r="K171" s="20" t="n">
        <v>33</v>
      </c>
      <c r="L171" s="20" t="n">
        <v>33</v>
      </c>
      <c r="M171" s="20" t="n">
        <v>16</v>
      </c>
      <c r="N171" s="20" t="n">
        <v>29</v>
      </c>
      <c r="O171" s="20" t="n">
        <v>0</v>
      </c>
      <c r="P171" s="20" t="n">
        <v>18</v>
      </c>
      <c r="Q171" s="20" t="n">
        <v>1</v>
      </c>
      <c r="R171" s="20" t="n">
        <v>22</v>
      </c>
      <c r="S171" s="20"/>
      <c r="T171" s="20"/>
      <c r="U171" s="38" t="n">
        <v>7</v>
      </c>
      <c r="V171" s="38"/>
      <c r="W171" s="38"/>
      <c r="X171" s="20" t="n">
        <v>7</v>
      </c>
      <c r="Y171" s="20" t="n">
        <v>33</v>
      </c>
      <c r="Z171" s="20"/>
      <c r="AA171" s="20"/>
      <c r="AB171" s="20"/>
      <c r="AC171" s="20" t="n">
        <v>0</v>
      </c>
      <c r="AD171" s="20" t="n">
        <v>18</v>
      </c>
      <c r="AE171" s="20" t="n">
        <f aca="false">SUM(I171:AD171)</f>
        <v>336</v>
      </c>
    </row>
    <row r="172" s="1" customFormat="true" ht="16.5" hidden="false" customHeight="false" outlineLevel="0" collapsed="false">
      <c r="A172" s="11" t="n">
        <v>18</v>
      </c>
      <c r="B172" s="12" t="n">
        <v>16</v>
      </c>
      <c r="C172" s="13"/>
      <c r="D172" s="17" t="s">
        <v>544</v>
      </c>
      <c r="E172" s="17" t="s">
        <v>544</v>
      </c>
      <c r="F172" s="16" t="n">
        <v>2442</v>
      </c>
      <c r="G172" s="17" t="s">
        <v>35</v>
      </c>
      <c r="H172" s="37" t="n">
        <v>595</v>
      </c>
      <c r="I172" s="20" t="n">
        <v>60</v>
      </c>
      <c r="J172" s="20" t="n">
        <v>98</v>
      </c>
      <c r="K172" s="20" t="n">
        <v>23</v>
      </c>
      <c r="L172" s="20" t="n">
        <v>28</v>
      </c>
      <c r="M172" s="20" t="n">
        <v>17</v>
      </c>
      <c r="N172" s="20" t="n">
        <v>35</v>
      </c>
      <c r="O172" s="20" t="n">
        <v>0</v>
      </c>
      <c r="P172" s="20" t="n">
        <v>23</v>
      </c>
      <c r="Q172" s="20" t="n">
        <v>1</v>
      </c>
      <c r="R172" s="20" t="n">
        <v>36</v>
      </c>
      <c r="S172" s="20"/>
      <c r="T172" s="20"/>
      <c r="U172" s="38" t="n">
        <v>9</v>
      </c>
      <c r="V172" s="38"/>
      <c r="W172" s="38"/>
      <c r="X172" s="20" t="n">
        <v>13</v>
      </c>
      <c r="Y172" s="20" t="n">
        <v>40</v>
      </c>
      <c r="Z172" s="20"/>
      <c r="AA172" s="20"/>
      <c r="AB172" s="20"/>
      <c r="AC172" s="20" t="n">
        <v>0</v>
      </c>
      <c r="AD172" s="20" t="n">
        <v>11</v>
      </c>
      <c r="AE172" s="20" t="n">
        <f aca="false">SUM(I172:AD172)</f>
        <v>394</v>
      </c>
    </row>
    <row r="173" s="1" customFormat="true" ht="16.5" hidden="false" customHeight="false" outlineLevel="0" collapsed="false">
      <c r="A173" s="11" t="n">
        <v>19</v>
      </c>
      <c r="B173" s="12" t="n">
        <v>16</v>
      </c>
      <c r="C173" s="13"/>
      <c r="D173" s="17" t="s">
        <v>544</v>
      </c>
      <c r="E173" s="17" t="s">
        <v>544</v>
      </c>
      <c r="F173" s="16" t="n">
        <v>2442</v>
      </c>
      <c r="G173" s="17" t="s">
        <v>137</v>
      </c>
      <c r="H173" s="37" t="n">
        <v>595</v>
      </c>
      <c r="I173" s="20" t="n">
        <v>70</v>
      </c>
      <c r="J173" s="20" t="n">
        <v>77</v>
      </c>
      <c r="K173" s="20" t="n">
        <v>23</v>
      </c>
      <c r="L173" s="20" t="n">
        <v>33</v>
      </c>
      <c r="M173" s="20" t="n">
        <v>15</v>
      </c>
      <c r="N173" s="20" t="n">
        <v>24</v>
      </c>
      <c r="O173" s="20" t="n">
        <v>2</v>
      </c>
      <c r="P173" s="20" t="n">
        <v>19</v>
      </c>
      <c r="Q173" s="20" t="n">
        <v>4</v>
      </c>
      <c r="R173" s="20" t="n">
        <v>32</v>
      </c>
      <c r="S173" s="20"/>
      <c r="T173" s="20"/>
      <c r="U173" s="38" t="n">
        <v>9</v>
      </c>
      <c r="V173" s="38"/>
      <c r="W173" s="38"/>
      <c r="X173" s="20" t="n">
        <v>14</v>
      </c>
      <c r="Y173" s="20" t="n">
        <v>49</v>
      </c>
      <c r="Z173" s="20"/>
      <c r="AA173" s="20"/>
      <c r="AB173" s="20"/>
      <c r="AC173" s="20" t="n">
        <v>0</v>
      </c>
      <c r="AD173" s="20" t="n">
        <v>16</v>
      </c>
      <c r="AE173" s="20" t="n">
        <f aca="false">SUM(I173:AD173)</f>
        <v>387</v>
      </c>
    </row>
    <row r="174" s="1" customFormat="true" ht="16.5" hidden="false" customHeight="false" outlineLevel="0" collapsed="false">
      <c r="A174" s="11" t="n">
        <v>20</v>
      </c>
      <c r="B174" s="12" t="n">
        <v>16</v>
      </c>
      <c r="C174" s="13"/>
      <c r="D174" s="17" t="s">
        <v>544</v>
      </c>
      <c r="E174" s="17" t="s">
        <v>545</v>
      </c>
      <c r="F174" s="16" t="n">
        <v>2443</v>
      </c>
      <c r="G174" s="50" t="s">
        <v>33</v>
      </c>
      <c r="H174" s="37" t="n">
        <v>498</v>
      </c>
      <c r="I174" s="20" t="n">
        <v>56</v>
      </c>
      <c r="J174" s="20" t="n">
        <v>89</v>
      </c>
      <c r="K174" s="20" t="n">
        <v>62</v>
      </c>
      <c r="L174" s="20" t="n">
        <v>28</v>
      </c>
      <c r="M174" s="20" t="n">
        <v>13</v>
      </c>
      <c r="N174" s="20" t="n">
        <v>4</v>
      </c>
      <c r="O174" s="20" t="n">
        <v>16</v>
      </c>
      <c r="P174" s="20" t="n">
        <v>9</v>
      </c>
      <c r="Q174" s="20" t="n">
        <v>3</v>
      </c>
      <c r="R174" s="20" t="n">
        <v>15</v>
      </c>
      <c r="S174" s="20"/>
      <c r="T174" s="20"/>
      <c r="U174" s="38" t="n">
        <v>2</v>
      </c>
      <c r="V174" s="38"/>
      <c r="W174" s="38"/>
      <c r="X174" s="20" t="n">
        <v>22</v>
      </c>
      <c r="Y174" s="20" t="n">
        <v>1</v>
      </c>
      <c r="Z174" s="20"/>
      <c r="AA174" s="20"/>
      <c r="AB174" s="20"/>
      <c r="AC174" s="20" t="n">
        <v>0</v>
      </c>
      <c r="AD174" s="20" t="n">
        <v>45</v>
      </c>
      <c r="AE174" s="20" t="n">
        <f aca="false">SUM(I174:AD174)</f>
        <v>365</v>
      </c>
    </row>
    <row r="175" s="1" customFormat="true" ht="16.5" hidden="false" customHeight="false" outlineLevel="0" collapsed="false">
      <c r="A175" s="11" t="n">
        <v>21</v>
      </c>
      <c r="B175" s="12" t="n">
        <v>16</v>
      </c>
      <c r="C175" s="13"/>
      <c r="D175" s="17" t="s">
        <v>544</v>
      </c>
      <c r="E175" s="17" t="s">
        <v>546</v>
      </c>
      <c r="F175" s="16" t="n">
        <v>2444</v>
      </c>
      <c r="G175" s="50" t="s">
        <v>33</v>
      </c>
      <c r="H175" s="37" t="n">
        <v>338</v>
      </c>
      <c r="I175" s="20" t="n">
        <v>2</v>
      </c>
      <c r="J175" s="20" t="n">
        <v>60</v>
      </c>
      <c r="K175" s="20" t="n">
        <v>9</v>
      </c>
      <c r="L175" s="20" t="n">
        <v>8</v>
      </c>
      <c r="M175" s="20" t="n">
        <v>21</v>
      </c>
      <c r="N175" s="20" t="n">
        <v>38</v>
      </c>
      <c r="O175" s="20" t="n">
        <v>6</v>
      </c>
      <c r="P175" s="20" t="n">
        <v>17</v>
      </c>
      <c r="Q175" s="20" t="n">
        <v>1</v>
      </c>
      <c r="R175" s="20" t="n">
        <v>10</v>
      </c>
      <c r="S175" s="20"/>
      <c r="T175" s="20"/>
      <c r="U175" s="38" t="n">
        <v>0</v>
      </c>
      <c r="V175" s="38"/>
      <c r="W175" s="38"/>
      <c r="X175" s="20" t="n">
        <v>53</v>
      </c>
      <c r="Y175" s="20" t="n">
        <v>3</v>
      </c>
      <c r="Z175" s="20"/>
      <c r="AA175" s="20"/>
      <c r="AB175" s="20"/>
      <c r="AC175" s="20" t="n">
        <v>0</v>
      </c>
      <c r="AD175" s="20" t="n">
        <v>25</v>
      </c>
      <c r="AE175" s="20" t="n">
        <f aca="false">SUM(I175:AD175)</f>
        <v>253</v>
      </c>
    </row>
    <row r="176" s="1" customFormat="true" ht="16.5" hidden="false" customHeight="false" outlineLevel="0" collapsed="false">
      <c r="A176" s="11" t="n">
        <v>22</v>
      </c>
      <c r="B176" s="12" t="n">
        <v>16</v>
      </c>
      <c r="C176" s="13"/>
      <c r="D176" s="17" t="s">
        <v>544</v>
      </c>
      <c r="E176" s="17" t="s">
        <v>547</v>
      </c>
      <c r="F176" s="16" t="n">
        <v>2445</v>
      </c>
      <c r="G176" s="50" t="s">
        <v>33</v>
      </c>
      <c r="H176" s="37" t="n">
        <v>774</v>
      </c>
      <c r="I176" s="20" t="n">
        <v>94</v>
      </c>
      <c r="J176" s="20" t="n">
        <v>61</v>
      </c>
      <c r="K176" s="20" t="n">
        <v>28</v>
      </c>
      <c r="L176" s="20" t="n">
        <v>5</v>
      </c>
      <c r="M176" s="20" t="n">
        <v>60</v>
      </c>
      <c r="N176" s="20" t="n">
        <v>13</v>
      </c>
      <c r="O176" s="20" t="n">
        <v>4</v>
      </c>
      <c r="P176" s="20" t="n">
        <v>17</v>
      </c>
      <c r="Q176" s="20" t="n">
        <v>4</v>
      </c>
      <c r="R176" s="20" t="n">
        <v>91</v>
      </c>
      <c r="S176" s="20"/>
      <c r="T176" s="20"/>
      <c r="U176" s="38" t="n">
        <v>2</v>
      </c>
      <c r="V176" s="38"/>
      <c r="W176" s="38"/>
      <c r="X176" s="20" t="n">
        <v>4</v>
      </c>
      <c r="Y176" s="20" t="n">
        <v>2</v>
      </c>
      <c r="Z176" s="20"/>
      <c r="AA176" s="20"/>
      <c r="AB176" s="20"/>
      <c r="AC176" s="20" t="n">
        <v>0</v>
      </c>
      <c r="AD176" s="20" t="n">
        <v>11</v>
      </c>
      <c r="AE176" s="20" t="n">
        <f aca="false">SUM(I176:AD176)</f>
        <v>396</v>
      </c>
    </row>
    <row r="177" s="1" customFormat="true" ht="16.5" hidden="false" customHeight="false" outlineLevel="0" collapsed="false">
      <c r="A177" s="11" t="n">
        <v>23</v>
      </c>
      <c r="B177" s="12" t="n">
        <v>16</v>
      </c>
      <c r="C177" s="13"/>
      <c r="D177" s="17" t="s">
        <v>544</v>
      </c>
      <c r="E177" s="17" t="s">
        <v>548</v>
      </c>
      <c r="F177" s="16" t="n">
        <v>2446</v>
      </c>
      <c r="G177" s="50" t="s">
        <v>33</v>
      </c>
      <c r="H177" s="37" t="n">
        <v>406</v>
      </c>
      <c r="I177" s="20" t="n">
        <v>31</v>
      </c>
      <c r="J177" s="20" t="n">
        <v>43</v>
      </c>
      <c r="K177" s="20" t="n">
        <v>38</v>
      </c>
      <c r="L177" s="20" t="n">
        <v>2</v>
      </c>
      <c r="M177" s="20" t="n">
        <v>10</v>
      </c>
      <c r="N177" s="20" t="n">
        <v>4</v>
      </c>
      <c r="O177" s="20" t="n">
        <v>1</v>
      </c>
      <c r="P177" s="20" t="n">
        <v>17</v>
      </c>
      <c r="Q177" s="20" t="n">
        <v>3</v>
      </c>
      <c r="R177" s="20" t="n">
        <v>28</v>
      </c>
      <c r="S177" s="20"/>
      <c r="T177" s="20"/>
      <c r="U177" s="38" t="n">
        <v>8</v>
      </c>
      <c r="V177" s="38"/>
      <c r="W177" s="38"/>
      <c r="X177" s="20" t="n">
        <v>34</v>
      </c>
      <c r="Y177" s="20" t="n">
        <v>5</v>
      </c>
      <c r="Z177" s="20"/>
      <c r="AA177" s="20"/>
      <c r="AB177" s="20"/>
      <c r="AC177" s="20" t="n">
        <v>0</v>
      </c>
      <c r="AD177" s="20" t="n">
        <v>22</v>
      </c>
      <c r="AE177" s="20" t="n">
        <f aca="false">SUM(I177:AD177)</f>
        <v>246</v>
      </c>
    </row>
    <row r="178" s="1" customFormat="true" ht="16.5" hidden="false" customHeight="false" outlineLevel="0" collapsed="false">
      <c r="A178" s="11" t="n">
        <v>24</v>
      </c>
      <c r="B178" s="12" t="n">
        <v>16</v>
      </c>
      <c r="C178" s="13"/>
      <c r="D178" s="17" t="s">
        <v>544</v>
      </c>
      <c r="E178" s="17" t="s">
        <v>549</v>
      </c>
      <c r="F178" s="16" t="n">
        <v>2447</v>
      </c>
      <c r="G178" s="50" t="s">
        <v>33</v>
      </c>
      <c r="H178" s="37" t="n">
        <v>520</v>
      </c>
      <c r="I178" s="20" t="n">
        <v>111</v>
      </c>
      <c r="J178" s="20" t="n">
        <v>68</v>
      </c>
      <c r="K178" s="20" t="n">
        <v>25</v>
      </c>
      <c r="L178" s="20" t="n">
        <v>8</v>
      </c>
      <c r="M178" s="20" t="n">
        <v>10</v>
      </c>
      <c r="N178" s="20" t="n">
        <v>4</v>
      </c>
      <c r="O178" s="20" t="n">
        <v>2</v>
      </c>
      <c r="P178" s="20" t="n">
        <v>1</v>
      </c>
      <c r="Q178" s="20" t="n">
        <v>2</v>
      </c>
      <c r="R178" s="20" t="n">
        <v>45</v>
      </c>
      <c r="S178" s="20"/>
      <c r="T178" s="20"/>
      <c r="U178" s="38" t="n">
        <v>5</v>
      </c>
      <c r="V178" s="38"/>
      <c r="W178" s="38"/>
      <c r="X178" s="20" t="n">
        <v>11</v>
      </c>
      <c r="Y178" s="20" t="n">
        <v>2</v>
      </c>
      <c r="Z178" s="20"/>
      <c r="AA178" s="20"/>
      <c r="AB178" s="20"/>
      <c r="AC178" s="20" t="n">
        <v>0</v>
      </c>
      <c r="AD178" s="20" t="n">
        <v>14</v>
      </c>
      <c r="AE178" s="20" t="n">
        <f aca="false">SUM(I178:AD178)</f>
        <v>308</v>
      </c>
    </row>
    <row r="179" s="1" customFormat="true" ht="16.5" hidden="false" customHeight="false" outlineLevel="0" collapsed="false">
      <c r="A179" s="11" t="n">
        <v>25</v>
      </c>
      <c r="B179" s="12" t="n">
        <v>16</v>
      </c>
      <c r="C179" s="13"/>
      <c r="D179" s="17" t="s">
        <v>544</v>
      </c>
      <c r="E179" s="17" t="s">
        <v>549</v>
      </c>
      <c r="F179" s="16" t="n">
        <v>2447</v>
      </c>
      <c r="G179" s="17" t="s">
        <v>34</v>
      </c>
      <c r="H179" s="37" t="n">
        <v>519</v>
      </c>
      <c r="I179" s="20" t="n">
        <v>89</v>
      </c>
      <c r="J179" s="20" t="n">
        <v>77</v>
      </c>
      <c r="K179" s="20" t="n">
        <v>27</v>
      </c>
      <c r="L179" s="20" t="n">
        <v>13</v>
      </c>
      <c r="M179" s="20" t="n">
        <v>14</v>
      </c>
      <c r="N179" s="20" t="n">
        <v>2</v>
      </c>
      <c r="O179" s="20" t="n">
        <v>8</v>
      </c>
      <c r="P179" s="20" t="n">
        <v>3</v>
      </c>
      <c r="Q179" s="20" t="n">
        <v>1</v>
      </c>
      <c r="R179" s="20" t="n">
        <v>60</v>
      </c>
      <c r="S179" s="20"/>
      <c r="T179" s="20"/>
      <c r="U179" s="38" t="n">
        <v>6</v>
      </c>
      <c r="V179" s="38"/>
      <c r="W179" s="38"/>
      <c r="X179" s="20" t="n">
        <v>6</v>
      </c>
      <c r="Y179" s="20" t="n">
        <v>5</v>
      </c>
      <c r="Z179" s="20"/>
      <c r="AA179" s="20"/>
      <c r="AB179" s="20"/>
      <c r="AC179" s="20" t="n">
        <v>0</v>
      </c>
      <c r="AD179" s="20" t="n">
        <v>18</v>
      </c>
      <c r="AE179" s="20" t="n">
        <f aca="false">SUM(I179:AD179)</f>
        <v>329</v>
      </c>
    </row>
    <row r="180" s="1" customFormat="true" ht="16.5" hidden="false" customHeight="false" outlineLevel="0" collapsed="false">
      <c r="A180" s="11" t="n">
        <v>26</v>
      </c>
      <c r="B180" s="12" t="n">
        <v>16</v>
      </c>
      <c r="C180" s="13"/>
      <c r="D180" s="17" t="s">
        <v>544</v>
      </c>
      <c r="E180" s="17" t="s">
        <v>550</v>
      </c>
      <c r="F180" s="16" t="n">
        <v>2448</v>
      </c>
      <c r="G180" s="50" t="s">
        <v>33</v>
      </c>
      <c r="H180" s="37" t="n">
        <v>450</v>
      </c>
      <c r="I180" s="20" t="n">
        <v>122</v>
      </c>
      <c r="J180" s="20" t="n">
        <v>54</v>
      </c>
      <c r="K180" s="20" t="n">
        <v>13</v>
      </c>
      <c r="L180" s="20" t="n">
        <v>19</v>
      </c>
      <c r="M180" s="20" t="n">
        <v>4</v>
      </c>
      <c r="N180" s="20" t="n">
        <v>5</v>
      </c>
      <c r="O180" s="20" t="n">
        <v>1</v>
      </c>
      <c r="P180" s="20" t="n">
        <v>4</v>
      </c>
      <c r="Q180" s="20" t="n">
        <v>3</v>
      </c>
      <c r="R180" s="20" t="n">
        <v>10</v>
      </c>
      <c r="S180" s="20"/>
      <c r="T180" s="20"/>
      <c r="U180" s="38" t="n">
        <v>4</v>
      </c>
      <c r="V180" s="38"/>
      <c r="W180" s="38"/>
      <c r="X180" s="20" t="n">
        <v>7</v>
      </c>
      <c r="Y180" s="20" t="n">
        <v>32</v>
      </c>
      <c r="Z180" s="20"/>
      <c r="AA180" s="20"/>
      <c r="AB180" s="20"/>
      <c r="AC180" s="20" t="n">
        <v>0</v>
      </c>
      <c r="AD180" s="20" t="n">
        <v>9</v>
      </c>
      <c r="AE180" s="20" t="n">
        <f aca="false">SUM(I180:AD180)</f>
        <v>287</v>
      </c>
    </row>
    <row r="181" s="1" customFormat="true" ht="16.5" hidden="false" customHeight="false" outlineLevel="0" collapsed="false">
      <c r="C181" s="29" t="s">
        <v>65</v>
      </c>
      <c r="D181" s="30" t="s">
        <v>66</v>
      </c>
      <c r="E181" s="30"/>
      <c r="F181" s="30"/>
      <c r="G181" s="30"/>
      <c r="H181" s="31" t="n">
        <f aca="false">SUM(H155:H180)</f>
        <v>14752</v>
      </c>
      <c r="I181" s="31" t="n">
        <f aca="false">SUM(I155:I180)</f>
        <v>1998</v>
      </c>
      <c r="J181" s="31" t="n">
        <f aca="false">SUM(J155:J180)</f>
        <v>1985</v>
      </c>
      <c r="K181" s="31" t="n">
        <f aca="false">SUM(K155:K180)</f>
        <v>648</v>
      </c>
      <c r="L181" s="31" t="n">
        <f aca="false">SUM(L155:L180)</f>
        <v>872</v>
      </c>
      <c r="M181" s="31" t="n">
        <f aca="false">SUM(M155:M180)</f>
        <v>437</v>
      </c>
      <c r="N181" s="31" t="n">
        <f aca="false">SUM(N155:N180)</f>
        <v>681</v>
      </c>
      <c r="O181" s="31" t="n">
        <f aca="false">SUM(O155:O180)</f>
        <v>64</v>
      </c>
      <c r="P181" s="31" t="n">
        <f aca="false">SUM(P155:P180)</f>
        <v>553</v>
      </c>
      <c r="Q181" s="31" t="n">
        <f aca="false">SUM(Q155:Q180)</f>
        <v>53</v>
      </c>
      <c r="R181" s="31" t="n">
        <f aca="false">SUM(R155:R180)</f>
        <v>967</v>
      </c>
      <c r="S181" s="31" t="n">
        <f aca="false">SUM(S155:S180)</f>
        <v>0</v>
      </c>
      <c r="T181" s="31" t="n">
        <f aca="false">SUM(T155:T180)</f>
        <v>0</v>
      </c>
      <c r="U181" s="31" t="n">
        <f aca="false">SUM(U155:U180)</f>
        <v>249</v>
      </c>
      <c r="V181" s="31" t="n">
        <f aca="false">SUM(V155:V180)</f>
        <v>0</v>
      </c>
      <c r="W181" s="31" t="n">
        <f aca="false">SUM(W155:W180)</f>
        <v>0</v>
      </c>
      <c r="X181" s="31" t="n">
        <f aca="false">SUM(X155:X180)</f>
        <v>355</v>
      </c>
      <c r="Y181" s="31" t="n">
        <f aca="false">SUM(Y155:Y180)</f>
        <v>732</v>
      </c>
      <c r="Z181" s="31" t="n">
        <f aca="false">SUM(Z155:Z180)</f>
        <v>0</v>
      </c>
      <c r="AA181" s="31" t="n">
        <f aca="false">SUM(AA155:AA180)</f>
        <v>0</v>
      </c>
      <c r="AB181" s="31" t="n">
        <f aca="false">SUM(AB155:AB180)</f>
        <v>0</v>
      </c>
      <c r="AC181" s="31" t="n">
        <f aca="false">SUM(AC155:AC180)</f>
        <v>1</v>
      </c>
      <c r="AD181" s="31" t="n">
        <f aca="false">SUM(AD155:AD180)</f>
        <v>411</v>
      </c>
      <c r="AE181" s="31" t="n">
        <f aca="false">SUM(AE155:AE180)</f>
        <v>10006</v>
      </c>
    </row>
    <row r="182" s="1" customFormat="true" ht="16.5" hidden="false" customHeight="false" outlineLevel="0" collapsed="false">
      <c r="F182" s="3"/>
      <c r="G182" s="3"/>
      <c r="U182" s="1" t="n">
        <f aca="false">U181/2</f>
        <v>124.5</v>
      </c>
    </row>
    <row r="183" s="1" customFormat="true" ht="16.5" hidden="false" customHeight="true" outlineLevel="0" collapsed="false">
      <c r="C183" s="29" t="s">
        <v>67</v>
      </c>
      <c r="D183" s="32" t="s">
        <v>68</v>
      </c>
      <c r="E183" s="32"/>
      <c r="F183" s="32"/>
      <c r="G183" s="32"/>
      <c r="H183" s="33" t="s">
        <v>8</v>
      </c>
      <c r="I183" s="9" t="s">
        <v>9</v>
      </c>
      <c r="J183" s="9" t="s">
        <v>10</v>
      </c>
      <c r="K183" s="9" t="s">
        <v>11</v>
      </c>
      <c r="L183" s="9" t="s">
        <v>12</v>
      </c>
      <c r="M183" s="9" t="s">
        <v>13</v>
      </c>
      <c r="N183" s="9" t="s">
        <v>14</v>
      </c>
      <c r="O183" s="9" t="s">
        <v>15</v>
      </c>
      <c r="P183" s="9" t="s">
        <v>16</v>
      </c>
      <c r="Q183" s="9" t="s">
        <v>17</v>
      </c>
      <c r="R183" s="9" t="s">
        <v>18</v>
      </c>
      <c r="S183" s="9" t="s">
        <v>19</v>
      </c>
      <c r="T183" s="9" t="s">
        <v>20</v>
      </c>
      <c r="U183" s="9" t="s">
        <v>24</v>
      </c>
      <c r="V183" s="9" t="s">
        <v>25</v>
      </c>
      <c r="W183" s="9" t="s">
        <v>26</v>
      </c>
      <c r="X183" s="9" t="s">
        <v>27</v>
      </c>
      <c r="Y183" s="9" t="s">
        <v>28</v>
      </c>
      <c r="Z183" s="9" t="s">
        <v>29</v>
      </c>
      <c r="AA183" s="9" t="s">
        <v>30</v>
      </c>
      <c r="AB183" s="9" t="s">
        <v>31</v>
      </c>
    </row>
    <row r="184" s="1" customFormat="true" ht="16.5" hidden="false" customHeight="false" outlineLevel="0" collapsed="false">
      <c r="D184" s="32"/>
      <c r="E184" s="32"/>
      <c r="F184" s="32"/>
      <c r="G184" s="32"/>
      <c r="H184" s="20" t="n">
        <f aca="false">H181</f>
        <v>14752</v>
      </c>
      <c r="I184" s="20" t="n">
        <v>2123</v>
      </c>
      <c r="J184" s="20" t="n">
        <v>1985</v>
      </c>
      <c r="K184" s="20" t="n">
        <v>772</v>
      </c>
      <c r="L184" s="20" t="n">
        <v>872</v>
      </c>
      <c r="M184" s="20" t="n">
        <f aca="false">M181</f>
        <v>437</v>
      </c>
      <c r="N184" s="20" t="n">
        <f aca="false">N181</f>
        <v>681</v>
      </c>
      <c r="O184" s="20" t="n">
        <f aca="false">O181</f>
        <v>64</v>
      </c>
      <c r="P184" s="20" t="n">
        <f aca="false">P181</f>
        <v>553</v>
      </c>
      <c r="Q184" s="20" t="n">
        <f aca="false">Q181</f>
        <v>53</v>
      </c>
      <c r="R184" s="20" t="n">
        <f aca="false">R181</f>
        <v>967</v>
      </c>
      <c r="S184" s="20" t="n">
        <f aca="false">S181</f>
        <v>0</v>
      </c>
      <c r="T184" s="20" t="n">
        <f aca="false">T181</f>
        <v>0</v>
      </c>
      <c r="U184" s="20" t="n">
        <v>355</v>
      </c>
      <c r="V184" s="20" t="n">
        <v>732</v>
      </c>
      <c r="W184" s="20" t="n">
        <f aca="false">Z155</f>
        <v>0</v>
      </c>
      <c r="X184" s="20" t="n">
        <f aca="false">AA155</f>
        <v>0</v>
      </c>
      <c r="Y184" s="20" t="n">
        <f aca="false">AB155</f>
        <v>0</v>
      </c>
      <c r="Z184" s="20" t="n">
        <f aca="false">AC181</f>
        <v>1</v>
      </c>
      <c r="AA184" s="20" t="n">
        <f aca="false">AD181</f>
        <v>411</v>
      </c>
      <c r="AB184" s="20" t="n">
        <f aca="false">SUM(I184:AA184)</f>
        <v>10006</v>
      </c>
    </row>
    <row r="185" s="1" customFormat="true" ht="16.5" hidden="false" customHeight="false" outlineLevel="0" collapsed="false">
      <c r="F185" s="3"/>
      <c r="G185" s="3"/>
    </row>
    <row r="186" s="1" customFormat="true" ht="30.75" hidden="false" customHeight="true" outlineLevel="0" collapsed="false">
      <c r="C186" s="29" t="s">
        <v>69</v>
      </c>
      <c r="D186" s="32" t="s">
        <v>70</v>
      </c>
      <c r="E186" s="32"/>
      <c r="F186" s="32"/>
      <c r="G186" s="32"/>
      <c r="H186" s="33" t="s">
        <v>8</v>
      </c>
      <c r="I186" s="34" t="s">
        <v>71</v>
      </c>
      <c r="J186" s="34"/>
      <c r="K186" s="72" t="s">
        <v>10</v>
      </c>
      <c r="L186" s="73" t="s">
        <v>12</v>
      </c>
      <c r="M186" s="9" t="s">
        <v>13</v>
      </c>
      <c r="N186" s="9" t="s">
        <v>14</v>
      </c>
      <c r="O186" s="9" t="s">
        <v>15</v>
      </c>
      <c r="P186" s="9" t="s">
        <v>16</v>
      </c>
      <c r="Q186" s="9" t="s">
        <v>17</v>
      </c>
      <c r="R186" s="9" t="s">
        <v>18</v>
      </c>
      <c r="S186" s="9" t="s">
        <v>19</v>
      </c>
      <c r="T186" s="9" t="s">
        <v>20</v>
      </c>
      <c r="U186" s="9" t="s">
        <v>24</v>
      </c>
      <c r="V186" s="9" t="s">
        <v>25</v>
      </c>
      <c r="W186" s="9" t="s">
        <v>26</v>
      </c>
      <c r="X186" s="9" t="s">
        <v>27</v>
      </c>
      <c r="Y186" s="9" t="s">
        <v>28</v>
      </c>
      <c r="Z186" s="9" t="s">
        <v>29</v>
      </c>
      <c r="AA186" s="9" t="s">
        <v>30</v>
      </c>
      <c r="AB186" s="9" t="s">
        <v>31</v>
      </c>
    </row>
    <row r="187" s="1" customFormat="true" ht="16.5" hidden="false" customHeight="false" outlineLevel="0" collapsed="false">
      <c r="D187" s="32"/>
      <c r="E187" s="32"/>
      <c r="F187" s="32"/>
      <c r="G187" s="32"/>
      <c r="H187" s="20" t="n">
        <f aca="false">H181</f>
        <v>14752</v>
      </c>
      <c r="I187" s="35" t="n">
        <f aca="false">I184+K184</f>
        <v>2895</v>
      </c>
      <c r="J187" s="35"/>
      <c r="K187" s="74" t="n">
        <f aca="false">J184</f>
        <v>1985</v>
      </c>
      <c r="L187" s="75" t="n">
        <f aca="false">L184</f>
        <v>872</v>
      </c>
      <c r="M187" s="20" t="n">
        <f aca="false">M184</f>
        <v>437</v>
      </c>
      <c r="N187" s="20" t="n">
        <f aca="false">N184</f>
        <v>681</v>
      </c>
      <c r="O187" s="20" t="n">
        <f aca="false">O184</f>
        <v>64</v>
      </c>
      <c r="P187" s="20" t="n">
        <f aca="false">P184</f>
        <v>553</v>
      </c>
      <c r="Q187" s="20" t="n">
        <f aca="false">Q184</f>
        <v>53</v>
      </c>
      <c r="R187" s="20" t="n">
        <f aca="false">R184</f>
        <v>967</v>
      </c>
      <c r="S187" s="20" t="s">
        <v>148</v>
      </c>
      <c r="T187" s="20" t="s">
        <v>148</v>
      </c>
      <c r="U187" s="20" t="n">
        <f aca="false">U184</f>
        <v>355</v>
      </c>
      <c r="V187" s="20" t="n">
        <f aca="false">V184</f>
        <v>732</v>
      </c>
      <c r="W187" s="20" t="s">
        <v>148</v>
      </c>
      <c r="X187" s="20" t="s">
        <v>148</v>
      </c>
      <c r="Y187" s="20" t="s">
        <v>148</v>
      </c>
      <c r="Z187" s="20" t="n">
        <f aca="false">Z184</f>
        <v>1</v>
      </c>
      <c r="AA187" s="20" t="n">
        <f aca="false">AA184</f>
        <v>411</v>
      </c>
      <c r="AB187" s="20" t="n">
        <f aca="false">SUM(I187:AA187)</f>
        <v>10006</v>
      </c>
    </row>
  </sheetData>
  <mergeCells count="55">
    <mergeCell ref="D7:E7"/>
    <mergeCell ref="D9:G10"/>
    <mergeCell ref="D12:G13"/>
    <mergeCell ref="I12:J12"/>
    <mergeCell ref="K12:L12"/>
    <mergeCell ref="I13:J13"/>
    <mergeCell ref="K13:L13"/>
    <mergeCell ref="D21:E21"/>
    <mergeCell ref="D23:G24"/>
    <mergeCell ref="D26:G27"/>
    <mergeCell ref="I26:J26"/>
    <mergeCell ref="I27:J27"/>
    <mergeCell ref="D61:E61"/>
    <mergeCell ref="D63:G64"/>
    <mergeCell ref="D66:G67"/>
    <mergeCell ref="I66:J66"/>
    <mergeCell ref="K66:L66"/>
    <mergeCell ref="I67:J67"/>
    <mergeCell ref="K67:L67"/>
    <mergeCell ref="D79:E79"/>
    <mergeCell ref="D81:G82"/>
    <mergeCell ref="D84:G85"/>
    <mergeCell ref="I84:J84"/>
    <mergeCell ref="K84:L84"/>
    <mergeCell ref="I85:J85"/>
    <mergeCell ref="K85:L85"/>
    <mergeCell ref="D101:E101"/>
    <mergeCell ref="D103:G104"/>
    <mergeCell ref="D106:G107"/>
    <mergeCell ref="I106:J106"/>
    <mergeCell ref="I107:J107"/>
    <mergeCell ref="D116:E116"/>
    <mergeCell ref="D118:G119"/>
    <mergeCell ref="D121:G122"/>
    <mergeCell ref="I121:J121"/>
    <mergeCell ref="K121:L121"/>
    <mergeCell ref="I122:J122"/>
    <mergeCell ref="K122:L122"/>
    <mergeCell ref="D131:E131"/>
    <mergeCell ref="D133:G134"/>
    <mergeCell ref="D136:G137"/>
    <mergeCell ref="I136:J136"/>
    <mergeCell ref="K136:L136"/>
    <mergeCell ref="I137:J137"/>
    <mergeCell ref="K137:L137"/>
    <mergeCell ref="D145:E145"/>
    <mergeCell ref="D147:G148"/>
    <mergeCell ref="D150:G151"/>
    <mergeCell ref="I150:J150"/>
    <mergeCell ref="I151:J151"/>
    <mergeCell ref="D181:E181"/>
    <mergeCell ref="D183:G184"/>
    <mergeCell ref="D186:G187"/>
    <mergeCell ref="I186:J186"/>
    <mergeCell ref="I187:J1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N153" activeCellId="0" sqref="N153"/>
    </sheetView>
  </sheetViews>
  <sheetFormatPr defaultColWidth="11.43359375" defaultRowHeight="16.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5.01"/>
    <col collapsed="false" customWidth="true" hidden="false" outlineLevel="0" max="3" min="3" style="1" width="4.14"/>
    <col collapsed="false" customWidth="true" hidden="false" outlineLevel="0" max="4" min="4" style="1" width="26.71"/>
    <col collapsed="false" customWidth="true" hidden="false" outlineLevel="0" max="5" min="5" style="1" width="5.86"/>
    <col collapsed="false" customWidth="true" hidden="false" outlineLevel="0" max="6" min="6" style="1" width="8.29"/>
    <col collapsed="false" customWidth="true" hidden="false" outlineLevel="0" max="7" min="7" style="1" width="14.01"/>
    <col collapsed="false" customWidth="true" hidden="false" outlineLevel="0" max="8" min="8" style="1" width="10"/>
    <col collapsed="false" customWidth="true" hidden="false" outlineLevel="0" max="11" min="9" style="1" width="5.01"/>
    <col collapsed="false" customWidth="true" hidden="false" outlineLevel="0" max="12" min="12" style="1" width="5.28"/>
    <col collapsed="false" customWidth="true" hidden="false" outlineLevel="0" max="13" min="13" style="1" width="3.99"/>
    <col collapsed="false" customWidth="true" hidden="false" outlineLevel="0" max="14" min="14" style="1" width="5.01"/>
    <col collapsed="false" customWidth="true" hidden="false" outlineLevel="0" max="16" min="15" style="1" width="4.14"/>
    <col collapsed="false" customWidth="true" hidden="false" outlineLevel="0" max="17" min="17" style="1" width="4.29"/>
    <col collapsed="false" customWidth="true" hidden="false" outlineLevel="0" max="18" min="18" style="1" width="7.71"/>
    <col collapsed="false" customWidth="true" hidden="false" outlineLevel="0" max="19" min="19" style="1" width="4.14"/>
    <col collapsed="false" customWidth="true" hidden="false" outlineLevel="0" max="20" min="20" style="1" width="4.29"/>
    <col collapsed="false" customWidth="true" hidden="false" outlineLevel="0" max="21" min="21" style="1" width="8"/>
    <col collapsed="false" customWidth="true" hidden="false" outlineLevel="0" max="22" min="22" style="1" width="8.57"/>
    <col collapsed="false" customWidth="true" hidden="false" outlineLevel="0" max="23" min="23" style="1" width="8"/>
    <col collapsed="false" customWidth="true" hidden="false" outlineLevel="0" max="26" min="24" style="1" width="5.57"/>
    <col collapsed="false" customWidth="true" hidden="false" outlineLevel="0" max="27" min="27" style="1" width="6.57"/>
    <col collapsed="false" customWidth="true" hidden="false" outlineLevel="0" max="28" min="28" style="1" width="9.71"/>
    <col collapsed="false" customWidth="true" hidden="false" outlineLevel="0" max="29" min="29" style="1" width="4.43"/>
    <col collapsed="false" customWidth="true" hidden="false" outlineLevel="0" max="30" min="30" style="1" width="6.57"/>
    <col collapsed="false" customWidth="true" hidden="false" outlineLevel="0" max="31" min="31" style="1" width="9.71"/>
    <col collapsed="false" customWidth="false" hidden="false" outlineLevel="0" max="1024" min="32" style="1" width="11.42"/>
  </cols>
  <sheetData>
    <row r="1" customFormat="false" ht="16.5" hidden="false" customHeight="false" outlineLevel="0" collapsed="false">
      <c r="A1" s="5" t="s">
        <v>1</v>
      </c>
      <c r="B1" s="6" t="s">
        <v>2</v>
      </c>
      <c r="C1" s="7" t="s">
        <v>3</v>
      </c>
      <c r="D1" s="5" t="s">
        <v>4</v>
      </c>
      <c r="E1" s="5" t="s">
        <v>5</v>
      </c>
      <c r="F1" s="8" t="s">
        <v>6</v>
      </c>
      <c r="G1" s="8" t="s">
        <v>7</v>
      </c>
      <c r="H1" s="8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21</v>
      </c>
      <c r="V1" s="10" t="s">
        <v>22</v>
      </c>
      <c r="W1" s="10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</row>
    <row r="2" customFormat="false" ht="16.5" hidden="false" customHeight="false" outlineLevel="0" collapsed="false">
      <c r="A2" s="11" t="n">
        <v>1</v>
      </c>
      <c r="B2" s="12" t="n">
        <v>17</v>
      </c>
      <c r="C2" s="13" t="n">
        <v>109</v>
      </c>
      <c r="D2" s="17" t="s">
        <v>551</v>
      </c>
      <c r="E2" s="17"/>
      <c r="F2" s="16" t="n">
        <v>792</v>
      </c>
      <c r="G2" s="17" t="s">
        <v>33</v>
      </c>
      <c r="H2" s="76" t="n">
        <v>585</v>
      </c>
      <c r="I2" s="20" t="n">
        <v>3</v>
      </c>
      <c r="J2" s="20" t="n">
        <v>155</v>
      </c>
      <c r="K2" s="20" t="n">
        <v>257</v>
      </c>
      <c r="L2" s="20" t="n">
        <v>3</v>
      </c>
      <c r="M2" s="20" t="n">
        <v>1</v>
      </c>
      <c r="N2" s="20" t="n">
        <v>1</v>
      </c>
      <c r="O2" s="20" t="n">
        <v>0</v>
      </c>
      <c r="P2" s="20" t="n">
        <v>0</v>
      </c>
      <c r="Q2" s="20" t="n">
        <v>0</v>
      </c>
      <c r="R2" s="20" t="n">
        <v>1</v>
      </c>
      <c r="S2" s="20" t="n">
        <v>0</v>
      </c>
      <c r="T2" s="20" t="n">
        <v>0</v>
      </c>
      <c r="U2" s="38" t="n">
        <v>2</v>
      </c>
      <c r="V2" s="38" t="n">
        <v>3</v>
      </c>
      <c r="W2" s="38" t="n">
        <v>0</v>
      </c>
      <c r="X2" s="20" t="n">
        <v>0</v>
      </c>
      <c r="Y2" s="20" t="n">
        <v>0</v>
      </c>
      <c r="Z2" s="20" t="n">
        <v>0</v>
      </c>
      <c r="AA2" s="20" t="n">
        <v>0</v>
      </c>
      <c r="AB2" s="20" t="n">
        <v>0</v>
      </c>
      <c r="AC2" s="20" t="n">
        <v>0</v>
      </c>
      <c r="AD2" s="20" t="n">
        <v>16</v>
      </c>
      <c r="AE2" s="20" t="n">
        <f aca="false">SUM(I2:AD2)</f>
        <v>442</v>
      </c>
    </row>
    <row r="3" customFormat="false" ht="16.5" hidden="false" customHeight="false" outlineLevel="0" collapsed="false">
      <c r="A3" s="11" t="n">
        <v>2</v>
      </c>
      <c r="B3" s="12" t="n">
        <v>17</v>
      </c>
      <c r="C3" s="13" t="n">
        <v>109</v>
      </c>
      <c r="D3" s="17" t="s">
        <v>551</v>
      </c>
      <c r="E3" s="17"/>
      <c r="F3" s="16" t="n">
        <v>792</v>
      </c>
      <c r="G3" s="17" t="s">
        <v>34</v>
      </c>
      <c r="H3" s="76" t="n">
        <v>584</v>
      </c>
      <c r="I3" s="20" t="n">
        <v>7</v>
      </c>
      <c r="J3" s="20" t="n">
        <v>124</v>
      </c>
      <c r="K3" s="20" t="n">
        <v>315</v>
      </c>
      <c r="L3" s="20" t="n">
        <v>3</v>
      </c>
      <c r="M3" s="20" t="n">
        <v>2</v>
      </c>
      <c r="N3" s="20" t="n">
        <v>1</v>
      </c>
      <c r="O3" s="20" t="n">
        <v>0</v>
      </c>
      <c r="P3" s="20" t="n">
        <v>0</v>
      </c>
      <c r="Q3" s="20" t="n">
        <v>0</v>
      </c>
      <c r="R3" s="20" t="n">
        <v>2</v>
      </c>
      <c r="S3" s="20" t="n">
        <v>0</v>
      </c>
      <c r="T3" s="20" t="n">
        <v>0</v>
      </c>
      <c r="U3" s="38" t="n">
        <v>4</v>
      </c>
      <c r="V3" s="38" t="n">
        <v>4</v>
      </c>
      <c r="W3" s="38" t="n">
        <v>0</v>
      </c>
      <c r="X3" s="20" t="n">
        <v>0</v>
      </c>
      <c r="Y3" s="20" t="n">
        <v>0</v>
      </c>
      <c r="Z3" s="20" t="n">
        <v>0</v>
      </c>
      <c r="AA3" s="20" t="n">
        <v>0</v>
      </c>
      <c r="AB3" s="20" t="n">
        <v>0</v>
      </c>
      <c r="AC3" s="20" t="n">
        <v>0</v>
      </c>
      <c r="AD3" s="20" t="n">
        <v>28</v>
      </c>
      <c r="AE3" s="20" t="n">
        <f aca="false">SUM(I3:AD3)</f>
        <v>490</v>
      </c>
    </row>
    <row r="4" customFormat="false" ht="16.5" hidden="false" customHeight="false" outlineLevel="0" collapsed="false">
      <c r="A4" s="11" t="n">
        <v>3</v>
      </c>
      <c r="B4" s="12" t="n">
        <v>17</v>
      </c>
      <c r="C4" s="13" t="n">
        <v>109</v>
      </c>
      <c r="D4" s="17" t="s">
        <v>551</v>
      </c>
      <c r="E4" s="17"/>
      <c r="F4" s="16" t="n">
        <v>793</v>
      </c>
      <c r="G4" s="17" t="s">
        <v>33</v>
      </c>
      <c r="H4" s="76" t="n">
        <v>558</v>
      </c>
      <c r="I4" s="20" t="n">
        <v>7</v>
      </c>
      <c r="J4" s="20" t="n">
        <v>128</v>
      </c>
      <c r="K4" s="20" t="n">
        <v>283</v>
      </c>
      <c r="L4" s="20" t="n">
        <v>0</v>
      </c>
      <c r="M4" s="20" t="n">
        <v>0</v>
      </c>
      <c r="N4" s="20" t="n">
        <v>1</v>
      </c>
      <c r="O4" s="20" t="n">
        <v>0</v>
      </c>
      <c r="P4" s="20" t="n">
        <v>0</v>
      </c>
      <c r="Q4" s="20" t="n">
        <v>0</v>
      </c>
      <c r="R4" s="20" t="n">
        <v>8</v>
      </c>
      <c r="S4" s="20" t="n">
        <v>0</v>
      </c>
      <c r="T4" s="20" t="n">
        <v>0</v>
      </c>
      <c r="U4" s="38" t="n">
        <v>7</v>
      </c>
      <c r="V4" s="38" t="n">
        <v>6</v>
      </c>
      <c r="W4" s="38" t="n">
        <v>0</v>
      </c>
      <c r="X4" s="20" t="n">
        <v>0</v>
      </c>
      <c r="Y4" s="20" t="n">
        <v>0</v>
      </c>
      <c r="Z4" s="20" t="n">
        <v>0</v>
      </c>
      <c r="AA4" s="20" t="n">
        <v>0</v>
      </c>
      <c r="AB4" s="20" t="n">
        <v>0</v>
      </c>
      <c r="AC4" s="20" t="n">
        <v>0</v>
      </c>
      <c r="AD4" s="20" t="n">
        <v>17</v>
      </c>
      <c r="AE4" s="20" t="n">
        <f aca="false">SUM(I4:AD4)</f>
        <v>457</v>
      </c>
    </row>
    <row r="5" customFormat="false" ht="17.25" hidden="false" customHeight="false" outlineLevel="0" collapsed="false">
      <c r="A5" s="11" t="n">
        <v>4</v>
      </c>
      <c r="B5" s="12" t="n">
        <v>17</v>
      </c>
      <c r="C5" s="13" t="n">
        <v>109</v>
      </c>
      <c r="D5" s="17" t="s">
        <v>551</v>
      </c>
      <c r="E5" s="17"/>
      <c r="F5" s="16" t="n">
        <v>793</v>
      </c>
      <c r="G5" s="17" t="s">
        <v>34</v>
      </c>
      <c r="H5" s="315" t="n">
        <v>558</v>
      </c>
      <c r="I5" s="20" t="n">
        <v>5</v>
      </c>
      <c r="J5" s="20" t="n">
        <v>126</v>
      </c>
      <c r="K5" s="20" t="n">
        <v>296</v>
      </c>
      <c r="L5" s="20" t="n">
        <v>2</v>
      </c>
      <c r="M5" s="20" t="n">
        <v>0</v>
      </c>
      <c r="N5" s="20" t="n">
        <v>0</v>
      </c>
      <c r="O5" s="20" t="n">
        <v>0</v>
      </c>
      <c r="P5" s="20" t="n">
        <v>0</v>
      </c>
      <c r="Q5" s="20" t="n">
        <v>0</v>
      </c>
      <c r="R5" s="20" t="n">
        <v>5</v>
      </c>
      <c r="S5" s="20" t="n">
        <v>0</v>
      </c>
      <c r="T5" s="20" t="n">
        <v>0</v>
      </c>
      <c r="U5" s="38" t="n">
        <v>6</v>
      </c>
      <c r="V5" s="38" t="n">
        <v>3</v>
      </c>
      <c r="W5" s="38" t="n">
        <v>0</v>
      </c>
      <c r="X5" s="20" t="n">
        <v>0</v>
      </c>
      <c r="Y5" s="20" t="n">
        <v>0</v>
      </c>
      <c r="Z5" s="20" t="n">
        <v>0</v>
      </c>
      <c r="AA5" s="20" t="n">
        <v>0</v>
      </c>
      <c r="AB5" s="20" t="n">
        <v>0</v>
      </c>
      <c r="AC5" s="20" t="n">
        <v>0</v>
      </c>
      <c r="AD5" s="20" t="n">
        <v>20</v>
      </c>
      <c r="AE5" s="20" t="n">
        <f aca="false">SUM(I5:AD5)</f>
        <v>463</v>
      </c>
    </row>
    <row r="6" customFormat="false" ht="16.5" hidden="false" customHeight="false" outlineLevel="0" collapsed="false">
      <c r="C6" s="29" t="s">
        <v>65</v>
      </c>
      <c r="D6" s="30" t="s">
        <v>66</v>
      </c>
      <c r="E6" s="30"/>
      <c r="F6" s="30"/>
      <c r="G6" s="30"/>
      <c r="H6" s="250" t="n">
        <f aca="false">SUM(H2:H5)</f>
        <v>2285</v>
      </c>
      <c r="I6" s="31" t="n">
        <v>22</v>
      </c>
      <c r="J6" s="31" t="n">
        <f aca="false">SUM(J2:J5)</f>
        <v>533</v>
      </c>
      <c r="K6" s="31" t="n">
        <f aca="false">SUM(K2:K5)</f>
        <v>1151</v>
      </c>
      <c r="L6" s="31" t="n">
        <f aca="false">SUM(L2:L5)</f>
        <v>8</v>
      </c>
      <c r="M6" s="31" t="n">
        <f aca="false">SUM(M2:M5)</f>
        <v>3</v>
      </c>
      <c r="N6" s="31" t="n">
        <f aca="false">SUM(N2:N5)</f>
        <v>3</v>
      </c>
      <c r="O6" s="31" t="n">
        <f aca="false">SUM(O2:O5)</f>
        <v>0</v>
      </c>
      <c r="P6" s="31" t="n">
        <f aca="false">SUM(P2:P5)</f>
        <v>0</v>
      </c>
      <c r="Q6" s="31" t="n">
        <f aca="false">SUM(Q2:Q5)</f>
        <v>0</v>
      </c>
      <c r="R6" s="31" t="n">
        <f aca="false">SUM(R2:R5)</f>
        <v>16</v>
      </c>
      <c r="S6" s="31" t="n">
        <f aca="false">SUM(S2:S5)</f>
        <v>0</v>
      </c>
      <c r="T6" s="31" t="n">
        <f aca="false">SUM(T2:T5)</f>
        <v>0</v>
      </c>
      <c r="U6" s="31" t="n">
        <f aca="false">SUM(U2:U5)</f>
        <v>19</v>
      </c>
      <c r="V6" s="31" t="n">
        <f aca="false">SUM(V2:V5)</f>
        <v>16</v>
      </c>
      <c r="W6" s="31" t="n">
        <f aca="false">SUM(W2:W5)</f>
        <v>0</v>
      </c>
      <c r="X6" s="31" t="n">
        <f aca="false">SUM(X2:X5)</f>
        <v>0</v>
      </c>
      <c r="Y6" s="31" t="n">
        <f aca="false">SUM(Y2:Y5)</f>
        <v>0</v>
      </c>
      <c r="Z6" s="31" t="n">
        <f aca="false">SUM(Z2:Z5)</f>
        <v>0</v>
      </c>
      <c r="AA6" s="31" t="n">
        <f aca="false">SUM(AA2:AA5)</f>
        <v>0</v>
      </c>
      <c r="AB6" s="31" t="n">
        <f aca="false">SUM(AB2:AB5)</f>
        <v>0</v>
      </c>
      <c r="AC6" s="31" t="n">
        <f aca="false">SUM(AC2:AC5)</f>
        <v>0</v>
      </c>
      <c r="AD6" s="31" t="n">
        <f aca="false">SUM(AD2:AD5)</f>
        <v>81</v>
      </c>
      <c r="AE6" s="31" t="n">
        <f aca="false">SUM(AE2:AE5)</f>
        <v>1852</v>
      </c>
    </row>
    <row r="7" customFormat="false" ht="16.5" hidden="false" customHeight="false" outlineLevel="0" collapsed="false">
      <c r="F7" s="3"/>
      <c r="G7" s="3"/>
      <c r="U7" s="1" t="n">
        <f aca="false">U6/2</f>
        <v>9.5</v>
      </c>
      <c r="V7" s="1" t="n">
        <f aca="false">V6/2</f>
        <v>8</v>
      </c>
    </row>
    <row r="8" customFormat="false" ht="16.5" hidden="false" customHeight="true" outlineLevel="0" collapsed="false">
      <c r="C8" s="29" t="s">
        <v>67</v>
      </c>
      <c r="D8" s="32" t="s">
        <v>68</v>
      </c>
      <c r="E8" s="32"/>
      <c r="F8" s="32"/>
      <c r="G8" s="32"/>
      <c r="H8" s="33" t="s">
        <v>8</v>
      </c>
      <c r="I8" s="9" t="s">
        <v>9</v>
      </c>
      <c r="J8" s="9" t="s">
        <v>10</v>
      </c>
      <c r="K8" s="9" t="s">
        <v>11</v>
      </c>
      <c r="L8" s="9" t="s">
        <v>12</v>
      </c>
      <c r="M8" s="9" t="s">
        <v>13</v>
      </c>
      <c r="N8" s="9" t="s">
        <v>14</v>
      </c>
      <c r="O8" s="9" t="s">
        <v>15</v>
      </c>
      <c r="P8" s="9" t="s">
        <v>16</v>
      </c>
      <c r="Q8" s="9" t="s">
        <v>17</v>
      </c>
      <c r="R8" s="9" t="s">
        <v>18</v>
      </c>
      <c r="S8" s="9" t="s">
        <v>19</v>
      </c>
      <c r="T8" s="9" t="s">
        <v>20</v>
      </c>
      <c r="U8" s="9" t="s">
        <v>24</v>
      </c>
      <c r="V8" s="9" t="s">
        <v>25</v>
      </c>
      <c r="W8" s="9" t="s">
        <v>26</v>
      </c>
      <c r="X8" s="9" t="s">
        <v>27</v>
      </c>
      <c r="Y8" s="9" t="s">
        <v>28</v>
      </c>
      <c r="Z8" s="9" t="s">
        <v>29</v>
      </c>
      <c r="AA8" s="9" t="s">
        <v>30</v>
      </c>
      <c r="AB8" s="9" t="s">
        <v>31</v>
      </c>
    </row>
    <row r="9" customFormat="false" ht="16.5" hidden="false" customHeight="false" outlineLevel="0" collapsed="false">
      <c r="D9" s="32"/>
      <c r="E9" s="32"/>
      <c r="F9" s="32"/>
      <c r="G9" s="32"/>
      <c r="H9" s="20" t="n">
        <v>2381</v>
      </c>
      <c r="I9" s="20" t="n">
        <f aca="false">I6+9</f>
        <v>31</v>
      </c>
      <c r="J9" s="20" t="n">
        <f aca="false">J6+8</f>
        <v>541</v>
      </c>
      <c r="K9" s="20" t="n">
        <f aca="false">K6+10</f>
        <v>1161</v>
      </c>
      <c r="L9" s="20" t="n">
        <f aca="false">L6+8</f>
        <v>16</v>
      </c>
      <c r="M9" s="20" t="n">
        <f aca="false">M6</f>
        <v>3</v>
      </c>
      <c r="N9" s="20" t="n">
        <f aca="false">N6</f>
        <v>3</v>
      </c>
      <c r="O9" s="20" t="n">
        <f aca="false">O6</f>
        <v>0</v>
      </c>
      <c r="P9" s="20" t="n">
        <f aca="false">P6</f>
        <v>0</v>
      </c>
      <c r="Q9" s="20" t="n">
        <f aca="false">Q6</f>
        <v>0</v>
      </c>
      <c r="R9" s="20" t="n">
        <f aca="false">R6</f>
        <v>16</v>
      </c>
      <c r="S9" s="20" t="n">
        <f aca="false">S6</f>
        <v>0</v>
      </c>
      <c r="T9" s="20" t="n">
        <f aca="false">T6</f>
        <v>0</v>
      </c>
      <c r="U9" s="20" t="n">
        <f aca="false">X2</f>
        <v>0</v>
      </c>
      <c r="V9" s="20" t="n">
        <f aca="false">Y2</f>
        <v>0</v>
      </c>
      <c r="W9" s="20" t="n">
        <f aca="false">Z2</f>
        <v>0</v>
      </c>
      <c r="X9" s="20" t="n">
        <f aca="false">AA2</f>
        <v>0</v>
      </c>
      <c r="Y9" s="20" t="n">
        <f aca="false">AB2</f>
        <v>0</v>
      </c>
      <c r="Z9" s="20" t="n">
        <f aca="false">AC6</f>
        <v>0</v>
      </c>
      <c r="AA9" s="20" t="n">
        <f aca="false">AD6</f>
        <v>81</v>
      </c>
      <c r="AB9" s="20" t="n">
        <f aca="false">SUM(I9:AA9)</f>
        <v>1852</v>
      </c>
    </row>
    <row r="10" customFormat="false" ht="16.5" hidden="false" customHeight="false" outlineLevel="0" collapsed="false">
      <c r="F10" s="3"/>
      <c r="G10" s="3"/>
    </row>
    <row r="11" customFormat="false" ht="30.75" hidden="false" customHeight="true" outlineLevel="0" collapsed="false">
      <c r="C11" s="29" t="s">
        <v>69</v>
      </c>
      <c r="D11" s="32" t="s">
        <v>70</v>
      </c>
      <c r="E11" s="32"/>
      <c r="F11" s="32"/>
      <c r="G11" s="32"/>
      <c r="H11" s="33" t="s">
        <v>8</v>
      </c>
      <c r="I11" s="34" t="s">
        <v>71</v>
      </c>
      <c r="J11" s="34"/>
      <c r="K11" s="34" t="s">
        <v>72</v>
      </c>
      <c r="L11" s="34"/>
      <c r="M11" s="9" t="s">
        <v>13</v>
      </c>
      <c r="N11" s="9" t="s">
        <v>14</v>
      </c>
      <c r="O11" s="9" t="s">
        <v>15</v>
      </c>
      <c r="P11" s="9" t="s">
        <v>16</v>
      </c>
      <c r="Q11" s="9" t="s">
        <v>17</v>
      </c>
      <c r="R11" s="9" t="s">
        <v>18</v>
      </c>
      <c r="S11" s="9" t="s">
        <v>19</v>
      </c>
      <c r="T11" s="9" t="s">
        <v>20</v>
      </c>
      <c r="U11" s="9" t="s">
        <v>24</v>
      </c>
      <c r="V11" s="9" t="s">
        <v>25</v>
      </c>
      <c r="W11" s="9" t="s">
        <v>26</v>
      </c>
      <c r="X11" s="9" t="s">
        <v>27</v>
      </c>
      <c r="Y11" s="9" t="s">
        <v>28</v>
      </c>
      <c r="Z11" s="9" t="s">
        <v>29</v>
      </c>
      <c r="AA11" s="9" t="s">
        <v>30</v>
      </c>
      <c r="AB11" s="9" t="s">
        <v>31</v>
      </c>
    </row>
    <row r="12" customFormat="false" ht="16.5" hidden="false" customHeight="false" outlineLevel="0" collapsed="false">
      <c r="D12" s="32"/>
      <c r="E12" s="32"/>
      <c r="F12" s="32"/>
      <c r="G12" s="32"/>
      <c r="H12" s="20" t="n">
        <f aca="false">H6</f>
        <v>2285</v>
      </c>
      <c r="I12" s="35" t="n">
        <f aca="false">I9+K9</f>
        <v>1192</v>
      </c>
      <c r="J12" s="35"/>
      <c r="K12" s="35" t="n">
        <f aca="false">J9+L9</f>
        <v>557</v>
      </c>
      <c r="L12" s="35"/>
      <c r="M12" s="20" t="n">
        <f aca="false">M9</f>
        <v>3</v>
      </c>
      <c r="N12" s="20" t="n">
        <f aca="false">N9</f>
        <v>3</v>
      </c>
      <c r="O12" s="20" t="s">
        <v>148</v>
      </c>
      <c r="P12" s="20" t="s">
        <v>148</v>
      </c>
      <c r="Q12" s="20" t="n">
        <f aca="false">Q9</f>
        <v>0</v>
      </c>
      <c r="R12" s="20" t="n">
        <f aca="false">R9</f>
        <v>16</v>
      </c>
      <c r="S12" s="18" t="s">
        <v>148</v>
      </c>
      <c r="T12" s="18" t="s">
        <v>148</v>
      </c>
      <c r="U12" s="18" t="s">
        <v>148</v>
      </c>
      <c r="V12" s="18" t="s">
        <v>148</v>
      </c>
      <c r="W12" s="18" t="s">
        <v>148</v>
      </c>
      <c r="X12" s="18" t="s">
        <v>148</v>
      </c>
      <c r="Y12" s="18" t="s">
        <v>148</v>
      </c>
      <c r="Z12" s="20" t="n">
        <f aca="false">Z9</f>
        <v>0</v>
      </c>
      <c r="AA12" s="20" t="n">
        <f aca="false">AA9</f>
        <v>81</v>
      </c>
      <c r="AB12" s="20" t="n">
        <f aca="false">SUM(I12:AA12)</f>
        <v>1852</v>
      </c>
    </row>
    <row r="15" customFormat="false" ht="16.5" hidden="false" customHeight="false" outlineLevel="0" collapsed="false">
      <c r="A15" s="5" t="s">
        <v>1</v>
      </c>
      <c r="B15" s="6" t="s">
        <v>2</v>
      </c>
      <c r="C15" s="7" t="s">
        <v>3</v>
      </c>
      <c r="D15" s="5" t="s">
        <v>4</v>
      </c>
      <c r="E15" s="5" t="s">
        <v>5</v>
      </c>
      <c r="F15" s="8" t="s">
        <v>6</v>
      </c>
      <c r="G15" s="8" t="s">
        <v>7</v>
      </c>
      <c r="H15" s="8" t="s">
        <v>8</v>
      </c>
      <c r="I15" s="9" t="s">
        <v>9</v>
      </c>
      <c r="J15" s="9" t="s">
        <v>10</v>
      </c>
      <c r="K15" s="9" t="s">
        <v>11</v>
      </c>
      <c r="L15" s="9" t="s">
        <v>12</v>
      </c>
      <c r="M15" s="9" t="s">
        <v>13</v>
      </c>
      <c r="N15" s="9" t="s">
        <v>14</v>
      </c>
      <c r="O15" s="9" t="s">
        <v>15</v>
      </c>
      <c r="P15" s="9" t="s">
        <v>16</v>
      </c>
      <c r="Q15" s="9" t="s">
        <v>17</v>
      </c>
      <c r="R15" s="9" t="s">
        <v>18</v>
      </c>
      <c r="S15" s="9" t="s">
        <v>19</v>
      </c>
      <c r="T15" s="9" t="s">
        <v>20</v>
      </c>
      <c r="U15" s="10" t="s">
        <v>21</v>
      </c>
      <c r="V15" s="10" t="s">
        <v>22</v>
      </c>
      <c r="W15" s="10" t="s">
        <v>23</v>
      </c>
      <c r="X15" s="9" t="s">
        <v>24</v>
      </c>
      <c r="Y15" s="9" t="s">
        <v>25</v>
      </c>
      <c r="Z15" s="9" t="s">
        <v>26</v>
      </c>
      <c r="AA15" s="9" t="s">
        <v>27</v>
      </c>
      <c r="AB15" s="9" t="s">
        <v>28</v>
      </c>
      <c r="AC15" s="9" t="s">
        <v>29</v>
      </c>
      <c r="AD15" s="9" t="s">
        <v>30</v>
      </c>
      <c r="AE15" s="9" t="s">
        <v>31</v>
      </c>
    </row>
    <row r="16" customFormat="false" ht="16.5" hidden="false" customHeight="false" outlineLevel="0" collapsed="false">
      <c r="A16" s="11" t="n">
        <v>1</v>
      </c>
      <c r="B16" s="12" t="n">
        <v>17</v>
      </c>
      <c r="C16" s="13" t="n">
        <v>296</v>
      </c>
      <c r="D16" s="17" t="s">
        <v>552</v>
      </c>
      <c r="E16" s="17"/>
      <c r="F16" s="16" t="n">
        <v>1440</v>
      </c>
      <c r="G16" s="17" t="s">
        <v>33</v>
      </c>
      <c r="H16" s="37" t="n">
        <v>605</v>
      </c>
      <c r="I16" s="20" t="n">
        <v>154</v>
      </c>
      <c r="J16" s="20" t="n">
        <v>116</v>
      </c>
      <c r="K16" s="20" t="n">
        <v>7</v>
      </c>
      <c r="L16" s="20" t="n">
        <v>55</v>
      </c>
      <c r="M16" s="20" t="n">
        <v>18</v>
      </c>
      <c r="N16" s="20"/>
      <c r="O16" s="20"/>
      <c r="P16" s="20" t="n">
        <v>0</v>
      </c>
      <c r="Q16" s="20" t="n">
        <v>1</v>
      </c>
      <c r="R16" s="20" t="n">
        <v>22</v>
      </c>
      <c r="S16" s="20"/>
      <c r="T16" s="20"/>
      <c r="U16" s="38" t="n">
        <v>10</v>
      </c>
      <c r="V16" s="38" t="n">
        <v>28</v>
      </c>
      <c r="W16" s="38"/>
      <c r="X16" s="20"/>
      <c r="Y16" s="20"/>
      <c r="Z16" s="20"/>
      <c r="AA16" s="20"/>
      <c r="AB16" s="20"/>
      <c r="AC16" s="20" t="n">
        <v>0</v>
      </c>
      <c r="AD16" s="20" t="n">
        <v>14</v>
      </c>
      <c r="AE16" s="20" t="n">
        <v>425</v>
      </c>
    </row>
    <row r="17" customFormat="false" ht="16.5" hidden="false" customHeight="false" outlineLevel="0" collapsed="false">
      <c r="A17" s="11" t="n">
        <v>2</v>
      </c>
      <c r="B17" s="12" t="n">
        <v>17</v>
      </c>
      <c r="C17" s="13" t="n">
        <v>296</v>
      </c>
      <c r="D17" s="17" t="s">
        <v>552</v>
      </c>
      <c r="E17" s="17"/>
      <c r="F17" s="16" t="n">
        <v>1440</v>
      </c>
      <c r="G17" s="17" t="s">
        <v>34</v>
      </c>
      <c r="H17" s="37" t="n">
        <v>604</v>
      </c>
      <c r="I17" s="20" t="n">
        <v>176</v>
      </c>
      <c r="J17" s="20" t="n">
        <v>120</v>
      </c>
      <c r="K17" s="20" t="n">
        <v>11</v>
      </c>
      <c r="L17" s="20" t="n">
        <v>63</v>
      </c>
      <c r="M17" s="20" t="n">
        <v>23</v>
      </c>
      <c r="N17" s="20"/>
      <c r="O17" s="20"/>
      <c r="P17" s="20" t="n">
        <v>2</v>
      </c>
      <c r="Q17" s="20" t="n">
        <v>1</v>
      </c>
      <c r="R17" s="20" t="n">
        <v>31</v>
      </c>
      <c r="S17" s="20"/>
      <c r="T17" s="20"/>
      <c r="U17" s="38" t="n">
        <v>5</v>
      </c>
      <c r="V17" s="38" t="n">
        <v>22</v>
      </c>
      <c r="W17" s="38"/>
      <c r="X17" s="20"/>
      <c r="Y17" s="20"/>
      <c r="Z17" s="20"/>
      <c r="AA17" s="20"/>
      <c r="AB17" s="20"/>
      <c r="AC17" s="20" t="n">
        <v>0</v>
      </c>
      <c r="AD17" s="20" t="n">
        <v>10</v>
      </c>
      <c r="AE17" s="20" t="n">
        <v>464</v>
      </c>
    </row>
    <row r="18" customFormat="false" ht="16.5" hidden="false" customHeight="false" outlineLevel="0" collapsed="false">
      <c r="A18" s="11" t="n">
        <v>3</v>
      </c>
      <c r="B18" s="12" t="n">
        <v>17</v>
      </c>
      <c r="C18" s="13" t="n">
        <v>296</v>
      </c>
      <c r="D18" s="17" t="s">
        <v>552</v>
      </c>
      <c r="E18" s="17"/>
      <c r="F18" s="16" t="n">
        <v>1441</v>
      </c>
      <c r="G18" s="17" t="s">
        <v>33</v>
      </c>
      <c r="H18" s="37" t="n">
        <v>501</v>
      </c>
      <c r="I18" s="20" t="n">
        <v>133</v>
      </c>
      <c r="J18" s="20" t="n">
        <v>102</v>
      </c>
      <c r="K18" s="20" t="n">
        <v>5</v>
      </c>
      <c r="L18" s="20" t="n">
        <v>31</v>
      </c>
      <c r="M18" s="20" t="n">
        <v>13</v>
      </c>
      <c r="N18" s="20"/>
      <c r="O18" s="20"/>
      <c r="P18" s="20" t="n">
        <v>1</v>
      </c>
      <c r="Q18" s="20" t="n">
        <v>3</v>
      </c>
      <c r="R18" s="20" t="n">
        <v>21</v>
      </c>
      <c r="S18" s="20"/>
      <c r="T18" s="20"/>
      <c r="U18" s="38" t="n">
        <v>5</v>
      </c>
      <c r="V18" s="38" t="n">
        <v>14</v>
      </c>
      <c r="W18" s="38"/>
      <c r="X18" s="20"/>
      <c r="Y18" s="20"/>
      <c r="Z18" s="20"/>
      <c r="AA18" s="20"/>
      <c r="AB18" s="20"/>
      <c r="AC18" s="20" t="n">
        <v>0</v>
      </c>
      <c r="AD18" s="20" t="n">
        <v>8</v>
      </c>
      <c r="AE18" s="20" t="n">
        <v>336</v>
      </c>
    </row>
    <row r="19" customFormat="false" ht="16.5" hidden="false" customHeight="false" outlineLevel="0" collapsed="false">
      <c r="A19" s="11" t="n">
        <v>4</v>
      </c>
      <c r="B19" s="12" t="n">
        <v>17</v>
      </c>
      <c r="C19" s="13" t="n">
        <v>296</v>
      </c>
      <c r="D19" s="17" t="s">
        <v>552</v>
      </c>
      <c r="E19" s="17"/>
      <c r="F19" s="16" t="n">
        <v>1441</v>
      </c>
      <c r="G19" s="17" t="s">
        <v>34</v>
      </c>
      <c r="H19" s="37" t="n">
        <v>500</v>
      </c>
      <c r="I19" s="20" t="n">
        <v>111</v>
      </c>
      <c r="J19" s="20" t="n">
        <v>111</v>
      </c>
      <c r="K19" s="20" t="n">
        <v>2</v>
      </c>
      <c r="L19" s="20" t="n">
        <v>56</v>
      </c>
      <c r="M19" s="20" t="n">
        <v>10</v>
      </c>
      <c r="N19" s="20"/>
      <c r="O19" s="20"/>
      <c r="P19" s="20" t="n">
        <v>1</v>
      </c>
      <c r="Q19" s="20" t="n">
        <v>1</v>
      </c>
      <c r="R19" s="20" t="n">
        <v>14</v>
      </c>
      <c r="S19" s="20"/>
      <c r="T19" s="20"/>
      <c r="U19" s="38" t="n">
        <v>7</v>
      </c>
      <c r="V19" s="38" t="n">
        <v>21</v>
      </c>
      <c r="W19" s="38"/>
      <c r="X19" s="20"/>
      <c r="Y19" s="20"/>
      <c r="Z19" s="20"/>
      <c r="AA19" s="20"/>
      <c r="AB19" s="20"/>
      <c r="AC19" s="20" t="n">
        <v>0</v>
      </c>
      <c r="AD19" s="20" t="n">
        <v>8</v>
      </c>
      <c r="AE19" s="20" t="n">
        <v>342</v>
      </c>
    </row>
    <row r="20" customFormat="false" ht="16.5" hidden="false" customHeight="false" outlineLevel="0" collapsed="false">
      <c r="A20" s="11" t="n">
        <v>5</v>
      </c>
      <c r="B20" s="12" t="n">
        <v>17</v>
      </c>
      <c r="C20" s="13" t="n">
        <v>296</v>
      </c>
      <c r="D20" s="17" t="s">
        <v>552</v>
      </c>
      <c r="E20" s="17"/>
      <c r="F20" s="16" t="n">
        <v>1441</v>
      </c>
      <c r="G20" s="17" t="s">
        <v>36</v>
      </c>
      <c r="H20" s="37"/>
      <c r="I20" s="20" t="n">
        <v>7</v>
      </c>
      <c r="J20" s="20" t="n">
        <v>4</v>
      </c>
      <c r="K20" s="20" t="n">
        <v>0</v>
      </c>
      <c r="L20" s="20" t="n">
        <v>3</v>
      </c>
      <c r="M20" s="20" t="n">
        <v>1</v>
      </c>
      <c r="N20" s="20"/>
      <c r="O20" s="20"/>
      <c r="P20" s="20" t="n">
        <v>0</v>
      </c>
      <c r="Q20" s="20" t="n">
        <v>0</v>
      </c>
      <c r="R20" s="20" t="n">
        <v>1</v>
      </c>
      <c r="S20" s="20"/>
      <c r="T20" s="20"/>
      <c r="U20" s="38" t="n">
        <v>1</v>
      </c>
      <c r="V20" s="38" t="n">
        <v>0</v>
      </c>
      <c r="W20" s="38"/>
      <c r="X20" s="20"/>
      <c r="Y20" s="20"/>
      <c r="Z20" s="20"/>
      <c r="AA20" s="20"/>
      <c r="AB20" s="20"/>
      <c r="AC20" s="20" t="n">
        <v>0</v>
      </c>
      <c r="AD20" s="20" t="n">
        <v>0</v>
      </c>
      <c r="AE20" s="20" t="n">
        <v>17</v>
      </c>
    </row>
    <row r="21" customFormat="false" ht="16.5" hidden="false" customHeight="false" outlineLevel="0" collapsed="false">
      <c r="A21" s="11" t="n">
        <v>6</v>
      </c>
      <c r="B21" s="12" t="n">
        <v>17</v>
      </c>
      <c r="C21" s="13" t="n">
        <v>296</v>
      </c>
      <c r="D21" s="17" t="s">
        <v>552</v>
      </c>
      <c r="E21" s="17"/>
      <c r="F21" s="16" t="n">
        <v>1442</v>
      </c>
      <c r="G21" s="17" t="s">
        <v>33</v>
      </c>
      <c r="H21" s="37" t="n">
        <v>712</v>
      </c>
      <c r="I21" s="20" t="n">
        <v>156</v>
      </c>
      <c r="J21" s="20" t="n">
        <v>146</v>
      </c>
      <c r="K21" s="20" t="n">
        <v>13</v>
      </c>
      <c r="L21" s="20" t="n">
        <v>40</v>
      </c>
      <c r="M21" s="20" t="n">
        <v>16</v>
      </c>
      <c r="N21" s="20"/>
      <c r="O21" s="20"/>
      <c r="P21" s="20" t="n">
        <v>3</v>
      </c>
      <c r="Q21" s="20" t="n">
        <v>2</v>
      </c>
      <c r="R21" s="20" t="n">
        <v>34</v>
      </c>
      <c r="S21" s="20"/>
      <c r="T21" s="20"/>
      <c r="U21" s="38" t="n">
        <v>2</v>
      </c>
      <c r="V21" s="38" t="n">
        <v>21</v>
      </c>
      <c r="W21" s="38"/>
      <c r="X21" s="20"/>
      <c r="Y21" s="20"/>
      <c r="Z21" s="20"/>
      <c r="AA21" s="20"/>
      <c r="AB21" s="20"/>
      <c r="AC21" s="20" t="n">
        <v>0</v>
      </c>
      <c r="AD21" s="20" t="n">
        <v>9</v>
      </c>
      <c r="AE21" s="20" t="n">
        <v>442</v>
      </c>
    </row>
    <row r="22" customFormat="false" ht="16.5" hidden="false" customHeight="false" outlineLevel="0" collapsed="false">
      <c r="A22" s="11" t="n">
        <v>7</v>
      </c>
      <c r="B22" s="12" t="n">
        <v>17</v>
      </c>
      <c r="C22" s="13" t="n">
        <v>296</v>
      </c>
      <c r="D22" s="17" t="s">
        <v>552</v>
      </c>
      <c r="E22" s="17"/>
      <c r="F22" s="16" t="n">
        <v>1442</v>
      </c>
      <c r="G22" s="17" t="s">
        <v>34</v>
      </c>
      <c r="H22" s="37" t="n">
        <v>711</v>
      </c>
      <c r="I22" s="20" t="n">
        <v>172</v>
      </c>
      <c r="J22" s="20" t="n">
        <v>115</v>
      </c>
      <c r="K22" s="20" t="n">
        <v>12</v>
      </c>
      <c r="L22" s="20" t="n">
        <v>68</v>
      </c>
      <c r="M22" s="20" t="n">
        <v>18</v>
      </c>
      <c r="N22" s="20"/>
      <c r="O22" s="20"/>
      <c r="P22" s="20" t="n">
        <v>2</v>
      </c>
      <c r="Q22" s="20" t="n">
        <v>3</v>
      </c>
      <c r="R22" s="20" t="n">
        <v>30</v>
      </c>
      <c r="S22" s="20"/>
      <c r="T22" s="20"/>
      <c r="U22" s="38" t="n">
        <v>6</v>
      </c>
      <c r="V22" s="38" t="n">
        <v>27</v>
      </c>
      <c r="W22" s="38"/>
      <c r="X22" s="20"/>
      <c r="Y22" s="20"/>
      <c r="Z22" s="20"/>
      <c r="AA22" s="20"/>
      <c r="AB22" s="20"/>
      <c r="AC22" s="20" t="n">
        <v>0</v>
      </c>
      <c r="AD22" s="20" t="n">
        <v>19</v>
      </c>
      <c r="AE22" s="20" t="n">
        <v>472</v>
      </c>
    </row>
    <row r="23" customFormat="false" ht="16.5" hidden="false" customHeight="false" outlineLevel="0" collapsed="false">
      <c r="A23" s="11" t="n">
        <v>8</v>
      </c>
      <c r="B23" s="12" t="n">
        <v>17</v>
      </c>
      <c r="C23" s="13" t="n">
        <v>296</v>
      </c>
      <c r="D23" s="17" t="s">
        <v>552</v>
      </c>
      <c r="E23" s="17"/>
      <c r="F23" s="16" t="n">
        <v>1443</v>
      </c>
      <c r="G23" s="17" t="s">
        <v>33</v>
      </c>
      <c r="H23" s="37" t="n">
        <v>714</v>
      </c>
      <c r="I23" s="20" t="n">
        <v>160</v>
      </c>
      <c r="J23" s="20" t="n">
        <v>111</v>
      </c>
      <c r="K23" s="20" t="n">
        <v>23</v>
      </c>
      <c r="L23" s="20" t="n">
        <v>54</v>
      </c>
      <c r="M23" s="20" t="n">
        <v>19</v>
      </c>
      <c r="N23" s="20"/>
      <c r="O23" s="20"/>
      <c r="P23" s="20" t="n">
        <v>0</v>
      </c>
      <c r="Q23" s="20" t="n">
        <v>3</v>
      </c>
      <c r="R23" s="20" t="n">
        <v>35</v>
      </c>
      <c r="S23" s="20"/>
      <c r="T23" s="20"/>
      <c r="U23" s="38" t="n">
        <v>17</v>
      </c>
      <c r="V23" s="38" t="n">
        <v>25</v>
      </c>
      <c r="W23" s="38"/>
      <c r="X23" s="20"/>
      <c r="Y23" s="20"/>
      <c r="Z23" s="20"/>
      <c r="AA23" s="20"/>
      <c r="AB23" s="20"/>
      <c r="AC23" s="20" t="n">
        <v>0</v>
      </c>
      <c r="AD23" s="20" t="n">
        <v>14</v>
      </c>
      <c r="AE23" s="20" t="n">
        <v>461</v>
      </c>
    </row>
    <row r="24" customFormat="false" ht="16.5" hidden="false" customHeight="false" outlineLevel="0" collapsed="false">
      <c r="A24" s="11" t="n">
        <v>9</v>
      </c>
      <c r="B24" s="12" t="n">
        <v>17</v>
      </c>
      <c r="C24" s="13" t="n">
        <v>296</v>
      </c>
      <c r="D24" s="17" t="s">
        <v>552</v>
      </c>
      <c r="E24" s="17"/>
      <c r="F24" s="16" t="n">
        <v>1443</v>
      </c>
      <c r="G24" s="17" t="s">
        <v>34</v>
      </c>
      <c r="H24" s="37" t="n">
        <v>714</v>
      </c>
      <c r="I24" s="20" t="n">
        <v>145</v>
      </c>
      <c r="J24" s="20" t="n">
        <v>140</v>
      </c>
      <c r="K24" s="20" t="n">
        <v>14</v>
      </c>
      <c r="L24" s="20" t="n">
        <v>86</v>
      </c>
      <c r="M24" s="20" t="n">
        <v>19</v>
      </c>
      <c r="N24" s="20"/>
      <c r="O24" s="20"/>
      <c r="P24" s="20" t="n">
        <v>2</v>
      </c>
      <c r="Q24" s="20" t="n">
        <v>1</v>
      </c>
      <c r="R24" s="20" t="n">
        <v>25</v>
      </c>
      <c r="S24" s="20"/>
      <c r="T24" s="20"/>
      <c r="U24" s="38" t="n">
        <v>3</v>
      </c>
      <c r="V24" s="38" t="n">
        <v>14</v>
      </c>
      <c r="W24" s="38"/>
      <c r="X24" s="20"/>
      <c r="Y24" s="20"/>
      <c r="Z24" s="20"/>
      <c r="AA24" s="20"/>
      <c r="AB24" s="20"/>
      <c r="AC24" s="20" t="n">
        <v>0</v>
      </c>
      <c r="AD24" s="20" t="n">
        <v>13</v>
      </c>
      <c r="AE24" s="20" t="n">
        <v>462</v>
      </c>
    </row>
    <row r="25" customFormat="false" ht="16.5" hidden="false" customHeight="false" outlineLevel="0" collapsed="false">
      <c r="A25" s="11" t="n">
        <v>10</v>
      </c>
      <c r="B25" s="12" t="n">
        <v>17</v>
      </c>
      <c r="C25" s="13" t="n">
        <v>296</v>
      </c>
      <c r="D25" s="17" t="s">
        <v>552</v>
      </c>
      <c r="E25" s="17"/>
      <c r="F25" s="16" t="n">
        <v>1444</v>
      </c>
      <c r="G25" s="17" t="s">
        <v>33</v>
      </c>
      <c r="H25" s="37" t="n">
        <v>697</v>
      </c>
      <c r="I25" s="20" t="n">
        <v>203</v>
      </c>
      <c r="J25" s="20" t="n">
        <v>114</v>
      </c>
      <c r="K25" s="20" t="n">
        <v>16</v>
      </c>
      <c r="L25" s="20" t="n">
        <v>50</v>
      </c>
      <c r="M25" s="20" t="n">
        <v>19</v>
      </c>
      <c r="N25" s="20"/>
      <c r="O25" s="20"/>
      <c r="P25" s="20" t="n">
        <v>3</v>
      </c>
      <c r="Q25" s="20" t="n">
        <v>4</v>
      </c>
      <c r="R25" s="20" t="n">
        <v>32</v>
      </c>
      <c r="S25" s="20"/>
      <c r="T25" s="20"/>
      <c r="U25" s="38" t="n">
        <v>2</v>
      </c>
      <c r="V25" s="38" t="n">
        <v>16</v>
      </c>
      <c r="W25" s="38"/>
      <c r="X25" s="20"/>
      <c r="Y25" s="20"/>
      <c r="Z25" s="20"/>
      <c r="AA25" s="20"/>
      <c r="AB25" s="20"/>
      <c r="AC25" s="20" t="n">
        <v>1</v>
      </c>
      <c r="AD25" s="20" t="n">
        <v>13</v>
      </c>
      <c r="AE25" s="20" t="n">
        <v>473</v>
      </c>
    </row>
    <row r="26" customFormat="false" ht="16.5" hidden="false" customHeight="false" outlineLevel="0" collapsed="false">
      <c r="A26" s="11" t="n">
        <v>11</v>
      </c>
      <c r="B26" s="12" t="n">
        <v>17</v>
      </c>
      <c r="C26" s="13" t="n">
        <v>296</v>
      </c>
      <c r="D26" s="17" t="s">
        <v>552</v>
      </c>
      <c r="E26" s="17"/>
      <c r="F26" s="16" t="n">
        <v>1444</v>
      </c>
      <c r="G26" s="17" t="s">
        <v>34</v>
      </c>
      <c r="H26" s="37" t="n">
        <v>697</v>
      </c>
      <c r="I26" s="20" t="n">
        <v>177</v>
      </c>
      <c r="J26" s="20" t="n">
        <v>117</v>
      </c>
      <c r="K26" s="20" t="n">
        <v>25</v>
      </c>
      <c r="L26" s="20" t="n">
        <v>38</v>
      </c>
      <c r="M26" s="20" t="n">
        <v>30</v>
      </c>
      <c r="N26" s="20"/>
      <c r="O26" s="20"/>
      <c r="P26" s="20" t="n">
        <v>1</v>
      </c>
      <c r="Q26" s="20" t="n">
        <v>3</v>
      </c>
      <c r="R26" s="20" t="n">
        <v>36</v>
      </c>
      <c r="S26" s="20"/>
      <c r="T26" s="20"/>
      <c r="U26" s="38" t="n">
        <v>7</v>
      </c>
      <c r="V26" s="38" t="n">
        <v>15</v>
      </c>
      <c r="W26" s="38"/>
      <c r="X26" s="20"/>
      <c r="Y26" s="20"/>
      <c r="Z26" s="20"/>
      <c r="AA26" s="20"/>
      <c r="AB26" s="20"/>
      <c r="AC26" s="20" t="n">
        <v>0</v>
      </c>
      <c r="AD26" s="20" t="n">
        <v>11</v>
      </c>
      <c r="AE26" s="20" t="n">
        <v>460</v>
      </c>
    </row>
    <row r="27" customFormat="false" ht="16.5" hidden="false" customHeight="false" outlineLevel="0" collapsed="false">
      <c r="A27" s="11" t="n">
        <v>12</v>
      </c>
      <c r="B27" s="12" t="n">
        <v>17</v>
      </c>
      <c r="C27" s="13" t="n">
        <v>296</v>
      </c>
      <c r="D27" s="17" t="s">
        <v>552</v>
      </c>
      <c r="E27" s="17"/>
      <c r="F27" s="16" t="n">
        <v>1444</v>
      </c>
      <c r="G27" s="27" t="s">
        <v>62</v>
      </c>
      <c r="H27" s="37" t="n">
        <v>492</v>
      </c>
      <c r="I27" s="20" t="n">
        <v>93</v>
      </c>
      <c r="J27" s="20" t="n">
        <v>99</v>
      </c>
      <c r="K27" s="20" t="n">
        <v>7</v>
      </c>
      <c r="L27" s="20" t="n">
        <v>8</v>
      </c>
      <c r="M27" s="20" t="n">
        <v>9</v>
      </c>
      <c r="N27" s="20"/>
      <c r="O27" s="20"/>
      <c r="P27" s="20" t="n">
        <v>6</v>
      </c>
      <c r="Q27" s="20" t="n">
        <v>1</v>
      </c>
      <c r="R27" s="20" t="n">
        <v>20</v>
      </c>
      <c r="S27" s="20"/>
      <c r="T27" s="20"/>
      <c r="U27" s="38" t="n">
        <v>3</v>
      </c>
      <c r="V27" s="38" t="n">
        <v>3</v>
      </c>
      <c r="W27" s="38"/>
      <c r="X27" s="20"/>
      <c r="Y27" s="20"/>
      <c r="Z27" s="20"/>
      <c r="AA27" s="20"/>
      <c r="AB27" s="20"/>
      <c r="AC27" s="20" t="n">
        <v>0</v>
      </c>
      <c r="AD27" s="20" t="n">
        <v>8</v>
      </c>
      <c r="AE27" s="20" t="n">
        <v>257</v>
      </c>
    </row>
    <row r="28" customFormat="false" ht="16.5" hidden="false" customHeight="false" outlineLevel="0" collapsed="false">
      <c r="A28" s="11" t="n">
        <v>13</v>
      </c>
      <c r="B28" s="12" t="n">
        <v>17</v>
      </c>
      <c r="C28" s="13" t="n">
        <v>296</v>
      </c>
      <c r="D28" s="17" t="s">
        <v>552</v>
      </c>
      <c r="E28" s="17"/>
      <c r="F28" s="16" t="n">
        <v>1445</v>
      </c>
      <c r="G28" s="17" t="s">
        <v>33</v>
      </c>
      <c r="H28" s="37" t="n">
        <v>330</v>
      </c>
      <c r="I28" s="20" t="n">
        <v>68</v>
      </c>
      <c r="J28" s="20" t="n">
        <v>69</v>
      </c>
      <c r="K28" s="20" t="n">
        <v>11</v>
      </c>
      <c r="L28" s="20" t="n">
        <v>8</v>
      </c>
      <c r="M28" s="20" t="n">
        <v>10</v>
      </c>
      <c r="N28" s="20"/>
      <c r="O28" s="20"/>
      <c r="P28" s="20" t="n">
        <v>7</v>
      </c>
      <c r="Q28" s="20" t="n">
        <v>0</v>
      </c>
      <c r="R28" s="20" t="n">
        <v>7</v>
      </c>
      <c r="S28" s="20"/>
      <c r="T28" s="20"/>
      <c r="U28" s="38" t="n">
        <v>5</v>
      </c>
      <c r="V28" s="38" t="n">
        <v>3</v>
      </c>
      <c r="W28" s="38"/>
      <c r="X28" s="20"/>
      <c r="Y28" s="20"/>
      <c r="Z28" s="20"/>
      <c r="AA28" s="20"/>
      <c r="AB28" s="20"/>
      <c r="AC28" s="20" t="n">
        <v>0</v>
      </c>
      <c r="AD28" s="20" t="n">
        <v>11</v>
      </c>
      <c r="AE28" s="20" t="n">
        <v>199</v>
      </c>
    </row>
    <row r="29" customFormat="false" ht="16.5" hidden="false" customHeight="false" outlineLevel="0" collapsed="false">
      <c r="A29" s="11" t="n">
        <v>14</v>
      </c>
      <c r="B29" s="12" t="n">
        <v>17</v>
      </c>
      <c r="C29" s="13" t="n">
        <v>296</v>
      </c>
      <c r="D29" s="17" t="s">
        <v>552</v>
      </c>
      <c r="E29" s="17"/>
      <c r="F29" s="16" t="n">
        <v>1446</v>
      </c>
      <c r="G29" s="17" t="s">
        <v>33</v>
      </c>
      <c r="H29" s="37" t="n">
        <v>496</v>
      </c>
      <c r="I29" s="20" t="n">
        <v>56</v>
      </c>
      <c r="J29" s="20" t="n">
        <v>113</v>
      </c>
      <c r="K29" s="20" t="n">
        <v>17</v>
      </c>
      <c r="L29" s="20" t="n">
        <v>18</v>
      </c>
      <c r="M29" s="20" t="n">
        <v>12</v>
      </c>
      <c r="N29" s="20"/>
      <c r="O29" s="20"/>
      <c r="P29" s="20" t="n">
        <v>8</v>
      </c>
      <c r="Q29" s="20" t="n">
        <v>3</v>
      </c>
      <c r="R29" s="20" t="n">
        <v>36</v>
      </c>
      <c r="S29" s="20"/>
      <c r="T29" s="20"/>
      <c r="U29" s="38" t="n">
        <v>8</v>
      </c>
      <c r="V29" s="38" t="n">
        <v>2</v>
      </c>
      <c r="W29" s="38"/>
      <c r="X29" s="20"/>
      <c r="Y29" s="20"/>
      <c r="Z29" s="20"/>
      <c r="AA29" s="20"/>
      <c r="AB29" s="20"/>
      <c r="AC29" s="20" t="n">
        <v>0</v>
      </c>
      <c r="AD29" s="20" t="n">
        <v>15</v>
      </c>
      <c r="AE29" s="20" t="n">
        <v>288</v>
      </c>
    </row>
    <row r="30" customFormat="false" ht="16.5" hidden="false" customHeight="false" outlineLevel="0" collapsed="false">
      <c r="A30" s="11" t="n">
        <v>15</v>
      </c>
      <c r="B30" s="12" t="n">
        <v>17</v>
      </c>
      <c r="C30" s="13" t="n">
        <v>296</v>
      </c>
      <c r="D30" s="17" t="s">
        <v>552</v>
      </c>
      <c r="E30" s="17"/>
      <c r="F30" s="16" t="n">
        <v>1447</v>
      </c>
      <c r="G30" s="17" t="s">
        <v>33</v>
      </c>
      <c r="H30" s="37" t="n">
        <v>513</v>
      </c>
      <c r="I30" s="20" t="n">
        <v>176</v>
      </c>
      <c r="J30" s="20" t="n">
        <v>121</v>
      </c>
      <c r="K30" s="20" t="n">
        <v>4</v>
      </c>
      <c r="L30" s="20" t="n">
        <v>24</v>
      </c>
      <c r="M30" s="20" t="n">
        <v>16</v>
      </c>
      <c r="N30" s="20"/>
      <c r="O30" s="20"/>
      <c r="P30" s="20" t="n">
        <v>3</v>
      </c>
      <c r="Q30" s="20" t="n">
        <v>3</v>
      </c>
      <c r="R30" s="20" t="n">
        <v>16</v>
      </c>
      <c r="S30" s="20"/>
      <c r="T30" s="20"/>
      <c r="U30" s="38" t="n">
        <v>5</v>
      </c>
      <c r="V30" s="38" t="n">
        <v>10</v>
      </c>
      <c r="W30" s="38"/>
      <c r="X30" s="20"/>
      <c r="Y30" s="20"/>
      <c r="Z30" s="20"/>
      <c r="AA30" s="20"/>
      <c r="AB30" s="20"/>
      <c r="AC30" s="20" t="n">
        <v>0</v>
      </c>
      <c r="AD30" s="20" t="n">
        <v>11</v>
      </c>
      <c r="AE30" s="20" t="n">
        <v>389</v>
      </c>
    </row>
    <row r="31" customFormat="false" ht="16.5" hidden="false" customHeight="false" outlineLevel="0" collapsed="false">
      <c r="A31" s="11" t="n">
        <v>16</v>
      </c>
      <c r="B31" s="12" t="n">
        <v>17</v>
      </c>
      <c r="C31" s="13" t="n">
        <v>296</v>
      </c>
      <c r="D31" s="17" t="s">
        <v>552</v>
      </c>
      <c r="E31" s="17"/>
      <c r="F31" s="16" t="n">
        <v>1447</v>
      </c>
      <c r="G31" s="17" t="s">
        <v>34</v>
      </c>
      <c r="H31" s="37" t="n">
        <v>512</v>
      </c>
      <c r="I31" s="20" t="n">
        <v>186</v>
      </c>
      <c r="J31" s="20" t="n">
        <v>97</v>
      </c>
      <c r="K31" s="20" t="n">
        <v>4</v>
      </c>
      <c r="L31" s="20" t="n">
        <v>29</v>
      </c>
      <c r="M31" s="20" t="n">
        <v>23</v>
      </c>
      <c r="N31" s="20"/>
      <c r="O31" s="20"/>
      <c r="P31" s="20" t="n">
        <v>5</v>
      </c>
      <c r="Q31" s="20" t="n">
        <v>5</v>
      </c>
      <c r="R31" s="20" t="n">
        <v>19</v>
      </c>
      <c r="S31" s="20"/>
      <c r="T31" s="20"/>
      <c r="U31" s="38" t="n">
        <v>2</v>
      </c>
      <c r="V31" s="38" t="n">
        <v>13</v>
      </c>
      <c r="W31" s="38"/>
      <c r="X31" s="20"/>
      <c r="Y31" s="20"/>
      <c r="Z31" s="20"/>
      <c r="AA31" s="20"/>
      <c r="AB31" s="20"/>
      <c r="AC31" s="20" t="n">
        <v>0</v>
      </c>
      <c r="AD31" s="20" t="n">
        <v>12</v>
      </c>
      <c r="AE31" s="20" t="n">
        <f aca="false">SUM(I31:AD31)</f>
        <v>395</v>
      </c>
    </row>
    <row r="32" customFormat="false" ht="16.5" hidden="false" customHeight="false" outlineLevel="0" collapsed="false">
      <c r="C32" s="29" t="s">
        <v>65</v>
      </c>
      <c r="D32" s="30" t="s">
        <v>66</v>
      </c>
      <c r="E32" s="30"/>
      <c r="F32" s="30"/>
      <c r="G32" s="30"/>
      <c r="H32" s="31" t="n">
        <f aca="false">SUM(H16:H31)</f>
        <v>8798</v>
      </c>
      <c r="I32" s="31" t="n">
        <f aca="false">SUM(I16:I31)</f>
        <v>2173</v>
      </c>
      <c r="J32" s="31" t="n">
        <f aca="false">SUM(J16:J31)</f>
        <v>1695</v>
      </c>
      <c r="K32" s="31" t="n">
        <f aca="false">SUM(K16:K31)</f>
        <v>171</v>
      </c>
      <c r="L32" s="31" t="n">
        <f aca="false">SUM(L16:L31)</f>
        <v>631</v>
      </c>
      <c r="M32" s="31" t="n">
        <f aca="false">SUM(M16:M31)</f>
        <v>256</v>
      </c>
      <c r="N32" s="31" t="n">
        <f aca="false">SUM(N16:N31)</f>
        <v>0</v>
      </c>
      <c r="O32" s="31" t="n">
        <f aca="false">SUM(O16:O31)</f>
        <v>0</v>
      </c>
      <c r="P32" s="31" t="n">
        <f aca="false">SUM(P16:P31)</f>
        <v>44</v>
      </c>
      <c r="Q32" s="31" t="n">
        <f aca="false">SUM(Q16:Q31)</f>
        <v>34</v>
      </c>
      <c r="R32" s="31" t="n">
        <f aca="false">SUM(R16:R31)</f>
        <v>379</v>
      </c>
      <c r="S32" s="31" t="n">
        <f aca="false">SUM(S16:S31)</f>
        <v>0</v>
      </c>
      <c r="T32" s="31" t="n">
        <f aca="false">SUM(T16:T31)</f>
        <v>0</v>
      </c>
      <c r="U32" s="31" t="n">
        <f aca="false">SUM(U16:U31)</f>
        <v>88</v>
      </c>
      <c r="V32" s="31" t="n">
        <f aca="false">SUM(V16:V31)</f>
        <v>234</v>
      </c>
      <c r="W32" s="31" t="n">
        <f aca="false">SUM(W16:W31)</f>
        <v>0</v>
      </c>
      <c r="X32" s="31" t="n">
        <f aca="false">SUM(X16:X31)</f>
        <v>0</v>
      </c>
      <c r="Y32" s="31" t="n">
        <f aca="false">SUM(Y16:Y31)</f>
        <v>0</v>
      </c>
      <c r="Z32" s="31" t="n">
        <f aca="false">SUM(Z16:Z31)</f>
        <v>0</v>
      </c>
      <c r="AA32" s="31" t="n">
        <f aca="false">SUM(AA16:AA31)</f>
        <v>0</v>
      </c>
      <c r="AB32" s="31" t="n">
        <f aca="false">SUM(AB16:AB31)</f>
        <v>0</v>
      </c>
      <c r="AC32" s="31" t="n">
        <f aca="false">SUM(AC16:AC31)</f>
        <v>1</v>
      </c>
      <c r="AD32" s="31" t="n">
        <f aca="false">SUM(AD16:AD31)</f>
        <v>176</v>
      </c>
      <c r="AE32" s="31" t="n">
        <f aca="false">SUM(AE16:AE31)</f>
        <v>5882</v>
      </c>
    </row>
    <row r="33" customFormat="false" ht="16.5" hidden="false" customHeight="false" outlineLevel="0" collapsed="false">
      <c r="F33" s="3"/>
      <c r="G33" s="3"/>
      <c r="U33" s="1" t="n">
        <f aca="false">U32/2</f>
        <v>44</v>
      </c>
      <c r="V33" s="1" t="n">
        <f aca="false">V32/2</f>
        <v>117</v>
      </c>
    </row>
    <row r="34" customFormat="false" ht="16.5" hidden="false" customHeight="true" outlineLevel="0" collapsed="false">
      <c r="C34" s="29" t="s">
        <v>67</v>
      </c>
      <c r="D34" s="32" t="s">
        <v>68</v>
      </c>
      <c r="E34" s="32"/>
      <c r="F34" s="32"/>
      <c r="G34" s="32"/>
      <c r="H34" s="33" t="s">
        <v>8</v>
      </c>
      <c r="I34" s="9" t="s">
        <v>9</v>
      </c>
      <c r="J34" s="9" t="s">
        <v>10</v>
      </c>
      <c r="K34" s="9" t="s">
        <v>11</v>
      </c>
      <c r="L34" s="9" t="s">
        <v>12</v>
      </c>
      <c r="M34" s="9" t="s">
        <v>13</v>
      </c>
      <c r="N34" s="9" t="s">
        <v>14</v>
      </c>
      <c r="O34" s="9" t="s">
        <v>15</v>
      </c>
      <c r="P34" s="9" t="s">
        <v>16</v>
      </c>
      <c r="Q34" s="9" t="s">
        <v>17</v>
      </c>
      <c r="R34" s="9" t="s">
        <v>18</v>
      </c>
      <c r="S34" s="9" t="s">
        <v>19</v>
      </c>
      <c r="T34" s="9" t="s">
        <v>20</v>
      </c>
      <c r="U34" s="9" t="s">
        <v>24</v>
      </c>
      <c r="V34" s="9" t="s">
        <v>25</v>
      </c>
      <c r="W34" s="9" t="s">
        <v>26</v>
      </c>
      <c r="X34" s="9" t="s">
        <v>27</v>
      </c>
      <c r="Y34" s="9" t="s">
        <v>28</v>
      </c>
      <c r="Z34" s="9" t="s">
        <v>29</v>
      </c>
      <c r="AA34" s="9" t="s">
        <v>30</v>
      </c>
      <c r="AB34" s="9" t="s">
        <v>31</v>
      </c>
    </row>
    <row r="35" customFormat="false" ht="16.5" hidden="false" customHeight="false" outlineLevel="0" collapsed="false">
      <c r="D35" s="32"/>
      <c r="E35" s="32"/>
      <c r="F35" s="32"/>
      <c r="G35" s="32"/>
      <c r="H35" s="20" t="n">
        <f aca="false">H32</f>
        <v>8798</v>
      </c>
      <c r="I35" s="20" t="n">
        <f aca="false">I32+44</f>
        <v>2217</v>
      </c>
      <c r="J35" s="20" t="n">
        <f aca="false">J32+117</f>
        <v>1812</v>
      </c>
      <c r="K35" s="20" t="n">
        <f aca="false">K32+44</f>
        <v>215</v>
      </c>
      <c r="L35" s="20" t="n">
        <f aca="false">L32+117</f>
        <v>748</v>
      </c>
      <c r="M35" s="20" t="n">
        <f aca="false">M32</f>
        <v>256</v>
      </c>
      <c r="N35" s="20" t="n">
        <f aca="false">N32</f>
        <v>0</v>
      </c>
      <c r="O35" s="20" t="n">
        <f aca="false">O32</f>
        <v>0</v>
      </c>
      <c r="P35" s="20" t="n">
        <f aca="false">P32</f>
        <v>44</v>
      </c>
      <c r="Q35" s="20" t="n">
        <f aca="false">Q32</f>
        <v>34</v>
      </c>
      <c r="R35" s="20" t="n">
        <f aca="false">R32</f>
        <v>379</v>
      </c>
      <c r="S35" s="20" t="n">
        <f aca="false">S32</f>
        <v>0</v>
      </c>
      <c r="T35" s="20" t="n">
        <f aca="false">T32</f>
        <v>0</v>
      </c>
      <c r="U35" s="20" t="n">
        <f aca="false">X16</f>
        <v>0</v>
      </c>
      <c r="V35" s="20" t="n">
        <f aca="false">Y16</f>
        <v>0</v>
      </c>
      <c r="W35" s="20" t="n">
        <f aca="false">Z16</f>
        <v>0</v>
      </c>
      <c r="X35" s="20" t="n">
        <f aca="false">AA16</f>
        <v>0</v>
      </c>
      <c r="Y35" s="20" t="n">
        <f aca="false">AB16</f>
        <v>0</v>
      </c>
      <c r="Z35" s="20" t="n">
        <f aca="false">AC32</f>
        <v>1</v>
      </c>
      <c r="AA35" s="20" t="n">
        <f aca="false">AD32</f>
        <v>176</v>
      </c>
      <c r="AB35" s="20" t="n">
        <f aca="false">SUM(I35:AA35)</f>
        <v>5882</v>
      </c>
    </row>
    <row r="36" customFormat="false" ht="16.5" hidden="false" customHeight="false" outlineLevel="0" collapsed="false">
      <c r="F36" s="3"/>
      <c r="G36" s="3"/>
    </row>
    <row r="37" customFormat="false" ht="30.75" hidden="false" customHeight="true" outlineLevel="0" collapsed="false">
      <c r="C37" s="29" t="s">
        <v>69</v>
      </c>
      <c r="D37" s="32" t="s">
        <v>70</v>
      </c>
      <c r="E37" s="32"/>
      <c r="F37" s="32"/>
      <c r="G37" s="32"/>
      <c r="H37" s="33" t="s">
        <v>8</v>
      </c>
      <c r="I37" s="34" t="s">
        <v>71</v>
      </c>
      <c r="J37" s="34"/>
      <c r="K37" s="34" t="s">
        <v>72</v>
      </c>
      <c r="L37" s="34"/>
      <c r="M37" s="9" t="s">
        <v>13</v>
      </c>
      <c r="N37" s="9" t="s">
        <v>14</v>
      </c>
      <c r="O37" s="9" t="s">
        <v>15</v>
      </c>
      <c r="P37" s="9" t="s">
        <v>16</v>
      </c>
      <c r="Q37" s="9" t="s">
        <v>17</v>
      </c>
      <c r="R37" s="9" t="s">
        <v>18</v>
      </c>
      <c r="S37" s="9" t="s">
        <v>19</v>
      </c>
      <c r="T37" s="9" t="s">
        <v>20</v>
      </c>
      <c r="U37" s="9" t="s">
        <v>24</v>
      </c>
      <c r="V37" s="9" t="s">
        <v>25</v>
      </c>
      <c r="W37" s="9" t="s">
        <v>26</v>
      </c>
      <c r="X37" s="9" t="s">
        <v>27</v>
      </c>
      <c r="Y37" s="9" t="s">
        <v>28</v>
      </c>
      <c r="Z37" s="9" t="s">
        <v>29</v>
      </c>
      <c r="AA37" s="9" t="s">
        <v>30</v>
      </c>
      <c r="AB37" s="9" t="s">
        <v>31</v>
      </c>
    </row>
    <row r="38" customFormat="false" ht="16.5" hidden="false" customHeight="false" outlineLevel="0" collapsed="false">
      <c r="D38" s="32"/>
      <c r="E38" s="32"/>
      <c r="F38" s="32"/>
      <c r="G38" s="32"/>
      <c r="H38" s="20" t="n">
        <f aca="false">H32</f>
        <v>8798</v>
      </c>
      <c r="I38" s="35" t="n">
        <f aca="false">I35+K35</f>
        <v>2432</v>
      </c>
      <c r="J38" s="35"/>
      <c r="K38" s="35" t="n">
        <f aca="false">J35+L35</f>
        <v>2560</v>
      </c>
      <c r="L38" s="35"/>
      <c r="M38" s="20" t="n">
        <f aca="false">M35</f>
        <v>256</v>
      </c>
      <c r="N38" s="20" t="s">
        <v>148</v>
      </c>
      <c r="O38" s="20" t="s">
        <v>148</v>
      </c>
      <c r="P38" s="20" t="n">
        <f aca="false">P35</f>
        <v>44</v>
      </c>
      <c r="Q38" s="20" t="n">
        <f aca="false">Q35</f>
        <v>34</v>
      </c>
      <c r="R38" s="20" t="n">
        <f aca="false">R35</f>
        <v>379</v>
      </c>
      <c r="S38" s="18" t="s">
        <v>148</v>
      </c>
      <c r="T38" s="18" t="s">
        <v>148</v>
      </c>
      <c r="U38" s="18" t="s">
        <v>148</v>
      </c>
      <c r="V38" s="18" t="s">
        <v>148</v>
      </c>
      <c r="W38" s="18" t="s">
        <v>148</v>
      </c>
      <c r="X38" s="18" t="s">
        <v>148</v>
      </c>
      <c r="Y38" s="18" t="s">
        <v>148</v>
      </c>
      <c r="Z38" s="20" t="n">
        <f aca="false">Z35</f>
        <v>1</v>
      </c>
      <c r="AA38" s="20" t="n">
        <f aca="false">AA35</f>
        <v>176</v>
      </c>
      <c r="AB38" s="20" t="n">
        <f aca="false">SUM(I38:AA38)</f>
        <v>5882</v>
      </c>
    </row>
    <row r="41" customFormat="false" ht="16.5" hidden="false" customHeight="false" outlineLevel="0" collapsed="false">
      <c r="A41" s="5" t="s">
        <v>1</v>
      </c>
      <c r="B41" s="6" t="s">
        <v>2</v>
      </c>
      <c r="C41" s="7" t="s">
        <v>3</v>
      </c>
      <c r="D41" s="5" t="s">
        <v>4</v>
      </c>
      <c r="E41" s="5" t="s">
        <v>5</v>
      </c>
      <c r="F41" s="8" t="s">
        <v>6</v>
      </c>
      <c r="G41" s="8" t="s">
        <v>7</v>
      </c>
      <c r="H41" s="8" t="s">
        <v>8</v>
      </c>
      <c r="I41" s="9" t="s">
        <v>9</v>
      </c>
      <c r="J41" s="9" t="s">
        <v>10</v>
      </c>
      <c r="K41" s="9" t="s">
        <v>11</v>
      </c>
      <c r="L41" s="9" t="s">
        <v>12</v>
      </c>
      <c r="M41" s="9" t="s">
        <v>13</v>
      </c>
      <c r="N41" s="9" t="s">
        <v>14</v>
      </c>
      <c r="O41" s="9" t="s">
        <v>15</v>
      </c>
      <c r="P41" s="9" t="s">
        <v>16</v>
      </c>
      <c r="Q41" s="9" t="s">
        <v>17</v>
      </c>
      <c r="R41" s="9" t="s">
        <v>18</v>
      </c>
      <c r="S41" s="9" t="s">
        <v>19</v>
      </c>
      <c r="T41" s="9" t="s">
        <v>20</v>
      </c>
      <c r="U41" s="10" t="s">
        <v>21</v>
      </c>
      <c r="V41" s="10" t="s">
        <v>22</v>
      </c>
      <c r="W41" s="10" t="s">
        <v>23</v>
      </c>
      <c r="X41" s="9" t="s">
        <v>24</v>
      </c>
      <c r="Y41" s="9" t="s">
        <v>25</v>
      </c>
      <c r="Z41" s="9" t="s">
        <v>26</v>
      </c>
      <c r="AA41" s="9" t="s">
        <v>27</v>
      </c>
      <c r="AB41" s="9" t="s">
        <v>28</v>
      </c>
      <c r="AC41" s="9" t="s">
        <v>29</v>
      </c>
      <c r="AD41" s="9" t="s">
        <v>30</v>
      </c>
      <c r="AE41" s="9" t="s">
        <v>31</v>
      </c>
    </row>
    <row r="42" customFormat="false" ht="16.5" hidden="false" customHeight="false" outlineLevel="0" collapsed="false">
      <c r="A42" s="11" t="n">
        <v>1</v>
      </c>
      <c r="B42" s="12" t="n">
        <v>17</v>
      </c>
      <c r="C42" s="13" t="n">
        <v>550</v>
      </c>
      <c r="D42" s="17" t="s">
        <v>553</v>
      </c>
      <c r="E42" s="17" t="s">
        <v>553</v>
      </c>
      <c r="F42" s="37" t="n">
        <v>2352</v>
      </c>
      <c r="G42" s="17" t="s">
        <v>33</v>
      </c>
      <c r="H42" s="37" t="n">
        <v>711</v>
      </c>
      <c r="I42" s="20" t="n">
        <v>50</v>
      </c>
      <c r="J42" s="20" t="n">
        <v>76</v>
      </c>
      <c r="K42" s="20" t="n">
        <v>38</v>
      </c>
      <c r="L42" s="20" t="n">
        <v>7</v>
      </c>
      <c r="M42" s="20" t="n">
        <v>2</v>
      </c>
      <c r="N42" s="20" t="n">
        <v>99</v>
      </c>
      <c r="P42" s="20" t="n">
        <v>6</v>
      </c>
      <c r="Q42" s="20" t="n">
        <v>3</v>
      </c>
      <c r="R42" s="20" t="n">
        <v>70</v>
      </c>
      <c r="U42" s="38" t="n">
        <v>9</v>
      </c>
      <c r="V42" s="38" t="n">
        <v>4</v>
      </c>
      <c r="AC42" s="20" t="n">
        <v>0</v>
      </c>
      <c r="AD42" s="20" t="n">
        <v>5</v>
      </c>
      <c r="AE42" s="20" t="n">
        <f aca="false">SUM(I42:AD42)</f>
        <v>369</v>
      </c>
    </row>
    <row r="43" customFormat="false" ht="16.5" hidden="false" customHeight="false" outlineLevel="0" collapsed="false">
      <c r="A43" s="11" t="n">
        <v>2</v>
      </c>
      <c r="B43" s="12" t="n">
        <v>17</v>
      </c>
      <c r="C43" s="13" t="n">
        <v>550</v>
      </c>
      <c r="D43" s="17" t="s">
        <v>553</v>
      </c>
      <c r="E43" s="17" t="s">
        <v>553</v>
      </c>
      <c r="F43" s="37" t="n">
        <v>2352</v>
      </c>
      <c r="G43" s="17" t="s">
        <v>34</v>
      </c>
      <c r="H43" s="37" t="n">
        <v>711</v>
      </c>
      <c r="I43" s="20" t="n">
        <v>35</v>
      </c>
      <c r="J43" s="20" t="n">
        <v>70</v>
      </c>
      <c r="K43" s="20" t="n">
        <v>48</v>
      </c>
      <c r="L43" s="20" t="n">
        <v>7</v>
      </c>
      <c r="M43" s="20" t="n">
        <v>5</v>
      </c>
      <c r="N43" s="20" t="n">
        <v>126</v>
      </c>
      <c r="P43" s="20" t="n">
        <v>4</v>
      </c>
      <c r="Q43" s="20" t="n">
        <v>2</v>
      </c>
      <c r="R43" s="20" t="n">
        <v>50</v>
      </c>
      <c r="U43" s="38" t="n">
        <v>7</v>
      </c>
      <c r="V43" s="38" t="n">
        <v>3</v>
      </c>
      <c r="AC43" s="20" t="n">
        <v>0</v>
      </c>
      <c r="AD43" s="20" t="n">
        <v>14</v>
      </c>
      <c r="AE43" s="20" t="n">
        <f aca="false">SUM(I43:AD43)</f>
        <v>371</v>
      </c>
    </row>
    <row r="44" customFormat="false" ht="16.5" hidden="false" customHeight="false" outlineLevel="0" collapsed="false">
      <c r="A44" s="11" t="n">
        <v>3</v>
      </c>
      <c r="B44" s="12" t="n">
        <v>17</v>
      </c>
      <c r="C44" s="13" t="n">
        <v>550</v>
      </c>
      <c r="D44" s="17" t="s">
        <v>553</v>
      </c>
      <c r="E44" s="17" t="s">
        <v>553</v>
      </c>
      <c r="F44" s="37" t="n">
        <v>2352</v>
      </c>
      <c r="G44" s="17" t="s">
        <v>35</v>
      </c>
      <c r="H44" s="37" t="n">
        <v>710</v>
      </c>
      <c r="I44" s="20" t="n">
        <v>36</v>
      </c>
      <c r="J44" s="20" t="n">
        <v>71</v>
      </c>
      <c r="K44" s="20" t="n">
        <v>52</v>
      </c>
      <c r="L44" s="20" t="n">
        <v>8</v>
      </c>
      <c r="M44" s="20" t="n">
        <v>3</v>
      </c>
      <c r="N44" s="20" t="n">
        <v>125</v>
      </c>
      <c r="P44" s="20" t="n">
        <v>3</v>
      </c>
      <c r="Q44" s="20" t="n">
        <v>1</v>
      </c>
      <c r="R44" s="20" t="n">
        <v>41</v>
      </c>
      <c r="U44" s="38" t="n">
        <v>3</v>
      </c>
      <c r="V44" s="38" t="n">
        <v>3</v>
      </c>
      <c r="AC44" s="20" t="n">
        <v>1</v>
      </c>
      <c r="AD44" s="20" t="n">
        <v>6</v>
      </c>
      <c r="AE44" s="20" t="n">
        <f aca="false">SUM(I44:AD44)</f>
        <v>353</v>
      </c>
    </row>
    <row r="45" customFormat="false" ht="16.5" hidden="false" customHeight="false" outlineLevel="0" collapsed="false">
      <c r="A45" s="11" t="n">
        <v>4</v>
      </c>
      <c r="B45" s="12" t="n">
        <v>17</v>
      </c>
      <c r="C45" s="13" t="n">
        <v>550</v>
      </c>
      <c r="D45" s="17" t="s">
        <v>553</v>
      </c>
      <c r="E45" s="17" t="s">
        <v>553</v>
      </c>
      <c r="F45" s="37" t="n">
        <v>2352</v>
      </c>
      <c r="G45" s="17" t="s">
        <v>137</v>
      </c>
      <c r="H45" s="37" t="n">
        <v>710</v>
      </c>
      <c r="I45" s="20" t="n">
        <v>42</v>
      </c>
      <c r="J45" s="20" t="n">
        <v>66</v>
      </c>
      <c r="K45" s="20" t="n">
        <v>69</v>
      </c>
      <c r="L45" s="20" t="n">
        <v>12</v>
      </c>
      <c r="M45" s="20" t="n">
        <v>7</v>
      </c>
      <c r="N45" s="20" t="n">
        <v>122</v>
      </c>
      <c r="P45" s="20" t="n">
        <v>2</v>
      </c>
      <c r="Q45" s="20" t="n">
        <v>3</v>
      </c>
      <c r="R45" s="20" t="n">
        <v>45</v>
      </c>
      <c r="U45" s="38" t="n">
        <v>5</v>
      </c>
      <c r="V45" s="38" t="n">
        <v>0</v>
      </c>
      <c r="AC45" s="20" t="n">
        <v>0</v>
      </c>
      <c r="AD45" s="20" t="n">
        <v>10</v>
      </c>
      <c r="AE45" s="20" t="n">
        <f aca="false">SUM(I45:AD45)</f>
        <v>383</v>
      </c>
    </row>
    <row r="46" customFormat="false" ht="16.5" hidden="false" customHeight="false" outlineLevel="0" collapsed="false">
      <c r="A46" s="11" t="n">
        <v>5</v>
      </c>
      <c r="B46" s="12" t="n">
        <v>17</v>
      </c>
      <c r="C46" s="13" t="n">
        <v>550</v>
      </c>
      <c r="D46" s="17" t="s">
        <v>553</v>
      </c>
      <c r="E46" s="17" t="s">
        <v>553</v>
      </c>
      <c r="F46" s="37" t="n">
        <v>2352</v>
      </c>
      <c r="G46" s="17" t="s">
        <v>138</v>
      </c>
      <c r="H46" s="37" t="n">
        <v>710</v>
      </c>
      <c r="I46" s="20" t="n">
        <v>45</v>
      </c>
      <c r="J46" s="20" t="n">
        <v>86</v>
      </c>
      <c r="K46" s="20" t="n">
        <v>53</v>
      </c>
      <c r="L46" s="20" t="n">
        <v>12</v>
      </c>
      <c r="M46" s="20" t="n">
        <v>6</v>
      </c>
      <c r="N46" s="20" t="n">
        <v>103</v>
      </c>
      <c r="P46" s="20" t="n">
        <v>4</v>
      </c>
      <c r="Q46" s="20" t="n">
        <v>3</v>
      </c>
      <c r="R46" s="20" t="n">
        <v>45</v>
      </c>
      <c r="U46" s="38" t="n">
        <v>5</v>
      </c>
      <c r="V46" s="38" t="n">
        <v>3</v>
      </c>
      <c r="AC46" s="20" t="n">
        <v>0</v>
      </c>
      <c r="AD46" s="20" t="n">
        <v>9</v>
      </c>
      <c r="AE46" s="20" t="n">
        <f aca="false">SUM(I46:AD46)</f>
        <v>374</v>
      </c>
    </row>
    <row r="47" customFormat="false" ht="16.5" hidden="false" customHeight="false" outlineLevel="0" collapsed="false">
      <c r="A47" s="11" t="n">
        <v>6</v>
      </c>
      <c r="B47" s="12" t="n">
        <v>17</v>
      </c>
      <c r="C47" s="13" t="n">
        <v>550</v>
      </c>
      <c r="D47" s="17" t="s">
        <v>553</v>
      </c>
      <c r="E47" s="17" t="s">
        <v>553</v>
      </c>
      <c r="F47" s="37" t="n">
        <v>2352</v>
      </c>
      <c r="G47" s="17" t="s">
        <v>36</v>
      </c>
      <c r="H47" s="37"/>
      <c r="I47" s="20" t="n">
        <v>2</v>
      </c>
      <c r="J47" s="20" t="n">
        <v>1</v>
      </c>
      <c r="K47" s="20" t="n">
        <v>2</v>
      </c>
      <c r="L47" s="20" t="n">
        <v>0</v>
      </c>
      <c r="M47" s="20" t="n">
        <v>0</v>
      </c>
      <c r="N47" s="20" t="n">
        <v>4</v>
      </c>
      <c r="P47" s="20" t="n">
        <v>0</v>
      </c>
      <c r="Q47" s="20" t="n">
        <v>2</v>
      </c>
      <c r="R47" s="20" t="n">
        <v>3</v>
      </c>
      <c r="U47" s="38" t="n">
        <v>0</v>
      </c>
      <c r="V47" s="38" t="n">
        <v>0</v>
      </c>
      <c r="AC47" s="20" t="n">
        <v>0</v>
      </c>
      <c r="AD47" s="20" t="n">
        <v>0</v>
      </c>
      <c r="AE47" s="20" t="n">
        <f aca="false">SUM(I47:AD47)</f>
        <v>14</v>
      </c>
    </row>
    <row r="48" customFormat="false" ht="16.5" hidden="false" customHeight="false" outlineLevel="0" collapsed="false">
      <c r="A48" s="11" t="n">
        <v>7</v>
      </c>
      <c r="B48" s="12" t="n">
        <v>17</v>
      </c>
      <c r="C48" s="13" t="n">
        <v>550</v>
      </c>
      <c r="D48" s="17" t="s">
        <v>553</v>
      </c>
      <c r="E48" s="17" t="s">
        <v>553</v>
      </c>
      <c r="F48" s="37" t="n">
        <v>2353</v>
      </c>
      <c r="G48" s="17" t="s">
        <v>33</v>
      </c>
      <c r="H48" s="37" t="n">
        <v>520</v>
      </c>
      <c r="I48" s="20" t="n">
        <v>33</v>
      </c>
      <c r="J48" s="20" t="n">
        <v>64</v>
      </c>
      <c r="K48" s="20" t="n">
        <v>43</v>
      </c>
      <c r="L48" s="20" t="n">
        <v>5</v>
      </c>
      <c r="M48" s="20" t="n">
        <v>4</v>
      </c>
      <c r="N48" s="20" t="n">
        <v>104</v>
      </c>
      <c r="P48" s="20" t="n">
        <v>4</v>
      </c>
      <c r="Q48" s="20" t="n">
        <v>0</v>
      </c>
      <c r="R48" s="20" t="n">
        <v>23</v>
      </c>
      <c r="U48" s="38" t="n">
        <v>4</v>
      </c>
      <c r="V48" s="38" t="n">
        <v>4</v>
      </c>
      <c r="AC48" s="20" t="n">
        <v>0</v>
      </c>
      <c r="AD48" s="20" t="n">
        <v>10</v>
      </c>
      <c r="AE48" s="20" t="n">
        <f aca="false">SUM(I48:AD48)</f>
        <v>298</v>
      </c>
    </row>
    <row r="49" customFormat="false" ht="16.5" hidden="false" customHeight="false" outlineLevel="0" collapsed="false">
      <c r="A49" s="11" t="n">
        <v>8</v>
      </c>
      <c r="B49" s="12" t="n">
        <v>17</v>
      </c>
      <c r="C49" s="13" t="n">
        <v>550</v>
      </c>
      <c r="D49" s="17" t="s">
        <v>553</v>
      </c>
      <c r="E49" s="17" t="s">
        <v>553</v>
      </c>
      <c r="F49" s="37" t="n">
        <v>2353</v>
      </c>
      <c r="G49" s="17" t="s">
        <v>34</v>
      </c>
      <c r="H49" s="37" t="n">
        <v>520</v>
      </c>
      <c r="I49" s="20" t="n">
        <v>35</v>
      </c>
      <c r="J49" s="20" t="n">
        <v>63</v>
      </c>
      <c r="K49" s="20" t="n">
        <v>53</v>
      </c>
      <c r="L49" s="20" t="n">
        <v>4</v>
      </c>
      <c r="M49" s="20" t="n">
        <v>3</v>
      </c>
      <c r="N49" s="20" t="n">
        <v>100</v>
      </c>
      <c r="P49" s="20" t="n">
        <v>1</v>
      </c>
      <c r="Q49" s="20" t="n">
        <v>1</v>
      </c>
      <c r="R49" s="20" t="n">
        <v>30</v>
      </c>
      <c r="U49" s="38" t="n">
        <v>3</v>
      </c>
      <c r="V49" s="38" t="n">
        <v>5</v>
      </c>
      <c r="AC49" s="20" t="n">
        <v>0</v>
      </c>
      <c r="AD49" s="20" t="n">
        <v>9</v>
      </c>
      <c r="AE49" s="20" t="n">
        <f aca="false">SUM(I49:AD49)</f>
        <v>307</v>
      </c>
    </row>
    <row r="50" customFormat="false" ht="16.5" hidden="false" customHeight="false" outlineLevel="0" collapsed="false">
      <c r="A50" s="11" t="n">
        <v>9</v>
      </c>
      <c r="B50" s="12" t="n">
        <v>17</v>
      </c>
      <c r="C50" s="13" t="n">
        <v>550</v>
      </c>
      <c r="D50" s="17" t="s">
        <v>553</v>
      </c>
      <c r="E50" s="17" t="s">
        <v>553</v>
      </c>
      <c r="F50" s="37" t="n">
        <v>2353</v>
      </c>
      <c r="G50" s="17" t="s">
        <v>35</v>
      </c>
      <c r="H50" s="37" t="n">
        <v>520</v>
      </c>
      <c r="I50" s="20" t="n">
        <v>39</v>
      </c>
      <c r="J50" s="20" t="n">
        <v>63</v>
      </c>
      <c r="K50" s="20" t="n">
        <v>39</v>
      </c>
      <c r="L50" s="20" t="n">
        <v>5</v>
      </c>
      <c r="M50" s="20" t="n">
        <v>0</v>
      </c>
      <c r="N50" s="20" t="n">
        <v>111</v>
      </c>
      <c r="P50" s="20" t="n">
        <v>2</v>
      </c>
      <c r="Q50" s="20" t="n">
        <v>0</v>
      </c>
      <c r="R50" s="20" t="n">
        <v>23</v>
      </c>
      <c r="U50" s="38" t="n">
        <v>2</v>
      </c>
      <c r="V50" s="38" t="n">
        <v>2</v>
      </c>
      <c r="AC50" s="20" t="n">
        <v>0</v>
      </c>
      <c r="AD50" s="20" t="n">
        <v>3</v>
      </c>
      <c r="AE50" s="20" t="n">
        <f aca="false">SUM(I50:AD50)</f>
        <v>289</v>
      </c>
    </row>
    <row r="51" customFormat="false" ht="16.5" hidden="false" customHeight="false" outlineLevel="0" collapsed="false">
      <c r="A51" s="11" t="n">
        <v>10</v>
      </c>
      <c r="B51" s="12" t="n">
        <v>17</v>
      </c>
      <c r="C51" s="13" t="n">
        <v>550</v>
      </c>
      <c r="D51" s="17" t="s">
        <v>553</v>
      </c>
      <c r="E51" s="17" t="s">
        <v>553</v>
      </c>
      <c r="F51" s="37" t="n">
        <v>2353</v>
      </c>
      <c r="G51" s="17" t="s">
        <v>62</v>
      </c>
      <c r="H51" s="37" t="n">
        <v>617</v>
      </c>
      <c r="I51" s="20" t="n">
        <v>39</v>
      </c>
      <c r="J51" s="20" t="n">
        <v>67</v>
      </c>
      <c r="K51" s="20" t="n">
        <v>7</v>
      </c>
      <c r="L51" s="20" t="n">
        <v>10</v>
      </c>
      <c r="M51" s="20" t="n">
        <v>12</v>
      </c>
      <c r="N51" s="20" t="n">
        <v>62</v>
      </c>
      <c r="P51" s="20" t="n">
        <v>3</v>
      </c>
      <c r="Q51" s="20" t="n">
        <v>4</v>
      </c>
      <c r="R51" s="20" t="n">
        <v>41</v>
      </c>
      <c r="U51" s="38" t="n">
        <v>4</v>
      </c>
      <c r="V51" s="38" t="n">
        <v>4</v>
      </c>
      <c r="AC51" s="20" t="n">
        <v>1</v>
      </c>
      <c r="AD51" s="20" t="n">
        <v>3</v>
      </c>
      <c r="AE51" s="20" t="n">
        <f aca="false">SUM(I51:AD51)</f>
        <v>257</v>
      </c>
    </row>
    <row r="52" customFormat="false" ht="16.5" hidden="false" customHeight="false" outlineLevel="0" collapsed="false">
      <c r="A52" s="11" t="n">
        <v>11</v>
      </c>
      <c r="B52" s="12" t="n">
        <v>17</v>
      </c>
      <c r="C52" s="13" t="n">
        <v>550</v>
      </c>
      <c r="D52" s="17" t="s">
        <v>553</v>
      </c>
      <c r="E52" s="17" t="s">
        <v>553</v>
      </c>
      <c r="F52" s="37" t="n">
        <v>2353</v>
      </c>
      <c r="G52" s="17" t="s">
        <v>75</v>
      </c>
      <c r="H52" s="37" t="n">
        <v>617</v>
      </c>
      <c r="I52" s="20" t="n">
        <v>43</v>
      </c>
      <c r="J52" s="20" t="n">
        <v>49</v>
      </c>
      <c r="K52" s="20" t="n">
        <v>24</v>
      </c>
      <c r="L52" s="20" t="n">
        <v>7</v>
      </c>
      <c r="M52" s="20" t="n">
        <v>12</v>
      </c>
      <c r="N52" s="20" t="n">
        <v>69</v>
      </c>
      <c r="P52" s="20" t="n">
        <v>3</v>
      </c>
      <c r="Q52" s="20" t="n">
        <v>4</v>
      </c>
      <c r="R52" s="20" t="n">
        <v>37</v>
      </c>
      <c r="U52" s="38" t="n">
        <v>4</v>
      </c>
      <c r="V52" s="38" t="n">
        <v>0</v>
      </c>
      <c r="AC52" s="20" t="n">
        <v>1</v>
      </c>
      <c r="AD52" s="20" t="n">
        <v>4</v>
      </c>
      <c r="AE52" s="20" t="n">
        <f aca="false">SUM(I52:AD52)</f>
        <v>257</v>
      </c>
    </row>
    <row r="53" customFormat="false" ht="16.5" hidden="false" customHeight="false" outlineLevel="0" collapsed="false">
      <c r="A53" s="11" t="n">
        <v>12</v>
      </c>
      <c r="B53" s="12" t="n">
        <v>17</v>
      </c>
      <c r="C53" s="13" t="n">
        <v>550</v>
      </c>
      <c r="D53" s="17" t="s">
        <v>553</v>
      </c>
      <c r="E53" s="17" t="s">
        <v>553</v>
      </c>
      <c r="F53" s="37" t="n">
        <v>2353</v>
      </c>
      <c r="G53" s="17" t="s">
        <v>134</v>
      </c>
      <c r="H53" s="37" t="n">
        <v>616</v>
      </c>
      <c r="I53" s="20" t="n">
        <v>31</v>
      </c>
      <c r="J53" s="20" t="n">
        <v>63</v>
      </c>
      <c r="K53" s="20" t="n">
        <v>16</v>
      </c>
      <c r="L53" s="20" t="n">
        <v>8</v>
      </c>
      <c r="M53" s="20" t="n">
        <v>10</v>
      </c>
      <c r="N53" s="20" t="n">
        <v>79</v>
      </c>
      <c r="P53" s="20" t="n">
        <v>7</v>
      </c>
      <c r="Q53" s="20" t="n">
        <v>6</v>
      </c>
      <c r="R53" s="20" t="n">
        <v>36</v>
      </c>
      <c r="U53" s="38" t="n">
        <v>2</v>
      </c>
      <c r="V53" s="38" t="n">
        <v>3</v>
      </c>
      <c r="AC53" s="20" t="n">
        <v>0</v>
      </c>
      <c r="AD53" s="20" t="n">
        <v>10</v>
      </c>
      <c r="AE53" s="20" t="n">
        <f aca="false">SUM(I53:AD53)</f>
        <v>271</v>
      </c>
    </row>
    <row r="54" customFormat="false" ht="16.5" hidden="false" customHeight="false" outlineLevel="0" collapsed="false">
      <c r="A54" s="11" t="n">
        <v>13</v>
      </c>
      <c r="B54" s="12" t="n">
        <v>17</v>
      </c>
      <c r="C54" s="13" t="n">
        <v>550</v>
      </c>
      <c r="D54" s="17" t="s">
        <v>553</v>
      </c>
      <c r="E54" s="17" t="s">
        <v>553</v>
      </c>
      <c r="F54" s="37" t="n">
        <v>2354</v>
      </c>
      <c r="G54" s="17" t="s">
        <v>33</v>
      </c>
      <c r="H54" s="37" t="n">
        <v>691</v>
      </c>
      <c r="I54" s="20" t="n">
        <v>50</v>
      </c>
      <c r="J54" s="20" t="n">
        <v>88</v>
      </c>
      <c r="K54" s="20" t="n">
        <v>51</v>
      </c>
      <c r="L54" s="20" t="n">
        <v>8</v>
      </c>
      <c r="M54" s="20" t="n">
        <v>8</v>
      </c>
      <c r="N54" s="20" t="n">
        <v>109</v>
      </c>
      <c r="P54" s="20" t="n">
        <v>4</v>
      </c>
      <c r="Q54" s="20" t="n">
        <v>4</v>
      </c>
      <c r="R54" s="20" t="n">
        <v>17</v>
      </c>
      <c r="U54" s="38" t="n">
        <v>7</v>
      </c>
      <c r="V54" s="38" t="n">
        <v>3</v>
      </c>
      <c r="AC54" s="20" t="n">
        <v>0</v>
      </c>
      <c r="AD54" s="20" t="n">
        <v>12</v>
      </c>
      <c r="AE54" s="20" t="n">
        <f aca="false">SUM(I54:AD54)</f>
        <v>361</v>
      </c>
    </row>
    <row r="55" customFormat="false" ht="16.5" hidden="false" customHeight="false" outlineLevel="0" collapsed="false">
      <c r="A55" s="11" t="n">
        <v>14</v>
      </c>
      <c r="B55" s="12" t="n">
        <v>17</v>
      </c>
      <c r="C55" s="13" t="n">
        <v>550</v>
      </c>
      <c r="D55" s="17" t="s">
        <v>553</v>
      </c>
      <c r="E55" s="17" t="s">
        <v>553</v>
      </c>
      <c r="F55" s="37" t="n">
        <v>2354</v>
      </c>
      <c r="G55" s="17" t="s">
        <v>34</v>
      </c>
      <c r="H55" s="37" t="n">
        <v>691</v>
      </c>
      <c r="I55" s="20" t="n">
        <v>61</v>
      </c>
      <c r="J55" s="20" t="n">
        <v>98</v>
      </c>
      <c r="K55" s="20" t="n">
        <v>39</v>
      </c>
      <c r="L55" s="20" t="n">
        <v>6</v>
      </c>
      <c r="M55" s="20" t="n">
        <v>1</v>
      </c>
      <c r="N55" s="20" t="n">
        <v>100</v>
      </c>
      <c r="P55" s="20" t="n">
        <v>2</v>
      </c>
      <c r="Q55" s="20" t="n">
        <v>4</v>
      </c>
      <c r="R55" s="20" t="n">
        <v>20</v>
      </c>
      <c r="U55" s="38" t="n">
        <v>6</v>
      </c>
      <c r="V55" s="38" t="n">
        <v>3</v>
      </c>
      <c r="AC55" s="20" t="n">
        <v>0</v>
      </c>
      <c r="AD55" s="20" t="n">
        <v>10</v>
      </c>
      <c r="AE55" s="20" t="n">
        <f aca="false">SUM(I55:AD55)</f>
        <v>350</v>
      </c>
    </row>
    <row r="56" customFormat="false" ht="16.5" hidden="false" customHeight="false" outlineLevel="0" collapsed="false">
      <c r="A56" s="11" t="n">
        <v>15</v>
      </c>
      <c r="B56" s="12" t="n">
        <v>17</v>
      </c>
      <c r="C56" s="13" t="n">
        <v>550</v>
      </c>
      <c r="D56" s="17" t="s">
        <v>553</v>
      </c>
      <c r="E56" s="17" t="s">
        <v>553</v>
      </c>
      <c r="F56" s="37" t="n">
        <v>2354</v>
      </c>
      <c r="G56" s="17" t="s">
        <v>35</v>
      </c>
      <c r="H56" s="37" t="n">
        <v>691</v>
      </c>
      <c r="I56" s="20" t="n">
        <v>61</v>
      </c>
      <c r="J56" s="20" t="n">
        <v>88</v>
      </c>
      <c r="K56" s="20" t="n">
        <v>29</v>
      </c>
      <c r="L56" s="20" t="n">
        <v>8</v>
      </c>
      <c r="M56" s="20" t="n">
        <v>3</v>
      </c>
      <c r="N56" s="20" t="n">
        <v>115</v>
      </c>
      <c r="P56" s="20" t="n">
        <v>1</v>
      </c>
      <c r="Q56" s="20" t="n">
        <v>2</v>
      </c>
      <c r="R56" s="20" t="n">
        <v>27</v>
      </c>
      <c r="U56" s="38" t="n">
        <v>2</v>
      </c>
      <c r="V56" s="38" t="n">
        <v>6</v>
      </c>
      <c r="AC56" s="20" t="n">
        <v>0</v>
      </c>
      <c r="AD56" s="20" t="n">
        <v>8</v>
      </c>
      <c r="AE56" s="20" t="n">
        <f aca="false">SUM(I56:AD56)</f>
        <v>350</v>
      </c>
    </row>
    <row r="57" customFormat="false" ht="16.5" hidden="false" customHeight="false" outlineLevel="0" collapsed="false">
      <c r="A57" s="11" t="n">
        <v>16</v>
      </c>
      <c r="B57" s="12" t="n">
        <v>17</v>
      </c>
      <c r="C57" s="13" t="n">
        <v>550</v>
      </c>
      <c r="D57" s="17" t="s">
        <v>553</v>
      </c>
      <c r="E57" s="17" t="s">
        <v>553</v>
      </c>
      <c r="F57" s="37" t="n">
        <v>2354</v>
      </c>
      <c r="G57" s="17" t="s">
        <v>137</v>
      </c>
      <c r="H57" s="37" t="n">
        <v>690</v>
      </c>
      <c r="I57" s="20" t="n">
        <v>59</v>
      </c>
      <c r="J57" s="20" t="n">
        <v>86</v>
      </c>
      <c r="K57" s="20" t="n">
        <v>33</v>
      </c>
      <c r="L57" s="20" t="n">
        <v>5</v>
      </c>
      <c r="M57" s="20" t="n">
        <v>4</v>
      </c>
      <c r="N57" s="20" t="n">
        <v>120</v>
      </c>
      <c r="P57" s="20" t="n">
        <v>6</v>
      </c>
      <c r="Q57" s="20" t="n">
        <v>1</v>
      </c>
      <c r="R57" s="20" t="n">
        <v>22</v>
      </c>
      <c r="U57" s="38" t="n">
        <v>6</v>
      </c>
      <c r="V57" s="38" t="n">
        <v>3</v>
      </c>
      <c r="AC57" s="20" t="n">
        <v>0</v>
      </c>
      <c r="AD57" s="20" t="n">
        <v>8</v>
      </c>
      <c r="AE57" s="20" t="n">
        <f aca="false">SUM(I57:AD57)</f>
        <v>353</v>
      </c>
    </row>
    <row r="58" customFormat="false" ht="16.5" hidden="false" customHeight="false" outlineLevel="0" collapsed="false">
      <c r="A58" s="11" t="n">
        <v>17</v>
      </c>
      <c r="B58" s="12" t="n">
        <v>17</v>
      </c>
      <c r="C58" s="13" t="n">
        <v>550</v>
      </c>
      <c r="D58" s="17" t="s">
        <v>553</v>
      </c>
      <c r="E58" s="17" t="s">
        <v>553</v>
      </c>
      <c r="F58" s="37" t="n">
        <v>2355</v>
      </c>
      <c r="G58" s="17" t="s">
        <v>33</v>
      </c>
      <c r="H58" s="37" t="n">
        <v>709</v>
      </c>
      <c r="I58" s="20" t="n">
        <v>109</v>
      </c>
      <c r="J58" s="20" t="n">
        <v>73</v>
      </c>
      <c r="K58" s="20" t="n">
        <v>45</v>
      </c>
      <c r="L58" s="20" t="n">
        <v>5</v>
      </c>
      <c r="M58" s="20" t="n">
        <v>3</v>
      </c>
      <c r="N58" s="20" t="n">
        <v>135</v>
      </c>
      <c r="P58" s="20" t="n">
        <v>6</v>
      </c>
      <c r="Q58" s="20" t="n">
        <v>1</v>
      </c>
      <c r="R58" s="20" t="n">
        <v>27</v>
      </c>
      <c r="U58" s="38" t="n">
        <v>8</v>
      </c>
      <c r="V58" s="38" t="n">
        <v>3</v>
      </c>
      <c r="AC58" s="20" t="n">
        <v>0</v>
      </c>
      <c r="AD58" s="20" t="n">
        <v>6</v>
      </c>
      <c r="AE58" s="20" t="n">
        <f aca="false">SUM(I58:AD58)</f>
        <v>421</v>
      </c>
    </row>
    <row r="59" customFormat="false" ht="16.5" hidden="false" customHeight="false" outlineLevel="0" collapsed="false">
      <c r="A59" s="11" t="n">
        <v>18</v>
      </c>
      <c r="B59" s="12" t="n">
        <v>17</v>
      </c>
      <c r="C59" s="13" t="n">
        <v>550</v>
      </c>
      <c r="D59" s="17" t="s">
        <v>553</v>
      </c>
      <c r="E59" s="17" t="s">
        <v>553</v>
      </c>
      <c r="F59" s="37" t="n">
        <v>2355</v>
      </c>
      <c r="G59" s="17" t="s">
        <v>34</v>
      </c>
      <c r="H59" s="37" t="n">
        <v>709</v>
      </c>
      <c r="I59" s="20" t="n">
        <v>97</v>
      </c>
      <c r="J59" s="20" t="n">
        <v>72</v>
      </c>
      <c r="K59" s="20" t="n">
        <v>45</v>
      </c>
      <c r="L59" s="20" t="n">
        <v>1</v>
      </c>
      <c r="M59" s="20" t="n">
        <v>2</v>
      </c>
      <c r="N59" s="20" t="n">
        <v>137</v>
      </c>
      <c r="P59" s="20" t="n">
        <v>5</v>
      </c>
      <c r="Q59" s="20" t="n">
        <v>2</v>
      </c>
      <c r="R59" s="20" t="n">
        <v>54</v>
      </c>
      <c r="U59" s="38" t="n">
        <v>5</v>
      </c>
      <c r="V59" s="38" t="n">
        <v>2</v>
      </c>
      <c r="AC59" s="20" t="n">
        <v>1</v>
      </c>
      <c r="AD59" s="20" t="n">
        <v>5</v>
      </c>
      <c r="AE59" s="20" t="n">
        <f aca="false">SUM(I59:AD59)</f>
        <v>428</v>
      </c>
    </row>
    <row r="60" customFormat="false" ht="16.5" hidden="false" customHeight="false" outlineLevel="0" collapsed="false">
      <c r="A60" s="11" t="n">
        <v>19</v>
      </c>
      <c r="B60" s="12" t="n">
        <v>17</v>
      </c>
      <c r="C60" s="13" t="n">
        <v>550</v>
      </c>
      <c r="D60" s="17" t="s">
        <v>553</v>
      </c>
      <c r="E60" s="17" t="s">
        <v>553</v>
      </c>
      <c r="F60" s="37" t="n">
        <v>2356</v>
      </c>
      <c r="G60" s="17" t="s">
        <v>33</v>
      </c>
      <c r="H60" s="37" t="n">
        <v>431</v>
      </c>
      <c r="I60" s="20" t="n">
        <v>58</v>
      </c>
      <c r="J60" s="20" t="n">
        <v>47</v>
      </c>
      <c r="K60" s="20" t="n">
        <v>45</v>
      </c>
      <c r="L60" s="20" t="n">
        <v>3</v>
      </c>
      <c r="M60" s="20" t="n">
        <v>2</v>
      </c>
      <c r="N60" s="20" t="n">
        <v>67</v>
      </c>
      <c r="P60" s="20" t="n">
        <v>1</v>
      </c>
      <c r="Q60" s="20" t="n">
        <v>0</v>
      </c>
      <c r="R60" s="20" t="n">
        <v>4</v>
      </c>
      <c r="U60" s="38" t="n">
        <v>6</v>
      </c>
      <c r="V60" s="38" t="n">
        <v>2</v>
      </c>
      <c r="AC60" s="20" t="n">
        <v>0</v>
      </c>
      <c r="AD60" s="20" t="n">
        <v>7</v>
      </c>
      <c r="AE60" s="20" t="n">
        <f aca="false">SUM(I60:AD60)</f>
        <v>242</v>
      </c>
    </row>
    <row r="61" customFormat="false" ht="16.5" hidden="false" customHeight="false" outlineLevel="0" collapsed="false">
      <c r="A61" s="11" t="n">
        <v>20</v>
      </c>
      <c r="B61" s="12" t="n">
        <v>17</v>
      </c>
      <c r="C61" s="13" t="n">
        <v>550</v>
      </c>
      <c r="D61" s="17" t="s">
        <v>553</v>
      </c>
      <c r="E61" s="17" t="s">
        <v>553</v>
      </c>
      <c r="F61" s="37" t="n">
        <v>2356</v>
      </c>
      <c r="G61" s="17" t="s">
        <v>34</v>
      </c>
      <c r="H61" s="37" t="n">
        <v>430</v>
      </c>
      <c r="I61" s="20" t="n">
        <v>48</v>
      </c>
      <c r="J61" s="20" t="n">
        <v>28</v>
      </c>
      <c r="K61" s="20" t="n">
        <v>35</v>
      </c>
      <c r="L61" s="20" t="n">
        <v>0</v>
      </c>
      <c r="M61" s="20" t="n">
        <v>3</v>
      </c>
      <c r="N61" s="20" t="n">
        <v>90</v>
      </c>
      <c r="P61" s="20" t="n">
        <v>6</v>
      </c>
      <c r="Q61" s="20" t="n">
        <v>0</v>
      </c>
      <c r="R61" s="20" t="n">
        <v>11</v>
      </c>
      <c r="U61" s="38" t="n">
        <v>8</v>
      </c>
      <c r="V61" s="38" t="n">
        <v>5</v>
      </c>
      <c r="AC61" s="20" t="n">
        <v>0</v>
      </c>
      <c r="AD61" s="20" t="n">
        <v>12</v>
      </c>
      <c r="AE61" s="20" t="n">
        <f aca="false">SUM(I61:AD61)</f>
        <v>246</v>
      </c>
    </row>
    <row r="62" customFormat="false" ht="16.5" hidden="false" customHeight="false" outlineLevel="0" collapsed="false">
      <c r="A62" s="11" t="n">
        <v>21</v>
      </c>
      <c r="B62" s="12" t="n">
        <v>17</v>
      </c>
      <c r="C62" s="13" t="n">
        <v>550</v>
      </c>
      <c r="D62" s="17" t="s">
        <v>553</v>
      </c>
      <c r="E62" s="17" t="s">
        <v>553</v>
      </c>
      <c r="F62" s="37" t="n">
        <v>2356</v>
      </c>
      <c r="G62" s="17" t="s">
        <v>62</v>
      </c>
      <c r="H62" s="37" t="n">
        <v>225</v>
      </c>
      <c r="I62" s="20" t="n">
        <v>41</v>
      </c>
      <c r="J62" s="20" t="n">
        <v>65</v>
      </c>
      <c r="K62" s="20" t="n">
        <v>4</v>
      </c>
      <c r="L62" s="20" t="n">
        <v>4</v>
      </c>
      <c r="M62" s="20" t="n">
        <v>1</v>
      </c>
      <c r="N62" s="20" t="n">
        <v>39</v>
      </c>
      <c r="P62" s="20" t="n">
        <v>1</v>
      </c>
      <c r="Q62" s="20" t="n">
        <v>0</v>
      </c>
      <c r="R62" s="20" t="n">
        <v>1</v>
      </c>
      <c r="U62" s="38" t="n">
        <v>1</v>
      </c>
      <c r="V62" s="38" t="n">
        <v>5</v>
      </c>
      <c r="AC62" s="20" t="n">
        <v>0</v>
      </c>
      <c r="AD62" s="20" t="n">
        <v>1</v>
      </c>
      <c r="AE62" s="20" t="n">
        <f aca="false">SUM(I62:AD62)</f>
        <v>163</v>
      </c>
    </row>
    <row r="63" customFormat="false" ht="16.5" hidden="false" customHeight="false" outlineLevel="0" collapsed="false">
      <c r="A63" s="11" t="n">
        <v>22</v>
      </c>
      <c r="B63" s="12" t="n">
        <v>17</v>
      </c>
      <c r="C63" s="13" t="n">
        <v>550</v>
      </c>
      <c r="D63" s="17" t="s">
        <v>553</v>
      </c>
      <c r="E63" s="17" t="s">
        <v>553</v>
      </c>
      <c r="F63" s="37" t="n">
        <v>2357</v>
      </c>
      <c r="G63" s="17" t="s">
        <v>33</v>
      </c>
      <c r="H63" s="37" t="n">
        <v>723</v>
      </c>
      <c r="I63" s="20" t="n">
        <v>139</v>
      </c>
      <c r="J63" s="20" t="n">
        <v>65</v>
      </c>
      <c r="K63" s="20" t="n">
        <v>50</v>
      </c>
      <c r="L63" s="20" t="n">
        <v>8</v>
      </c>
      <c r="M63" s="20" t="n">
        <v>2</v>
      </c>
      <c r="N63" s="20" t="n">
        <v>97</v>
      </c>
      <c r="P63" s="20" t="n">
        <v>3</v>
      </c>
      <c r="Q63" s="20" t="n">
        <v>1</v>
      </c>
      <c r="R63" s="20" t="n">
        <v>30</v>
      </c>
      <c r="U63" s="38" t="n">
        <v>21</v>
      </c>
      <c r="V63" s="38" t="n">
        <v>2</v>
      </c>
      <c r="AC63" s="20" t="n">
        <v>0</v>
      </c>
      <c r="AD63" s="20" t="n">
        <v>10</v>
      </c>
      <c r="AE63" s="20" t="n">
        <f aca="false">SUM(I63:AD63)</f>
        <v>428</v>
      </c>
    </row>
    <row r="64" customFormat="false" ht="16.5" hidden="false" customHeight="false" outlineLevel="0" collapsed="false">
      <c r="A64" s="11" t="n">
        <v>23</v>
      </c>
      <c r="B64" s="12" t="n">
        <v>17</v>
      </c>
      <c r="C64" s="13" t="n">
        <v>550</v>
      </c>
      <c r="D64" s="17" t="s">
        <v>553</v>
      </c>
      <c r="E64" s="17" t="s">
        <v>553</v>
      </c>
      <c r="F64" s="37" t="n">
        <v>2357</v>
      </c>
      <c r="G64" s="17" t="s">
        <v>34</v>
      </c>
      <c r="H64" s="37" t="n">
        <v>723</v>
      </c>
      <c r="I64" s="20" t="n">
        <v>116</v>
      </c>
      <c r="J64" s="20" t="n">
        <v>96</v>
      </c>
      <c r="K64" s="20" t="n">
        <v>64</v>
      </c>
      <c r="L64" s="20" t="n">
        <v>7</v>
      </c>
      <c r="M64" s="20" t="n">
        <v>4</v>
      </c>
      <c r="N64" s="20" t="n">
        <v>100</v>
      </c>
      <c r="P64" s="20" t="n">
        <v>4</v>
      </c>
      <c r="Q64" s="20" t="n">
        <v>3</v>
      </c>
      <c r="R64" s="20" t="n">
        <v>13</v>
      </c>
      <c r="U64" s="38" t="n">
        <v>16</v>
      </c>
      <c r="V64" s="38" t="n">
        <v>2</v>
      </c>
      <c r="AC64" s="20" t="n">
        <v>0</v>
      </c>
      <c r="AD64" s="20" t="n">
        <v>8</v>
      </c>
      <c r="AE64" s="20" t="n">
        <f aca="false">SUM(I64:AD64)</f>
        <v>433</v>
      </c>
    </row>
    <row r="65" customFormat="false" ht="16.5" hidden="false" customHeight="false" outlineLevel="0" collapsed="false">
      <c r="A65" s="11" t="n">
        <v>24</v>
      </c>
      <c r="B65" s="12" t="n">
        <v>17</v>
      </c>
      <c r="C65" s="13" t="n">
        <v>550</v>
      </c>
      <c r="D65" s="17" t="s">
        <v>553</v>
      </c>
      <c r="E65" s="17" t="s">
        <v>553</v>
      </c>
      <c r="F65" s="37" t="n">
        <v>2358</v>
      </c>
      <c r="G65" s="17" t="s">
        <v>33</v>
      </c>
      <c r="H65" s="37" t="n">
        <v>587</v>
      </c>
      <c r="I65" s="20" t="n">
        <v>63</v>
      </c>
      <c r="J65" s="20" t="n">
        <v>61</v>
      </c>
      <c r="K65" s="20" t="n">
        <v>30</v>
      </c>
      <c r="L65" s="20" t="n">
        <v>8</v>
      </c>
      <c r="M65" s="20" t="n">
        <v>2</v>
      </c>
      <c r="N65" s="20" t="n">
        <v>96</v>
      </c>
      <c r="P65" s="20" t="n">
        <v>2</v>
      </c>
      <c r="Q65" s="20" t="n">
        <v>4</v>
      </c>
      <c r="R65" s="20" t="n">
        <v>23</v>
      </c>
      <c r="U65" s="38" t="n">
        <v>6</v>
      </c>
      <c r="V65" s="38" t="n">
        <v>4</v>
      </c>
      <c r="AC65" s="20" t="n">
        <v>0</v>
      </c>
      <c r="AD65" s="20" t="n">
        <v>6</v>
      </c>
      <c r="AE65" s="20" t="n">
        <f aca="false">SUM(I65:AD65)</f>
        <v>305</v>
      </c>
    </row>
    <row r="66" customFormat="false" ht="16.5" hidden="false" customHeight="false" outlineLevel="0" collapsed="false">
      <c r="A66" s="11" t="n">
        <v>25</v>
      </c>
      <c r="B66" s="12" t="n">
        <v>17</v>
      </c>
      <c r="C66" s="13" t="n">
        <v>550</v>
      </c>
      <c r="D66" s="17" t="s">
        <v>553</v>
      </c>
      <c r="E66" s="17" t="s">
        <v>553</v>
      </c>
      <c r="F66" s="37" t="n">
        <v>2358</v>
      </c>
      <c r="G66" s="17" t="s">
        <v>34</v>
      </c>
      <c r="H66" s="37" t="n">
        <v>587</v>
      </c>
      <c r="I66" s="20" t="n">
        <v>82</v>
      </c>
      <c r="J66" s="20" t="n">
        <v>73</v>
      </c>
      <c r="K66" s="20" t="n">
        <v>33</v>
      </c>
      <c r="L66" s="20" t="n">
        <v>8</v>
      </c>
      <c r="M66" s="20" t="n">
        <v>1</v>
      </c>
      <c r="N66" s="20" t="n">
        <v>96</v>
      </c>
      <c r="P66" s="20" t="n">
        <v>2</v>
      </c>
      <c r="Q66" s="20" t="n">
        <v>2</v>
      </c>
      <c r="R66" s="20" t="n">
        <v>17</v>
      </c>
      <c r="U66" s="38" t="n">
        <v>7</v>
      </c>
      <c r="V66" s="38" t="n">
        <v>4</v>
      </c>
      <c r="AC66" s="20" t="n">
        <v>1</v>
      </c>
      <c r="AD66" s="20" t="n">
        <v>6</v>
      </c>
      <c r="AE66" s="20" t="n">
        <f aca="false">SUM(I66:AD66)</f>
        <v>332</v>
      </c>
    </row>
    <row r="67" customFormat="false" ht="16.5" hidden="false" customHeight="false" outlineLevel="0" collapsed="false">
      <c r="A67" s="11" t="n">
        <v>26</v>
      </c>
      <c r="B67" s="12" t="n">
        <v>17</v>
      </c>
      <c r="C67" s="13" t="n">
        <v>550</v>
      </c>
      <c r="D67" s="17" t="s">
        <v>553</v>
      </c>
      <c r="E67" s="17" t="s">
        <v>553</v>
      </c>
      <c r="F67" s="37" t="n">
        <v>2358</v>
      </c>
      <c r="G67" s="17" t="s">
        <v>35</v>
      </c>
      <c r="H67" s="37" t="n">
        <v>587</v>
      </c>
      <c r="I67" s="20" t="n">
        <v>59</v>
      </c>
      <c r="J67" s="20" t="n">
        <v>68</v>
      </c>
      <c r="K67" s="20" t="n">
        <v>42</v>
      </c>
      <c r="L67" s="20" t="n">
        <v>10</v>
      </c>
      <c r="M67" s="20" t="n">
        <v>1</v>
      </c>
      <c r="N67" s="20" t="n">
        <v>120</v>
      </c>
      <c r="P67" s="20" t="n">
        <v>2</v>
      </c>
      <c r="Q67" s="20" t="n">
        <v>1</v>
      </c>
      <c r="R67" s="20" t="n">
        <v>15</v>
      </c>
      <c r="U67" s="38" t="n">
        <v>1</v>
      </c>
      <c r="V67" s="38" t="n">
        <v>3</v>
      </c>
      <c r="AC67" s="20" t="n">
        <v>1</v>
      </c>
      <c r="AD67" s="20" t="n">
        <v>5</v>
      </c>
      <c r="AE67" s="20" t="n">
        <f aca="false">SUM(I67:AD67)</f>
        <v>328</v>
      </c>
    </row>
    <row r="68" customFormat="false" ht="16.5" hidden="false" customHeight="false" outlineLevel="0" collapsed="false">
      <c r="A68" s="11" t="n">
        <v>27</v>
      </c>
      <c r="B68" s="12" t="n">
        <v>17</v>
      </c>
      <c r="C68" s="13" t="n">
        <v>550</v>
      </c>
      <c r="D68" s="17" t="s">
        <v>553</v>
      </c>
      <c r="E68" s="17" t="s">
        <v>553</v>
      </c>
      <c r="F68" s="37" t="n">
        <v>2359</v>
      </c>
      <c r="G68" s="17" t="s">
        <v>33</v>
      </c>
      <c r="H68" s="37" t="n">
        <v>541</v>
      </c>
      <c r="I68" s="20" t="n">
        <v>91</v>
      </c>
      <c r="J68" s="20" t="n">
        <v>75</v>
      </c>
      <c r="K68" s="20" t="n">
        <v>51</v>
      </c>
      <c r="L68" s="20" t="n">
        <v>5</v>
      </c>
      <c r="M68" s="20" t="n">
        <v>3</v>
      </c>
      <c r="N68" s="20" t="n">
        <v>59</v>
      </c>
      <c r="P68" s="20" t="n">
        <v>3</v>
      </c>
      <c r="Q68" s="20" t="n">
        <v>1</v>
      </c>
      <c r="R68" s="20" t="n">
        <v>20</v>
      </c>
      <c r="U68" s="38" t="n">
        <v>9</v>
      </c>
      <c r="V68" s="38" t="n">
        <v>0</v>
      </c>
      <c r="AC68" s="20" t="n">
        <v>0</v>
      </c>
      <c r="AD68" s="20" t="n">
        <v>6</v>
      </c>
      <c r="AE68" s="20" t="n">
        <f aca="false">SUM(I68:AD68)</f>
        <v>323</v>
      </c>
    </row>
    <row r="69" customFormat="false" ht="16.5" hidden="false" customHeight="false" outlineLevel="0" collapsed="false">
      <c r="A69" s="11" t="n">
        <v>28</v>
      </c>
      <c r="B69" s="12" t="n">
        <v>17</v>
      </c>
      <c r="C69" s="13" t="n">
        <v>550</v>
      </c>
      <c r="D69" s="17" t="s">
        <v>553</v>
      </c>
      <c r="E69" s="17" t="s">
        <v>553</v>
      </c>
      <c r="F69" s="37" t="n">
        <v>2360</v>
      </c>
      <c r="G69" s="17" t="s">
        <v>33</v>
      </c>
      <c r="H69" s="37" t="n">
        <v>464</v>
      </c>
      <c r="I69" s="20" t="n">
        <v>52</v>
      </c>
      <c r="J69" s="20" t="n">
        <v>127</v>
      </c>
      <c r="K69" s="20" t="n">
        <v>3</v>
      </c>
      <c r="L69" s="20" t="n">
        <v>4</v>
      </c>
      <c r="M69" s="20" t="n">
        <v>6</v>
      </c>
      <c r="N69" s="20" t="n">
        <v>45</v>
      </c>
      <c r="P69" s="20" t="n">
        <v>5</v>
      </c>
      <c r="Q69" s="20" t="n">
        <v>1</v>
      </c>
      <c r="R69" s="20" t="n">
        <v>4</v>
      </c>
      <c r="U69" s="38" t="n">
        <v>4</v>
      </c>
      <c r="V69" s="38" t="n">
        <v>5</v>
      </c>
      <c r="AC69" s="20" t="n">
        <v>0</v>
      </c>
      <c r="AD69" s="20" t="n">
        <v>9</v>
      </c>
      <c r="AE69" s="20" t="n">
        <f aca="false">SUM(I69:AD69)</f>
        <v>265</v>
      </c>
    </row>
    <row r="70" customFormat="false" ht="16.5" hidden="false" customHeight="false" outlineLevel="0" collapsed="false">
      <c r="A70" s="11" t="n">
        <v>29</v>
      </c>
      <c r="B70" s="12" t="n">
        <v>17</v>
      </c>
      <c r="C70" s="13" t="n">
        <v>550</v>
      </c>
      <c r="D70" s="17" t="s">
        <v>553</v>
      </c>
      <c r="E70" s="17" t="s">
        <v>553</v>
      </c>
      <c r="F70" s="37" t="n">
        <v>2360</v>
      </c>
      <c r="G70" s="17" t="s">
        <v>34</v>
      </c>
      <c r="H70" s="37" t="n">
        <v>464</v>
      </c>
      <c r="I70" s="20" t="n">
        <v>40</v>
      </c>
      <c r="J70" s="20" t="n">
        <v>119</v>
      </c>
      <c r="K70" s="20" t="n">
        <v>10</v>
      </c>
      <c r="L70" s="20" t="n">
        <v>5</v>
      </c>
      <c r="M70" s="20" t="n">
        <v>1</v>
      </c>
      <c r="N70" s="20" t="n">
        <v>30</v>
      </c>
      <c r="P70" s="20" t="n">
        <v>1</v>
      </c>
      <c r="Q70" s="20" t="n">
        <v>3</v>
      </c>
      <c r="R70" s="20" t="n">
        <v>4</v>
      </c>
      <c r="U70" s="38" t="n">
        <v>1</v>
      </c>
      <c r="V70" s="38" t="n">
        <v>9</v>
      </c>
      <c r="AC70" s="20" t="n">
        <v>0</v>
      </c>
      <c r="AD70" s="20" t="n">
        <v>12</v>
      </c>
      <c r="AE70" s="20" t="n">
        <f aca="false">SUM(I70:AD70)</f>
        <v>235</v>
      </c>
    </row>
    <row r="71" customFormat="false" ht="17.25" hidden="false" customHeight="false" outlineLevel="0" collapsed="false">
      <c r="A71" s="11" t="n">
        <v>30</v>
      </c>
      <c r="B71" s="12" t="n">
        <v>17</v>
      </c>
      <c r="C71" s="13" t="n">
        <v>550</v>
      </c>
      <c r="D71" s="17" t="s">
        <v>553</v>
      </c>
      <c r="E71" s="17" t="s">
        <v>553</v>
      </c>
      <c r="F71" s="62" t="n">
        <v>2361</v>
      </c>
      <c r="G71" s="61" t="s">
        <v>33</v>
      </c>
      <c r="H71" s="62" t="n">
        <v>354</v>
      </c>
      <c r="I71" s="20" t="n">
        <v>17</v>
      </c>
      <c r="J71" s="20" t="n">
        <v>95</v>
      </c>
      <c r="K71" s="20" t="n">
        <v>48</v>
      </c>
      <c r="L71" s="20" t="n">
        <v>15</v>
      </c>
      <c r="M71" s="20" t="n">
        <v>3</v>
      </c>
      <c r="N71" s="20" t="n">
        <v>14</v>
      </c>
      <c r="P71" s="20" t="n">
        <v>6</v>
      </c>
      <c r="Q71" s="20" t="n">
        <v>8</v>
      </c>
      <c r="R71" s="20" t="n">
        <v>7</v>
      </c>
      <c r="U71" s="38" t="n">
        <v>2</v>
      </c>
      <c r="V71" s="38" t="n">
        <v>3</v>
      </c>
      <c r="AC71" s="20" t="n">
        <v>0</v>
      </c>
      <c r="AD71" s="20" t="n">
        <v>8</v>
      </c>
      <c r="AE71" s="20" t="n">
        <f aca="false">SUM(I71:AD71)</f>
        <v>226</v>
      </c>
    </row>
    <row r="72" customFormat="false" ht="16.5" hidden="false" customHeight="false" outlineLevel="0" collapsed="false">
      <c r="C72" s="29" t="s">
        <v>65</v>
      </c>
      <c r="D72" s="30" t="s">
        <v>66</v>
      </c>
      <c r="E72" s="30"/>
      <c r="F72" s="30"/>
      <c r="G72" s="30"/>
      <c r="H72" s="31" t="n">
        <f aca="false">SUM(H42:H71)</f>
        <v>17259</v>
      </c>
      <c r="I72" s="31" t="n">
        <f aca="false">SUM(I42:I71)</f>
        <v>1673</v>
      </c>
      <c r="J72" s="31" t="n">
        <f aca="false">SUM(J42:J71)</f>
        <v>2163</v>
      </c>
      <c r="K72" s="31" t="n">
        <f aca="false">SUM(K42:K71)</f>
        <v>1101</v>
      </c>
      <c r="L72" s="31" t="n">
        <f aca="false">SUM(L42:L71)</f>
        <v>195</v>
      </c>
      <c r="M72" s="31" t="n">
        <f aca="false">SUM(M42:M71)</f>
        <v>114</v>
      </c>
      <c r="N72" s="31" t="n">
        <f aca="false">SUM(N42:N71)</f>
        <v>2673</v>
      </c>
      <c r="O72" s="31" t="n">
        <f aca="false">SUM(O42:O71)</f>
        <v>0</v>
      </c>
      <c r="P72" s="31" t="n">
        <f aca="false">SUM(P42:P71)</f>
        <v>99</v>
      </c>
      <c r="Q72" s="31" t="n">
        <f aca="false">SUM(Q42:Q71)</f>
        <v>67</v>
      </c>
      <c r="R72" s="31" t="n">
        <f aca="false">SUM(R42:R71)</f>
        <v>760</v>
      </c>
      <c r="S72" s="31" t="n">
        <f aca="false">SUM(S42:S71)</f>
        <v>0</v>
      </c>
      <c r="T72" s="31" t="n">
        <f aca="false">SUM(T42:T71)</f>
        <v>0</v>
      </c>
      <c r="U72" s="31" t="n">
        <f aca="false">SUM(U42:U71)</f>
        <v>164</v>
      </c>
      <c r="V72" s="31" t="n">
        <f aca="false">SUM(V42:V71)</f>
        <v>95</v>
      </c>
      <c r="W72" s="31" t="n">
        <f aca="false">SUM(W42:W71)</f>
        <v>0</v>
      </c>
      <c r="X72" s="31" t="n">
        <f aca="false">SUM(X42:X71)</f>
        <v>0</v>
      </c>
      <c r="Y72" s="31" t="n">
        <f aca="false">SUM(Y42:Y71)</f>
        <v>0</v>
      </c>
      <c r="Z72" s="31" t="n">
        <f aca="false">SUM(Z42:Z71)</f>
        <v>0</v>
      </c>
      <c r="AA72" s="31" t="n">
        <f aca="false">SUM(AA42:AA71)</f>
        <v>0</v>
      </c>
      <c r="AB72" s="31" t="n">
        <f aca="false">SUM(AB42:AB71)</f>
        <v>0</v>
      </c>
      <c r="AC72" s="31" t="n">
        <f aca="false">SUM(AC42:AC71)</f>
        <v>6</v>
      </c>
      <c r="AD72" s="31" t="n">
        <f aca="false">SUM(AD42:AD71)</f>
        <v>222</v>
      </c>
      <c r="AE72" s="31" t="n">
        <f aca="false">SUM(AE42:AE71)</f>
        <v>9332</v>
      </c>
    </row>
    <row r="73" customFormat="false" ht="16.5" hidden="false" customHeight="false" outlineLevel="0" collapsed="false">
      <c r="F73" s="3"/>
      <c r="G73" s="3"/>
      <c r="U73" s="1" t="n">
        <f aca="false">U72/2</f>
        <v>82</v>
      </c>
      <c r="V73" s="1" t="n">
        <f aca="false">V72/2</f>
        <v>47.5</v>
      </c>
    </row>
    <row r="74" customFormat="false" ht="16.5" hidden="false" customHeight="true" outlineLevel="0" collapsed="false">
      <c r="C74" s="29" t="s">
        <v>67</v>
      </c>
      <c r="D74" s="32" t="s">
        <v>68</v>
      </c>
      <c r="E74" s="32"/>
      <c r="F74" s="32"/>
      <c r="G74" s="32"/>
      <c r="H74" s="33" t="s">
        <v>8</v>
      </c>
      <c r="I74" s="9" t="s">
        <v>9</v>
      </c>
      <c r="J74" s="9" t="s">
        <v>10</v>
      </c>
      <c r="K74" s="9" t="s">
        <v>11</v>
      </c>
      <c r="L74" s="9" t="s">
        <v>12</v>
      </c>
      <c r="M74" s="9" t="s">
        <v>13</v>
      </c>
      <c r="N74" s="9" t="s">
        <v>14</v>
      </c>
      <c r="O74" s="9" t="s">
        <v>15</v>
      </c>
      <c r="P74" s="9" t="s">
        <v>16</v>
      </c>
      <c r="Q74" s="9" t="s">
        <v>17</v>
      </c>
      <c r="R74" s="9" t="s">
        <v>18</v>
      </c>
      <c r="S74" s="9" t="s">
        <v>19</v>
      </c>
      <c r="T74" s="9" t="s">
        <v>20</v>
      </c>
      <c r="U74" s="9" t="s">
        <v>24</v>
      </c>
      <c r="V74" s="9" t="s">
        <v>25</v>
      </c>
      <c r="W74" s="9" t="s">
        <v>26</v>
      </c>
      <c r="X74" s="9" t="s">
        <v>27</v>
      </c>
      <c r="Y74" s="9" t="s">
        <v>28</v>
      </c>
      <c r="Z74" s="9" t="s">
        <v>29</v>
      </c>
      <c r="AA74" s="9" t="s">
        <v>30</v>
      </c>
      <c r="AB74" s="9" t="s">
        <v>31</v>
      </c>
    </row>
    <row r="75" customFormat="false" ht="16.5" hidden="false" customHeight="false" outlineLevel="0" collapsed="false">
      <c r="D75" s="32"/>
      <c r="E75" s="32"/>
      <c r="F75" s="32"/>
      <c r="G75" s="32"/>
      <c r="H75" s="20" t="n">
        <f aca="false">H72</f>
        <v>17259</v>
      </c>
      <c r="I75" s="20" t="n">
        <f aca="false">I72+82</f>
        <v>1755</v>
      </c>
      <c r="J75" s="20" t="n">
        <f aca="false">J72+48</f>
        <v>2211</v>
      </c>
      <c r="K75" s="20" t="n">
        <f aca="false">K72+82</f>
        <v>1183</v>
      </c>
      <c r="L75" s="20" t="n">
        <f aca="false">L72+47</f>
        <v>242</v>
      </c>
      <c r="M75" s="20" t="n">
        <f aca="false">M72</f>
        <v>114</v>
      </c>
      <c r="N75" s="20" t="n">
        <f aca="false">N72</f>
        <v>2673</v>
      </c>
      <c r="O75" s="20" t="n">
        <f aca="false">O72</f>
        <v>0</v>
      </c>
      <c r="P75" s="20" t="n">
        <f aca="false">P72</f>
        <v>99</v>
      </c>
      <c r="Q75" s="20" t="n">
        <f aca="false">Q72</f>
        <v>67</v>
      </c>
      <c r="R75" s="20" t="n">
        <f aca="false">R72</f>
        <v>760</v>
      </c>
      <c r="S75" s="20" t="n">
        <f aca="false">S72</f>
        <v>0</v>
      </c>
      <c r="T75" s="20" t="n">
        <f aca="false">T72</f>
        <v>0</v>
      </c>
      <c r="U75" s="20" t="n">
        <f aca="false">X56</f>
        <v>0</v>
      </c>
      <c r="V75" s="20" t="n">
        <f aca="false">Y56</f>
        <v>0</v>
      </c>
      <c r="W75" s="20" t="n">
        <f aca="false">Z56</f>
        <v>0</v>
      </c>
      <c r="X75" s="20" t="n">
        <f aca="false">AA56</f>
        <v>0</v>
      </c>
      <c r="Y75" s="20" t="n">
        <f aca="false">AB56</f>
        <v>0</v>
      </c>
      <c r="Z75" s="20" t="n">
        <f aca="false">AC72</f>
        <v>6</v>
      </c>
      <c r="AA75" s="20" t="n">
        <f aca="false">AD72</f>
        <v>222</v>
      </c>
      <c r="AB75" s="20" t="n">
        <f aca="false">SUM(I75:AA75)</f>
        <v>9332</v>
      </c>
    </row>
    <row r="76" customFormat="false" ht="16.5" hidden="false" customHeight="false" outlineLevel="0" collapsed="false">
      <c r="A76" s="11"/>
      <c r="B76" s="12"/>
      <c r="C76" s="13"/>
      <c r="D76" s="17"/>
      <c r="E76" s="17"/>
      <c r="F76" s="16"/>
      <c r="G76" s="17"/>
      <c r="H76" s="37"/>
      <c r="I76" s="20"/>
      <c r="J76" s="20"/>
      <c r="K76" s="20"/>
      <c r="L76" s="20"/>
      <c r="M76" s="20"/>
      <c r="N76" s="20"/>
      <c r="P76" s="20"/>
      <c r="Q76" s="20"/>
      <c r="R76" s="20"/>
      <c r="U76" s="38"/>
      <c r="V76" s="38"/>
      <c r="AC76" s="20"/>
      <c r="AD76" s="20"/>
      <c r="AE76" s="31"/>
    </row>
    <row r="77" customFormat="false" ht="30.75" hidden="false" customHeight="true" outlineLevel="0" collapsed="false">
      <c r="C77" s="29" t="s">
        <v>69</v>
      </c>
      <c r="D77" s="32" t="s">
        <v>70</v>
      </c>
      <c r="E77" s="32"/>
      <c r="F77" s="32"/>
      <c r="G77" s="32"/>
      <c r="H77" s="33" t="s">
        <v>8</v>
      </c>
      <c r="I77" s="34" t="s">
        <v>71</v>
      </c>
      <c r="J77" s="34"/>
      <c r="K77" s="34" t="s">
        <v>72</v>
      </c>
      <c r="L77" s="34"/>
      <c r="M77" s="9" t="s">
        <v>13</v>
      </c>
      <c r="N77" s="9" t="s">
        <v>14</v>
      </c>
      <c r="O77" s="9" t="s">
        <v>15</v>
      </c>
      <c r="P77" s="9" t="s">
        <v>16</v>
      </c>
      <c r="Q77" s="9" t="s">
        <v>17</v>
      </c>
      <c r="R77" s="9" t="s">
        <v>18</v>
      </c>
      <c r="S77" s="9" t="s">
        <v>19</v>
      </c>
      <c r="T77" s="9" t="s">
        <v>20</v>
      </c>
      <c r="U77" s="9" t="s">
        <v>24</v>
      </c>
      <c r="V77" s="9" t="s">
        <v>25</v>
      </c>
      <c r="W77" s="9" t="s">
        <v>26</v>
      </c>
      <c r="X77" s="9" t="s">
        <v>27</v>
      </c>
      <c r="Y77" s="9" t="s">
        <v>28</v>
      </c>
      <c r="Z77" s="9" t="s">
        <v>29</v>
      </c>
      <c r="AA77" s="9" t="s">
        <v>30</v>
      </c>
      <c r="AB77" s="9" t="s">
        <v>31</v>
      </c>
    </row>
    <row r="78" customFormat="false" ht="16.5" hidden="false" customHeight="false" outlineLevel="0" collapsed="false">
      <c r="D78" s="32"/>
      <c r="E78" s="32"/>
      <c r="F78" s="32"/>
      <c r="G78" s="32"/>
      <c r="H78" s="20" t="n">
        <v>18009</v>
      </c>
      <c r="I78" s="35" t="n">
        <f aca="false">I75+K75</f>
        <v>2938</v>
      </c>
      <c r="J78" s="35"/>
      <c r="K78" s="35" t="n">
        <f aca="false">J75+L75</f>
        <v>2453</v>
      </c>
      <c r="L78" s="35"/>
      <c r="M78" s="20" t="n">
        <v>114</v>
      </c>
      <c r="N78" s="20" t="n">
        <v>2673</v>
      </c>
      <c r="O78" s="1" t="s">
        <v>148</v>
      </c>
      <c r="P78" s="20" t="n">
        <v>99</v>
      </c>
      <c r="Q78" s="20" t="n">
        <v>67</v>
      </c>
      <c r="R78" s="20" t="n">
        <v>760</v>
      </c>
      <c r="S78" s="18" t="s">
        <v>148</v>
      </c>
      <c r="T78" s="18" t="s">
        <v>148</v>
      </c>
      <c r="U78" s="18" t="s">
        <v>148</v>
      </c>
      <c r="V78" s="18" t="s">
        <v>148</v>
      </c>
      <c r="W78" s="18" t="s">
        <v>148</v>
      </c>
      <c r="X78" s="18" t="s">
        <v>148</v>
      </c>
      <c r="Y78" s="18" t="s">
        <v>148</v>
      </c>
      <c r="Z78" s="20" t="n">
        <v>6</v>
      </c>
      <c r="AA78" s="20" t="n">
        <v>222</v>
      </c>
      <c r="AB78" s="20" t="n">
        <f aca="false">SUM(I78:AA78)</f>
        <v>9332</v>
      </c>
    </row>
  </sheetData>
  <mergeCells count="21">
    <mergeCell ref="D6:E6"/>
    <mergeCell ref="D8:G9"/>
    <mergeCell ref="D11:G12"/>
    <mergeCell ref="I11:J11"/>
    <mergeCell ref="K11:L11"/>
    <mergeCell ref="I12:J12"/>
    <mergeCell ref="K12:L12"/>
    <mergeCell ref="D32:E32"/>
    <mergeCell ref="D34:G35"/>
    <mergeCell ref="D37:G38"/>
    <mergeCell ref="I37:J37"/>
    <mergeCell ref="K37:L37"/>
    <mergeCell ref="I38:J38"/>
    <mergeCell ref="K38:L38"/>
    <mergeCell ref="D72:E72"/>
    <mergeCell ref="D74:G75"/>
    <mergeCell ref="D77:G78"/>
    <mergeCell ref="I77:J77"/>
    <mergeCell ref="K77:L77"/>
    <mergeCell ref="I78:J78"/>
    <mergeCell ref="K78:L7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42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A91" activePane="bottomLeft" state="frozen"/>
      <selection pane="topLeft" activeCell="I1" activeCellId="0" sqref="I1"/>
      <selection pane="bottomLeft" activeCell="AF105" activeCellId="0" sqref="AF105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5.01"/>
    <col collapsed="false" customWidth="true" hidden="false" outlineLevel="0" max="3" min="3" style="0" width="4.14"/>
    <col collapsed="false" customWidth="true" hidden="false" outlineLevel="0" max="4" min="4" style="0" width="29.42"/>
    <col collapsed="false" customWidth="true" hidden="false" outlineLevel="0" max="5" min="5" style="0" width="4.43"/>
    <col collapsed="false" customWidth="true" hidden="false" outlineLevel="0" max="6" min="6" style="0" width="8.29"/>
    <col collapsed="false" customWidth="true" hidden="false" outlineLevel="0" max="7" min="7" style="0" width="30.28"/>
    <col collapsed="false" customWidth="true" hidden="false" outlineLevel="0" max="8" min="8" style="0" width="10"/>
    <col collapsed="false" customWidth="true" hidden="false" outlineLevel="0" max="10" min="9" style="0" width="7.71"/>
    <col collapsed="false" customWidth="true" hidden="false" outlineLevel="0" max="11" min="11" style="0" width="5.01"/>
    <col collapsed="false" customWidth="true" hidden="false" outlineLevel="0" max="12" min="12" style="0" width="5.28"/>
    <col collapsed="false" customWidth="true" hidden="false" outlineLevel="0" max="13" min="13" style="0" width="5.01"/>
    <col collapsed="false" customWidth="true" hidden="false" outlineLevel="0" max="14" min="14" style="0" width="4.43"/>
    <col collapsed="false" customWidth="true" hidden="false" outlineLevel="0" max="15" min="15" style="0" width="4.14"/>
    <col collapsed="false" customWidth="true" hidden="false" outlineLevel="0" max="16" min="16" style="0" width="5.01"/>
    <col collapsed="false" customWidth="true" hidden="false" outlineLevel="0" max="17" min="17" style="0" width="4.29"/>
    <col collapsed="false" customWidth="true" hidden="false" outlineLevel="0" max="18" min="18" style="0" width="7.71"/>
    <col collapsed="false" customWidth="true" hidden="false" outlineLevel="0" max="19" min="19" style="0" width="4.14"/>
    <col collapsed="false" customWidth="true" hidden="false" outlineLevel="0" max="20" min="20" style="0" width="5.01"/>
    <col collapsed="false" customWidth="true" hidden="false" outlineLevel="0" max="21" min="21" style="0" width="8"/>
    <col collapsed="false" customWidth="true" hidden="false" outlineLevel="0" max="22" min="22" style="0" width="8.57"/>
    <col collapsed="false" customWidth="true" hidden="false" outlineLevel="0" max="23" min="23" style="0" width="8"/>
    <col collapsed="false" customWidth="true" hidden="false" outlineLevel="0" max="25" min="24" style="0" width="6.57"/>
    <col collapsed="false" customWidth="true" hidden="false" outlineLevel="0" max="26" min="26" style="0" width="5.57"/>
    <col collapsed="false" customWidth="true" hidden="false" outlineLevel="0" max="27" min="27" style="0" width="6.57"/>
    <col collapsed="false" customWidth="true" hidden="false" outlineLevel="0" max="28" min="28" style="0" width="9.71"/>
    <col collapsed="false" customWidth="true" hidden="false" outlineLevel="0" max="29" min="29" style="0" width="4.43"/>
    <col collapsed="false" customWidth="true" hidden="false" outlineLevel="0" max="30" min="30" style="0" width="6.57"/>
    <col collapsed="false" customWidth="true" hidden="false" outlineLevel="0" max="31" min="31" style="0" width="9.71"/>
  </cols>
  <sheetData>
    <row r="1" s="1" customFormat="true" ht="16.5" hidden="false" customHeight="false" outlineLevel="0" collapsed="false">
      <c r="A1" s="5" t="s">
        <v>1</v>
      </c>
      <c r="B1" s="6" t="s">
        <v>2</v>
      </c>
      <c r="C1" s="7" t="s">
        <v>3</v>
      </c>
      <c r="D1" s="5" t="s">
        <v>4</v>
      </c>
      <c r="E1" s="5" t="s">
        <v>5</v>
      </c>
      <c r="F1" s="8" t="s">
        <v>6</v>
      </c>
      <c r="G1" s="8" t="s">
        <v>7</v>
      </c>
      <c r="H1" s="8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10" t="s">
        <v>19</v>
      </c>
      <c r="T1" s="9" t="s">
        <v>20</v>
      </c>
      <c r="U1" s="51" t="s">
        <v>21</v>
      </c>
      <c r="V1" s="5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9" t="s">
        <v>29</v>
      </c>
      <c r="AD1" s="9" t="s">
        <v>30</v>
      </c>
      <c r="AE1" s="9" t="s">
        <v>31</v>
      </c>
    </row>
    <row r="2" s="1" customFormat="true" ht="16.5" hidden="false" customHeight="false" outlineLevel="0" collapsed="false">
      <c r="A2" s="11" t="n">
        <v>1</v>
      </c>
      <c r="B2" s="12" t="n">
        <v>18</v>
      </c>
      <c r="C2" s="13" t="n">
        <v>51</v>
      </c>
      <c r="D2" s="17" t="s">
        <v>554</v>
      </c>
      <c r="E2" s="17" t="s">
        <v>555</v>
      </c>
      <c r="F2" s="16" t="n">
        <v>380</v>
      </c>
      <c r="G2" s="17" t="s">
        <v>33</v>
      </c>
      <c r="H2" s="316" t="n">
        <v>616</v>
      </c>
      <c r="I2" s="20" t="n">
        <v>43</v>
      </c>
      <c r="J2" s="20" t="n">
        <v>88</v>
      </c>
      <c r="K2" s="20" t="n">
        <v>64</v>
      </c>
      <c r="L2" s="20" t="n">
        <v>4</v>
      </c>
      <c r="M2" s="20" t="n">
        <v>25</v>
      </c>
      <c r="N2" s="20" t="n">
        <v>66</v>
      </c>
      <c r="O2" s="20" t="n">
        <v>80</v>
      </c>
      <c r="P2" s="20" t="n">
        <v>1</v>
      </c>
      <c r="Q2" s="20" t="n">
        <v>2</v>
      </c>
      <c r="R2" s="20" t="n">
        <v>96</v>
      </c>
      <c r="S2" s="38"/>
      <c r="T2" s="20" t="n">
        <v>0</v>
      </c>
      <c r="U2" s="17" t="n">
        <v>0</v>
      </c>
      <c r="V2" s="17" t="n">
        <v>0</v>
      </c>
      <c r="W2" s="38"/>
      <c r="X2" s="38"/>
      <c r="Y2" s="38"/>
      <c r="Z2" s="38"/>
      <c r="AA2" s="38"/>
      <c r="AB2" s="38"/>
      <c r="AC2" s="20" t="n">
        <v>0</v>
      </c>
      <c r="AD2" s="20" t="n">
        <v>15</v>
      </c>
      <c r="AE2" s="20" t="n">
        <f aca="false">SUM(I2:AD2)</f>
        <v>484</v>
      </c>
    </row>
    <row r="3" s="1" customFormat="true" ht="16.5" hidden="false" customHeight="false" outlineLevel="0" collapsed="false">
      <c r="A3" s="11" t="n">
        <v>2</v>
      </c>
      <c r="B3" s="12" t="n">
        <v>18</v>
      </c>
      <c r="C3" s="13" t="n">
        <v>51</v>
      </c>
      <c r="D3" s="17" t="s">
        <v>554</v>
      </c>
      <c r="E3" s="17" t="s">
        <v>555</v>
      </c>
      <c r="F3" s="16" t="n">
        <v>380</v>
      </c>
      <c r="G3" s="17" t="s">
        <v>34</v>
      </c>
      <c r="H3" s="316" t="n">
        <v>616</v>
      </c>
      <c r="I3" s="20" t="n">
        <v>67</v>
      </c>
      <c r="J3" s="20" t="n">
        <v>78</v>
      </c>
      <c r="K3" s="20" t="n">
        <v>44</v>
      </c>
      <c r="L3" s="20" t="n">
        <v>0</v>
      </c>
      <c r="M3" s="20" t="n">
        <v>35</v>
      </c>
      <c r="N3" s="20" t="n">
        <v>62</v>
      </c>
      <c r="O3" s="20" t="n">
        <v>80</v>
      </c>
      <c r="P3" s="20" t="n">
        <v>2</v>
      </c>
      <c r="Q3" s="20" t="n">
        <v>0</v>
      </c>
      <c r="R3" s="20" t="n">
        <v>83</v>
      </c>
      <c r="S3" s="38"/>
      <c r="T3" s="20" t="n">
        <v>2</v>
      </c>
      <c r="U3" s="17" t="n">
        <v>0</v>
      </c>
      <c r="V3" s="17" t="n">
        <v>1</v>
      </c>
      <c r="W3" s="38"/>
      <c r="X3" s="38"/>
      <c r="Y3" s="38"/>
      <c r="Z3" s="38"/>
      <c r="AA3" s="38"/>
      <c r="AB3" s="38"/>
      <c r="AC3" s="20" t="n">
        <v>0</v>
      </c>
      <c r="AD3" s="20" t="n">
        <v>13</v>
      </c>
      <c r="AE3" s="20" t="n">
        <f aca="false">SUM(I3:AD3)</f>
        <v>467</v>
      </c>
    </row>
    <row r="4" s="1" customFormat="true" ht="16.5" hidden="false" customHeight="false" outlineLevel="0" collapsed="false">
      <c r="A4" s="11" t="n">
        <v>3</v>
      </c>
      <c r="B4" s="12" t="n">
        <v>18</v>
      </c>
      <c r="C4" s="13" t="n">
        <v>51</v>
      </c>
      <c r="D4" s="17" t="s">
        <v>554</v>
      </c>
      <c r="E4" s="17" t="s">
        <v>556</v>
      </c>
      <c r="F4" s="16" t="n">
        <v>381</v>
      </c>
      <c r="G4" s="17" t="s">
        <v>33</v>
      </c>
      <c r="H4" s="316" t="n">
        <v>639</v>
      </c>
      <c r="I4" s="20" t="n">
        <v>57</v>
      </c>
      <c r="J4" s="20" t="n">
        <v>99</v>
      </c>
      <c r="K4" s="20" t="n">
        <v>75</v>
      </c>
      <c r="L4" s="20" t="n">
        <v>0</v>
      </c>
      <c r="M4" s="20" t="n">
        <v>29</v>
      </c>
      <c r="N4" s="20" t="n">
        <v>78</v>
      </c>
      <c r="O4" s="20" t="n">
        <v>40</v>
      </c>
      <c r="P4" s="20" t="n">
        <v>0</v>
      </c>
      <c r="Q4" s="20" t="n">
        <v>0</v>
      </c>
      <c r="R4" s="20" t="n">
        <v>77</v>
      </c>
      <c r="S4" s="38"/>
      <c r="T4" s="20" t="n">
        <v>0</v>
      </c>
      <c r="U4" s="17" t="n">
        <v>0</v>
      </c>
      <c r="V4" s="17" t="n">
        <v>7</v>
      </c>
      <c r="W4" s="38"/>
      <c r="X4" s="38"/>
      <c r="Y4" s="38"/>
      <c r="Z4" s="38"/>
      <c r="AA4" s="38"/>
      <c r="AB4" s="38"/>
      <c r="AC4" s="20" t="n">
        <v>0</v>
      </c>
      <c r="AD4" s="20" t="n">
        <v>18</v>
      </c>
      <c r="AE4" s="20" t="n">
        <f aca="false">SUM(I4:AD4)</f>
        <v>480</v>
      </c>
    </row>
    <row r="5" s="1" customFormat="true" ht="16.5" hidden="false" customHeight="false" outlineLevel="0" collapsed="false">
      <c r="A5" s="11" t="n">
        <v>4</v>
      </c>
      <c r="B5" s="12" t="n">
        <v>18</v>
      </c>
      <c r="C5" s="13" t="n">
        <v>51</v>
      </c>
      <c r="D5" s="17" t="s">
        <v>554</v>
      </c>
      <c r="E5" s="17" t="s">
        <v>556</v>
      </c>
      <c r="F5" s="16" t="n">
        <v>381</v>
      </c>
      <c r="G5" s="17" t="s">
        <v>34</v>
      </c>
      <c r="H5" s="316" t="n">
        <v>638</v>
      </c>
      <c r="I5" s="20" t="n">
        <v>69</v>
      </c>
      <c r="J5" s="20" t="n">
        <v>102</v>
      </c>
      <c r="K5" s="20" t="n">
        <v>81</v>
      </c>
      <c r="L5" s="20" t="n">
        <v>1</v>
      </c>
      <c r="M5" s="20" t="n">
        <v>36</v>
      </c>
      <c r="N5" s="20" t="n">
        <v>91</v>
      </c>
      <c r="O5" s="20" t="n">
        <v>42</v>
      </c>
      <c r="P5" s="20" t="n">
        <v>0</v>
      </c>
      <c r="Q5" s="20" t="n">
        <v>0</v>
      </c>
      <c r="R5" s="20" t="n">
        <v>74</v>
      </c>
      <c r="S5" s="38"/>
      <c r="T5" s="20" t="n">
        <v>0</v>
      </c>
      <c r="U5" s="17" t="n">
        <v>0</v>
      </c>
      <c r="V5" s="17" t="n">
        <v>3</v>
      </c>
      <c r="W5" s="38"/>
      <c r="X5" s="38"/>
      <c r="Y5" s="38"/>
      <c r="Z5" s="38"/>
      <c r="AA5" s="38"/>
      <c r="AB5" s="38"/>
      <c r="AC5" s="20" t="n">
        <v>0</v>
      </c>
      <c r="AD5" s="20" t="n">
        <v>17</v>
      </c>
      <c r="AE5" s="20" t="n">
        <f aca="false">SUM(I5:AD5)</f>
        <v>516</v>
      </c>
    </row>
    <row r="6" s="1" customFormat="true" ht="16.5" hidden="false" customHeight="false" outlineLevel="0" collapsed="false">
      <c r="A6" s="11" t="n">
        <v>5</v>
      </c>
      <c r="B6" s="12" t="n">
        <v>18</v>
      </c>
      <c r="C6" s="13" t="n">
        <v>51</v>
      </c>
      <c r="D6" s="17" t="s">
        <v>554</v>
      </c>
      <c r="E6" s="17" t="s">
        <v>557</v>
      </c>
      <c r="F6" s="16" t="n">
        <v>382</v>
      </c>
      <c r="G6" s="17" t="s">
        <v>33</v>
      </c>
      <c r="H6" s="316" t="n">
        <v>608</v>
      </c>
      <c r="I6" s="20" t="n">
        <v>72</v>
      </c>
      <c r="J6" s="20" t="n">
        <v>72</v>
      </c>
      <c r="K6" s="20" t="n">
        <v>82</v>
      </c>
      <c r="L6" s="20" t="n">
        <v>5</v>
      </c>
      <c r="M6" s="20" t="n">
        <v>26</v>
      </c>
      <c r="N6" s="20" t="n">
        <v>68</v>
      </c>
      <c r="O6" s="20" t="n">
        <v>60</v>
      </c>
      <c r="P6" s="20" t="n">
        <v>0</v>
      </c>
      <c r="Q6" s="20" t="n">
        <v>0</v>
      </c>
      <c r="R6" s="20" t="n">
        <v>75</v>
      </c>
      <c r="S6" s="38"/>
      <c r="T6" s="20" t="n">
        <v>0</v>
      </c>
      <c r="U6" s="17" t="n">
        <v>0</v>
      </c>
      <c r="V6" s="17" t="n">
        <v>1</v>
      </c>
      <c r="W6" s="38"/>
      <c r="X6" s="38"/>
      <c r="Y6" s="38"/>
      <c r="Z6" s="38"/>
      <c r="AA6" s="38"/>
      <c r="AB6" s="38"/>
      <c r="AC6" s="20" t="n">
        <v>0</v>
      </c>
      <c r="AD6" s="20" t="n">
        <v>15</v>
      </c>
      <c r="AE6" s="20" t="n">
        <f aca="false">SUM(I6:AD6)</f>
        <v>476</v>
      </c>
    </row>
    <row r="7" s="1" customFormat="true" ht="16.5" hidden="false" customHeight="false" outlineLevel="0" collapsed="false">
      <c r="A7" s="11" t="n">
        <v>6</v>
      </c>
      <c r="B7" s="12" t="n">
        <v>18</v>
      </c>
      <c r="C7" s="13" t="n">
        <v>51</v>
      </c>
      <c r="D7" s="17" t="s">
        <v>554</v>
      </c>
      <c r="E7" s="17" t="s">
        <v>557</v>
      </c>
      <c r="F7" s="16" t="n">
        <v>382</v>
      </c>
      <c r="G7" s="17" t="s">
        <v>34</v>
      </c>
      <c r="H7" s="316" t="n">
        <v>608</v>
      </c>
      <c r="I7" s="20" t="n">
        <v>66</v>
      </c>
      <c r="J7" s="20" t="n">
        <v>64</v>
      </c>
      <c r="K7" s="20" t="n">
        <v>74</v>
      </c>
      <c r="L7" s="20" t="n">
        <v>0</v>
      </c>
      <c r="M7" s="20" t="n">
        <v>18</v>
      </c>
      <c r="N7" s="20" t="n">
        <v>97</v>
      </c>
      <c r="O7" s="20" t="n">
        <v>43</v>
      </c>
      <c r="P7" s="20" t="n">
        <v>2</v>
      </c>
      <c r="Q7" s="20" t="n">
        <v>0</v>
      </c>
      <c r="R7" s="20" t="n">
        <v>75</v>
      </c>
      <c r="S7" s="38"/>
      <c r="T7" s="20" t="n">
        <v>5</v>
      </c>
      <c r="U7" s="17" t="n">
        <v>0</v>
      </c>
      <c r="V7" s="17" t="n">
        <v>0</v>
      </c>
      <c r="W7" s="38"/>
      <c r="X7" s="38"/>
      <c r="Y7" s="38"/>
      <c r="Z7" s="38"/>
      <c r="AA7" s="38"/>
      <c r="AB7" s="38"/>
      <c r="AC7" s="20" t="n">
        <v>0</v>
      </c>
      <c r="AD7" s="20" t="n">
        <v>21</v>
      </c>
      <c r="AE7" s="20" t="n">
        <f aca="false">SUM(I7:AD7)</f>
        <v>465</v>
      </c>
    </row>
    <row r="8" s="1" customFormat="true" ht="16.5" hidden="false" customHeight="false" outlineLevel="0" collapsed="false">
      <c r="A8" s="11" t="n">
        <v>7</v>
      </c>
      <c r="B8" s="12" t="n">
        <v>18</v>
      </c>
      <c r="C8" s="13" t="n">
        <v>51</v>
      </c>
      <c r="D8" s="17" t="s">
        <v>554</v>
      </c>
      <c r="E8" s="17" t="s">
        <v>557</v>
      </c>
      <c r="F8" s="16" t="n">
        <v>382</v>
      </c>
      <c r="G8" s="17" t="s">
        <v>35</v>
      </c>
      <c r="H8" s="316" t="n">
        <v>608</v>
      </c>
      <c r="I8" s="20" t="n">
        <v>74</v>
      </c>
      <c r="J8" s="20" t="n">
        <v>90</v>
      </c>
      <c r="K8" s="20" t="n">
        <v>100</v>
      </c>
      <c r="L8" s="20" t="n">
        <v>2</v>
      </c>
      <c r="M8" s="20" t="n">
        <v>30</v>
      </c>
      <c r="N8" s="20" t="n">
        <v>69</v>
      </c>
      <c r="O8" s="20" t="n">
        <v>37</v>
      </c>
      <c r="P8" s="20" t="n">
        <v>3</v>
      </c>
      <c r="Q8" s="20" t="n">
        <v>2</v>
      </c>
      <c r="R8" s="20" t="n">
        <v>52</v>
      </c>
      <c r="S8" s="38"/>
      <c r="T8" s="20" t="n">
        <v>1</v>
      </c>
      <c r="U8" s="17" t="n">
        <v>0</v>
      </c>
      <c r="V8" s="17" t="n">
        <v>1</v>
      </c>
      <c r="W8" s="38"/>
      <c r="X8" s="38"/>
      <c r="Y8" s="38"/>
      <c r="Z8" s="38"/>
      <c r="AA8" s="38"/>
      <c r="AB8" s="38"/>
      <c r="AC8" s="20" t="n">
        <v>0</v>
      </c>
      <c r="AD8" s="20" t="n">
        <v>11</v>
      </c>
      <c r="AE8" s="20" t="n">
        <f aca="false">SUM(I8:AD8)</f>
        <v>472</v>
      </c>
    </row>
    <row r="9" s="1" customFormat="true" ht="16.5" hidden="false" customHeight="false" outlineLevel="0" collapsed="false">
      <c r="A9" s="11" t="n">
        <v>8</v>
      </c>
      <c r="B9" s="12" t="n">
        <v>18</v>
      </c>
      <c r="C9" s="13" t="n">
        <v>51</v>
      </c>
      <c r="D9" s="17" t="s">
        <v>554</v>
      </c>
      <c r="E9" s="17" t="s">
        <v>558</v>
      </c>
      <c r="F9" s="16" t="n">
        <v>383</v>
      </c>
      <c r="G9" s="17" t="s">
        <v>33</v>
      </c>
      <c r="H9" s="316" t="n">
        <v>152</v>
      </c>
      <c r="I9" s="20" t="n">
        <v>22</v>
      </c>
      <c r="J9" s="20" t="n">
        <v>18</v>
      </c>
      <c r="K9" s="20" t="n">
        <v>15</v>
      </c>
      <c r="L9" s="20" t="n">
        <v>0</v>
      </c>
      <c r="M9" s="20" t="n">
        <v>5</v>
      </c>
      <c r="N9" s="20" t="n">
        <v>43</v>
      </c>
      <c r="O9" s="20" t="n">
        <v>6</v>
      </c>
      <c r="P9" s="20" t="n">
        <v>0</v>
      </c>
      <c r="Q9" s="20" t="n">
        <v>0</v>
      </c>
      <c r="R9" s="20" t="n">
        <v>8</v>
      </c>
      <c r="S9" s="38"/>
      <c r="T9" s="20" t="n">
        <v>0</v>
      </c>
      <c r="U9" s="17" t="n">
        <v>0</v>
      </c>
      <c r="V9" s="17" t="n">
        <v>0</v>
      </c>
      <c r="W9" s="38"/>
      <c r="X9" s="38"/>
      <c r="Y9" s="38"/>
      <c r="Z9" s="38"/>
      <c r="AA9" s="38"/>
      <c r="AB9" s="38"/>
      <c r="AC9" s="20" t="n">
        <v>0</v>
      </c>
      <c r="AD9" s="20" t="n">
        <v>5</v>
      </c>
      <c r="AE9" s="20" t="n">
        <f aca="false">SUM(I9:AD9)</f>
        <v>122</v>
      </c>
    </row>
    <row r="10" s="1" customFormat="true" ht="16.5" hidden="false" customHeight="false" outlineLevel="0" collapsed="false">
      <c r="A10" s="11" t="n">
        <v>9</v>
      </c>
      <c r="B10" s="12" t="n">
        <v>18</v>
      </c>
      <c r="C10" s="13" t="n">
        <v>51</v>
      </c>
      <c r="D10" s="17" t="s">
        <v>554</v>
      </c>
      <c r="E10" s="17" t="s">
        <v>559</v>
      </c>
      <c r="F10" s="16" t="n">
        <v>384</v>
      </c>
      <c r="G10" s="27" t="s">
        <v>33</v>
      </c>
      <c r="H10" s="316" t="n">
        <v>109</v>
      </c>
      <c r="I10" s="20" t="n">
        <v>13</v>
      </c>
      <c r="J10" s="20" t="n">
        <v>24</v>
      </c>
      <c r="K10" s="20" t="n">
        <v>7</v>
      </c>
      <c r="L10" s="20" t="n">
        <v>0</v>
      </c>
      <c r="M10" s="20" t="n">
        <v>7</v>
      </c>
      <c r="N10" s="20" t="n">
        <v>16</v>
      </c>
      <c r="O10" s="20" t="n">
        <v>4</v>
      </c>
      <c r="P10" s="20" t="n">
        <v>0</v>
      </c>
      <c r="Q10" s="20" t="n">
        <v>0</v>
      </c>
      <c r="R10" s="20" t="n">
        <v>23</v>
      </c>
      <c r="S10" s="38"/>
      <c r="T10" s="20" t="n">
        <v>0</v>
      </c>
      <c r="U10" s="17" t="n">
        <v>0</v>
      </c>
      <c r="V10" s="17" t="n">
        <v>0</v>
      </c>
      <c r="W10" s="38"/>
      <c r="X10" s="38"/>
      <c r="Y10" s="38"/>
      <c r="Z10" s="38"/>
      <c r="AA10" s="38"/>
      <c r="AB10" s="38"/>
      <c r="AC10" s="20" t="n">
        <v>0</v>
      </c>
      <c r="AD10" s="20" t="n">
        <v>4</v>
      </c>
      <c r="AE10" s="20" t="n">
        <f aca="false">SUM(I10:AD10)</f>
        <v>98</v>
      </c>
    </row>
    <row r="11" s="1" customFormat="true" ht="16.5" hidden="false" customHeight="false" outlineLevel="0" collapsed="false">
      <c r="A11" s="11" t="n">
        <v>10</v>
      </c>
      <c r="B11" s="12" t="n">
        <v>18</v>
      </c>
      <c r="C11" s="13" t="n">
        <v>51</v>
      </c>
      <c r="D11" s="17" t="s">
        <v>554</v>
      </c>
      <c r="E11" s="17" t="s">
        <v>560</v>
      </c>
      <c r="F11" s="16" t="n">
        <v>385</v>
      </c>
      <c r="G11" s="17" t="s">
        <v>33</v>
      </c>
      <c r="H11" s="316" t="n">
        <v>680</v>
      </c>
      <c r="I11" s="20" t="n">
        <v>117</v>
      </c>
      <c r="J11" s="20" t="n">
        <v>58</v>
      </c>
      <c r="K11" s="20" t="n">
        <v>68</v>
      </c>
      <c r="L11" s="20" t="n">
        <v>1</v>
      </c>
      <c r="M11" s="20" t="n">
        <v>5</v>
      </c>
      <c r="N11" s="20" t="n">
        <v>69</v>
      </c>
      <c r="O11" s="20" t="n">
        <v>116</v>
      </c>
      <c r="P11" s="20" t="n">
        <v>1</v>
      </c>
      <c r="Q11" s="20" t="n">
        <v>0</v>
      </c>
      <c r="R11" s="20" t="n">
        <v>60</v>
      </c>
      <c r="S11" s="38"/>
      <c r="T11" s="20" t="n">
        <v>0</v>
      </c>
      <c r="U11" s="17" t="n">
        <v>0</v>
      </c>
      <c r="V11" s="17" t="n">
        <v>0</v>
      </c>
      <c r="W11" s="38"/>
      <c r="X11" s="38"/>
      <c r="Y11" s="38"/>
      <c r="Z11" s="38"/>
      <c r="AA11" s="38" t="n">
        <v>0</v>
      </c>
      <c r="AB11" s="38" t="n">
        <v>0</v>
      </c>
      <c r="AC11" s="20" t="n">
        <v>0</v>
      </c>
      <c r="AD11" s="20" t="n">
        <v>17</v>
      </c>
      <c r="AE11" s="20" t="n">
        <f aca="false">SUM(I11:AD11)</f>
        <v>512</v>
      </c>
    </row>
    <row r="12" s="1" customFormat="true" ht="16.5" hidden="false" customHeight="false" outlineLevel="0" collapsed="false">
      <c r="C12" s="29" t="s">
        <v>65</v>
      </c>
      <c r="D12" s="30" t="s">
        <v>66</v>
      </c>
      <c r="E12" s="30"/>
      <c r="F12" s="30"/>
      <c r="G12" s="30"/>
      <c r="H12" s="30" t="n">
        <f aca="false">SUM(H2:H11)</f>
        <v>5274</v>
      </c>
      <c r="I12" s="31" t="n">
        <f aca="false">SUM(I2:I11)</f>
        <v>600</v>
      </c>
      <c r="J12" s="31" t="n">
        <f aca="false">SUM(J2:J11)</f>
        <v>693</v>
      </c>
      <c r="K12" s="31" t="n">
        <f aca="false">SUM(K2:K11)</f>
        <v>610</v>
      </c>
      <c r="L12" s="31" t="n">
        <f aca="false">SUM(L2:L11)</f>
        <v>13</v>
      </c>
      <c r="M12" s="317" t="n">
        <v>276</v>
      </c>
      <c r="N12" s="318" t="n">
        <f aca="false">SUM(N2:N11)</f>
        <v>659</v>
      </c>
      <c r="O12" s="31" t="n">
        <f aca="false">SUM(O2:O11)</f>
        <v>508</v>
      </c>
      <c r="P12" s="31" t="n">
        <f aca="false">SUM(P2:P11)</f>
        <v>9</v>
      </c>
      <c r="Q12" s="317" t="n">
        <v>5</v>
      </c>
      <c r="R12" s="317" t="n">
        <v>613</v>
      </c>
      <c r="S12" s="251" t="n">
        <f aca="false">SUM(S2:S11)</f>
        <v>0</v>
      </c>
      <c r="T12" s="31" t="n">
        <f aca="false">SUM(T2:T11)</f>
        <v>8</v>
      </c>
      <c r="U12" s="77" t="n">
        <f aca="false">SUM(U2:U11)</f>
        <v>0</v>
      </c>
      <c r="V12" s="319" t="n">
        <v>14</v>
      </c>
      <c r="W12" s="251" t="n">
        <f aca="false">SUM(W2:W11)</f>
        <v>0</v>
      </c>
      <c r="X12" s="251" t="n">
        <f aca="false">SUM(X2:X11)</f>
        <v>0</v>
      </c>
      <c r="Y12" s="251" t="n">
        <f aca="false">SUM(Y2:Y11)</f>
        <v>0</v>
      </c>
      <c r="Z12" s="251" t="n">
        <f aca="false">SUM(Z2:Z11)</f>
        <v>0</v>
      </c>
      <c r="AA12" s="251" t="n">
        <f aca="false">SUM(AA2:AA11)</f>
        <v>0</v>
      </c>
      <c r="AB12" s="251" t="n">
        <f aca="false">SUM(AB2:AB11)</f>
        <v>0</v>
      </c>
      <c r="AC12" s="31" t="n">
        <f aca="false">SUM(AC2:AC11)</f>
        <v>0</v>
      </c>
      <c r="AD12" s="31" t="n">
        <f aca="false">SUM(AD2:AD11)</f>
        <v>136</v>
      </c>
      <c r="AE12" s="20" t="n">
        <f aca="false">SUM(I12:AD12)</f>
        <v>4144</v>
      </c>
    </row>
    <row r="13" s="1" customFormat="true" ht="16.5" hidden="false" customHeight="false" outlineLevel="0" collapsed="false">
      <c r="D13" s="320" t="s">
        <v>561</v>
      </c>
      <c r="F13" s="3"/>
      <c r="G13" s="3"/>
      <c r="J13" s="20"/>
      <c r="K13" s="20"/>
      <c r="L13" s="20"/>
      <c r="M13" s="20"/>
      <c r="N13" s="20"/>
      <c r="O13" s="20"/>
      <c r="P13" s="20"/>
      <c r="Q13" s="20"/>
      <c r="R13" s="20"/>
      <c r="S13" s="17"/>
      <c r="T13" s="20"/>
      <c r="U13" s="17"/>
      <c r="V13" s="17" t="n">
        <f aca="false">V12/2</f>
        <v>7</v>
      </c>
      <c r="W13" s="17"/>
      <c r="X13" s="20"/>
      <c r="Y13" s="20"/>
      <c r="Z13" s="20"/>
      <c r="AA13" s="20"/>
      <c r="AB13" s="20"/>
      <c r="AC13" s="20"/>
      <c r="AD13" s="20"/>
      <c r="AE13" s="20"/>
    </row>
    <row r="14" s="1" customFormat="true" ht="16.5" hidden="false" customHeight="true" outlineLevel="0" collapsed="false">
      <c r="C14" s="29" t="s">
        <v>67</v>
      </c>
      <c r="D14" s="32" t="s">
        <v>68</v>
      </c>
      <c r="E14" s="32"/>
      <c r="F14" s="32"/>
      <c r="G14" s="32"/>
      <c r="H14" s="33" t="s">
        <v>8</v>
      </c>
      <c r="I14" s="9" t="s">
        <v>9</v>
      </c>
      <c r="J14" s="9" t="s">
        <v>10</v>
      </c>
      <c r="K14" s="9" t="s">
        <v>11</v>
      </c>
      <c r="L14" s="9" t="s">
        <v>12</v>
      </c>
      <c r="M14" s="9" t="s">
        <v>13</v>
      </c>
      <c r="N14" s="9" t="s">
        <v>14</v>
      </c>
      <c r="O14" s="9" t="s">
        <v>15</v>
      </c>
      <c r="P14" s="9" t="s">
        <v>16</v>
      </c>
      <c r="Q14" s="9" t="s">
        <v>17</v>
      </c>
      <c r="R14" s="9" t="s">
        <v>18</v>
      </c>
      <c r="S14" s="10" t="s">
        <v>19</v>
      </c>
      <c r="T14" s="9" t="s">
        <v>20</v>
      </c>
      <c r="U14" s="10" t="s">
        <v>24</v>
      </c>
      <c r="V14" s="10" t="s">
        <v>25</v>
      </c>
      <c r="W14" s="10" t="s">
        <v>26</v>
      </c>
      <c r="X14" s="10" t="s">
        <v>27</v>
      </c>
      <c r="Y14" s="10" t="s">
        <v>28</v>
      </c>
      <c r="Z14" s="9" t="s">
        <v>29</v>
      </c>
      <c r="AA14" s="9" t="s">
        <v>30</v>
      </c>
      <c r="AB14" s="9" t="s">
        <v>31</v>
      </c>
      <c r="AC14" s="20"/>
      <c r="AD14" s="20"/>
      <c r="AE14" s="20"/>
    </row>
    <row r="15" s="1" customFormat="true" ht="16.5" hidden="false" customHeight="false" outlineLevel="0" collapsed="false">
      <c r="D15" s="32"/>
      <c r="E15" s="32"/>
      <c r="F15" s="32"/>
      <c r="G15" s="32"/>
      <c r="H15" s="20" t="n">
        <f aca="false">H12</f>
        <v>5274</v>
      </c>
      <c r="I15" s="20" t="n">
        <f aca="false">I12</f>
        <v>600</v>
      </c>
      <c r="J15" s="321" t="n">
        <f aca="false">J12+7</f>
        <v>700</v>
      </c>
      <c r="K15" s="20" t="n">
        <f aca="false">K12</f>
        <v>610</v>
      </c>
      <c r="L15" s="321" t="n">
        <f aca="false">L12+7</f>
        <v>20</v>
      </c>
      <c r="M15" s="20" t="n">
        <f aca="false">M12</f>
        <v>276</v>
      </c>
      <c r="N15" s="20" t="n">
        <f aca="false">N12</f>
        <v>659</v>
      </c>
      <c r="O15" s="20" t="n">
        <f aca="false">O12</f>
        <v>508</v>
      </c>
      <c r="P15" s="20" t="n">
        <f aca="false">P12</f>
        <v>9</v>
      </c>
      <c r="Q15" s="20" t="n">
        <f aca="false">Q12</f>
        <v>5</v>
      </c>
      <c r="R15" s="20" t="n">
        <f aca="false">R12</f>
        <v>613</v>
      </c>
      <c r="S15" s="38" t="n">
        <f aca="false">S12</f>
        <v>0</v>
      </c>
      <c r="T15" s="20" t="n">
        <f aca="false">T12</f>
        <v>8</v>
      </c>
      <c r="U15" s="38" t="n">
        <f aca="false">X12</f>
        <v>0</v>
      </c>
      <c r="V15" s="38" t="n">
        <f aca="false">Y12</f>
        <v>0</v>
      </c>
      <c r="W15" s="38" t="n">
        <f aca="false">Z12</f>
        <v>0</v>
      </c>
      <c r="X15" s="38" t="n">
        <f aca="false">AA12</f>
        <v>0</v>
      </c>
      <c r="Y15" s="38" t="n">
        <f aca="false">AB12</f>
        <v>0</v>
      </c>
      <c r="Z15" s="20" t="n">
        <f aca="false">AC12</f>
        <v>0</v>
      </c>
      <c r="AA15" s="20" t="n">
        <f aca="false">AD12</f>
        <v>136</v>
      </c>
      <c r="AB15" s="20" t="n">
        <f aca="false">SUM(I15:AA15)</f>
        <v>4144</v>
      </c>
      <c r="AC15" s="20"/>
      <c r="AD15" s="20"/>
      <c r="AE15" s="20"/>
    </row>
    <row r="16" s="1" customFormat="true" ht="16.5" hidden="false" customHeight="false" outlineLevel="0" collapsed="false">
      <c r="F16" s="3"/>
      <c r="G16" s="3"/>
      <c r="AC16" s="20"/>
      <c r="AD16" s="20"/>
      <c r="AE16" s="20"/>
    </row>
    <row r="17" s="1" customFormat="true" ht="29.25" hidden="false" customHeight="true" outlineLevel="0" collapsed="false">
      <c r="C17" s="29" t="s">
        <v>69</v>
      </c>
      <c r="D17" s="32" t="s">
        <v>70</v>
      </c>
      <c r="E17" s="32"/>
      <c r="F17" s="32"/>
      <c r="G17" s="32"/>
      <c r="H17" s="33" t="s">
        <v>8</v>
      </c>
      <c r="I17" s="34" t="s">
        <v>9</v>
      </c>
      <c r="J17" s="34" t="s">
        <v>72</v>
      </c>
      <c r="K17" s="34"/>
      <c r="L17" s="34" t="s">
        <v>11</v>
      </c>
      <c r="M17" s="9" t="s">
        <v>13</v>
      </c>
      <c r="N17" s="9" t="s">
        <v>14</v>
      </c>
      <c r="O17" s="9" t="s">
        <v>15</v>
      </c>
      <c r="P17" s="9" t="s">
        <v>16</v>
      </c>
      <c r="Q17" s="9" t="s">
        <v>17</v>
      </c>
      <c r="R17" s="9" t="s">
        <v>18</v>
      </c>
      <c r="S17" s="9" t="s">
        <v>19</v>
      </c>
      <c r="T17" s="9" t="s">
        <v>20</v>
      </c>
      <c r="U17" s="9" t="s">
        <v>24</v>
      </c>
      <c r="V17" s="9" t="s">
        <v>25</v>
      </c>
      <c r="W17" s="9" t="s">
        <v>26</v>
      </c>
      <c r="X17" s="9" t="s">
        <v>27</v>
      </c>
      <c r="Y17" s="9" t="s">
        <v>28</v>
      </c>
      <c r="Z17" s="9" t="s">
        <v>29</v>
      </c>
      <c r="AA17" s="9" t="s">
        <v>30</v>
      </c>
      <c r="AB17" s="9" t="s">
        <v>31</v>
      </c>
      <c r="AC17" s="20"/>
      <c r="AD17" s="20"/>
      <c r="AE17" s="20"/>
    </row>
    <row r="18" s="1" customFormat="true" ht="16.5" hidden="false" customHeight="false" outlineLevel="0" collapsed="false">
      <c r="D18" s="32"/>
      <c r="E18" s="32"/>
      <c r="F18" s="32"/>
      <c r="G18" s="32"/>
      <c r="H18" s="20" t="n">
        <f aca="false">H12</f>
        <v>5274</v>
      </c>
      <c r="I18" s="64" t="n">
        <f aca="false">I15</f>
        <v>600</v>
      </c>
      <c r="J18" s="322" t="n">
        <f aca="false">J15+L15</f>
        <v>720</v>
      </c>
      <c r="K18" s="322"/>
      <c r="L18" s="64" t="n">
        <f aca="false">K15</f>
        <v>610</v>
      </c>
      <c r="M18" s="20" t="n">
        <f aca="false">M15</f>
        <v>276</v>
      </c>
      <c r="N18" s="20" t="n">
        <f aca="false">N15</f>
        <v>659</v>
      </c>
      <c r="O18" s="20" t="n">
        <f aca="false">O15</f>
        <v>508</v>
      </c>
      <c r="P18" s="20" t="n">
        <f aca="false">P15</f>
        <v>9</v>
      </c>
      <c r="Q18" s="20" t="n">
        <f aca="false">Q15</f>
        <v>5</v>
      </c>
      <c r="R18" s="20" t="n">
        <f aca="false">R15</f>
        <v>613</v>
      </c>
      <c r="S18" s="20" t="s">
        <v>148</v>
      </c>
      <c r="T18" s="20" t="n">
        <f aca="false">T15</f>
        <v>8</v>
      </c>
      <c r="U18" s="18" t="s">
        <v>148</v>
      </c>
      <c r="V18" s="18" t="s">
        <v>148</v>
      </c>
      <c r="W18" s="18" t="s">
        <v>148</v>
      </c>
      <c r="X18" s="18" t="s">
        <v>148</v>
      </c>
      <c r="Y18" s="18" t="s">
        <v>148</v>
      </c>
      <c r="Z18" s="20" t="n">
        <f aca="false">Z15</f>
        <v>0</v>
      </c>
      <c r="AA18" s="20" t="n">
        <f aca="false">AA15</f>
        <v>136</v>
      </c>
      <c r="AB18" s="20" t="n">
        <f aca="false">SUM(I18:AA18)</f>
        <v>4144</v>
      </c>
      <c r="AC18" s="31"/>
      <c r="AD18" s="31"/>
      <c r="AE18" s="31"/>
    </row>
    <row r="19" s="1" customFormat="true" ht="16.5" hidden="false" customHeight="false" outlineLevel="0" collapsed="false"/>
    <row r="20" s="1" customFormat="true" ht="16.5" hidden="false" customHeight="false" outlineLevel="0" collapsed="false"/>
    <row r="21" customFormat="false" ht="15" hidden="false" customHeight="false" outlineLevel="0" collapsed="false">
      <c r="A21" s="5" t="s">
        <v>1</v>
      </c>
      <c r="B21" s="6" t="s">
        <v>2</v>
      </c>
      <c r="C21" s="7" t="s">
        <v>3</v>
      </c>
      <c r="D21" s="5" t="s">
        <v>4</v>
      </c>
      <c r="E21" s="5" t="s">
        <v>5</v>
      </c>
      <c r="F21" s="8" t="s">
        <v>6</v>
      </c>
      <c r="G21" s="8" t="s">
        <v>7</v>
      </c>
      <c r="H21" s="8" t="s">
        <v>8</v>
      </c>
      <c r="I21" s="9" t="s">
        <v>9</v>
      </c>
      <c r="J21" s="9" t="s">
        <v>10</v>
      </c>
      <c r="K21" s="9" t="s">
        <v>11</v>
      </c>
      <c r="L21" s="9" t="s">
        <v>12</v>
      </c>
      <c r="M21" s="9" t="s">
        <v>13</v>
      </c>
      <c r="N21" s="9" t="s">
        <v>14</v>
      </c>
      <c r="O21" s="9" t="s">
        <v>15</v>
      </c>
      <c r="P21" s="9" t="s">
        <v>16</v>
      </c>
      <c r="Q21" s="9" t="s">
        <v>17</v>
      </c>
      <c r="R21" s="9" t="s">
        <v>18</v>
      </c>
      <c r="S21" s="9" t="s">
        <v>19</v>
      </c>
      <c r="T21" s="9" t="s">
        <v>20</v>
      </c>
      <c r="U21" s="10" t="s">
        <v>21</v>
      </c>
      <c r="V21" s="10" t="s">
        <v>22</v>
      </c>
      <c r="W21" s="10" t="s">
        <v>23</v>
      </c>
      <c r="X21" s="9" t="s">
        <v>24</v>
      </c>
      <c r="Y21" s="9" t="s">
        <v>25</v>
      </c>
      <c r="Z21" s="9" t="s">
        <v>26</v>
      </c>
      <c r="AA21" s="9" t="s">
        <v>27</v>
      </c>
      <c r="AB21" s="9" t="s">
        <v>28</v>
      </c>
      <c r="AC21" s="9" t="s">
        <v>29</v>
      </c>
      <c r="AD21" s="9" t="s">
        <v>30</v>
      </c>
      <c r="AE21" s="9" t="s">
        <v>31</v>
      </c>
    </row>
    <row r="22" s="1" customFormat="true" ht="16.5" hidden="false" customHeight="false" outlineLevel="0" collapsed="false">
      <c r="A22" s="11" t="n">
        <v>1</v>
      </c>
      <c r="B22" s="12" t="n">
        <v>18</v>
      </c>
      <c r="C22" s="13" t="n">
        <v>101</v>
      </c>
      <c r="D22" s="17" t="s">
        <v>562</v>
      </c>
      <c r="E22" s="17" t="s">
        <v>562</v>
      </c>
      <c r="F22" s="16" t="n">
        <v>386</v>
      </c>
      <c r="G22" s="17" t="s">
        <v>33</v>
      </c>
      <c r="H22" s="37" t="n">
        <v>508</v>
      </c>
      <c r="I22" s="20" t="n">
        <v>1</v>
      </c>
      <c r="J22" s="20" t="n">
        <v>13</v>
      </c>
      <c r="K22" s="20" t="n">
        <v>7</v>
      </c>
      <c r="L22" s="20" t="n">
        <v>0</v>
      </c>
      <c r="M22" s="20" t="n">
        <v>58</v>
      </c>
      <c r="N22" s="20" t="n">
        <v>203</v>
      </c>
      <c r="O22" s="20" t="n">
        <v>0</v>
      </c>
      <c r="P22" s="20" t="n">
        <v>0</v>
      </c>
      <c r="Q22" s="20" t="n">
        <v>0</v>
      </c>
      <c r="R22" s="20" t="n">
        <v>156</v>
      </c>
      <c r="S22" s="20" t="n">
        <v>0</v>
      </c>
      <c r="T22" s="20" t="n">
        <v>0</v>
      </c>
      <c r="U22" s="38" t="n">
        <v>0</v>
      </c>
      <c r="V22" s="38" t="n">
        <v>0</v>
      </c>
      <c r="AC22" s="20" t="n">
        <v>0</v>
      </c>
      <c r="AD22" s="20" t="n">
        <v>1</v>
      </c>
      <c r="AE22" s="20" t="n">
        <f aca="false">SUM(I22:AD22)</f>
        <v>439</v>
      </c>
    </row>
    <row r="23" s="1" customFormat="true" ht="16.5" hidden="false" customHeight="false" outlineLevel="0" collapsed="false">
      <c r="A23" s="11" t="n">
        <v>1</v>
      </c>
      <c r="B23" s="12" t="n">
        <v>18</v>
      </c>
      <c r="C23" s="13" t="n">
        <v>106</v>
      </c>
      <c r="D23" s="17" t="s">
        <v>562</v>
      </c>
      <c r="E23" s="17" t="s">
        <v>562</v>
      </c>
      <c r="F23" s="16" t="n">
        <v>386</v>
      </c>
      <c r="G23" s="17" t="s">
        <v>330</v>
      </c>
      <c r="H23" s="37" t="n">
        <v>508</v>
      </c>
      <c r="I23" s="20" t="n">
        <v>0</v>
      </c>
      <c r="J23" s="20" t="n">
        <v>16</v>
      </c>
      <c r="K23" s="20" t="n">
        <v>9</v>
      </c>
      <c r="L23" s="20" t="n">
        <v>2</v>
      </c>
      <c r="M23" s="20" t="n">
        <v>53</v>
      </c>
      <c r="N23" s="20" t="n">
        <v>179</v>
      </c>
      <c r="O23" s="20" t="n">
        <v>0</v>
      </c>
      <c r="P23" s="20" t="n">
        <v>0</v>
      </c>
      <c r="Q23" s="20" t="n">
        <v>0</v>
      </c>
      <c r="R23" s="20" t="n">
        <v>166</v>
      </c>
      <c r="S23" s="20" t="n">
        <v>0</v>
      </c>
      <c r="T23" s="20" t="n">
        <v>0</v>
      </c>
      <c r="U23" s="38" t="n">
        <v>0</v>
      </c>
      <c r="V23" s="38" t="n">
        <v>0</v>
      </c>
      <c r="AC23" s="20" t="n">
        <v>0</v>
      </c>
      <c r="AD23" s="20" t="n">
        <v>6</v>
      </c>
      <c r="AE23" s="20" t="n">
        <f aca="false">SUM(I23:AD23)</f>
        <v>431</v>
      </c>
    </row>
    <row r="24" s="1" customFormat="true" ht="16.5" hidden="false" customHeight="false" outlineLevel="0" collapsed="false">
      <c r="C24" s="29" t="s">
        <v>65</v>
      </c>
      <c r="D24" s="30" t="s">
        <v>66</v>
      </c>
      <c r="E24" s="30"/>
      <c r="F24" s="30"/>
      <c r="G24" s="30"/>
      <c r="H24" s="31"/>
      <c r="I24" s="31" t="n">
        <f aca="false">I23+I22</f>
        <v>1</v>
      </c>
      <c r="J24" s="31" t="n">
        <f aca="false">J23+J22</f>
        <v>29</v>
      </c>
      <c r="K24" s="31" t="n">
        <f aca="false">K23+K22</f>
        <v>16</v>
      </c>
      <c r="L24" s="31" t="n">
        <f aca="false">L23+L22</f>
        <v>2</v>
      </c>
      <c r="M24" s="31" t="n">
        <f aca="false">M23+M22</f>
        <v>111</v>
      </c>
      <c r="N24" s="31" t="n">
        <f aca="false">N23+N22</f>
        <v>382</v>
      </c>
      <c r="O24" s="31" t="n">
        <f aca="false">O23+O22</f>
        <v>0</v>
      </c>
      <c r="P24" s="31" t="n">
        <f aca="false">P23+P22</f>
        <v>0</v>
      </c>
      <c r="Q24" s="31" t="n">
        <f aca="false">Q23+Q22</f>
        <v>0</v>
      </c>
      <c r="R24" s="31" t="n">
        <f aca="false">R23+R22</f>
        <v>322</v>
      </c>
      <c r="S24" s="31" t="n">
        <f aca="false">S23+S22</f>
        <v>0</v>
      </c>
      <c r="T24" s="31" t="n">
        <f aca="false">T23+T22</f>
        <v>0</v>
      </c>
      <c r="U24" s="31" t="n">
        <f aca="false">U23+U22</f>
        <v>0</v>
      </c>
      <c r="V24" s="31" t="n">
        <f aca="false">V23+V22</f>
        <v>0</v>
      </c>
      <c r="W24" s="31" t="n">
        <f aca="false">W23+W22</f>
        <v>0</v>
      </c>
      <c r="X24" s="31" t="n">
        <f aca="false">X23+X22</f>
        <v>0</v>
      </c>
      <c r="Y24" s="31" t="n">
        <f aca="false">Y23+Y22</f>
        <v>0</v>
      </c>
      <c r="Z24" s="31" t="n">
        <f aca="false">Z23+Z22</f>
        <v>0</v>
      </c>
      <c r="AA24" s="31" t="n">
        <f aca="false">AA23+AA22</f>
        <v>0</v>
      </c>
      <c r="AB24" s="31" t="n">
        <f aca="false">AB23+AB22</f>
        <v>0</v>
      </c>
      <c r="AC24" s="31" t="n">
        <f aca="false">AC23+AC22</f>
        <v>0</v>
      </c>
      <c r="AD24" s="31" t="n">
        <f aca="false">AD23+AD22</f>
        <v>7</v>
      </c>
      <c r="AE24" s="31" t="n">
        <v>870</v>
      </c>
    </row>
    <row r="25" s="1" customFormat="true" ht="16.5" hidden="false" customHeight="false" outlineLevel="0" collapsed="false">
      <c r="F25" s="3"/>
      <c r="G25" s="3"/>
    </row>
    <row r="26" s="1" customFormat="true" ht="16.5" hidden="false" customHeight="true" outlineLevel="0" collapsed="false">
      <c r="C26" s="29" t="s">
        <v>67</v>
      </c>
      <c r="D26" s="32" t="s">
        <v>68</v>
      </c>
      <c r="E26" s="32"/>
      <c r="F26" s="32"/>
      <c r="G26" s="32"/>
      <c r="H26" s="33" t="s">
        <v>8</v>
      </c>
      <c r="I26" s="9" t="s">
        <v>9</v>
      </c>
      <c r="J26" s="9" t="s">
        <v>10</v>
      </c>
      <c r="K26" s="9" t="s">
        <v>11</v>
      </c>
      <c r="L26" s="9" t="s">
        <v>12</v>
      </c>
      <c r="M26" s="9" t="s">
        <v>13</v>
      </c>
      <c r="N26" s="9" t="s">
        <v>14</v>
      </c>
      <c r="O26" s="9" t="s">
        <v>15</v>
      </c>
      <c r="P26" s="9" t="s">
        <v>16</v>
      </c>
      <c r="Q26" s="9" t="s">
        <v>17</v>
      </c>
      <c r="R26" s="9" t="s">
        <v>18</v>
      </c>
      <c r="S26" s="9" t="s">
        <v>19</v>
      </c>
      <c r="T26" s="9" t="s">
        <v>20</v>
      </c>
      <c r="U26" s="9" t="s">
        <v>24</v>
      </c>
      <c r="V26" s="9" t="s">
        <v>25</v>
      </c>
      <c r="W26" s="9" t="s">
        <v>26</v>
      </c>
      <c r="X26" s="9" t="s">
        <v>27</v>
      </c>
      <c r="Y26" s="9" t="s">
        <v>28</v>
      </c>
      <c r="Z26" s="9" t="s">
        <v>29</v>
      </c>
      <c r="AA26" s="9" t="s">
        <v>30</v>
      </c>
      <c r="AB26" s="9" t="s">
        <v>31</v>
      </c>
    </row>
    <row r="27" s="1" customFormat="true" ht="16.5" hidden="false" customHeight="false" outlineLevel="0" collapsed="false">
      <c r="D27" s="32"/>
      <c r="E27" s="32"/>
      <c r="F27" s="32"/>
      <c r="G27" s="32"/>
      <c r="H27" s="20" t="n">
        <v>1016</v>
      </c>
      <c r="I27" s="20" t="n">
        <v>1</v>
      </c>
      <c r="J27" s="20" t="n">
        <v>29</v>
      </c>
      <c r="K27" s="20" t="n">
        <v>16</v>
      </c>
      <c r="L27" s="20" t="n">
        <v>2</v>
      </c>
      <c r="M27" s="20" t="n">
        <v>111</v>
      </c>
      <c r="N27" s="20" t="n">
        <v>382</v>
      </c>
      <c r="O27" s="20" t="n">
        <v>0</v>
      </c>
      <c r="P27" s="20" t="n">
        <v>0</v>
      </c>
      <c r="Q27" s="20" t="n">
        <v>0</v>
      </c>
      <c r="R27" s="20" t="n">
        <v>322</v>
      </c>
      <c r="S27" s="20" t="n">
        <v>0</v>
      </c>
      <c r="T27" s="20" t="n">
        <v>0</v>
      </c>
      <c r="Z27" s="20" t="n">
        <v>0</v>
      </c>
      <c r="AA27" s="20" t="n">
        <v>7</v>
      </c>
      <c r="AB27" s="20" t="n">
        <f aca="false">SUM(I27:AA27)</f>
        <v>870</v>
      </c>
    </row>
    <row r="28" s="1" customFormat="true" ht="16.5" hidden="false" customHeight="false" outlineLevel="0" collapsed="false">
      <c r="F28" s="3"/>
      <c r="G28" s="3"/>
    </row>
    <row r="29" s="1" customFormat="true" ht="27" hidden="false" customHeight="true" outlineLevel="0" collapsed="false">
      <c r="C29" s="29" t="s">
        <v>69</v>
      </c>
      <c r="D29" s="32" t="s">
        <v>70</v>
      </c>
      <c r="E29" s="32"/>
      <c r="F29" s="32"/>
      <c r="G29" s="32"/>
      <c r="H29" s="33" t="s">
        <v>8</v>
      </c>
      <c r="I29" s="34" t="s">
        <v>71</v>
      </c>
      <c r="J29" s="34"/>
      <c r="K29" s="34" t="s">
        <v>72</v>
      </c>
      <c r="L29" s="34"/>
      <c r="M29" s="9" t="s">
        <v>13</v>
      </c>
      <c r="N29" s="9" t="s">
        <v>14</v>
      </c>
      <c r="O29" s="9" t="s">
        <v>15</v>
      </c>
      <c r="P29" s="9" t="s">
        <v>16</v>
      </c>
      <c r="Q29" s="9" t="s">
        <v>17</v>
      </c>
      <c r="R29" s="9" t="s">
        <v>18</v>
      </c>
      <c r="S29" s="9" t="s">
        <v>19</v>
      </c>
      <c r="T29" s="9" t="s">
        <v>20</v>
      </c>
      <c r="U29" s="9" t="s">
        <v>24</v>
      </c>
      <c r="V29" s="9" t="s">
        <v>25</v>
      </c>
      <c r="W29" s="9" t="s">
        <v>26</v>
      </c>
      <c r="X29" s="9" t="s">
        <v>27</v>
      </c>
      <c r="Y29" s="9" t="s">
        <v>28</v>
      </c>
      <c r="Z29" s="9" t="s">
        <v>29</v>
      </c>
      <c r="AA29" s="9" t="s">
        <v>30</v>
      </c>
      <c r="AB29" s="9" t="s">
        <v>31</v>
      </c>
    </row>
    <row r="30" s="1" customFormat="true" ht="16.5" hidden="false" customHeight="false" outlineLevel="0" collapsed="false">
      <c r="D30" s="32"/>
      <c r="E30" s="32"/>
      <c r="F30" s="32"/>
      <c r="G30" s="32"/>
      <c r="H30" s="20" t="n">
        <v>1016</v>
      </c>
      <c r="I30" s="35" t="n">
        <v>17</v>
      </c>
      <c r="J30" s="35"/>
      <c r="K30" s="35" t="n">
        <v>31</v>
      </c>
      <c r="L30" s="35"/>
      <c r="M30" s="20" t="n">
        <v>111</v>
      </c>
      <c r="N30" s="20" t="n">
        <v>382</v>
      </c>
      <c r="O30" s="20" t="s">
        <v>148</v>
      </c>
      <c r="P30" s="20" t="s">
        <v>148</v>
      </c>
      <c r="Q30" s="20" t="s">
        <v>148</v>
      </c>
      <c r="R30" s="20" t="n">
        <v>322</v>
      </c>
      <c r="S30" s="18" t="s">
        <v>148</v>
      </c>
      <c r="T30" s="18" t="s">
        <v>148</v>
      </c>
      <c r="U30" s="18" t="s">
        <v>148</v>
      </c>
      <c r="V30" s="18" t="s">
        <v>148</v>
      </c>
      <c r="W30" s="18" t="s">
        <v>148</v>
      </c>
      <c r="X30" s="18" t="s">
        <v>148</v>
      </c>
      <c r="Y30" s="18" t="s">
        <v>148</v>
      </c>
      <c r="Z30" s="20" t="n">
        <v>0</v>
      </c>
      <c r="AA30" s="20" t="n">
        <v>7</v>
      </c>
      <c r="AB30" s="20" t="n">
        <f aca="false">SUM(I30:AA30)</f>
        <v>870</v>
      </c>
    </row>
    <row r="33" s="1" customFormat="true" ht="16.5" hidden="false" customHeight="false" outlineLevel="0" collapsed="false">
      <c r="A33" s="5" t="s">
        <v>1</v>
      </c>
      <c r="B33" s="5" t="s">
        <v>2</v>
      </c>
      <c r="C33" s="5" t="s">
        <v>3</v>
      </c>
      <c r="D33" s="5" t="s">
        <v>4</v>
      </c>
      <c r="E33" s="5" t="s">
        <v>5</v>
      </c>
      <c r="F33" s="5" t="s">
        <v>6</v>
      </c>
      <c r="G33" s="5" t="s">
        <v>7</v>
      </c>
      <c r="H33" s="5" t="s">
        <v>8</v>
      </c>
      <c r="I33" s="9" t="s">
        <v>9</v>
      </c>
      <c r="J33" s="9" t="s">
        <v>10</v>
      </c>
      <c r="K33" s="9" t="s">
        <v>11</v>
      </c>
      <c r="L33" s="9" t="s">
        <v>12</v>
      </c>
      <c r="M33" s="9" t="s">
        <v>13</v>
      </c>
      <c r="N33" s="9" t="s">
        <v>14</v>
      </c>
      <c r="O33" s="9" t="s">
        <v>15</v>
      </c>
      <c r="P33" s="9" t="s">
        <v>16</v>
      </c>
      <c r="Q33" s="9" t="s">
        <v>17</v>
      </c>
      <c r="R33" s="9" t="s">
        <v>18</v>
      </c>
      <c r="S33" s="10" t="s">
        <v>19</v>
      </c>
      <c r="T33" s="9" t="s">
        <v>20</v>
      </c>
      <c r="U33" s="10" t="s">
        <v>21</v>
      </c>
      <c r="V33" s="10" t="s">
        <v>22</v>
      </c>
      <c r="W33" s="10" t="s">
        <v>23</v>
      </c>
      <c r="X33" s="10" t="s">
        <v>24</v>
      </c>
      <c r="Y33" s="10" t="s">
        <v>25</v>
      </c>
      <c r="Z33" s="10" t="s">
        <v>26</v>
      </c>
      <c r="AA33" s="10" t="s">
        <v>27</v>
      </c>
      <c r="AB33" s="10" t="s">
        <v>28</v>
      </c>
      <c r="AC33" s="10" t="s">
        <v>29</v>
      </c>
      <c r="AD33" s="9" t="s">
        <v>30</v>
      </c>
      <c r="AE33" s="9" t="s">
        <v>31</v>
      </c>
    </row>
    <row r="34" s="1" customFormat="true" ht="16.5" hidden="false" customHeight="false" outlineLevel="0" collapsed="false">
      <c r="A34" s="11" t="n">
        <v>1</v>
      </c>
      <c r="B34" s="12" t="n">
        <v>18</v>
      </c>
      <c r="C34" s="13" t="n">
        <v>305</v>
      </c>
      <c r="D34" s="17" t="s">
        <v>563</v>
      </c>
      <c r="E34" s="17" t="s">
        <v>556</v>
      </c>
      <c r="F34" s="259" t="n">
        <v>1465</v>
      </c>
      <c r="G34" s="323" t="s">
        <v>33</v>
      </c>
      <c r="H34" s="316" t="n">
        <v>429</v>
      </c>
      <c r="I34" s="324" t="n">
        <v>8</v>
      </c>
      <c r="J34" s="324" t="n">
        <v>95</v>
      </c>
      <c r="K34" s="324" t="n">
        <v>99</v>
      </c>
      <c r="L34" s="324" t="n">
        <v>0</v>
      </c>
      <c r="M34" s="324" t="n">
        <v>5</v>
      </c>
      <c r="N34" s="324" t="n">
        <v>0</v>
      </c>
      <c r="O34" s="324" t="n">
        <v>3</v>
      </c>
      <c r="P34" s="324" t="n">
        <v>1</v>
      </c>
      <c r="Q34" s="324" t="n">
        <v>4</v>
      </c>
      <c r="R34" s="324" t="n">
        <v>67</v>
      </c>
      <c r="S34" s="38"/>
      <c r="T34" s="324" t="n">
        <v>47</v>
      </c>
      <c r="U34" s="38"/>
      <c r="V34" s="324" t="n">
        <v>0</v>
      </c>
      <c r="W34" s="38"/>
      <c r="X34" s="38"/>
      <c r="Y34" s="38"/>
      <c r="Z34" s="38"/>
      <c r="AA34" s="38"/>
      <c r="AB34" s="38"/>
      <c r="AC34" s="38"/>
      <c r="AD34" s="324" t="n">
        <v>8</v>
      </c>
      <c r="AE34" s="31" t="n">
        <f aca="false">SUM(I34:AD34)</f>
        <v>337</v>
      </c>
    </row>
    <row r="35" s="1" customFormat="true" ht="16.5" hidden="false" customHeight="false" outlineLevel="0" collapsed="false">
      <c r="A35" s="11" t="n">
        <v>2</v>
      </c>
      <c r="B35" s="12" t="n">
        <v>18</v>
      </c>
      <c r="C35" s="13" t="n">
        <v>305</v>
      </c>
      <c r="D35" s="17" t="s">
        <v>563</v>
      </c>
      <c r="E35" s="17" t="s">
        <v>556</v>
      </c>
      <c r="F35" s="259" t="n">
        <v>1465</v>
      </c>
      <c r="G35" s="323" t="s">
        <v>34</v>
      </c>
      <c r="H35" s="316" t="n">
        <v>429</v>
      </c>
      <c r="I35" s="324" t="n">
        <v>7</v>
      </c>
      <c r="J35" s="324" t="n">
        <v>78</v>
      </c>
      <c r="K35" s="324" t="n">
        <v>103</v>
      </c>
      <c r="L35" s="324" t="n">
        <v>0</v>
      </c>
      <c r="M35" s="324" t="n">
        <v>1</v>
      </c>
      <c r="N35" s="324" t="n">
        <v>0</v>
      </c>
      <c r="O35" s="324" t="n">
        <v>3</v>
      </c>
      <c r="P35" s="324" t="n">
        <v>1</v>
      </c>
      <c r="Q35" s="324" t="n">
        <v>5</v>
      </c>
      <c r="R35" s="324" t="n">
        <v>73</v>
      </c>
      <c r="S35" s="38"/>
      <c r="T35" s="324" t="n">
        <v>40</v>
      </c>
      <c r="U35" s="38"/>
      <c r="V35" s="324" t="n">
        <v>1</v>
      </c>
      <c r="W35" s="38"/>
      <c r="X35" s="38"/>
      <c r="Y35" s="38"/>
      <c r="Z35" s="38"/>
      <c r="AA35" s="38"/>
      <c r="AB35" s="38"/>
      <c r="AC35" s="38"/>
      <c r="AD35" s="324" t="n">
        <v>9</v>
      </c>
      <c r="AE35" s="31" t="n">
        <f aca="false">SUM(I35:AD35)</f>
        <v>321</v>
      </c>
    </row>
    <row r="36" s="1" customFormat="true" ht="16.5" hidden="false" customHeight="false" outlineLevel="0" collapsed="false">
      <c r="A36" s="11" t="n">
        <v>3</v>
      </c>
      <c r="B36" s="12" t="n">
        <v>18</v>
      </c>
      <c r="C36" s="13" t="n">
        <v>305</v>
      </c>
      <c r="D36" s="17" t="s">
        <v>563</v>
      </c>
      <c r="E36" s="17" t="s">
        <v>564</v>
      </c>
      <c r="F36" s="259" t="n">
        <v>1466</v>
      </c>
      <c r="G36" s="323" t="s">
        <v>33</v>
      </c>
      <c r="H36" s="316" t="n">
        <v>487</v>
      </c>
      <c r="I36" s="324" t="n">
        <v>15</v>
      </c>
      <c r="J36" s="324" t="n">
        <v>93</v>
      </c>
      <c r="K36" s="324" t="n">
        <v>98</v>
      </c>
      <c r="L36" s="324" t="n">
        <v>0</v>
      </c>
      <c r="M36" s="324" t="n">
        <v>1</v>
      </c>
      <c r="N36" s="324" t="n">
        <v>0</v>
      </c>
      <c r="O36" s="324" t="n">
        <v>0</v>
      </c>
      <c r="P36" s="324" t="n">
        <v>0</v>
      </c>
      <c r="Q36" s="324" t="n">
        <v>3</v>
      </c>
      <c r="R36" s="324" t="n">
        <v>92</v>
      </c>
      <c r="S36" s="38"/>
      <c r="T36" s="324" t="n">
        <v>64</v>
      </c>
      <c r="U36" s="38"/>
      <c r="V36" s="324" t="n">
        <v>0</v>
      </c>
      <c r="W36" s="38"/>
      <c r="X36" s="38"/>
      <c r="Y36" s="38"/>
      <c r="Z36" s="38"/>
      <c r="AA36" s="38"/>
      <c r="AB36" s="38"/>
      <c r="AC36" s="38"/>
      <c r="AD36" s="324" t="n">
        <v>12</v>
      </c>
      <c r="AE36" s="31" t="n">
        <f aca="false">SUM(I36:AD36)</f>
        <v>378</v>
      </c>
    </row>
    <row r="37" s="1" customFormat="true" ht="16.5" hidden="false" customHeight="false" outlineLevel="0" collapsed="false">
      <c r="A37" s="11" t="n">
        <v>4</v>
      </c>
      <c r="B37" s="12" t="n">
        <v>18</v>
      </c>
      <c r="C37" s="13" t="n">
        <v>305</v>
      </c>
      <c r="D37" s="17" t="s">
        <v>563</v>
      </c>
      <c r="E37" s="17" t="s">
        <v>564</v>
      </c>
      <c r="F37" s="259" t="n">
        <v>1466</v>
      </c>
      <c r="G37" s="323" t="s">
        <v>34</v>
      </c>
      <c r="H37" s="316" t="n">
        <v>486</v>
      </c>
      <c r="I37" s="324" t="n">
        <v>9</v>
      </c>
      <c r="J37" s="324" t="n">
        <v>83</v>
      </c>
      <c r="K37" s="324" t="n">
        <v>110</v>
      </c>
      <c r="L37" s="324" t="n">
        <v>2</v>
      </c>
      <c r="M37" s="324" t="n">
        <v>1</v>
      </c>
      <c r="N37" s="324" t="n">
        <v>0</v>
      </c>
      <c r="O37" s="324" t="n">
        <v>0</v>
      </c>
      <c r="P37" s="324" t="n">
        <v>2</v>
      </c>
      <c r="Q37" s="324" t="n">
        <v>3</v>
      </c>
      <c r="R37" s="324" t="n">
        <v>89</v>
      </c>
      <c r="S37" s="38"/>
      <c r="T37" s="324" t="n">
        <v>44</v>
      </c>
      <c r="U37" s="38"/>
      <c r="V37" s="324" t="n">
        <v>0</v>
      </c>
      <c r="W37" s="38"/>
      <c r="X37" s="38"/>
      <c r="Y37" s="38"/>
      <c r="Z37" s="38"/>
      <c r="AA37" s="38"/>
      <c r="AB37" s="38"/>
      <c r="AC37" s="38"/>
      <c r="AD37" s="324" t="n">
        <v>8</v>
      </c>
      <c r="AE37" s="31" t="n">
        <f aca="false">SUM(I37:AD37)</f>
        <v>351</v>
      </c>
    </row>
    <row r="38" s="1" customFormat="true" ht="16.5" hidden="false" customHeight="false" outlineLevel="0" collapsed="false">
      <c r="A38" s="11" t="n">
        <v>5</v>
      </c>
      <c r="B38" s="12" t="n">
        <v>18</v>
      </c>
      <c r="C38" s="13" t="n">
        <v>305</v>
      </c>
      <c r="D38" s="17" t="s">
        <v>563</v>
      </c>
      <c r="E38" s="17" t="s">
        <v>565</v>
      </c>
      <c r="F38" s="259" t="n">
        <v>1467</v>
      </c>
      <c r="G38" s="323" t="s">
        <v>33</v>
      </c>
      <c r="H38" s="316" t="n">
        <v>188</v>
      </c>
      <c r="I38" s="324" t="n">
        <v>5</v>
      </c>
      <c r="J38" s="324" t="n">
        <v>48</v>
      </c>
      <c r="K38" s="324" t="n">
        <v>29</v>
      </c>
      <c r="L38" s="324" t="n">
        <v>1</v>
      </c>
      <c r="M38" s="324" t="n">
        <v>1</v>
      </c>
      <c r="N38" s="324" t="n">
        <v>1</v>
      </c>
      <c r="O38" s="324" t="n">
        <v>17</v>
      </c>
      <c r="P38" s="324" t="n">
        <v>2</v>
      </c>
      <c r="Q38" s="324" t="n">
        <v>2</v>
      </c>
      <c r="R38" s="324" t="n">
        <v>12</v>
      </c>
      <c r="S38" s="38"/>
      <c r="T38" s="324" t="n">
        <v>26</v>
      </c>
      <c r="U38" s="38"/>
      <c r="V38" s="324" t="n">
        <v>0</v>
      </c>
      <c r="W38" s="38"/>
      <c r="X38" s="38"/>
      <c r="Y38" s="38"/>
      <c r="Z38" s="38"/>
      <c r="AA38" s="38"/>
      <c r="AB38" s="38"/>
      <c r="AC38" s="38"/>
      <c r="AD38" s="324" t="n">
        <v>6</v>
      </c>
      <c r="AE38" s="31" t="n">
        <f aca="false">SUM(I38:AD38)</f>
        <v>150</v>
      </c>
    </row>
    <row r="39" s="1" customFormat="true" ht="16.5" hidden="false" customHeight="false" outlineLevel="0" collapsed="false">
      <c r="A39" s="11" t="n">
        <v>6</v>
      </c>
      <c r="B39" s="12" t="n">
        <v>18</v>
      </c>
      <c r="C39" s="13" t="n">
        <v>305</v>
      </c>
      <c r="D39" s="17" t="s">
        <v>563</v>
      </c>
      <c r="E39" s="17" t="s">
        <v>566</v>
      </c>
      <c r="F39" s="259" t="n">
        <v>1468</v>
      </c>
      <c r="G39" s="323" t="s">
        <v>33</v>
      </c>
      <c r="H39" s="316" t="n">
        <v>552</v>
      </c>
      <c r="I39" s="324" t="n">
        <v>29</v>
      </c>
      <c r="J39" s="324" t="n">
        <v>73</v>
      </c>
      <c r="K39" s="324" t="n">
        <v>54</v>
      </c>
      <c r="L39" s="324" t="n">
        <v>0</v>
      </c>
      <c r="M39" s="324" t="n">
        <v>9</v>
      </c>
      <c r="N39" s="324" t="n">
        <v>0</v>
      </c>
      <c r="O39" s="324" t="n">
        <v>12</v>
      </c>
      <c r="P39" s="324" t="n">
        <v>3</v>
      </c>
      <c r="Q39" s="324" t="n">
        <v>5</v>
      </c>
      <c r="R39" s="324" t="n">
        <v>14</v>
      </c>
      <c r="S39" s="38"/>
      <c r="T39" s="324" t="n">
        <v>162</v>
      </c>
      <c r="U39" s="38"/>
      <c r="V39" s="324" t="n">
        <v>2</v>
      </c>
      <c r="W39" s="38"/>
      <c r="X39" s="38"/>
      <c r="Y39" s="38"/>
      <c r="Z39" s="38"/>
      <c r="AA39" s="38"/>
      <c r="AB39" s="38"/>
      <c r="AC39" s="38"/>
      <c r="AD39" s="324" t="n">
        <v>33</v>
      </c>
      <c r="AE39" s="31" t="n">
        <f aca="false">SUM(I39:AD39)</f>
        <v>396</v>
      </c>
    </row>
    <row r="40" s="1" customFormat="true" ht="16.5" hidden="false" customHeight="false" outlineLevel="0" collapsed="false">
      <c r="A40" s="11" t="n">
        <v>7</v>
      </c>
      <c r="B40" s="12" t="n">
        <v>18</v>
      </c>
      <c r="C40" s="13" t="n">
        <v>305</v>
      </c>
      <c r="D40" s="17" t="s">
        <v>563</v>
      </c>
      <c r="E40" s="17" t="s">
        <v>566</v>
      </c>
      <c r="F40" s="259" t="n">
        <v>1468</v>
      </c>
      <c r="G40" s="323" t="s">
        <v>34</v>
      </c>
      <c r="H40" s="316" t="n">
        <v>552</v>
      </c>
      <c r="I40" s="324" t="n">
        <v>36</v>
      </c>
      <c r="J40" s="324" t="n">
        <v>43</v>
      </c>
      <c r="K40" s="324" t="n">
        <v>59</v>
      </c>
      <c r="L40" s="324" t="n">
        <v>2</v>
      </c>
      <c r="M40" s="324" t="n">
        <v>9</v>
      </c>
      <c r="N40" s="324" t="n">
        <v>0</v>
      </c>
      <c r="O40" s="324" t="n">
        <v>17</v>
      </c>
      <c r="P40" s="324" t="n">
        <v>0</v>
      </c>
      <c r="Q40" s="324" t="n">
        <v>5</v>
      </c>
      <c r="R40" s="324" t="n">
        <v>15</v>
      </c>
      <c r="S40" s="38"/>
      <c r="T40" s="324" t="n">
        <v>191</v>
      </c>
      <c r="U40" s="38"/>
      <c r="V40" s="324" t="n">
        <v>0</v>
      </c>
      <c r="W40" s="38"/>
      <c r="X40" s="38"/>
      <c r="Y40" s="38"/>
      <c r="Z40" s="38"/>
      <c r="AA40" s="38"/>
      <c r="AB40" s="38"/>
      <c r="AC40" s="38"/>
      <c r="AD40" s="324" t="n">
        <v>14</v>
      </c>
      <c r="AE40" s="31" t="n">
        <f aca="false">SUM(I40:AD40)</f>
        <v>391</v>
      </c>
    </row>
    <row r="41" s="1" customFormat="true" ht="16.5" hidden="false" customHeight="false" outlineLevel="0" collapsed="false">
      <c r="A41" s="11" t="n">
        <v>8</v>
      </c>
      <c r="B41" s="12" t="n">
        <v>18</v>
      </c>
      <c r="C41" s="13" t="n">
        <v>305</v>
      </c>
      <c r="D41" s="17" t="s">
        <v>563</v>
      </c>
      <c r="E41" s="17" t="s">
        <v>567</v>
      </c>
      <c r="F41" s="259" t="n">
        <v>1469</v>
      </c>
      <c r="G41" s="323" t="s">
        <v>33</v>
      </c>
      <c r="H41" s="316" t="n">
        <v>382</v>
      </c>
      <c r="I41" s="324" t="n">
        <v>2</v>
      </c>
      <c r="J41" s="324" t="n">
        <v>54</v>
      </c>
      <c r="K41" s="324" t="n">
        <v>27</v>
      </c>
      <c r="L41" s="324" t="n">
        <v>0</v>
      </c>
      <c r="M41" s="324" t="n">
        <v>4</v>
      </c>
      <c r="N41" s="324" t="n">
        <v>1</v>
      </c>
      <c r="O41" s="324" t="n">
        <v>3</v>
      </c>
      <c r="P41" s="324" t="n">
        <v>1</v>
      </c>
      <c r="Q41" s="324" t="n">
        <v>2</v>
      </c>
      <c r="R41" s="324" t="n">
        <v>11</v>
      </c>
      <c r="S41" s="38"/>
      <c r="T41" s="324" t="n">
        <v>167</v>
      </c>
      <c r="U41" s="38"/>
      <c r="V41" s="324" t="n">
        <v>0</v>
      </c>
      <c r="W41" s="38"/>
      <c r="X41" s="38"/>
      <c r="Y41" s="38"/>
      <c r="Z41" s="38"/>
      <c r="AA41" s="38"/>
      <c r="AB41" s="38"/>
      <c r="AC41" s="38"/>
      <c r="AD41" s="324" t="n">
        <v>3</v>
      </c>
      <c r="AE41" s="31" t="n">
        <f aca="false">SUM(I41:AD41)</f>
        <v>275</v>
      </c>
    </row>
    <row r="42" s="1" customFormat="true" ht="16.5" hidden="false" customHeight="false" outlineLevel="0" collapsed="false">
      <c r="A42" s="11" t="n">
        <v>9</v>
      </c>
      <c r="B42" s="12" t="n">
        <v>18</v>
      </c>
      <c r="C42" s="13" t="n">
        <v>305</v>
      </c>
      <c r="D42" s="17" t="s">
        <v>563</v>
      </c>
      <c r="E42" s="17" t="s">
        <v>568</v>
      </c>
      <c r="F42" s="259" t="n">
        <v>1470</v>
      </c>
      <c r="G42" s="323" t="s">
        <v>33</v>
      </c>
      <c r="H42" s="316" t="n">
        <v>575</v>
      </c>
      <c r="I42" s="324" t="n">
        <v>32</v>
      </c>
      <c r="J42" s="324" t="n">
        <v>54</v>
      </c>
      <c r="K42" s="324" t="n">
        <v>98</v>
      </c>
      <c r="L42" s="324" t="n">
        <v>0</v>
      </c>
      <c r="M42" s="324" t="n">
        <v>61</v>
      </c>
      <c r="N42" s="324" t="n">
        <v>0</v>
      </c>
      <c r="O42" s="324" t="n">
        <v>3</v>
      </c>
      <c r="P42" s="324" t="n">
        <v>0</v>
      </c>
      <c r="Q42" s="324" t="n">
        <v>5</v>
      </c>
      <c r="R42" s="324" t="n">
        <v>14</v>
      </c>
      <c r="S42" s="38"/>
      <c r="T42" s="324" t="n">
        <v>137</v>
      </c>
      <c r="U42" s="38"/>
      <c r="V42" s="324" t="n">
        <v>0</v>
      </c>
      <c r="W42" s="38"/>
      <c r="X42" s="38"/>
      <c r="Y42" s="38"/>
      <c r="Z42" s="38"/>
      <c r="AA42" s="38"/>
      <c r="AB42" s="38"/>
      <c r="AC42" s="38"/>
      <c r="AD42" s="324" t="n">
        <v>11</v>
      </c>
      <c r="AE42" s="31" t="n">
        <f aca="false">SUM(I42:AD42)</f>
        <v>415</v>
      </c>
    </row>
    <row r="43" s="1" customFormat="true" ht="16.5" hidden="false" customHeight="false" outlineLevel="0" collapsed="false">
      <c r="A43" s="11" t="n">
        <v>10</v>
      </c>
      <c r="B43" s="12" t="n">
        <v>18</v>
      </c>
      <c r="C43" s="13" t="n">
        <v>305</v>
      </c>
      <c r="D43" s="17" t="s">
        <v>563</v>
      </c>
      <c r="E43" s="17" t="s">
        <v>569</v>
      </c>
      <c r="F43" s="259" t="n">
        <v>1470</v>
      </c>
      <c r="G43" s="323" t="s">
        <v>62</v>
      </c>
      <c r="H43" s="316" t="n">
        <v>541</v>
      </c>
      <c r="I43" s="324" t="n">
        <v>8</v>
      </c>
      <c r="J43" s="324" t="n">
        <v>67</v>
      </c>
      <c r="K43" s="324" t="n">
        <v>62</v>
      </c>
      <c r="L43" s="324" t="n">
        <v>3</v>
      </c>
      <c r="M43" s="324" t="n">
        <v>1</v>
      </c>
      <c r="N43" s="324" t="n">
        <v>1</v>
      </c>
      <c r="O43" s="324" t="n">
        <v>2</v>
      </c>
      <c r="P43" s="324" t="n">
        <v>1</v>
      </c>
      <c r="Q43" s="324" t="n">
        <v>3</v>
      </c>
      <c r="R43" s="324" t="n">
        <v>16</v>
      </c>
      <c r="S43" s="38"/>
      <c r="T43" s="324" t="n">
        <v>221</v>
      </c>
      <c r="U43" s="38"/>
      <c r="V43" s="324" t="n">
        <v>1</v>
      </c>
      <c r="W43" s="38"/>
      <c r="X43" s="38"/>
      <c r="Y43" s="38"/>
      <c r="Z43" s="38"/>
      <c r="AA43" s="38"/>
      <c r="AB43" s="38"/>
      <c r="AC43" s="38"/>
      <c r="AD43" s="324" t="n">
        <v>16</v>
      </c>
      <c r="AE43" s="31" t="n">
        <f aca="false">SUM(I43:AD43)</f>
        <v>402</v>
      </c>
    </row>
    <row r="44" s="1" customFormat="true" ht="31.5" hidden="false" customHeight="false" outlineLevel="0" collapsed="false">
      <c r="A44" s="11" t="n">
        <v>11</v>
      </c>
      <c r="B44" s="12" t="n">
        <v>18</v>
      </c>
      <c r="C44" s="13" t="n">
        <v>305</v>
      </c>
      <c r="D44" s="17" t="s">
        <v>563</v>
      </c>
      <c r="E44" s="17" t="s">
        <v>569</v>
      </c>
      <c r="F44" s="259" t="n">
        <v>1470</v>
      </c>
      <c r="G44" s="323" t="s">
        <v>75</v>
      </c>
      <c r="H44" s="316" t="n">
        <v>540</v>
      </c>
      <c r="I44" s="324" t="n">
        <v>12</v>
      </c>
      <c r="J44" s="324" t="n">
        <v>54</v>
      </c>
      <c r="K44" s="324" t="n">
        <v>53</v>
      </c>
      <c r="L44" s="324" t="n">
        <v>0</v>
      </c>
      <c r="M44" s="324" t="n">
        <v>4</v>
      </c>
      <c r="N44" s="324" t="n">
        <v>0</v>
      </c>
      <c r="O44" s="324" t="n">
        <v>8</v>
      </c>
      <c r="P44" s="324" t="n">
        <v>1</v>
      </c>
      <c r="Q44" s="324" t="n">
        <v>3</v>
      </c>
      <c r="R44" s="324" t="n">
        <v>18</v>
      </c>
      <c r="S44" s="38"/>
      <c r="T44" s="324" t="n">
        <v>231</v>
      </c>
      <c r="U44" s="38"/>
      <c r="V44" s="324" t="n">
        <v>0</v>
      </c>
      <c r="W44" s="38"/>
      <c r="X44" s="38"/>
      <c r="Y44" s="38"/>
      <c r="Z44" s="38"/>
      <c r="AA44" s="38"/>
      <c r="AB44" s="38"/>
      <c r="AC44" s="38"/>
      <c r="AD44" s="324" t="n">
        <v>16</v>
      </c>
      <c r="AE44" s="31" t="n">
        <f aca="false">SUM(I44:AD44)</f>
        <v>400</v>
      </c>
    </row>
    <row r="45" s="1" customFormat="true" ht="16.5" hidden="false" customHeight="false" outlineLevel="0" collapsed="false">
      <c r="A45" s="11" t="n">
        <v>12</v>
      </c>
      <c r="B45" s="12" t="n">
        <v>18</v>
      </c>
      <c r="C45" s="13" t="n">
        <v>305</v>
      </c>
      <c r="D45" s="17" t="s">
        <v>563</v>
      </c>
      <c r="E45" s="17" t="s">
        <v>570</v>
      </c>
      <c r="F45" s="259" t="n">
        <v>1471</v>
      </c>
      <c r="G45" s="323" t="s">
        <v>33</v>
      </c>
      <c r="H45" s="316" t="n">
        <v>637</v>
      </c>
      <c r="I45" s="324" t="n">
        <v>24</v>
      </c>
      <c r="J45" s="324" t="n">
        <v>54</v>
      </c>
      <c r="K45" s="324" t="n">
        <v>125</v>
      </c>
      <c r="L45" s="324" t="n">
        <v>3</v>
      </c>
      <c r="M45" s="324" t="n">
        <v>12</v>
      </c>
      <c r="N45" s="324" t="n">
        <v>0</v>
      </c>
      <c r="O45" s="324" t="n">
        <v>2</v>
      </c>
      <c r="P45" s="324" t="n">
        <v>3</v>
      </c>
      <c r="Q45" s="324" t="n">
        <v>2</v>
      </c>
      <c r="R45" s="324" t="n">
        <v>23</v>
      </c>
      <c r="S45" s="38"/>
      <c r="T45" s="324" t="n">
        <v>129</v>
      </c>
      <c r="U45" s="38"/>
      <c r="V45" s="324" t="n">
        <v>0</v>
      </c>
      <c r="W45" s="38"/>
      <c r="X45" s="38"/>
      <c r="Y45" s="38"/>
      <c r="Z45" s="38"/>
      <c r="AA45" s="38"/>
      <c r="AB45" s="38"/>
      <c r="AC45" s="38"/>
      <c r="AD45" s="324" t="n">
        <v>16</v>
      </c>
      <c r="AE45" s="31" t="n">
        <f aca="false">SUM(I45:AD45)</f>
        <v>393</v>
      </c>
    </row>
    <row r="46" s="1" customFormat="true" ht="16.5" hidden="false" customHeight="false" outlineLevel="0" collapsed="false">
      <c r="A46" s="11" t="n">
        <v>13</v>
      </c>
      <c r="B46" s="12" t="n">
        <v>18</v>
      </c>
      <c r="C46" s="13" t="n">
        <v>305</v>
      </c>
      <c r="D46" s="17" t="s">
        <v>563</v>
      </c>
      <c r="E46" s="17" t="s">
        <v>570</v>
      </c>
      <c r="F46" s="259" t="n">
        <v>1471</v>
      </c>
      <c r="G46" s="323" t="s">
        <v>34</v>
      </c>
      <c r="H46" s="316" t="n">
        <v>637</v>
      </c>
      <c r="I46" s="324" t="n">
        <v>20</v>
      </c>
      <c r="J46" s="324" t="n">
        <v>56</v>
      </c>
      <c r="K46" s="324" t="n">
        <v>175</v>
      </c>
      <c r="L46" s="324" t="n">
        <v>1</v>
      </c>
      <c r="M46" s="324" t="n">
        <v>1</v>
      </c>
      <c r="N46" s="324" t="n">
        <v>0</v>
      </c>
      <c r="O46" s="324" t="n">
        <v>3</v>
      </c>
      <c r="P46" s="324" t="n">
        <v>1</v>
      </c>
      <c r="Q46" s="324" t="n">
        <v>1</v>
      </c>
      <c r="R46" s="324" t="n">
        <v>17</v>
      </c>
      <c r="S46" s="38"/>
      <c r="T46" s="324" t="n">
        <v>98</v>
      </c>
      <c r="U46" s="38"/>
      <c r="V46" s="324" t="n">
        <v>0</v>
      </c>
      <c r="W46" s="38"/>
      <c r="X46" s="38"/>
      <c r="Y46" s="38"/>
      <c r="Z46" s="38"/>
      <c r="AA46" s="38"/>
      <c r="AB46" s="38"/>
      <c r="AC46" s="38"/>
      <c r="AD46" s="324" t="n">
        <v>21</v>
      </c>
      <c r="AE46" s="31" t="n">
        <f aca="false">SUM(I46:AD46)</f>
        <v>394</v>
      </c>
    </row>
    <row r="47" s="1" customFormat="true" ht="16.5" hidden="false" customHeight="false" outlineLevel="0" collapsed="false">
      <c r="A47" s="11" t="n">
        <v>14</v>
      </c>
      <c r="B47" s="12" t="n">
        <v>18</v>
      </c>
      <c r="C47" s="13" t="n">
        <v>305</v>
      </c>
      <c r="D47" s="17" t="s">
        <v>563</v>
      </c>
      <c r="E47" s="17" t="s">
        <v>570</v>
      </c>
      <c r="F47" s="259" t="n">
        <v>1471</v>
      </c>
      <c r="G47" s="323" t="s">
        <v>35</v>
      </c>
      <c r="H47" s="316" t="n">
        <v>637</v>
      </c>
      <c r="I47" s="324" t="n">
        <v>15</v>
      </c>
      <c r="J47" s="324" t="n">
        <v>61</v>
      </c>
      <c r="K47" s="324" t="n">
        <v>124</v>
      </c>
      <c r="L47" s="324" t="n">
        <v>3</v>
      </c>
      <c r="M47" s="324" t="n">
        <v>7</v>
      </c>
      <c r="N47" s="324" t="n">
        <v>1</v>
      </c>
      <c r="O47" s="324" t="n">
        <v>2</v>
      </c>
      <c r="P47" s="324" t="n">
        <v>3</v>
      </c>
      <c r="Q47" s="324" t="n">
        <v>6</v>
      </c>
      <c r="R47" s="324" t="n">
        <v>25</v>
      </c>
      <c r="S47" s="38"/>
      <c r="T47" s="324" t="n">
        <v>102</v>
      </c>
      <c r="U47" s="38"/>
      <c r="V47" s="324" t="n">
        <v>2</v>
      </c>
      <c r="W47" s="38"/>
      <c r="X47" s="38"/>
      <c r="Y47" s="38"/>
      <c r="Z47" s="38"/>
      <c r="AA47" s="38"/>
      <c r="AB47" s="38"/>
      <c r="AC47" s="38"/>
      <c r="AD47" s="324" t="n">
        <v>14</v>
      </c>
      <c r="AE47" s="31" t="n">
        <f aca="false">SUM(I47:AD47)</f>
        <v>365</v>
      </c>
    </row>
    <row r="48" s="1" customFormat="true" ht="16.5" hidden="false" customHeight="false" outlineLevel="0" collapsed="false">
      <c r="A48" s="20"/>
      <c r="B48" s="20"/>
      <c r="C48" s="55" t="s">
        <v>65</v>
      </c>
      <c r="D48" s="30" t="s">
        <v>66</v>
      </c>
      <c r="E48" s="30"/>
      <c r="F48" s="18"/>
      <c r="G48" s="18"/>
      <c r="H48" s="31" t="n">
        <f aca="false">SUM(H34:H47)</f>
        <v>7072</v>
      </c>
      <c r="I48" s="31" t="n">
        <f aca="false">SUM(I34:I47)</f>
        <v>222</v>
      </c>
      <c r="J48" s="31" t="n">
        <f aca="false">SUM(J34:J47)</f>
        <v>913</v>
      </c>
      <c r="K48" s="31" t="n">
        <f aca="false">SUM(K34:K47)</f>
        <v>1216</v>
      </c>
      <c r="L48" s="31" t="n">
        <f aca="false">SUM(L34:L47)</f>
        <v>15</v>
      </c>
      <c r="M48" s="31" t="n">
        <f aca="false">SUM(M34:M47)</f>
        <v>117</v>
      </c>
      <c r="N48" s="31" t="n">
        <f aca="false">SUM(N34:N47)</f>
        <v>4</v>
      </c>
      <c r="O48" s="31" t="n">
        <f aca="false">SUM(O34:O47)</f>
        <v>75</v>
      </c>
      <c r="P48" s="31" t="n">
        <f aca="false">SUM(P34:P47)</f>
        <v>19</v>
      </c>
      <c r="Q48" s="31" t="n">
        <f aca="false">SUM(Q34:Q47)</f>
        <v>49</v>
      </c>
      <c r="R48" s="31" t="n">
        <f aca="false">SUM(R34:R47)</f>
        <v>486</v>
      </c>
      <c r="S48" s="251" t="n">
        <f aca="false">SUM(S34:S47)</f>
        <v>0</v>
      </c>
      <c r="T48" s="31" t="n">
        <f aca="false">SUM(T34:T47)</f>
        <v>1659</v>
      </c>
      <c r="U48" s="251" t="n">
        <f aca="false">SUM(U34:U47)</f>
        <v>0</v>
      </c>
      <c r="V48" s="31" t="n">
        <f aca="false">SUM(V34:V47)</f>
        <v>6</v>
      </c>
      <c r="W48" s="251" t="n">
        <f aca="false">SUM(W34:W47)</f>
        <v>0</v>
      </c>
      <c r="X48" s="251" t="n">
        <f aca="false">SUM(X34:X47)</f>
        <v>0</v>
      </c>
      <c r="Y48" s="251" t="n">
        <f aca="false">SUM(Y34:Y47)</f>
        <v>0</v>
      </c>
      <c r="Z48" s="251" t="n">
        <f aca="false">SUM(Z34:Z47)</f>
        <v>0</v>
      </c>
      <c r="AA48" s="251" t="n">
        <f aca="false">SUM(AA34:AA47)</f>
        <v>0</v>
      </c>
      <c r="AB48" s="251" t="n">
        <f aca="false">SUM(AB34:AB47)</f>
        <v>0</v>
      </c>
      <c r="AC48" s="251" t="n">
        <f aca="false">SUM(AC34:AC47)</f>
        <v>0</v>
      </c>
      <c r="AD48" s="31" t="n">
        <f aca="false">SUM(AD34:AD47)</f>
        <v>187</v>
      </c>
      <c r="AE48" s="31" t="n">
        <f aca="false">SUM(AE34:AE47)</f>
        <v>4968</v>
      </c>
    </row>
    <row r="49" s="1" customFormat="true" ht="16.5" hidden="false" customHeight="false" outlineLevel="0" collapsed="false">
      <c r="F49" s="3"/>
      <c r="G49" s="3"/>
    </row>
    <row r="50" s="1" customFormat="true" ht="16.5" hidden="false" customHeight="true" outlineLevel="0" collapsed="false">
      <c r="C50" s="29" t="s">
        <v>67</v>
      </c>
      <c r="D50" s="32" t="s">
        <v>68</v>
      </c>
      <c r="E50" s="32"/>
      <c r="F50" s="32"/>
      <c r="G50" s="32"/>
      <c r="H50" s="33" t="s">
        <v>8</v>
      </c>
      <c r="I50" s="9" t="s">
        <v>9</v>
      </c>
      <c r="J50" s="9" t="s">
        <v>10</v>
      </c>
      <c r="K50" s="9" t="s">
        <v>11</v>
      </c>
      <c r="L50" s="9" t="s">
        <v>12</v>
      </c>
      <c r="M50" s="9" t="s">
        <v>13</v>
      </c>
      <c r="N50" s="9" t="s">
        <v>14</v>
      </c>
      <c r="O50" s="9" t="s">
        <v>15</v>
      </c>
      <c r="P50" s="9" t="s">
        <v>16</v>
      </c>
      <c r="Q50" s="9" t="s">
        <v>17</v>
      </c>
      <c r="R50" s="9" t="s">
        <v>18</v>
      </c>
      <c r="S50" s="9" t="s">
        <v>19</v>
      </c>
      <c r="T50" s="9" t="s">
        <v>20</v>
      </c>
      <c r="U50" s="9" t="s">
        <v>24</v>
      </c>
      <c r="V50" s="9" t="s">
        <v>25</v>
      </c>
      <c r="W50" s="9" t="s">
        <v>26</v>
      </c>
      <c r="X50" s="9" t="s">
        <v>27</v>
      </c>
      <c r="Y50" s="9" t="s">
        <v>28</v>
      </c>
      <c r="Z50" s="9" t="s">
        <v>29</v>
      </c>
      <c r="AA50" s="9" t="s">
        <v>30</v>
      </c>
      <c r="AB50" s="9" t="s">
        <v>31</v>
      </c>
    </row>
    <row r="51" s="1" customFormat="true" ht="16.5" hidden="false" customHeight="false" outlineLevel="0" collapsed="false">
      <c r="D51" s="32"/>
      <c r="E51" s="32"/>
      <c r="F51" s="32"/>
      <c r="G51" s="32"/>
      <c r="H51" s="20" t="n">
        <f aca="false">H48</f>
        <v>7072</v>
      </c>
      <c r="I51" s="20" t="n">
        <f aca="false">I48</f>
        <v>222</v>
      </c>
      <c r="J51" s="20" t="n">
        <f aca="false">J48+(V48/2)</f>
        <v>916</v>
      </c>
      <c r="K51" s="20" t="n">
        <f aca="false">K48</f>
        <v>1216</v>
      </c>
      <c r="L51" s="20" t="n">
        <f aca="false">L48+(V48/2)</f>
        <v>18</v>
      </c>
      <c r="M51" s="20" t="n">
        <f aca="false">M48</f>
        <v>117</v>
      </c>
      <c r="N51" s="20" t="n">
        <f aca="false">N48</f>
        <v>4</v>
      </c>
      <c r="O51" s="20" t="n">
        <f aca="false">O48</f>
        <v>75</v>
      </c>
      <c r="P51" s="20" t="n">
        <f aca="false">P48</f>
        <v>19</v>
      </c>
      <c r="Q51" s="20" t="n">
        <f aca="false">Q48</f>
        <v>49</v>
      </c>
      <c r="R51" s="20" t="n">
        <f aca="false">R48</f>
        <v>486</v>
      </c>
      <c r="S51" s="20" t="n">
        <f aca="false">S48</f>
        <v>0</v>
      </c>
      <c r="T51" s="20" t="n">
        <f aca="false">T48</f>
        <v>1659</v>
      </c>
      <c r="U51" s="20" t="n">
        <f aca="false">X34</f>
        <v>0</v>
      </c>
      <c r="V51" s="20" t="n">
        <f aca="false">Y34</f>
        <v>0</v>
      </c>
      <c r="W51" s="20" t="n">
        <f aca="false">Z34</f>
        <v>0</v>
      </c>
      <c r="X51" s="20" t="n">
        <f aca="false">AA34</f>
        <v>0</v>
      </c>
      <c r="Y51" s="20" t="n">
        <f aca="false">AB34</f>
        <v>0</v>
      </c>
      <c r="Z51" s="20" t="n">
        <f aca="false">AC48</f>
        <v>0</v>
      </c>
      <c r="AA51" s="20" t="n">
        <f aca="false">AD48</f>
        <v>187</v>
      </c>
      <c r="AB51" s="20" t="n">
        <f aca="false">SUM(I51:AA51)</f>
        <v>4968</v>
      </c>
    </row>
    <row r="52" s="1" customFormat="true" ht="16.5" hidden="false" customHeight="false" outlineLevel="0" collapsed="false">
      <c r="F52" s="3"/>
      <c r="G52" s="3"/>
    </row>
    <row r="53" s="1" customFormat="true" ht="16.5" hidden="false" customHeight="true" outlineLevel="0" collapsed="false">
      <c r="C53" s="29" t="s">
        <v>69</v>
      </c>
      <c r="D53" s="32" t="s">
        <v>70</v>
      </c>
      <c r="E53" s="32"/>
      <c r="F53" s="32"/>
      <c r="G53" s="32"/>
      <c r="H53" s="154" t="s">
        <v>8</v>
      </c>
      <c r="I53" s="325" t="s">
        <v>9</v>
      </c>
      <c r="J53" s="325" t="s">
        <v>72</v>
      </c>
      <c r="K53" s="325"/>
      <c r="L53" s="325" t="s">
        <v>11</v>
      </c>
      <c r="M53" s="137" t="s">
        <v>13</v>
      </c>
      <c r="N53" s="9" t="s">
        <v>14</v>
      </c>
      <c r="O53" s="9" t="s">
        <v>15</v>
      </c>
      <c r="P53" s="9" t="s">
        <v>16</v>
      </c>
      <c r="Q53" s="9" t="s">
        <v>17</v>
      </c>
      <c r="R53" s="9" t="s">
        <v>18</v>
      </c>
      <c r="S53" s="9" t="s">
        <v>19</v>
      </c>
      <c r="T53" s="9" t="s">
        <v>20</v>
      </c>
      <c r="U53" s="9" t="s">
        <v>24</v>
      </c>
      <c r="V53" s="9" t="s">
        <v>25</v>
      </c>
      <c r="W53" s="9" t="s">
        <v>26</v>
      </c>
      <c r="X53" s="9" t="s">
        <v>27</v>
      </c>
      <c r="Y53" s="9" t="s">
        <v>28</v>
      </c>
      <c r="Z53" s="9" t="s">
        <v>29</v>
      </c>
      <c r="AA53" s="9" t="s">
        <v>30</v>
      </c>
      <c r="AB53" s="9" t="s">
        <v>31</v>
      </c>
    </row>
    <row r="54" s="1" customFormat="true" ht="16.5" hidden="false" customHeight="false" outlineLevel="0" collapsed="false">
      <c r="D54" s="32"/>
      <c r="E54" s="32"/>
      <c r="F54" s="32"/>
      <c r="G54" s="32"/>
      <c r="H54" s="260" t="n">
        <f aca="false">H48</f>
        <v>7072</v>
      </c>
      <c r="I54" s="326" t="n">
        <f aca="false">I51</f>
        <v>222</v>
      </c>
      <c r="J54" s="291" t="n">
        <f aca="false">J51+L51</f>
        <v>934</v>
      </c>
      <c r="K54" s="291"/>
      <c r="L54" s="326" t="n">
        <f aca="false">K51</f>
        <v>1216</v>
      </c>
      <c r="M54" s="244" t="n">
        <f aca="false">M51</f>
        <v>117</v>
      </c>
      <c r="N54" s="20" t="n">
        <f aca="false">N51</f>
        <v>4</v>
      </c>
      <c r="O54" s="20" t="n">
        <f aca="false">O51</f>
        <v>75</v>
      </c>
      <c r="P54" s="20" t="n">
        <f aca="false">P51</f>
        <v>19</v>
      </c>
      <c r="Q54" s="20" t="n">
        <f aca="false">Q51</f>
        <v>49</v>
      </c>
      <c r="R54" s="20" t="n">
        <f aca="false">R51</f>
        <v>486</v>
      </c>
      <c r="S54" s="20" t="s">
        <v>148</v>
      </c>
      <c r="T54" s="20" t="n">
        <f aca="false">T51</f>
        <v>1659</v>
      </c>
      <c r="U54" s="18" t="s">
        <v>148</v>
      </c>
      <c r="V54" s="18" t="s">
        <v>148</v>
      </c>
      <c r="W54" s="18" t="s">
        <v>148</v>
      </c>
      <c r="X54" s="18" t="s">
        <v>148</v>
      </c>
      <c r="Y54" s="18" t="s">
        <v>148</v>
      </c>
      <c r="Z54" s="20" t="n">
        <f aca="false">Z51</f>
        <v>0</v>
      </c>
      <c r="AA54" s="20" t="n">
        <f aca="false">AA51</f>
        <v>187</v>
      </c>
      <c r="AB54" s="20" t="n">
        <f aca="false">SUM(I54:AA54)</f>
        <v>4968</v>
      </c>
    </row>
    <row r="55" s="1" customFormat="true" ht="16.5" hidden="false" customHeight="false" outlineLevel="0" collapsed="false"/>
    <row r="56" s="1" customFormat="true" ht="16.5" hidden="false" customHeight="false" outlineLevel="0" collapsed="false"/>
    <row r="57" s="1" customFormat="true" ht="16.5" hidden="false" customHeight="false" outlineLevel="0" collapsed="false">
      <c r="A57" s="5" t="s">
        <v>1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8</v>
      </c>
      <c r="I57" s="51" t="s">
        <v>9</v>
      </c>
      <c r="J57" s="9" t="s">
        <v>10</v>
      </c>
      <c r="K57" s="9" t="s">
        <v>11</v>
      </c>
      <c r="L57" s="9" t="s">
        <v>12</v>
      </c>
      <c r="M57" s="9" t="s">
        <v>13</v>
      </c>
      <c r="N57" s="9" t="s">
        <v>14</v>
      </c>
      <c r="O57" s="9" t="s">
        <v>15</v>
      </c>
      <c r="P57" s="9" t="s">
        <v>16</v>
      </c>
      <c r="Q57" s="9" t="s">
        <v>17</v>
      </c>
      <c r="R57" s="9" t="s">
        <v>18</v>
      </c>
      <c r="S57" s="10" t="s">
        <v>19</v>
      </c>
      <c r="T57" s="9" t="s">
        <v>20</v>
      </c>
      <c r="U57" s="51" t="s">
        <v>21</v>
      </c>
      <c r="V57" s="51" t="s">
        <v>22</v>
      </c>
      <c r="W57" s="10" t="s">
        <v>23</v>
      </c>
      <c r="X57" s="9" t="s">
        <v>24</v>
      </c>
      <c r="Y57" s="10" t="s">
        <v>25</v>
      </c>
      <c r="Z57" s="10" t="s">
        <v>26</v>
      </c>
      <c r="AA57" s="10" t="s">
        <v>27</v>
      </c>
      <c r="AB57" s="10" t="s">
        <v>28</v>
      </c>
      <c r="AC57" s="9" t="s">
        <v>29</v>
      </c>
      <c r="AD57" s="9" t="s">
        <v>30</v>
      </c>
      <c r="AE57" s="9" t="s">
        <v>31</v>
      </c>
    </row>
    <row r="58" s="1" customFormat="true" ht="16.5" hidden="false" customHeight="false" outlineLevel="0" collapsed="false">
      <c r="A58" s="327" t="n">
        <v>1</v>
      </c>
      <c r="B58" s="131" t="n">
        <v>18</v>
      </c>
      <c r="C58" s="328" t="n">
        <v>419</v>
      </c>
      <c r="D58" s="329" t="s">
        <v>571</v>
      </c>
      <c r="E58" s="329" t="s">
        <v>572</v>
      </c>
      <c r="F58" s="330" t="n">
        <v>1866</v>
      </c>
      <c r="G58" s="331" t="s">
        <v>33</v>
      </c>
      <c r="H58" s="316" t="n">
        <v>741</v>
      </c>
      <c r="I58" s="332" t="n">
        <v>10</v>
      </c>
      <c r="J58" s="138" t="n">
        <v>111</v>
      </c>
      <c r="K58" s="138" t="n">
        <v>73</v>
      </c>
      <c r="L58" s="138" t="n">
        <v>10</v>
      </c>
      <c r="M58" s="138" t="n">
        <v>15</v>
      </c>
      <c r="N58" s="138" t="n">
        <v>2</v>
      </c>
      <c r="O58" s="138" t="n">
        <v>0</v>
      </c>
      <c r="P58" s="138" t="n">
        <v>0</v>
      </c>
      <c r="Q58" s="138" t="n">
        <v>1</v>
      </c>
      <c r="R58" s="138" t="n">
        <v>248</v>
      </c>
      <c r="S58" s="333"/>
      <c r="T58" s="138" t="n">
        <v>1</v>
      </c>
      <c r="U58" s="332" t="n">
        <v>3</v>
      </c>
      <c r="V58" s="332" t="n">
        <v>3</v>
      </c>
      <c r="W58" s="333"/>
      <c r="X58" s="138" t="n">
        <v>54</v>
      </c>
      <c r="Y58" s="333"/>
      <c r="Z58" s="333"/>
      <c r="AA58" s="333"/>
      <c r="AB58" s="333"/>
      <c r="AC58" s="138" t="n">
        <v>0</v>
      </c>
      <c r="AD58" s="138" t="n">
        <v>9</v>
      </c>
      <c r="AE58" s="152" t="n">
        <f aca="false">SUM(I58:AD58)</f>
        <v>540</v>
      </c>
    </row>
    <row r="59" s="1" customFormat="true" ht="16.5" hidden="false" customHeight="false" outlineLevel="0" collapsed="false">
      <c r="A59" s="327" t="n">
        <v>2</v>
      </c>
      <c r="B59" s="131" t="n">
        <v>18</v>
      </c>
      <c r="C59" s="328" t="n">
        <v>419</v>
      </c>
      <c r="D59" s="329" t="s">
        <v>571</v>
      </c>
      <c r="E59" s="329" t="s">
        <v>572</v>
      </c>
      <c r="F59" s="330" t="n">
        <v>1866</v>
      </c>
      <c r="G59" s="331" t="s">
        <v>34</v>
      </c>
      <c r="H59" s="316" t="n">
        <v>740</v>
      </c>
      <c r="I59" s="138" t="n">
        <v>9</v>
      </c>
      <c r="J59" s="138" t="n">
        <v>104</v>
      </c>
      <c r="K59" s="138" t="n">
        <v>61</v>
      </c>
      <c r="L59" s="138" t="n">
        <v>1</v>
      </c>
      <c r="M59" s="138" t="n">
        <v>2</v>
      </c>
      <c r="N59" s="138" t="n">
        <v>0</v>
      </c>
      <c r="O59" s="138" t="n">
        <v>1</v>
      </c>
      <c r="P59" s="138" t="n">
        <v>3</v>
      </c>
      <c r="Q59" s="138" t="n">
        <v>0</v>
      </c>
      <c r="R59" s="138" t="n">
        <v>241</v>
      </c>
      <c r="S59" s="333"/>
      <c r="T59" s="138" t="n">
        <v>4</v>
      </c>
      <c r="U59" s="332" t="n">
        <v>0</v>
      </c>
      <c r="V59" s="332" t="n">
        <v>0</v>
      </c>
      <c r="W59" s="333"/>
      <c r="X59" s="138" t="n">
        <v>64</v>
      </c>
      <c r="Y59" s="333"/>
      <c r="Z59" s="333"/>
      <c r="AA59" s="333"/>
      <c r="AB59" s="333"/>
      <c r="AC59" s="138" t="n">
        <v>0</v>
      </c>
      <c r="AD59" s="138" t="n">
        <v>6</v>
      </c>
      <c r="AE59" s="152" t="n">
        <f aca="false">SUM(I59:AD59)</f>
        <v>496</v>
      </c>
    </row>
    <row r="60" s="1" customFormat="true" ht="16.5" hidden="false" customHeight="false" outlineLevel="0" collapsed="false">
      <c r="A60" s="327" t="n">
        <v>3</v>
      </c>
      <c r="B60" s="131" t="n">
        <v>18</v>
      </c>
      <c r="C60" s="328" t="n">
        <v>419</v>
      </c>
      <c r="D60" s="329" t="s">
        <v>571</v>
      </c>
      <c r="E60" s="329" t="s">
        <v>556</v>
      </c>
      <c r="F60" s="330" t="n">
        <v>1867</v>
      </c>
      <c r="G60" s="331" t="s">
        <v>33</v>
      </c>
      <c r="H60" s="316" t="n">
        <v>582</v>
      </c>
      <c r="I60" s="138" t="n">
        <v>3</v>
      </c>
      <c r="J60" s="138" t="n">
        <v>81</v>
      </c>
      <c r="K60" s="138" t="n">
        <v>49</v>
      </c>
      <c r="L60" s="138" t="n">
        <v>5</v>
      </c>
      <c r="M60" s="138" t="n">
        <v>6</v>
      </c>
      <c r="N60" s="138" t="n">
        <v>1</v>
      </c>
      <c r="O60" s="138" t="n">
        <v>0</v>
      </c>
      <c r="P60" s="138" t="n">
        <v>0</v>
      </c>
      <c r="Q60" s="138" t="n">
        <v>0</v>
      </c>
      <c r="R60" s="138" t="n">
        <v>425</v>
      </c>
      <c r="S60" s="333"/>
      <c r="T60" s="138" t="n">
        <v>9</v>
      </c>
      <c r="U60" s="332" t="n">
        <v>0</v>
      </c>
      <c r="V60" s="332" t="n">
        <v>0</v>
      </c>
      <c r="W60" s="333"/>
      <c r="X60" s="138" t="n">
        <v>35</v>
      </c>
      <c r="Y60" s="333"/>
      <c r="Z60" s="333"/>
      <c r="AA60" s="333"/>
      <c r="AB60" s="333"/>
      <c r="AC60" s="138" t="n">
        <v>0</v>
      </c>
      <c r="AD60" s="138" t="n">
        <v>9</v>
      </c>
      <c r="AE60" s="152" t="n">
        <f aca="false">SUM(I60:AD60)</f>
        <v>623</v>
      </c>
    </row>
    <row r="61" s="1" customFormat="true" ht="16.5" hidden="false" customHeight="false" outlineLevel="0" collapsed="false">
      <c r="A61" s="327" t="n">
        <v>4</v>
      </c>
      <c r="B61" s="131" t="n">
        <v>18</v>
      </c>
      <c r="C61" s="328" t="n">
        <v>419</v>
      </c>
      <c r="D61" s="329" t="s">
        <v>571</v>
      </c>
      <c r="E61" s="329" t="s">
        <v>556</v>
      </c>
      <c r="F61" s="330" t="n">
        <v>1867</v>
      </c>
      <c r="G61" s="331" t="s">
        <v>34</v>
      </c>
      <c r="H61" s="316" t="n">
        <v>581</v>
      </c>
      <c r="I61" s="138" t="n">
        <v>4</v>
      </c>
      <c r="J61" s="138" t="n">
        <v>90</v>
      </c>
      <c r="K61" s="138" t="n">
        <v>64</v>
      </c>
      <c r="L61" s="138" t="n">
        <v>2</v>
      </c>
      <c r="M61" s="138" t="n">
        <v>6</v>
      </c>
      <c r="N61" s="138" t="n">
        <v>0</v>
      </c>
      <c r="O61" s="138" t="n">
        <v>0</v>
      </c>
      <c r="P61" s="138" t="n">
        <v>1</v>
      </c>
      <c r="Q61" s="138" t="n">
        <v>1</v>
      </c>
      <c r="R61" s="138" t="n">
        <v>191</v>
      </c>
      <c r="S61" s="333"/>
      <c r="T61" s="138" t="n">
        <v>7</v>
      </c>
      <c r="U61" s="332" t="n">
        <v>0</v>
      </c>
      <c r="V61" s="332" t="n">
        <v>0</v>
      </c>
      <c r="W61" s="333"/>
      <c r="X61" s="138" t="n">
        <v>36</v>
      </c>
      <c r="Y61" s="333"/>
      <c r="Z61" s="333"/>
      <c r="AA61" s="333"/>
      <c r="AB61" s="333"/>
      <c r="AC61" s="138" t="n">
        <v>0</v>
      </c>
      <c r="AD61" s="138" t="n">
        <v>4</v>
      </c>
      <c r="AE61" s="152" t="n">
        <f aca="false">SUM(I61:AD61)</f>
        <v>406</v>
      </c>
    </row>
    <row r="62" s="1" customFormat="true" ht="16.5" hidden="false" customHeight="false" outlineLevel="0" collapsed="false">
      <c r="A62" s="327" t="n">
        <v>5</v>
      </c>
      <c r="B62" s="131" t="n">
        <v>18</v>
      </c>
      <c r="C62" s="328" t="n">
        <v>419</v>
      </c>
      <c r="D62" s="329" t="s">
        <v>571</v>
      </c>
      <c r="E62" s="329" t="s">
        <v>573</v>
      </c>
      <c r="F62" s="330" t="n">
        <v>1868</v>
      </c>
      <c r="G62" s="331" t="s">
        <v>33</v>
      </c>
      <c r="H62" s="316" t="n">
        <v>529</v>
      </c>
      <c r="I62" s="138" t="n">
        <v>3</v>
      </c>
      <c r="J62" s="138" t="n">
        <v>87</v>
      </c>
      <c r="K62" s="138" t="n">
        <v>42</v>
      </c>
      <c r="L62" s="138" t="n">
        <v>1</v>
      </c>
      <c r="M62" s="138" t="n">
        <v>3</v>
      </c>
      <c r="N62" s="138" t="n">
        <v>0</v>
      </c>
      <c r="O62" s="138" t="n">
        <v>4</v>
      </c>
      <c r="P62" s="138" t="n">
        <v>1</v>
      </c>
      <c r="Q62" s="138" t="n">
        <v>1</v>
      </c>
      <c r="R62" s="138" t="n">
        <v>166</v>
      </c>
      <c r="S62" s="333"/>
      <c r="T62" s="138" t="n">
        <v>2</v>
      </c>
      <c r="U62" s="332" t="n">
        <v>0</v>
      </c>
      <c r="V62" s="332" t="n">
        <v>0</v>
      </c>
      <c r="W62" s="333"/>
      <c r="X62" s="138" t="n">
        <v>35</v>
      </c>
      <c r="Y62" s="333"/>
      <c r="Z62" s="333"/>
      <c r="AA62" s="333"/>
      <c r="AB62" s="333"/>
      <c r="AC62" s="138" t="n">
        <v>0</v>
      </c>
      <c r="AD62" s="138" t="n">
        <v>6</v>
      </c>
      <c r="AE62" s="152" t="n">
        <f aca="false">SUM(I62:AD62)</f>
        <v>351</v>
      </c>
    </row>
    <row r="63" s="1" customFormat="true" ht="16.5" hidden="false" customHeight="false" outlineLevel="0" collapsed="false">
      <c r="A63" s="327" t="n">
        <v>6</v>
      </c>
      <c r="B63" s="131" t="n">
        <v>18</v>
      </c>
      <c r="C63" s="328" t="n">
        <v>419</v>
      </c>
      <c r="D63" s="329" t="s">
        <v>571</v>
      </c>
      <c r="E63" s="329" t="s">
        <v>573</v>
      </c>
      <c r="F63" s="330" t="n">
        <v>1868</v>
      </c>
      <c r="G63" s="331" t="s">
        <v>34</v>
      </c>
      <c r="H63" s="316" t="n">
        <v>529</v>
      </c>
      <c r="I63" s="18" t="n">
        <v>5</v>
      </c>
      <c r="J63" s="18" t="n">
        <v>90</v>
      </c>
      <c r="K63" s="18" t="n">
        <v>27</v>
      </c>
      <c r="L63" s="18" t="n">
        <v>4</v>
      </c>
      <c r="M63" s="18" t="n">
        <v>13</v>
      </c>
      <c r="N63" s="18" t="n">
        <v>0</v>
      </c>
      <c r="O63" s="18" t="n">
        <v>0</v>
      </c>
      <c r="P63" s="18" t="n">
        <v>1</v>
      </c>
      <c r="Q63" s="18" t="n">
        <v>0</v>
      </c>
      <c r="R63" s="18" t="n">
        <v>189</v>
      </c>
      <c r="S63" s="19"/>
      <c r="T63" s="18" t="n">
        <v>3</v>
      </c>
      <c r="U63" s="14" t="n">
        <v>32</v>
      </c>
      <c r="V63" s="14" t="n">
        <v>94</v>
      </c>
      <c r="W63" s="19"/>
      <c r="X63" s="18" t="n">
        <v>32</v>
      </c>
      <c r="Y63" s="19"/>
      <c r="Z63" s="19"/>
      <c r="AA63" s="19"/>
      <c r="AB63" s="19"/>
      <c r="AC63" s="18" t="n">
        <v>0</v>
      </c>
      <c r="AD63" s="18" t="n">
        <v>4</v>
      </c>
      <c r="AE63" s="152" t="n">
        <f aca="false">SUM(I63:AD63)</f>
        <v>494</v>
      </c>
    </row>
    <row r="64" s="1" customFormat="true" ht="16.5" hidden="false" customHeight="false" outlineLevel="0" collapsed="false">
      <c r="A64" s="327" t="n">
        <v>7</v>
      </c>
      <c r="B64" s="131" t="n">
        <v>18</v>
      </c>
      <c r="C64" s="328" t="n">
        <v>419</v>
      </c>
      <c r="D64" s="329" t="s">
        <v>571</v>
      </c>
      <c r="E64" s="329" t="s">
        <v>573</v>
      </c>
      <c r="F64" s="330" t="n">
        <v>1868</v>
      </c>
      <c r="G64" s="334" t="s">
        <v>35</v>
      </c>
      <c r="H64" s="316" t="n">
        <v>529</v>
      </c>
      <c r="I64" s="18" t="n">
        <v>1</v>
      </c>
      <c r="J64" s="18" t="n">
        <v>95</v>
      </c>
      <c r="K64" s="18" t="n">
        <v>50</v>
      </c>
      <c r="L64" s="18" t="n">
        <v>1</v>
      </c>
      <c r="M64" s="18" t="n">
        <v>8</v>
      </c>
      <c r="N64" s="18" t="n">
        <v>0</v>
      </c>
      <c r="O64" s="18" t="n">
        <v>6</v>
      </c>
      <c r="P64" s="18" t="n">
        <v>0</v>
      </c>
      <c r="Q64" s="18" t="n">
        <v>0</v>
      </c>
      <c r="R64" s="18" t="n">
        <v>161</v>
      </c>
      <c r="S64" s="19"/>
      <c r="T64" s="18" t="n">
        <v>1</v>
      </c>
      <c r="U64" s="14" t="n">
        <v>0</v>
      </c>
      <c r="V64" s="14" t="n">
        <v>96</v>
      </c>
      <c r="W64" s="19"/>
      <c r="X64" s="18" t="n">
        <v>47</v>
      </c>
      <c r="Y64" s="19"/>
      <c r="Z64" s="19"/>
      <c r="AA64" s="19"/>
      <c r="AB64" s="19"/>
      <c r="AC64" s="18" t="n">
        <v>0</v>
      </c>
      <c r="AD64" s="18" t="n">
        <v>3</v>
      </c>
      <c r="AE64" s="152" t="n">
        <f aca="false">SUM(I64:AD64)</f>
        <v>469</v>
      </c>
    </row>
    <row r="65" s="1" customFormat="true" ht="16.5" hidden="false" customHeight="false" outlineLevel="0" collapsed="false">
      <c r="A65" s="327" t="n">
        <v>8</v>
      </c>
      <c r="B65" s="131" t="n">
        <v>18</v>
      </c>
      <c r="C65" s="328" t="n">
        <v>419</v>
      </c>
      <c r="D65" s="329" t="s">
        <v>571</v>
      </c>
      <c r="E65" s="329" t="s">
        <v>556</v>
      </c>
      <c r="F65" s="16" t="n">
        <v>1869</v>
      </c>
      <c r="G65" s="331" t="s">
        <v>33</v>
      </c>
      <c r="H65" s="316" t="n">
        <v>706</v>
      </c>
      <c r="I65" s="18" t="n">
        <v>5</v>
      </c>
      <c r="J65" s="18" t="n">
        <v>107</v>
      </c>
      <c r="K65" s="18" t="n">
        <v>69</v>
      </c>
      <c r="L65" s="18" t="n">
        <v>5</v>
      </c>
      <c r="M65" s="18" t="n">
        <v>10</v>
      </c>
      <c r="N65" s="18" t="n">
        <v>0</v>
      </c>
      <c r="O65" s="18" t="n">
        <v>2</v>
      </c>
      <c r="P65" s="18" t="n">
        <v>2</v>
      </c>
      <c r="Q65" s="18" t="n">
        <v>3</v>
      </c>
      <c r="R65" s="18" t="n">
        <v>213</v>
      </c>
      <c r="S65" s="19"/>
      <c r="T65" s="18" t="n">
        <v>0</v>
      </c>
      <c r="U65" s="14" t="n">
        <v>0</v>
      </c>
      <c r="V65" s="14" t="n">
        <v>0</v>
      </c>
      <c r="W65" s="19"/>
      <c r="X65" s="18" t="n">
        <v>42</v>
      </c>
      <c r="Y65" s="19"/>
      <c r="Z65" s="19"/>
      <c r="AA65" s="19"/>
      <c r="AB65" s="19"/>
      <c r="AC65" s="18" t="n">
        <v>1</v>
      </c>
      <c r="AD65" s="18" t="n">
        <v>8</v>
      </c>
      <c r="AE65" s="152" t="n">
        <f aca="false">SUM(I65:AD65)</f>
        <v>467</v>
      </c>
    </row>
    <row r="66" s="1" customFormat="true" ht="16.5" hidden="false" customHeight="false" outlineLevel="0" collapsed="false">
      <c r="A66" s="327" t="n">
        <v>9</v>
      </c>
      <c r="B66" s="131" t="n">
        <v>18</v>
      </c>
      <c r="C66" s="328" t="n">
        <v>419</v>
      </c>
      <c r="D66" s="329" t="s">
        <v>571</v>
      </c>
      <c r="E66" s="329" t="s">
        <v>556</v>
      </c>
      <c r="F66" s="16" t="n">
        <v>1869</v>
      </c>
      <c r="G66" s="331" t="s">
        <v>34</v>
      </c>
      <c r="H66" s="316" t="n">
        <v>705</v>
      </c>
      <c r="I66" s="18" t="n">
        <v>2</v>
      </c>
      <c r="J66" s="18" t="n">
        <v>115</v>
      </c>
      <c r="K66" s="18" t="n">
        <v>56</v>
      </c>
      <c r="L66" s="18" t="n">
        <v>6</v>
      </c>
      <c r="M66" s="18" t="n">
        <v>7</v>
      </c>
      <c r="N66" s="18" t="n">
        <v>0</v>
      </c>
      <c r="O66" s="18" t="n">
        <v>3</v>
      </c>
      <c r="P66" s="18" t="n">
        <v>2</v>
      </c>
      <c r="Q66" s="18" t="n">
        <v>3</v>
      </c>
      <c r="R66" s="18" t="n">
        <v>231</v>
      </c>
      <c r="S66" s="19"/>
      <c r="T66" s="18" t="n">
        <v>9</v>
      </c>
      <c r="U66" s="14" t="n">
        <v>0</v>
      </c>
      <c r="V66" s="14" t="n">
        <v>3</v>
      </c>
      <c r="W66" s="19"/>
      <c r="X66" s="18" t="n">
        <v>50</v>
      </c>
      <c r="Y66" s="19"/>
      <c r="Z66" s="19"/>
      <c r="AA66" s="19"/>
      <c r="AB66" s="19"/>
      <c r="AC66" s="18" t="n">
        <v>0</v>
      </c>
      <c r="AD66" s="18" t="n">
        <v>7</v>
      </c>
      <c r="AE66" s="152" t="n">
        <f aca="false">SUM(I66:AD66)</f>
        <v>494</v>
      </c>
    </row>
    <row r="67" s="1" customFormat="true" ht="16.5" hidden="false" customHeight="false" outlineLevel="0" collapsed="false">
      <c r="A67" s="327" t="n">
        <v>10</v>
      </c>
      <c r="B67" s="131" t="n">
        <v>18</v>
      </c>
      <c r="C67" s="328" t="n">
        <v>419</v>
      </c>
      <c r="D67" s="329" t="s">
        <v>571</v>
      </c>
      <c r="E67" s="329" t="s">
        <v>574</v>
      </c>
      <c r="F67" s="16" t="n">
        <v>1870</v>
      </c>
      <c r="G67" s="331" t="s">
        <v>33</v>
      </c>
      <c r="H67" s="316" t="n">
        <v>567</v>
      </c>
      <c r="I67" s="18" t="n">
        <v>3</v>
      </c>
      <c r="J67" s="18" t="n">
        <v>118</v>
      </c>
      <c r="K67" s="18" t="n">
        <v>41</v>
      </c>
      <c r="L67" s="18" t="n">
        <v>3</v>
      </c>
      <c r="M67" s="18" t="n">
        <v>9</v>
      </c>
      <c r="N67" s="18" t="n">
        <v>0</v>
      </c>
      <c r="O67" s="18" t="n">
        <v>0</v>
      </c>
      <c r="P67" s="18" t="n">
        <v>1</v>
      </c>
      <c r="Q67" s="18" t="n">
        <v>1</v>
      </c>
      <c r="R67" s="18" t="n">
        <v>182</v>
      </c>
      <c r="S67" s="19"/>
      <c r="T67" s="18" t="n">
        <v>0</v>
      </c>
      <c r="U67" s="14" t="n">
        <v>1</v>
      </c>
      <c r="V67" s="14" t="n">
        <v>1</v>
      </c>
      <c r="W67" s="19"/>
      <c r="X67" s="18" t="n">
        <v>20</v>
      </c>
      <c r="Y67" s="19"/>
      <c r="Z67" s="19"/>
      <c r="AA67" s="19"/>
      <c r="AB67" s="19"/>
      <c r="AC67" s="18" t="n">
        <v>1</v>
      </c>
      <c r="AD67" s="18" t="n">
        <v>10</v>
      </c>
      <c r="AE67" s="152" t="n">
        <f aca="false">SUM(I67:AD67)</f>
        <v>391</v>
      </c>
    </row>
    <row r="68" s="1" customFormat="true" ht="16.5" hidden="false" customHeight="false" outlineLevel="0" collapsed="false">
      <c r="A68" s="327" t="n">
        <v>11</v>
      </c>
      <c r="B68" s="131" t="n">
        <v>18</v>
      </c>
      <c r="C68" s="328" t="n">
        <v>419</v>
      </c>
      <c r="D68" s="329" t="s">
        <v>571</v>
      </c>
      <c r="E68" s="329" t="s">
        <v>574</v>
      </c>
      <c r="F68" s="16" t="n">
        <v>1870</v>
      </c>
      <c r="G68" s="331" t="s">
        <v>34</v>
      </c>
      <c r="H68" s="316" t="n">
        <v>566</v>
      </c>
      <c r="I68" s="18" t="n">
        <v>3</v>
      </c>
      <c r="J68" s="18" t="n">
        <v>85</v>
      </c>
      <c r="K68" s="18" t="n">
        <v>33</v>
      </c>
      <c r="L68" s="18" t="n">
        <v>1</v>
      </c>
      <c r="M68" s="18" t="n">
        <v>6</v>
      </c>
      <c r="N68" s="18" t="n">
        <v>1</v>
      </c>
      <c r="O68" s="18" t="n">
        <v>6</v>
      </c>
      <c r="P68" s="18" t="n">
        <v>0</v>
      </c>
      <c r="Q68" s="18" t="n">
        <v>2</v>
      </c>
      <c r="R68" s="18" t="n">
        <v>197</v>
      </c>
      <c r="S68" s="19"/>
      <c r="T68" s="18" t="n">
        <v>5</v>
      </c>
      <c r="U68" s="14" t="n">
        <v>0</v>
      </c>
      <c r="V68" s="14" t="n">
        <v>1</v>
      </c>
      <c r="W68" s="19"/>
      <c r="X68" s="18" t="n">
        <v>40</v>
      </c>
      <c r="Y68" s="19"/>
      <c r="Z68" s="19"/>
      <c r="AA68" s="19"/>
      <c r="AB68" s="19"/>
      <c r="AC68" s="18" t="n">
        <v>0</v>
      </c>
      <c r="AD68" s="18" t="n">
        <v>4</v>
      </c>
      <c r="AE68" s="152" t="n">
        <f aca="false">SUM(I68:AD68)</f>
        <v>384</v>
      </c>
    </row>
    <row r="69" s="1" customFormat="true" ht="16.5" hidden="false" customHeight="false" outlineLevel="0" collapsed="false">
      <c r="A69" s="327" t="n">
        <v>12</v>
      </c>
      <c r="B69" s="131" t="n">
        <v>18</v>
      </c>
      <c r="C69" s="328" t="n">
        <v>419</v>
      </c>
      <c r="D69" s="329" t="s">
        <v>571</v>
      </c>
      <c r="E69" s="329" t="s">
        <v>574</v>
      </c>
      <c r="F69" s="16" t="n">
        <v>1870</v>
      </c>
      <c r="G69" s="334" t="s">
        <v>35</v>
      </c>
      <c r="H69" s="316" t="n">
        <v>566</v>
      </c>
      <c r="I69" s="18" t="n">
        <v>16</v>
      </c>
      <c r="J69" s="18" t="n">
        <v>90</v>
      </c>
      <c r="K69" s="18" t="n">
        <v>49</v>
      </c>
      <c r="L69" s="18" t="n">
        <v>1</v>
      </c>
      <c r="M69" s="18" t="n">
        <v>8</v>
      </c>
      <c r="N69" s="18" t="n">
        <v>0</v>
      </c>
      <c r="O69" s="18" t="n">
        <v>3</v>
      </c>
      <c r="P69" s="18" t="n">
        <v>3</v>
      </c>
      <c r="Q69" s="18" t="n">
        <v>0</v>
      </c>
      <c r="R69" s="18" t="n">
        <v>193</v>
      </c>
      <c r="S69" s="19"/>
      <c r="T69" s="18" t="n">
        <v>0</v>
      </c>
      <c r="U69" s="14" t="n">
        <v>0</v>
      </c>
      <c r="V69" s="14" t="n">
        <v>1</v>
      </c>
      <c r="W69" s="19"/>
      <c r="X69" s="18" t="n">
        <v>24</v>
      </c>
      <c r="Y69" s="19"/>
      <c r="Z69" s="19"/>
      <c r="AA69" s="19"/>
      <c r="AB69" s="19"/>
      <c r="AC69" s="18" t="n">
        <v>0</v>
      </c>
      <c r="AD69" s="18" t="n">
        <v>5</v>
      </c>
      <c r="AE69" s="152" t="n">
        <f aca="false">SUM(I69:AD69)</f>
        <v>393</v>
      </c>
    </row>
    <row r="70" s="1" customFormat="true" ht="16.5" hidden="false" customHeight="false" outlineLevel="0" collapsed="false">
      <c r="A70" s="327" t="n">
        <v>13</v>
      </c>
      <c r="B70" s="131" t="n">
        <v>18</v>
      </c>
      <c r="C70" s="328" t="n">
        <v>419</v>
      </c>
      <c r="D70" s="329" t="s">
        <v>571</v>
      </c>
      <c r="E70" s="329" t="s">
        <v>575</v>
      </c>
      <c r="F70" s="16" t="n">
        <v>1871</v>
      </c>
      <c r="G70" s="331" t="s">
        <v>33</v>
      </c>
      <c r="H70" s="316" t="n">
        <v>118</v>
      </c>
      <c r="I70" s="18" t="n">
        <v>0</v>
      </c>
      <c r="J70" s="18" t="n">
        <v>44</v>
      </c>
      <c r="K70" s="18" t="n">
        <v>3</v>
      </c>
      <c r="L70" s="18" t="n">
        <v>3</v>
      </c>
      <c r="M70" s="18" t="n">
        <v>12</v>
      </c>
      <c r="N70" s="18" t="n">
        <v>0</v>
      </c>
      <c r="O70" s="18" t="n">
        <v>0</v>
      </c>
      <c r="P70" s="18" t="n">
        <v>0</v>
      </c>
      <c r="Q70" s="18" t="n">
        <v>0</v>
      </c>
      <c r="R70" s="18" t="n">
        <v>22</v>
      </c>
      <c r="S70" s="19"/>
      <c r="T70" s="18" t="n">
        <v>0</v>
      </c>
      <c r="U70" s="14" t="n">
        <v>0</v>
      </c>
      <c r="V70" s="14" t="n">
        <v>0</v>
      </c>
      <c r="W70" s="19"/>
      <c r="X70" s="18" t="n">
        <v>4</v>
      </c>
      <c r="Y70" s="19"/>
      <c r="Z70" s="19"/>
      <c r="AA70" s="19"/>
      <c r="AB70" s="19"/>
      <c r="AC70" s="18" t="n">
        <v>0</v>
      </c>
      <c r="AD70" s="18" t="n">
        <v>2</v>
      </c>
      <c r="AE70" s="152" t="n">
        <f aca="false">SUM(I70:AD70)</f>
        <v>90</v>
      </c>
    </row>
    <row r="71" s="1" customFormat="true" ht="16.5" hidden="false" customHeight="false" outlineLevel="0" collapsed="false">
      <c r="A71" s="327" t="n">
        <v>14</v>
      </c>
      <c r="B71" s="131" t="n">
        <v>18</v>
      </c>
      <c r="C71" s="328" t="n">
        <v>419</v>
      </c>
      <c r="D71" s="329" t="s">
        <v>571</v>
      </c>
      <c r="E71" s="329" t="s">
        <v>576</v>
      </c>
      <c r="F71" s="16" t="n">
        <v>1871</v>
      </c>
      <c r="G71" s="331" t="s">
        <v>62</v>
      </c>
      <c r="H71" s="316" t="n">
        <v>509</v>
      </c>
      <c r="I71" s="18" t="n">
        <v>0</v>
      </c>
      <c r="J71" s="18" t="n">
        <v>121</v>
      </c>
      <c r="K71" s="18" t="n">
        <v>11</v>
      </c>
      <c r="L71" s="18" t="n">
        <v>3</v>
      </c>
      <c r="M71" s="18" t="n">
        <v>24</v>
      </c>
      <c r="N71" s="18" t="n">
        <v>0</v>
      </c>
      <c r="O71" s="18" t="n">
        <v>6</v>
      </c>
      <c r="P71" s="18" t="n">
        <v>5</v>
      </c>
      <c r="Q71" s="18" t="n">
        <v>2</v>
      </c>
      <c r="R71" s="18" t="n">
        <v>159</v>
      </c>
      <c r="S71" s="19"/>
      <c r="T71" s="18" t="n">
        <v>0</v>
      </c>
      <c r="U71" s="14" t="n">
        <v>0</v>
      </c>
      <c r="V71" s="14" t="n">
        <v>0</v>
      </c>
      <c r="W71" s="19"/>
      <c r="X71" s="18" t="n">
        <v>36</v>
      </c>
      <c r="Y71" s="19"/>
      <c r="Z71" s="19"/>
      <c r="AA71" s="19"/>
      <c r="AB71" s="19"/>
      <c r="AC71" s="18" t="n">
        <v>0</v>
      </c>
      <c r="AD71" s="18" t="n">
        <v>5</v>
      </c>
      <c r="AE71" s="152" t="n">
        <f aca="false">SUM(I71:AD71)</f>
        <v>372</v>
      </c>
    </row>
    <row r="72" s="1" customFormat="true" ht="16.5" hidden="false" customHeight="false" outlineLevel="0" collapsed="false">
      <c r="A72" s="327" t="n">
        <v>15</v>
      </c>
      <c r="B72" s="131" t="n">
        <v>18</v>
      </c>
      <c r="C72" s="328" t="n">
        <v>419</v>
      </c>
      <c r="D72" s="329" t="s">
        <v>571</v>
      </c>
      <c r="E72" s="329" t="s">
        <v>577</v>
      </c>
      <c r="F72" s="16" t="n">
        <v>1872</v>
      </c>
      <c r="G72" s="331" t="s">
        <v>33</v>
      </c>
      <c r="H72" s="316" t="n">
        <v>617</v>
      </c>
      <c r="I72" s="18" t="n">
        <v>3</v>
      </c>
      <c r="J72" s="18" t="n">
        <v>189</v>
      </c>
      <c r="K72" s="18" t="n">
        <v>17</v>
      </c>
      <c r="L72" s="18" t="n">
        <v>3</v>
      </c>
      <c r="M72" s="18" t="n">
        <v>2</v>
      </c>
      <c r="N72" s="18" t="n">
        <v>0</v>
      </c>
      <c r="O72" s="18" t="n">
        <v>18</v>
      </c>
      <c r="P72" s="18" t="n">
        <v>0</v>
      </c>
      <c r="Q72" s="18" t="n">
        <v>0</v>
      </c>
      <c r="R72" s="18" t="n">
        <v>205</v>
      </c>
      <c r="S72" s="19"/>
      <c r="T72" s="18" t="n">
        <v>4</v>
      </c>
      <c r="U72" s="14" t="n">
        <v>0</v>
      </c>
      <c r="V72" s="14" t="n">
        <v>0</v>
      </c>
      <c r="W72" s="19"/>
      <c r="X72" s="18" t="n">
        <v>8</v>
      </c>
      <c r="Y72" s="19"/>
      <c r="Z72" s="19"/>
      <c r="AA72" s="19"/>
      <c r="AB72" s="19"/>
      <c r="AC72" s="18" t="n">
        <v>0</v>
      </c>
      <c r="AD72" s="18" t="n">
        <v>9</v>
      </c>
      <c r="AE72" s="152" t="n">
        <f aca="false">SUM(I72:AD72)</f>
        <v>458</v>
      </c>
    </row>
    <row r="73" s="1" customFormat="true" ht="16.5" hidden="false" customHeight="false" outlineLevel="0" collapsed="false">
      <c r="A73" s="327" t="n">
        <v>16</v>
      </c>
      <c r="B73" s="131" t="n">
        <v>18</v>
      </c>
      <c r="C73" s="328" t="n">
        <v>419</v>
      </c>
      <c r="D73" s="329" t="s">
        <v>571</v>
      </c>
      <c r="E73" s="329" t="s">
        <v>578</v>
      </c>
      <c r="F73" s="16" t="n">
        <v>1872</v>
      </c>
      <c r="G73" s="331" t="s">
        <v>62</v>
      </c>
      <c r="H73" s="316" t="n">
        <v>433</v>
      </c>
      <c r="I73" s="18" t="n">
        <v>4</v>
      </c>
      <c r="J73" s="18" t="n">
        <v>41</v>
      </c>
      <c r="K73" s="18" t="n">
        <v>21</v>
      </c>
      <c r="L73" s="18" t="n">
        <v>0</v>
      </c>
      <c r="M73" s="18" t="n">
        <v>0</v>
      </c>
      <c r="N73" s="18" t="n">
        <v>0</v>
      </c>
      <c r="O73" s="18" t="n">
        <v>0</v>
      </c>
      <c r="P73" s="18" t="n">
        <v>3</v>
      </c>
      <c r="Q73" s="18" t="n">
        <v>3</v>
      </c>
      <c r="R73" s="18" t="n">
        <v>166</v>
      </c>
      <c r="S73" s="19"/>
      <c r="T73" s="18" t="n">
        <v>9</v>
      </c>
      <c r="U73" s="14" t="n">
        <v>3</v>
      </c>
      <c r="V73" s="14" t="n">
        <v>0</v>
      </c>
      <c r="W73" s="19"/>
      <c r="X73" s="18" t="n">
        <v>12</v>
      </c>
      <c r="Y73" s="19"/>
      <c r="Z73" s="19"/>
      <c r="AA73" s="19"/>
      <c r="AB73" s="19"/>
      <c r="AC73" s="18" t="n">
        <v>0</v>
      </c>
      <c r="AD73" s="18" t="n">
        <v>21</v>
      </c>
      <c r="AE73" s="152" t="n">
        <f aca="false">SUM(I73:AD73)</f>
        <v>283</v>
      </c>
    </row>
    <row r="74" s="1" customFormat="true" ht="16.5" hidden="false" customHeight="false" outlineLevel="0" collapsed="false">
      <c r="C74" s="29" t="s">
        <v>65</v>
      </c>
      <c r="D74" s="30" t="s">
        <v>66</v>
      </c>
      <c r="E74" s="30"/>
      <c r="F74" s="30"/>
      <c r="G74" s="30"/>
      <c r="H74" s="31" t="n">
        <f aca="false">SUM(H58:H73)</f>
        <v>9018</v>
      </c>
      <c r="I74" s="30" t="n">
        <f aca="false">SUM(I58:I73)</f>
        <v>71</v>
      </c>
      <c r="J74" s="30" t="n">
        <f aca="false">SUM(J58:J73)</f>
        <v>1568</v>
      </c>
      <c r="K74" s="30" t="n">
        <f aca="false">SUM(K58:K73)</f>
        <v>666</v>
      </c>
      <c r="L74" s="30" t="n">
        <f aca="false">SUM(L58:L73)</f>
        <v>49</v>
      </c>
      <c r="M74" s="30" t="n">
        <f aca="false">SUM(M58:M73)</f>
        <v>131</v>
      </c>
      <c r="N74" s="30" t="n">
        <f aca="false">SUM(N58:N73)</f>
        <v>4</v>
      </c>
      <c r="O74" s="30" t="n">
        <f aca="false">SUM(O58:O73)</f>
        <v>49</v>
      </c>
      <c r="P74" s="30" t="n">
        <f aca="false">SUM(P58:P73)</f>
        <v>22</v>
      </c>
      <c r="Q74" s="30" t="n">
        <f aca="false">SUM(Q58:Q73)</f>
        <v>17</v>
      </c>
      <c r="R74" s="335" t="n">
        <v>2989</v>
      </c>
      <c r="S74" s="336" t="n">
        <f aca="false">SUM(S58:S73)</f>
        <v>0</v>
      </c>
      <c r="T74" s="30" t="n">
        <f aca="false">SUM(T58:T73)</f>
        <v>54</v>
      </c>
      <c r="U74" s="30" t="n">
        <f aca="false">SUM(U58:U73)</f>
        <v>39</v>
      </c>
      <c r="V74" s="30" t="n">
        <f aca="false">SUM(V58:V73)</f>
        <v>199</v>
      </c>
      <c r="W74" s="336" t="n">
        <f aca="false">SUM(W58:W73)</f>
        <v>0</v>
      </c>
      <c r="X74" s="335" t="n">
        <v>549</v>
      </c>
      <c r="Y74" s="336" t="n">
        <f aca="false">SUM(Y58:Y73)</f>
        <v>0</v>
      </c>
      <c r="Z74" s="336" t="n">
        <f aca="false">SUM(Z58:Z73)</f>
        <v>0</v>
      </c>
      <c r="AA74" s="336" t="n">
        <f aca="false">SUM(AA58:AA73)</f>
        <v>0</v>
      </c>
      <c r="AB74" s="336" t="n">
        <f aca="false">SUM(AB58:AB73)</f>
        <v>0</v>
      </c>
      <c r="AC74" s="30" t="n">
        <f aca="false">SUM(AC58:AC73)</f>
        <v>2</v>
      </c>
      <c r="AD74" s="30" t="n">
        <f aca="false">SUM(AD58:AD73)</f>
        <v>112</v>
      </c>
      <c r="AE74" s="30" t="n">
        <f aca="false">SUM(I74:AD74)</f>
        <v>6521</v>
      </c>
    </row>
    <row r="75" s="1" customFormat="true" ht="16.5" hidden="false" customHeight="false" outlineLevel="0" collapsed="false">
      <c r="D75" s="320" t="s">
        <v>561</v>
      </c>
      <c r="F75" s="3"/>
      <c r="G75" s="3"/>
      <c r="U75" s="1" t="n">
        <f aca="false">U74/2</f>
        <v>19.5</v>
      </c>
      <c r="V75" s="1" t="n">
        <f aca="false">V74/2</f>
        <v>99.5</v>
      </c>
    </row>
    <row r="76" s="1" customFormat="true" ht="16.5" hidden="false" customHeight="true" outlineLevel="0" collapsed="false">
      <c r="C76" s="29" t="s">
        <v>67</v>
      </c>
      <c r="D76" s="32" t="s">
        <v>68</v>
      </c>
      <c r="E76" s="32"/>
      <c r="F76" s="32"/>
      <c r="G76" s="32"/>
      <c r="H76" s="33" t="s">
        <v>8</v>
      </c>
      <c r="I76" s="9" t="s">
        <v>9</v>
      </c>
      <c r="J76" s="9" t="s">
        <v>10</v>
      </c>
      <c r="K76" s="9" t="s">
        <v>11</v>
      </c>
      <c r="L76" s="9" t="s">
        <v>12</v>
      </c>
      <c r="M76" s="9" t="s">
        <v>13</v>
      </c>
      <c r="N76" s="9" t="s">
        <v>14</v>
      </c>
      <c r="O76" s="9" t="s">
        <v>15</v>
      </c>
      <c r="P76" s="9" t="s">
        <v>16</v>
      </c>
      <c r="Q76" s="9" t="s">
        <v>17</v>
      </c>
      <c r="R76" s="9" t="s">
        <v>18</v>
      </c>
      <c r="S76" s="9" t="s">
        <v>19</v>
      </c>
      <c r="T76" s="9" t="s">
        <v>20</v>
      </c>
      <c r="U76" s="9" t="s">
        <v>24</v>
      </c>
      <c r="V76" s="10" t="s">
        <v>25</v>
      </c>
      <c r="W76" s="10" t="s">
        <v>26</v>
      </c>
      <c r="X76" s="10" t="s">
        <v>27</v>
      </c>
      <c r="Y76" s="10" t="s">
        <v>28</v>
      </c>
      <c r="Z76" s="9" t="s">
        <v>29</v>
      </c>
      <c r="AA76" s="9" t="s">
        <v>30</v>
      </c>
      <c r="AB76" s="9" t="s">
        <v>31</v>
      </c>
    </row>
    <row r="77" s="1" customFormat="true" ht="16.5" hidden="false" customHeight="false" outlineLevel="0" collapsed="false">
      <c r="D77" s="32"/>
      <c r="E77" s="32"/>
      <c r="F77" s="32"/>
      <c r="G77" s="32"/>
      <c r="H77" s="20" t="n">
        <f aca="false">H74</f>
        <v>9018</v>
      </c>
      <c r="I77" s="321" t="n">
        <f aca="false">I74+19</f>
        <v>90</v>
      </c>
      <c r="J77" s="321" t="n">
        <f aca="false">J74+100</f>
        <v>1668</v>
      </c>
      <c r="K77" s="321" t="n">
        <f aca="false">K74+20</f>
        <v>686</v>
      </c>
      <c r="L77" s="20" t="n">
        <f aca="false">L74+99</f>
        <v>148</v>
      </c>
      <c r="M77" s="20" t="n">
        <f aca="false">M74</f>
        <v>131</v>
      </c>
      <c r="N77" s="20" t="n">
        <f aca="false">N74</f>
        <v>4</v>
      </c>
      <c r="O77" s="20" t="n">
        <f aca="false">O74</f>
        <v>49</v>
      </c>
      <c r="P77" s="20" t="n">
        <f aca="false">P74</f>
        <v>22</v>
      </c>
      <c r="Q77" s="20" t="n">
        <f aca="false">Q74</f>
        <v>17</v>
      </c>
      <c r="R77" s="20" t="n">
        <f aca="false">R74</f>
        <v>2989</v>
      </c>
      <c r="S77" s="20" t="n">
        <f aca="false">S74</f>
        <v>0</v>
      </c>
      <c r="T77" s="20" t="n">
        <f aca="false">T74</f>
        <v>54</v>
      </c>
      <c r="U77" s="20" t="n">
        <f aca="false">X74</f>
        <v>549</v>
      </c>
      <c r="V77" s="38" t="n">
        <f aca="false">Y63</f>
        <v>0</v>
      </c>
      <c r="W77" s="38" t="n">
        <f aca="false">Z63</f>
        <v>0</v>
      </c>
      <c r="X77" s="38" t="n">
        <f aca="false">AA63</f>
        <v>0</v>
      </c>
      <c r="Y77" s="38" t="n">
        <f aca="false">AB63</f>
        <v>0</v>
      </c>
      <c r="Z77" s="20" t="n">
        <f aca="false">AC74</f>
        <v>2</v>
      </c>
      <c r="AA77" s="20" t="n">
        <f aca="false">AD74</f>
        <v>112</v>
      </c>
      <c r="AB77" s="321" t="n">
        <f aca="false">SUM(I77:AA77)</f>
        <v>6521</v>
      </c>
    </row>
    <row r="78" s="1" customFormat="true" ht="16.5" hidden="false" customHeight="false" outlineLevel="0" collapsed="false">
      <c r="F78" s="3"/>
      <c r="G78" s="3"/>
    </row>
    <row r="79" s="1" customFormat="true" ht="16.5" hidden="false" customHeight="true" outlineLevel="0" collapsed="false">
      <c r="C79" s="29" t="s">
        <v>69</v>
      </c>
      <c r="D79" s="32" t="s">
        <v>70</v>
      </c>
      <c r="E79" s="32"/>
      <c r="F79" s="32"/>
      <c r="G79" s="32"/>
      <c r="H79" s="33" t="s">
        <v>8</v>
      </c>
      <c r="I79" s="34" t="s">
        <v>71</v>
      </c>
      <c r="J79" s="34"/>
      <c r="K79" s="34" t="s">
        <v>72</v>
      </c>
      <c r="L79" s="34"/>
      <c r="M79" s="9" t="s">
        <v>13</v>
      </c>
      <c r="N79" s="9" t="s">
        <v>14</v>
      </c>
      <c r="O79" s="9" t="s">
        <v>15</v>
      </c>
      <c r="P79" s="9" t="s">
        <v>16</v>
      </c>
      <c r="Q79" s="9" t="s">
        <v>17</v>
      </c>
      <c r="R79" s="9" t="s">
        <v>18</v>
      </c>
      <c r="S79" s="9" t="s">
        <v>19</v>
      </c>
      <c r="T79" s="9" t="s">
        <v>20</v>
      </c>
      <c r="U79" s="9" t="s">
        <v>24</v>
      </c>
      <c r="V79" s="9" t="s">
        <v>25</v>
      </c>
      <c r="W79" s="9" t="s">
        <v>26</v>
      </c>
      <c r="X79" s="9" t="s">
        <v>27</v>
      </c>
      <c r="Y79" s="9" t="s">
        <v>28</v>
      </c>
      <c r="Z79" s="9" t="s">
        <v>29</v>
      </c>
      <c r="AA79" s="9" t="s">
        <v>30</v>
      </c>
      <c r="AB79" s="9" t="s">
        <v>31</v>
      </c>
    </row>
    <row r="80" s="1" customFormat="true" ht="16.5" hidden="false" customHeight="false" outlineLevel="0" collapsed="false">
      <c r="D80" s="32"/>
      <c r="E80" s="32"/>
      <c r="F80" s="32"/>
      <c r="G80" s="32"/>
      <c r="H80" s="20" t="n">
        <f aca="false">H74</f>
        <v>9018</v>
      </c>
      <c r="I80" s="35" t="n">
        <f aca="false">I77+K77</f>
        <v>776</v>
      </c>
      <c r="J80" s="35"/>
      <c r="K80" s="35" t="n">
        <f aca="false">J77+L77</f>
        <v>1816</v>
      </c>
      <c r="L80" s="35"/>
      <c r="M80" s="20" t="n">
        <f aca="false">M77</f>
        <v>131</v>
      </c>
      <c r="N80" s="20" t="n">
        <f aca="false">N77</f>
        <v>4</v>
      </c>
      <c r="O80" s="20" t="n">
        <f aca="false">O77</f>
        <v>49</v>
      </c>
      <c r="P80" s="20" t="n">
        <f aca="false">P77</f>
        <v>22</v>
      </c>
      <c r="Q80" s="20" t="n">
        <f aca="false">Q77</f>
        <v>17</v>
      </c>
      <c r="R80" s="20" t="n">
        <f aca="false">R77</f>
        <v>2989</v>
      </c>
      <c r="S80" s="20" t="s">
        <v>148</v>
      </c>
      <c r="T80" s="20" t="n">
        <f aca="false">T77</f>
        <v>54</v>
      </c>
      <c r="U80" s="20" t="n">
        <f aca="false">U77</f>
        <v>549</v>
      </c>
      <c r="V80" s="18" t="s">
        <v>148</v>
      </c>
      <c r="W80" s="18" t="s">
        <v>148</v>
      </c>
      <c r="X80" s="18" t="s">
        <v>148</v>
      </c>
      <c r="Y80" s="18" t="s">
        <v>148</v>
      </c>
      <c r="Z80" s="20" t="n">
        <f aca="false">Z77</f>
        <v>2</v>
      </c>
      <c r="AA80" s="20" t="n">
        <f aca="false">AA77</f>
        <v>112</v>
      </c>
      <c r="AB80" s="20" t="n">
        <f aca="false">SUM(I80:AA80)</f>
        <v>6521</v>
      </c>
    </row>
    <row r="81" s="1" customFormat="true" ht="16.5" hidden="false" customHeight="false" outlineLevel="0" collapsed="false"/>
    <row r="82" s="1" customFormat="true" ht="16.5" hidden="false" customHeight="false" outlineLevel="0" collapsed="false"/>
    <row r="83" customFormat="false" ht="15" hidden="false" customHeight="false" outlineLevel="0" collapsed="false">
      <c r="A83" s="5" t="s">
        <v>1</v>
      </c>
      <c r="B83" s="6" t="s">
        <v>2</v>
      </c>
      <c r="C83" s="7" t="s">
        <v>3</v>
      </c>
      <c r="D83" s="5" t="s">
        <v>4</v>
      </c>
      <c r="E83" s="5" t="s">
        <v>5</v>
      </c>
      <c r="F83" s="8" t="s">
        <v>6</v>
      </c>
      <c r="G83" s="8" t="s">
        <v>7</v>
      </c>
      <c r="H83" s="8" t="s">
        <v>8</v>
      </c>
      <c r="I83" s="9" t="s">
        <v>9</v>
      </c>
      <c r="J83" s="9" t="s">
        <v>10</v>
      </c>
      <c r="K83" s="9" t="s">
        <v>11</v>
      </c>
      <c r="L83" s="9" t="s">
        <v>12</v>
      </c>
      <c r="M83" s="9" t="s">
        <v>13</v>
      </c>
      <c r="N83" s="9" t="s">
        <v>14</v>
      </c>
      <c r="O83" s="9" t="s">
        <v>15</v>
      </c>
      <c r="P83" s="9" t="s">
        <v>16</v>
      </c>
      <c r="Q83" s="9" t="s">
        <v>17</v>
      </c>
      <c r="R83" s="9" t="s">
        <v>18</v>
      </c>
      <c r="S83" s="9" t="s">
        <v>19</v>
      </c>
      <c r="T83" s="9" t="s">
        <v>20</v>
      </c>
      <c r="U83" s="10" t="s">
        <v>21</v>
      </c>
      <c r="V83" s="10" t="s">
        <v>22</v>
      </c>
      <c r="W83" s="10" t="s">
        <v>23</v>
      </c>
      <c r="X83" s="9" t="s">
        <v>24</v>
      </c>
      <c r="Y83" s="9" t="s">
        <v>25</v>
      </c>
      <c r="Z83" s="9" t="s">
        <v>26</v>
      </c>
      <c r="AA83" s="9" t="s">
        <v>27</v>
      </c>
      <c r="AB83" s="9" t="s">
        <v>28</v>
      </c>
      <c r="AC83" s="9" t="s">
        <v>29</v>
      </c>
      <c r="AD83" s="9" t="s">
        <v>30</v>
      </c>
      <c r="AE83" s="9" t="s">
        <v>31</v>
      </c>
    </row>
    <row r="84" customFormat="false" ht="16.5" hidden="false" customHeight="false" outlineLevel="0" collapsed="false">
      <c r="A84" s="11" t="n">
        <v>1</v>
      </c>
      <c r="B84" s="12" t="n">
        <v>18</v>
      </c>
      <c r="C84" s="13" t="n">
        <v>422</v>
      </c>
      <c r="D84" s="17" t="s">
        <v>579</v>
      </c>
      <c r="E84" s="17"/>
      <c r="F84" s="16" t="n">
        <v>1875</v>
      </c>
      <c r="G84" s="17" t="s">
        <v>33</v>
      </c>
      <c r="H84" s="82" t="n">
        <v>479</v>
      </c>
      <c r="I84" s="20" t="n">
        <v>0</v>
      </c>
      <c r="J84" s="20" t="n">
        <v>49</v>
      </c>
      <c r="K84" s="20" t="n">
        <v>6</v>
      </c>
      <c r="L84" s="20" t="n">
        <v>13</v>
      </c>
      <c r="M84" s="20" t="n">
        <v>199</v>
      </c>
      <c r="N84" s="20" t="n">
        <v>2</v>
      </c>
      <c r="O84" s="20" t="n">
        <v>1</v>
      </c>
      <c r="P84" s="20" t="n">
        <v>0</v>
      </c>
      <c r="Q84" s="20" t="n">
        <v>0</v>
      </c>
      <c r="R84" s="20" t="n">
        <v>83</v>
      </c>
      <c r="S84" s="20" t="n">
        <v>0</v>
      </c>
      <c r="T84" s="20" t="n">
        <v>0</v>
      </c>
      <c r="U84" s="38" t="n">
        <v>0</v>
      </c>
      <c r="V84" s="38" t="n">
        <v>2</v>
      </c>
      <c r="W84" s="38" t="n">
        <v>0</v>
      </c>
      <c r="X84" s="20" t="n">
        <v>0</v>
      </c>
      <c r="Y84" s="20" t="n">
        <v>0</v>
      </c>
      <c r="Z84" s="20" t="n">
        <v>0</v>
      </c>
      <c r="AA84" s="20" t="n">
        <v>0</v>
      </c>
      <c r="AB84" s="20"/>
      <c r="AC84" s="20" t="n">
        <v>0</v>
      </c>
      <c r="AD84" s="20" t="n">
        <v>6</v>
      </c>
      <c r="AE84" s="20" t="n">
        <f aca="false">SUM(I84:AD84)</f>
        <v>361</v>
      </c>
    </row>
    <row r="85" customFormat="false" ht="16.5" hidden="false" customHeight="false" outlineLevel="0" collapsed="false">
      <c r="A85" s="11" t="n">
        <v>2</v>
      </c>
      <c r="B85" s="12" t="n">
        <v>18</v>
      </c>
      <c r="C85" s="13" t="n">
        <v>422</v>
      </c>
      <c r="D85" s="17" t="s">
        <v>579</v>
      </c>
      <c r="E85" s="17"/>
      <c r="F85" s="16" t="n">
        <v>1875</v>
      </c>
      <c r="G85" s="17" t="s">
        <v>34</v>
      </c>
      <c r="H85" s="82" t="n">
        <v>479</v>
      </c>
      <c r="I85" s="20" t="n">
        <v>2</v>
      </c>
      <c r="J85" s="20" t="n">
        <v>41</v>
      </c>
      <c r="K85" s="20" t="n">
        <v>2</v>
      </c>
      <c r="L85" s="20" t="n">
        <v>17</v>
      </c>
      <c r="M85" s="20" t="n">
        <v>203</v>
      </c>
      <c r="N85" s="20" t="n">
        <v>1</v>
      </c>
      <c r="O85" s="20" t="n">
        <v>3</v>
      </c>
      <c r="P85" s="20" t="n">
        <v>0</v>
      </c>
      <c r="Q85" s="20" t="n">
        <v>1</v>
      </c>
      <c r="R85" s="20" t="n">
        <v>106</v>
      </c>
      <c r="S85" s="20" t="n">
        <v>0</v>
      </c>
      <c r="T85" s="20" t="n">
        <v>0</v>
      </c>
      <c r="U85" s="38" t="n">
        <v>4</v>
      </c>
      <c r="V85" s="38" t="n">
        <v>0</v>
      </c>
      <c r="W85" s="38" t="n">
        <v>0</v>
      </c>
      <c r="X85" s="20" t="n">
        <v>0</v>
      </c>
      <c r="Y85" s="20" t="n">
        <v>0</v>
      </c>
      <c r="Z85" s="20" t="n">
        <v>0</v>
      </c>
      <c r="AA85" s="20" t="n">
        <v>0</v>
      </c>
      <c r="AB85" s="20" t="n">
        <v>0</v>
      </c>
      <c r="AC85" s="20" t="n">
        <v>0</v>
      </c>
      <c r="AD85" s="20" t="n">
        <v>7</v>
      </c>
      <c r="AE85" s="20" t="n">
        <f aca="false">SUM(I85:AD85)</f>
        <v>387</v>
      </c>
    </row>
    <row r="86" customFormat="false" ht="16.5" hidden="false" customHeight="false" outlineLevel="0" collapsed="false">
      <c r="A86" s="11" t="n">
        <v>3</v>
      </c>
      <c r="B86" s="12" t="n">
        <v>18</v>
      </c>
      <c r="C86" s="13" t="n">
        <v>422</v>
      </c>
      <c r="D86" s="17" t="s">
        <v>579</v>
      </c>
      <c r="E86" s="17"/>
      <c r="F86" s="16" t="n">
        <v>1876</v>
      </c>
      <c r="G86" s="17" t="s">
        <v>33</v>
      </c>
      <c r="H86" s="82" t="n">
        <v>686</v>
      </c>
      <c r="I86" s="20" t="n">
        <v>0</v>
      </c>
      <c r="J86" s="20" t="n">
        <v>24</v>
      </c>
      <c r="K86" s="20" t="n">
        <v>2</v>
      </c>
      <c r="L86" s="20" t="n">
        <v>15</v>
      </c>
      <c r="M86" s="20" t="n">
        <v>326</v>
      </c>
      <c r="N86" s="20" t="n">
        <v>5</v>
      </c>
      <c r="O86" s="20" t="n">
        <v>8</v>
      </c>
      <c r="P86" s="20" t="n">
        <v>0</v>
      </c>
      <c r="Q86" s="20" t="n">
        <v>8</v>
      </c>
      <c r="R86" s="20" t="n">
        <v>118</v>
      </c>
      <c r="S86" s="20" t="n">
        <v>0</v>
      </c>
      <c r="T86" s="20" t="n">
        <v>0</v>
      </c>
      <c r="U86" s="38" t="n">
        <v>0</v>
      </c>
      <c r="V86" s="38" t="n">
        <v>5</v>
      </c>
      <c r="W86" s="38" t="n">
        <v>0</v>
      </c>
      <c r="X86" s="20" t="n">
        <v>0</v>
      </c>
      <c r="Y86" s="20" t="n">
        <v>0</v>
      </c>
      <c r="Z86" s="20" t="n">
        <v>0</v>
      </c>
      <c r="AA86" s="20" t="n">
        <v>0</v>
      </c>
      <c r="AB86" s="20" t="n">
        <v>0</v>
      </c>
      <c r="AC86" s="20" t="n">
        <v>0</v>
      </c>
      <c r="AD86" s="20" t="n">
        <v>5</v>
      </c>
      <c r="AE86" s="20" t="n">
        <f aca="false">SUM(I86:AD86)</f>
        <v>516</v>
      </c>
    </row>
    <row r="87" customFormat="false" ht="16.5" hidden="false" customHeight="false" outlineLevel="0" collapsed="false">
      <c r="A87" s="11" t="n">
        <v>4</v>
      </c>
      <c r="B87" s="12" t="n">
        <v>18</v>
      </c>
      <c r="C87" s="13" t="n">
        <v>422</v>
      </c>
      <c r="D87" s="17" t="s">
        <v>579</v>
      </c>
      <c r="E87" s="17"/>
      <c r="F87" s="16" t="n">
        <v>1876</v>
      </c>
      <c r="G87" s="17" t="s">
        <v>34</v>
      </c>
      <c r="H87" s="82" t="n">
        <v>685</v>
      </c>
      <c r="I87" s="20" t="n">
        <v>0</v>
      </c>
      <c r="J87" s="20" t="n">
        <v>41</v>
      </c>
      <c r="K87" s="20" t="n">
        <v>7</v>
      </c>
      <c r="L87" s="20" t="n">
        <v>16</v>
      </c>
      <c r="M87" s="20" t="n">
        <v>321</v>
      </c>
      <c r="N87" s="20" t="n">
        <v>5</v>
      </c>
      <c r="O87" s="20" t="n">
        <v>5</v>
      </c>
      <c r="P87" s="20" t="n">
        <v>0</v>
      </c>
      <c r="Q87" s="20" t="n">
        <v>2</v>
      </c>
      <c r="R87" s="20" t="n">
        <v>107</v>
      </c>
      <c r="S87" s="20" t="n">
        <v>0</v>
      </c>
      <c r="T87" s="20" t="n">
        <v>0</v>
      </c>
      <c r="U87" s="38" t="n">
        <v>0</v>
      </c>
      <c r="V87" s="38" t="n">
        <v>0</v>
      </c>
      <c r="W87" s="38" t="n">
        <v>0</v>
      </c>
      <c r="X87" s="20" t="n">
        <v>0</v>
      </c>
      <c r="Y87" s="20" t="n">
        <v>0</v>
      </c>
      <c r="Z87" s="20" t="n">
        <v>0</v>
      </c>
      <c r="AA87" s="20" t="n">
        <v>0</v>
      </c>
      <c r="AB87" s="20" t="n">
        <v>0</v>
      </c>
      <c r="AC87" s="20" t="n">
        <v>0</v>
      </c>
      <c r="AD87" s="20" t="n">
        <v>9</v>
      </c>
      <c r="AE87" s="20" t="n">
        <f aca="false">SUM(I87:AD87)</f>
        <v>513</v>
      </c>
    </row>
    <row r="88" customFormat="false" ht="16.5" hidden="false" customHeight="false" outlineLevel="0" collapsed="false">
      <c r="A88" s="11" t="n">
        <v>5</v>
      </c>
      <c r="B88" s="12" t="n">
        <v>18</v>
      </c>
      <c r="C88" s="13" t="n">
        <v>422</v>
      </c>
      <c r="D88" s="17" t="s">
        <v>579</v>
      </c>
      <c r="E88" s="17"/>
      <c r="F88" s="16" t="n">
        <v>1877</v>
      </c>
      <c r="G88" s="17" t="s">
        <v>33</v>
      </c>
      <c r="H88" s="82" t="n">
        <v>547</v>
      </c>
      <c r="I88" s="20" t="n">
        <v>0</v>
      </c>
      <c r="J88" s="20" t="n">
        <v>31</v>
      </c>
      <c r="K88" s="20" t="n">
        <v>3</v>
      </c>
      <c r="L88" s="20" t="n">
        <v>14</v>
      </c>
      <c r="M88" s="20" t="n">
        <v>273</v>
      </c>
      <c r="N88" s="20" t="n">
        <v>0</v>
      </c>
      <c r="O88" s="20" t="n">
        <v>1</v>
      </c>
      <c r="P88" s="20" t="n">
        <v>0</v>
      </c>
      <c r="Q88" s="20" t="n">
        <v>1</v>
      </c>
      <c r="R88" s="20" t="n">
        <v>104</v>
      </c>
      <c r="S88" s="20" t="n">
        <v>0</v>
      </c>
      <c r="T88" s="20" t="n">
        <v>0</v>
      </c>
      <c r="U88" s="38" t="n">
        <v>0</v>
      </c>
      <c r="V88" s="38" t="n">
        <v>0</v>
      </c>
      <c r="W88" s="38" t="n">
        <v>0</v>
      </c>
      <c r="X88" s="20" t="n">
        <v>0</v>
      </c>
      <c r="Y88" s="20" t="n">
        <v>0</v>
      </c>
      <c r="Z88" s="20" t="n">
        <v>0</v>
      </c>
      <c r="AA88" s="20" t="n">
        <v>0</v>
      </c>
      <c r="AB88" s="20" t="n">
        <v>0</v>
      </c>
      <c r="AC88" s="20" t="n">
        <v>0</v>
      </c>
      <c r="AD88" s="20" t="n">
        <v>6</v>
      </c>
      <c r="AE88" s="20" t="n">
        <f aca="false">SUM(I88:AD88)</f>
        <v>433</v>
      </c>
    </row>
    <row r="89" customFormat="false" ht="17.25" hidden="false" customHeight="false" outlineLevel="0" collapsed="false">
      <c r="A89" s="11" t="n">
        <v>6</v>
      </c>
      <c r="B89" s="12" t="n">
        <v>18</v>
      </c>
      <c r="C89" s="13" t="n">
        <v>422</v>
      </c>
      <c r="D89" s="17" t="s">
        <v>579</v>
      </c>
      <c r="E89" s="17"/>
      <c r="F89" s="16" t="n">
        <v>1877</v>
      </c>
      <c r="G89" s="17" t="s">
        <v>34</v>
      </c>
      <c r="H89" s="83" t="n">
        <v>547</v>
      </c>
      <c r="I89" s="20" t="n">
        <v>0</v>
      </c>
      <c r="J89" s="20" t="n">
        <v>32</v>
      </c>
      <c r="K89" s="20" t="n">
        <v>2</v>
      </c>
      <c r="L89" s="20" t="n">
        <v>13</v>
      </c>
      <c r="M89" s="20" t="n">
        <v>301</v>
      </c>
      <c r="N89" s="20" t="n">
        <v>2</v>
      </c>
      <c r="O89" s="20" t="n">
        <v>4</v>
      </c>
      <c r="P89" s="20" t="n">
        <v>0</v>
      </c>
      <c r="Q89" s="20" t="n">
        <v>1</v>
      </c>
      <c r="R89" s="20" t="n">
        <v>89</v>
      </c>
      <c r="S89" s="20" t="n">
        <v>0</v>
      </c>
      <c r="T89" s="20" t="n">
        <v>0</v>
      </c>
      <c r="U89" s="38" t="n">
        <v>0</v>
      </c>
      <c r="V89" s="38" t="n">
        <v>2</v>
      </c>
      <c r="W89" s="38" t="n">
        <v>0</v>
      </c>
      <c r="X89" s="20" t="n">
        <v>0</v>
      </c>
      <c r="Y89" s="20" t="n">
        <v>0</v>
      </c>
      <c r="Z89" s="20" t="n">
        <v>0</v>
      </c>
      <c r="AA89" s="20" t="n">
        <v>0</v>
      </c>
      <c r="AB89" s="20" t="n">
        <v>0</v>
      </c>
      <c r="AC89" s="20" t="n">
        <v>0</v>
      </c>
      <c r="AD89" s="20" t="n">
        <v>6</v>
      </c>
      <c r="AE89" s="20" t="n">
        <f aca="false">SUM(I89:AD89)</f>
        <v>452</v>
      </c>
    </row>
    <row r="90" customFormat="false" ht="16.5" hidden="false" customHeight="false" outlineLevel="0" collapsed="false">
      <c r="C90" s="29" t="s">
        <v>65</v>
      </c>
      <c r="D90" s="30" t="s">
        <v>66</v>
      </c>
      <c r="E90" s="30"/>
      <c r="F90" s="30"/>
      <c r="G90" s="30"/>
      <c r="H90" s="250" t="n">
        <f aca="false">SUM(H84:H89)</f>
        <v>3423</v>
      </c>
      <c r="I90" s="31" t="n">
        <f aca="false">SUM(I84:I89)</f>
        <v>2</v>
      </c>
      <c r="J90" s="31" t="n">
        <f aca="false">SUM(J84:J89)</f>
        <v>218</v>
      </c>
      <c r="K90" s="31" t="n">
        <f aca="false">SUM(K84:K89)</f>
        <v>22</v>
      </c>
      <c r="L90" s="31" t="n">
        <f aca="false">SUM(L84:L89)</f>
        <v>88</v>
      </c>
      <c r="M90" s="31" t="n">
        <f aca="false">SUM(M84:M89)</f>
        <v>1623</v>
      </c>
      <c r="N90" s="31" t="n">
        <f aca="false">SUM(N84:N89)</f>
        <v>15</v>
      </c>
      <c r="O90" s="31" t="n">
        <f aca="false">SUM(O84:O89)</f>
        <v>22</v>
      </c>
      <c r="P90" s="31" t="n">
        <f aca="false">SUM(P84:P89)</f>
        <v>0</v>
      </c>
      <c r="Q90" s="31" t="n">
        <f aca="false">SUM(Q84:Q89)</f>
        <v>13</v>
      </c>
      <c r="R90" s="31" t="n">
        <f aca="false">SUM(R84:R89)</f>
        <v>607</v>
      </c>
      <c r="S90" s="31" t="n">
        <f aca="false">SUM(S84:S89)</f>
        <v>0</v>
      </c>
      <c r="T90" s="31" t="n">
        <f aca="false">SUM(T84:T89)</f>
        <v>0</v>
      </c>
      <c r="U90" s="31" t="n">
        <f aca="false">SUM(U84:U89)</f>
        <v>4</v>
      </c>
      <c r="V90" s="31" t="n">
        <f aca="false">SUM(V84:V89)</f>
        <v>9</v>
      </c>
      <c r="W90" s="31" t="n">
        <f aca="false">SUM(W84:W89)</f>
        <v>0</v>
      </c>
      <c r="X90" s="31" t="n">
        <f aca="false">SUM(X84:X89)</f>
        <v>0</v>
      </c>
      <c r="Y90" s="31" t="n">
        <f aca="false">SUM(Y84:Y89)</f>
        <v>0</v>
      </c>
      <c r="Z90" s="31" t="n">
        <f aca="false">SUM(Z84:Z89)</f>
        <v>0</v>
      </c>
      <c r="AA90" s="31" t="n">
        <f aca="false">SUM(AA84:AA89)</f>
        <v>0</v>
      </c>
      <c r="AB90" s="31" t="n">
        <f aca="false">SUM(AB84:AB89)</f>
        <v>0</v>
      </c>
      <c r="AC90" s="31" t="n">
        <f aca="false">SUM(AC84:AC89)</f>
        <v>0</v>
      </c>
      <c r="AD90" s="31" t="n">
        <f aca="false">SUM(AD84:AD89)</f>
        <v>39</v>
      </c>
      <c r="AE90" s="31" t="n">
        <f aca="false">SUM(AE84:AE89)</f>
        <v>2662</v>
      </c>
    </row>
    <row r="91" customFormat="false" ht="16.5" hidden="false" customHeight="false" outlineLevel="0" collapsed="false">
      <c r="F91" s="3"/>
      <c r="G91" s="3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38"/>
      <c r="V91" s="38"/>
      <c r="W91" s="38"/>
      <c r="X91" s="20"/>
      <c r="Y91" s="20"/>
      <c r="Z91" s="20"/>
      <c r="AA91" s="20"/>
      <c r="AB91" s="20"/>
      <c r="AC91" s="20"/>
      <c r="AD91" s="20"/>
      <c r="AE91" s="20"/>
    </row>
    <row r="92" customFormat="false" ht="16.5" hidden="false" customHeight="true" outlineLevel="0" collapsed="false">
      <c r="C92" s="29" t="s">
        <v>67</v>
      </c>
      <c r="D92" s="32" t="s">
        <v>68</v>
      </c>
      <c r="E92" s="32"/>
      <c r="F92" s="32"/>
      <c r="G92" s="32"/>
      <c r="H92" s="33" t="s">
        <v>8</v>
      </c>
      <c r="I92" s="9" t="s">
        <v>9</v>
      </c>
      <c r="J92" s="9" t="s">
        <v>10</v>
      </c>
      <c r="K92" s="9" t="s">
        <v>11</v>
      </c>
      <c r="L92" s="9" t="s">
        <v>12</v>
      </c>
      <c r="M92" s="9" t="s">
        <v>13</v>
      </c>
      <c r="N92" s="9" t="s">
        <v>14</v>
      </c>
      <c r="O92" s="9" t="s">
        <v>15</v>
      </c>
      <c r="P92" s="9" t="s">
        <v>16</v>
      </c>
      <c r="Q92" s="9" t="s">
        <v>17</v>
      </c>
      <c r="R92" s="9" t="s">
        <v>18</v>
      </c>
      <c r="S92" s="9" t="s">
        <v>19</v>
      </c>
      <c r="T92" s="9" t="s">
        <v>20</v>
      </c>
      <c r="U92" s="9" t="s">
        <v>24</v>
      </c>
      <c r="V92" s="9" t="s">
        <v>25</v>
      </c>
      <c r="W92" s="9" t="s">
        <v>26</v>
      </c>
      <c r="X92" s="9" t="s">
        <v>27</v>
      </c>
      <c r="Y92" s="9" t="s">
        <v>28</v>
      </c>
      <c r="Z92" s="9" t="s">
        <v>29</v>
      </c>
      <c r="AA92" s="9" t="s">
        <v>30</v>
      </c>
      <c r="AB92" s="9" t="s">
        <v>31</v>
      </c>
      <c r="AC92" s="20"/>
      <c r="AD92" s="20"/>
      <c r="AE92" s="20"/>
    </row>
    <row r="93" customFormat="false" ht="16.5" hidden="false" customHeight="false" outlineLevel="0" collapsed="false">
      <c r="D93" s="32"/>
      <c r="E93" s="32"/>
      <c r="F93" s="32"/>
      <c r="G93" s="32"/>
      <c r="H93" s="20" t="n">
        <v>3567</v>
      </c>
      <c r="I93" s="20" t="n">
        <f aca="false">I90+2</f>
        <v>4</v>
      </c>
      <c r="J93" s="20" t="n">
        <f aca="false">J90+5</f>
        <v>223</v>
      </c>
      <c r="K93" s="20" t="n">
        <f aca="false">K90+2</f>
        <v>24</v>
      </c>
      <c r="L93" s="20" t="n">
        <f aca="false">L90+4</f>
        <v>92</v>
      </c>
      <c r="M93" s="20" t="n">
        <f aca="false">M90</f>
        <v>1623</v>
      </c>
      <c r="N93" s="20" t="n">
        <f aca="false">N90</f>
        <v>15</v>
      </c>
      <c r="O93" s="20" t="n">
        <f aca="false">O90</f>
        <v>22</v>
      </c>
      <c r="P93" s="20" t="n">
        <f aca="false">P90</f>
        <v>0</v>
      </c>
      <c r="Q93" s="20" t="n">
        <f aca="false">Q90</f>
        <v>13</v>
      </c>
      <c r="R93" s="20" t="n">
        <f aca="false">R90</f>
        <v>607</v>
      </c>
      <c r="S93" s="20" t="n">
        <f aca="false">S90</f>
        <v>0</v>
      </c>
      <c r="T93" s="20" t="n">
        <f aca="false">T90</f>
        <v>0</v>
      </c>
      <c r="U93" s="38"/>
      <c r="V93" s="38"/>
      <c r="W93" s="38"/>
      <c r="X93" s="20"/>
      <c r="Y93" s="20"/>
      <c r="Z93" s="20" t="n">
        <v>0</v>
      </c>
      <c r="AA93" s="20" t="n">
        <v>39</v>
      </c>
      <c r="AB93" s="20" t="n">
        <f aca="false">SUM(I93:AA93)</f>
        <v>2662</v>
      </c>
      <c r="AC93" s="20"/>
      <c r="AD93" s="20"/>
      <c r="AE93" s="20"/>
    </row>
    <row r="94" customFormat="false" ht="16.5" hidden="false" customHeight="false" outlineLevel="0" collapsed="false">
      <c r="F94" s="3"/>
      <c r="G94" s="3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38"/>
      <c r="V94" s="38"/>
      <c r="W94" s="38"/>
      <c r="X94" s="20"/>
      <c r="Y94" s="20"/>
      <c r="Z94" s="20"/>
      <c r="AA94" s="20"/>
      <c r="AB94" s="20"/>
      <c r="AC94" s="20"/>
      <c r="AD94" s="20"/>
      <c r="AE94" s="20"/>
    </row>
    <row r="95" customFormat="false" ht="16.5" hidden="false" customHeight="true" outlineLevel="0" collapsed="false">
      <c r="C95" s="29" t="s">
        <v>69</v>
      </c>
      <c r="D95" s="32" t="s">
        <v>70</v>
      </c>
      <c r="E95" s="32"/>
      <c r="F95" s="32"/>
      <c r="G95" s="32"/>
      <c r="H95" s="33"/>
      <c r="I95" s="34" t="s">
        <v>71</v>
      </c>
      <c r="J95" s="34"/>
      <c r="K95" s="34" t="s">
        <v>72</v>
      </c>
      <c r="L95" s="34"/>
      <c r="M95" s="9" t="s">
        <v>13</v>
      </c>
      <c r="N95" s="9" t="s">
        <v>14</v>
      </c>
      <c r="O95" s="9" t="s">
        <v>15</v>
      </c>
      <c r="P95" s="9" t="s">
        <v>16</v>
      </c>
      <c r="Q95" s="9" t="s">
        <v>17</v>
      </c>
      <c r="R95" s="9" t="s">
        <v>18</v>
      </c>
      <c r="S95" s="9" t="s">
        <v>19</v>
      </c>
      <c r="T95" s="9" t="s">
        <v>20</v>
      </c>
      <c r="U95" s="9" t="s">
        <v>24</v>
      </c>
      <c r="V95" s="9" t="s">
        <v>25</v>
      </c>
      <c r="W95" s="9" t="s">
        <v>26</v>
      </c>
      <c r="X95" s="9" t="s">
        <v>27</v>
      </c>
      <c r="Y95" s="9" t="s">
        <v>28</v>
      </c>
      <c r="Z95" s="9" t="s">
        <v>29</v>
      </c>
      <c r="AA95" s="9" t="s">
        <v>30</v>
      </c>
      <c r="AB95" s="9" t="s">
        <v>31</v>
      </c>
      <c r="AC95" s="20"/>
      <c r="AD95" s="20"/>
      <c r="AE95" s="20"/>
    </row>
    <row r="96" customFormat="false" ht="16.5" hidden="false" customHeight="false" outlineLevel="0" collapsed="false">
      <c r="D96" s="32"/>
      <c r="E96" s="32"/>
      <c r="F96" s="32"/>
      <c r="G96" s="32"/>
      <c r="H96" s="20"/>
      <c r="I96" s="35" t="n">
        <f aca="false">I93+K93</f>
        <v>28</v>
      </c>
      <c r="J96" s="35"/>
      <c r="K96" s="35" t="n">
        <f aca="false">J93+L93</f>
        <v>315</v>
      </c>
      <c r="L96" s="35"/>
      <c r="M96" s="20" t="n">
        <f aca="false">M93</f>
        <v>1623</v>
      </c>
      <c r="N96" s="20" t="n">
        <f aca="false">N93</f>
        <v>15</v>
      </c>
      <c r="O96" s="20" t="n">
        <f aca="false">O93</f>
        <v>22</v>
      </c>
      <c r="P96" s="20" t="s">
        <v>148</v>
      </c>
      <c r="Q96" s="20" t="n">
        <f aca="false">Q93</f>
        <v>13</v>
      </c>
      <c r="R96" s="20" t="n">
        <f aca="false">R93</f>
        <v>607</v>
      </c>
      <c r="S96" s="18" t="s">
        <v>148</v>
      </c>
      <c r="T96" s="18" t="s">
        <v>148</v>
      </c>
      <c r="U96" s="18" t="s">
        <v>148</v>
      </c>
      <c r="V96" s="18" t="s">
        <v>148</v>
      </c>
      <c r="W96" s="18" t="s">
        <v>148</v>
      </c>
      <c r="X96" s="18" t="s">
        <v>148</v>
      </c>
      <c r="Y96" s="18" t="s">
        <v>148</v>
      </c>
      <c r="Z96" s="20" t="n">
        <v>0</v>
      </c>
      <c r="AA96" s="20" t="n">
        <v>39</v>
      </c>
      <c r="AB96" s="20" t="n">
        <f aca="false">SUM(I96:AA96)</f>
        <v>2662</v>
      </c>
      <c r="AC96" s="31"/>
      <c r="AD96" s="31"/>
      <c r="AE96" s="31"/>
    </row>
    <row r="99" s="1" customFormat="true" ht="25.5" hidden="false" customHeight="false" outlineLevel="0" collapsed="false">
      <c r="A99" s="337" t="s">
        <v>1</v>
      </c>
      <c r="B99" s="338" t="s">
        <v>2</v>
      </c>
      <c r="C99" s="339" t="s">
        <v>3</v>
      </c>
      <c r="D99" s="337" t="s">
        <v>4</v>
      </c>
      <c r="E99" s="337" t="s">
        <v>5</v>
      </c>
      <c r="F99" s="340" t="s">
        <v>6</v>
      </c>
      <c r="G99" s="340" t="s">
        <v>7</v>
      </c>
      <c r="H99" s="340" t="s">
        <v>8</v>
      </c>
      <c r="I99" s="192" t="s">
        <v>9</v>
      </c>
      <c r="J99" s="192" t="s">
        <v>10</v>
      </c>
      <c r="K99" s="192" t="s">
        <v>11</v>
      </c>
      <c r="L99" s="192" t="s">
        <v>12</v>
      </c>
      <c r="M99" s="192" t="s">
        <v>13</v>
      </c>
      <c r="N99" s="192" t="s">
        <v>14</v>
      </c>
      <c r="O99" s="341" t="s">
        <v>15</v>
      </c>
      <c r="P99" s="192" t="s">
        <v>16</v>
      </c>
      <c r="Q99" s="341" t="s">
        <v>17</v>
      </c>
      <c r="R99" s="192" t="s">
        <v>18</v>
      </c>
      <c r="S99" s="341" t="s">
        <v>19</v>
      </c>
      <c r="T99" s="192" t="s">
        <v>20</v>
      </c>
      <c r="U99" s="327" t="s">
        <v>21</v>
      </c>
      <c r="V99" s="327" t="s">
        <v>22</v>
      </c>
      <c r="W99" s="341" t="s">
        <v>23</v>
      </c>
      <c r="X99" s="341" t="s">
        <v>24</v>
      </c>
      <c r="Y99" s="341" t="s">
        <v>25</v>
      </c>
      <c r="Z99" s="341" t="s">
        <v>26</v>
      </c>
      <c r="AA99" s="341" t="s">
        <v>27</v>
      </c>
      <c r="AB99" s="341" t="s">
        <v>28</v>
      </c>
      <c r="AC99" s="192" t="s">
        <v>29</v>
      </c>
      <c r="AD99" s="192" t="s">
        <v>30</v>
      </c>
      <c r="AE99" s="192" t="s">
        <v>31</v>
      </c>
    </row>
    <row r="100" s="1" customFormat="true" ht="16.5" hidden="false" customHeight="false" outlineLevel="0" collapsed="false">
      <c r="A100" s="11" t="n">
        <v>1</v>
      </c>
      <c r="B100" s="12" t="n">
        <v>18</v>
      </c>
      <c r="C100" s="13" t="n">
        <v>473</v>
      </c>
      <c r="D100" s="17" t="s">
        <v>580</v>
      </c>
      <c r="E100" s="17" t="s">
        <v>580</v>
      </c>
      <c r="F100" s="167" t="n">
        <v>2057</v>
      </c>
      <c r="G100" s="24" t="s">
        <v>33</v>
      </c>
      <c r="H100" s="342" t="n">
        <v>440</v>
      </c>
      <c r="I100" s="343" t="n">
        <v>0</v>
      </c>
      <c r="J100" s="343" t="n">
        <v>107</v>
      </c>
      <c r="K100" s="343" t="n">
        <v>0</v>
      </c>
      <c r="L100" s="343" t="n">
        <v>25</v>
      </c>
      <c r="M100" s="343" t="n">
        <v>65</v>
      </c>
      <c r="N100" s="343" t="n">
        <v>5</v>
      </c>
      <c r="O100" s="38"/>
      <c r="P100" s="343" t="n">
        <v>110</v>
      </c>
      <c r="Q100" s="38"/>
      <c r="R100" s="343" t="n">
        <v>40</v>
      </c>
      <c r="S100" s="38"/>
      <c r="T100" s="343" t="n">
        <v>0</v>
      </c>
      <c r="U100" s="50" t="n">
        <v>0</v>
      </c>
      <c r="V100" s="50" t="n">
        <v>0</v>
      </c>
      <c r="W100" s="38"/>
      <c r="X100" s="38"/>
      <c r="Y100" s="38"/>
      <c r="Z100" s="38"/>
      <c r="AA100" s="38"/>
      <c r="AB100" s="38"/>
      <c r="AC100" s="343" t="n">
        <v>0</v>
      </c>
      <c r="AD100" s="343" t="n">
        <v>4</v>
      </c>
      <c r="AE100" s="20" t="n">
        <f aca="false">SUM(I100:AD100)</f>
        <v>356</v>
      </c>
    </row>
    <row r="101" s="1" customFormat="true" ht="16.5" hidden="false" customHeight="false" outlineLevel="0" collapsed="false">
      <c r="A101" s="11" t="n">
        <v>2</v>
      </c>
      <c r="B101" s="12" t="n">
        <v>18</v>
      </c>
      <c r="C101" s="13" t="n">
        <v>473</v>
      </c>
      <c r="D101" s="17" t="s">
        <v>580</v>
      </c>
      <c r="E101" s="17" t="s">
        <v>580</v>
      </c>
      <c r="F101" s="344" t="n">
        <v>2057</v>
      </c>
      <c r="G101" s="345" t="s">
        <v>33</v>
      </c>
      <c r="H101" s="345" t="n">
        <v>440</v>
      </c>
      <c r="I101" s="343" t="n">
        <v>0</v>
      </c>
      <c r="J101" s="343" t="n">
        <v>106</v>
      </c>
      <c r="K101" s="343" t="n">
        <v>1</v>
      </c>
      <c r="L101" s="343" t="n">
        <v>25</v>
      </c>
      <c r="M101" s="343" t="n">
        <v>50</v>
      </c>
      <c r="N101" s="343" t="n">
        <v>5</v>
      </c>
      <c r="O101" s="38"/>
      <c r="P101" s="343" t="n">
        <v>107</v>
      </c>
      <c r="Q101" s="38"/>
      <c r="R101" s="343" t="n">
        <v>61</v>
      </c>
      <c r="S101" s="38"/>
      <c r="T101" s="343" t="n">
        <v>0</v>
      </c>
      <c r="U101" s="50" t="n">
        <v>0</v>
      </c>
      <c r="V101" s="50" t="n">
        <v>2</v>
      </c>
      <c r="W101" s="38"/>
      <c r="X101" s="38"/>
      <c r="Y101" s="38"/>
      <c r="Z101" s="38"/>
      <c r="AA101" s="38"/>
      <c r="AB101" s="38"/>
      <c r="AC101" s="343" t="n">
        <v>0</v>
      </c>
      <c r="AD101" s="343" t="n">
        <v>6</v>
      </c>
      <c r="AE101" s="20" t="n">
        <f aca="false">SUM(I101:AD101)</f>
        <v>363</v>
      </c>
    </row>
    <row r="102" s="1" customFormat="true" ht="16.5" hidden="false" customHeight="false" outlineLevel="0" collapsed="false">
      <c r="A102" s="11" t="n">
        <v>3</v>
      </c>
      <c r="B102" s="12" t="n">
        <v>18</v>
      </c>
      <c r="C102" s="13" t="n">
        <v>473</v>
      </c>
      <c r="D102" s="17" t="s">
        <v>580</v>
      </c>
      <c r="E102" s="17" t="s">
        <v>580</v>
      </c>
      <c r="F102" s="344" t="n">
        <v>2058</v>
      </c>
      <c r="G102" s="345" t="s">
        <v>34</v>
      </c>
      <c r="H102" s="342" t="n">
        <v>745</v>
      </c>
      <c r="I102" s="343" t="n">
        <v>0</v>
      </c>
      <c r="J102" s="343" t="n">
        <v>197</v>
      </c>
      <c r="K102" s="343" t="n">
        <v>3</v>
      </c>
      <c r="L102" s="343" t="n">
        <v>44</v>
      </c>
      <c r="M102" s="343" t="n">
        <v>54</v>
      </c>
      <c r="N102" s="343" t="n">
        <v>15</v>
      </c>
      <c r="O102" s="38"/>
      <c r="P102" s="343" t="n">
        <v>184</v>
      </c>
      <c r="Q102" s="38"/>
      <c r="R102" s="343" t="n">
        <v>88</v>
      </c>
      <c r="S102" s="38"/>
      <c r="T102" s="343" t="n">
        <v>0</v>
      </c>
      <c r="U102" s="50" t="n">
        <v>0</v>
      </c>
      <c r="V102" s="50" t="n">
        <v>6</v>
      </c>
      <c r="W102" s="38"/>
      <c r="X102" s="38"/>
      <c r="Y102" s="38"/>
      <c r="Z102" s="38"/>
      <c r="AA102" s="38"/>
      <c r="AB102" s="38"/>
      <c r="AC102" s="343" t="n">
        <v>1</v>
      </c>
      <c r="AD102" s="343" t="n">
        <v>8</v>
      </c>
      <c r="AE102" s="20" t="n">
        <f aca="false">SUM(I102:AD102)</f>
        <v>600</v>
      </c>
    </row>
    <row r="103" s="1" customFormat="true" ht="16.5" hidden="false" customHeight="false" outlineLevel="0" collapsed="false">
      <c r="A103" s="11" t="n">
        <v>4</v>
      </c>
      <c r="B103" s="12" t="n">
        <v>18</v>
      </c>
      <c r="C103" s="13" t="n">
        <v>473</v>
      </c>
      <c r="D103" s="17" t="s">
        <v>580</v>
      </c>
      <c r="E103" s="17" t="s">
        <v>580</v>
      </c>
      <c r="F103" s="344" t="n">
        <v>2058</v>
      </c>
      <c r="G103" s="345" t="s">
        <v>35</v>
      </c>
      <c r="H103" s="342" t="n">
        <v>744</v>
      </c>
      <c r="I103" s="343" t="n">
        <v>2</v>
      </c>
      <c r="J103" s="343" t="n">
        <v>222</v>
      </c>
      <c r="K103" s="343" t="n">
        <v>6</v>
      </c>
      <c r="L103" s="343" t="n">
        <v>26</v>
      </c>
      <c r="M103" s="343" t="n">
        <v>75</v>
      </c>
      <c r="N103" s="343" t="n">
        <v>15</v>
      </c>
      <c r="O103" s="38"/>
      <c r="P103" s="343" t="n">
        <v>149</v>
      </c>
      <c r="Q103" s="38"/>
      <c r="R103" s="343" t="n">
        <v>50</v>
      </c>
      <c r="S103" s="38"/>
      <c r="T103" s="343" t="n">
        <v>0</v>
      </c>
      <c r="U103" s="50" t="n">
        <v>0</v>
      </c>
      <c r="V103" s="50" t="n">
        <v>13</v>
      </c>
      <c r="W103" s="38"/>
      <c r="X103" s="38"/>
      <c r="Y103" s="38"/>
      <c r="Z103" s="38"/>
      <c r="AA103" s="38"/>
      <c r="AB103" s="38"/>
      <c r="AC103" s="343" t="n">
        <v>0</v>
      </c>
      <c r="AD103" s="343" t="n">
        <v>15</v>
      </c>
      <c r="AE103" s="20" t="n">
        <f aca="false">SUM(I103:AD103)</f>
        <v>573</v>
      </c>
    </row>
    <row r="104" s="1" customFormat="true" ht="16.5" hidden="false" customHeight="false" outlineLevel="0" collapsed="false">
      <c r="A104" s="11" t="n">
        <v>5</v>
      </c>
      <c r="B104" s="12" t="n">
        <v>18</v>
      </c>
      <c r="C104" s="13" t="n">
        <v>473</v>
      </c>
      <c r="D104" s="17" t="s">
        <v>580</v>
      </c>
      <c r="E104" s="17" t="s">
        <v>580</v>
      </c>
      <c r="F104" s="344" t="n">
        <v>2059</v>
      </c>
      <c r="G104" s="24" t="s">
        <v>33</v>
      </c>
      <c r="H104" s="345" t="n">
        <v>288</v>
      </c>
      <c r="I104" s="20"/>
      <c r="J104" s="20"/>
      <c r="K104" s="20"/>
      <c r="L104" s="20"/>
      <c r="M104" s="20"/>
      <c r="N104" s="20"/>
      <c r="O104" s="38"/>
      <c r="P104" s="20"/>
      <c r="Q104" s="38"/>
      <c r="R104" s="20"/>
      <c r="S104" s="38"/>
      <c r="T104" s="20"/>
      <c r="U104" s="17"/>
      <c r="V104" s="17"/>
      <c r="W104" s="38"/>
      <c r="X104" s="38"/>
      <c r="Y104" s="38"/>
      <c r="Z104" s="38"/>
      <c r="AA104" s="38"/>
      <c r="AB104" s="38"/>
      <c r="AC104" s="20"/>
      <c r="AD104" s="20"/>
      <c r="AE104" s="20" t="n">
        <f aca="false">SUM(I104:AD104)</f>
        <v>0</v>
      </c>
      <c r="AF104" s="1" t="s">
        <v>581</v>
      </c>
    </row>
    <row r="105" s="1" customFormat="true" ht="16.5" hidden="false" customHeight="false" outlineLevel="0" collapsed="false">
      <c r="C105" s="29" t="s">
        <v>65</v>
      </c>
      <c r="D105" s="30" t="s">
        <v>66</v>
      </c>
      <c r="E105" s="30"/>
      <c r="F105" s="30"/>
      <c r="G105" s="30"/>
      <c r="H105" s="30" t="n">
        <f aca="false">SUM(H100:H104)</f>
        <v>2657</v>
      </c>
      <c r="I105" s="31" t="n">
        <f aca="false">SUM(I100:I104)</f>
        <v>2</v>
      </c>
      <c r="J105" s="31" t="n">
        <f aca="false">SUM(J100:J104)</f>
        <v>632</v>
      </c>
      <c r="K105" s="31" t="n">
        <f aca="false">SUM(K100:K104)</f>
        <v>10</v>
      </c>
      <c r="L105" s="31" t="n">
        <f aca="false">SUM(L100:L104)</f>
        <v>120</v>
      </c>
      <c r="M105" s="31" t="n">
        <f aca="false">SUM(M100:M104)</f>
        <v>244</v>
      </c>
      <c r="N105" s="31" t="n">
        <f aca="false">SUM(N100:N104)</f>
        <v>40</v>
      </c>
      <c r="O105" s="251" t="n">
        <f aca="false">SUM(O100:O104)</f>
        <v>0</v>
      </c>
      <c r="P105" s="31" t="n">
        <f aca="false">SUM(P100:P104)</f>
        <v>550</v>
      </c>
      <c r="Q105" s="251" t="n">
        <f aca="false">SUM(Q100:Q104)</f>
        <v>0</v>
      </c>
      <c r="R105" s="31" t="n">
        <f aca="false">SUM(R100:R104)</f>
        <v>239</v>
      </c>
      <c r="S105" s="251" t="n">
        <f aca="false">SUM(S100:S104)</f>
        <v>0</v>
      </c>
      <c r="T105" s="31" t="n">
        <f aca="false">SUM(T100:T104)</f>
        <v>0</v>
      </c>
      <c r="U105" s="31" t="n">
        <f aca="false">SUM(U100:U104)</f>
        <v>0</v>
      </c>
      <c r="V105" s="31" t="n">
        <f aca="false">SUM(V100:V104)</f>
        <v>21</v>
      </c>
      <c r="W105" s="251" t="n">
        <f aca="false">SUM(W100:W104)</f>
        <v>0</v>
      </c>
      <c r="X105" s="251" t="n">
        <f aca="false">SUM(X100:X104)</f>
        <v>0</v>
      </c>
      <c r="Y105" s="251" t="n">
        <f aca="false">SUM(Y100:Y104)</f>
        <v>0</v>
      </c>
      <c r="Z105" s="251" t="n">
        <f aca="false">SUM(Z100:Z104)</f>
        <v>0</v>
      </c>
      <c r="AA105" s="251" t="n">
        <f aca="false">SUM(AA100:AA104)</f>
        <v>0</v>
      </c>
      <c r="AB105" s="251" t="n">
        <f aca="false">SUM(AB100:AB104)</f>
        <v>0</v>
      </c>
      <c r="AC105" s="31" t="n">
        <f aca="false">SUM(AC100:AC104)</f>
        <v>1</v>
      </c>
      <c r="AD105" s="31" t="n">
        <f aca="false">SUM(AD100:AD104)</f>
        <v>33</v>
      </c>
      <c r="AE105" s="31" t="n">
        <f aca="false">SUM(AE100:AE104)</f>
        <v>1892</v>
      </c>
    </row>
    <row r="106" s="1" customFormat="true" ht="16.5" hidden="false" customHeight="false" outlineLevel="0" collapsed="false">
      <c r="F106" s="3"/>
      <c r="G106" s="3"/>
    </row>
    <row r="107" s="1" customFormat="true" ht="16.5" hidden="false" customHeight="true" outlineLevel="0" collapsed="false">
      <c r="C107" s="29" t="s">
        <v>67</v>
      </c>
      <c r="D107" s="32" t="s">
        <v>68</v>
      </c>
      <c r="E107" s="32"/>
      <c r="F107" s="32"/>
      <c r="G107" s="32"/>
      <c r="H107" s="33" t="s">
        <v>8</v>
      </c>
      <c r="I107" s="9" t="s">
        <v>9</v>
      </c>
      <c r="J107" s="9" t="s">
        <v>10</v>
      </c>
      <c r="K107" s="9" t="s">
        <v>11</v>
      </c>
      <c r="L107" s="9" t="s">
        <v>12</v>
      </c>
      <c r="M107" s="9" t="s">
        <v>13</v>
      </c>
      <c r="N107" s="9" t="s">
        <v>14</v>
      </c>
      <c r="O107" s="9" t="s">
        <v>15</v>
      </c>
      <c r="P107" s="9" t="s">
        <v>16</v>
      </c>
      <c r="Q107" s="9" t="s">
        <v>17</v>
      </c>
      <c r="R107" s="9" t="s">
        <v>18</v>
      </c>
      <c r="S107" s="10" t="s">
        <v>19</v>
      </c>
      <c r="T107" s="9" t="s">
        <v>20</v>
      </c>
      <c r="U107" s="10" t="s">
        <v>24</v>
      </c>
      <c r="V107" s="10" t="s">
        <v>25</v>
      </c>
      <c r="W107" s="10" t="s">
        <v>26</v>
      </c>
      <c r="X107" s="10" t="s">
        <v>27</v>
      </c>
      <c r="Y107" s="10" t="s">
        <v>28</v>
      </c>
      <c r="Z107" s="9" t="s">
        <v>29</v>
      </c>
      <c r="AA107" s="9" t="s">
        <v>30</v>
      </c>
      <c r="AB107" s="9" t="s">
        <v>31</v>
      </c>
    </row>
    <row r="108" s="1" customFormat="true" ht="16.5" hidden="false" customHeight="false" outlineLevel="0" collapsed="false">
      <c r="D108" s="32"/>
      <c r="E108" s="32"/>
      <c r="F108" s="32"/>
      <c r="G108" s="32"/>
      <c r="H108" s="20" t="n">
        <f aca="false">H105</f>
        <v>2657</v>
      </c>
      <c r="I108" s="20" t="n">
        <f aca="false">I105</f>
        <v>2</v>
      </c>
      <c r="J108" s="20" t="n">
        <f aca="false">J105+11</f>
        <v>643</v>
      </c>
      <c r="K108" s="20" t="n">
        <f aca="false">K105</f>
        <v>10</v>
      </c>
      <c r="L108" s="20" t="n">
        <f aca="false">L105+10</f>
        <v>130</v>
      </c>
      <c r="M108" s="20" t="n">
        <f aca="false">M105</f>
        <v>244</v>
      </c>
      <c r="N108" s="20" t="n">
        <f aca="false">N105</f>
        <v>40</v>
      </c>
      <c r="O108" s="20" t="n">
        <f aca="false">O105</f>
        <v>0</v>
      </c>
      <c r="P108" s="20" t="n">
        <f aca="false">P105</f>
        <v>550</v>
      </c>
      <c r="Q108" s="20" t="n">
        <f aca="false">Q105</f>
        <v>0</v>
      </c>
      <c r="R108" s="20" t="n">
        <f aca="false">R105</f>
        <v>239</v>
      </c>
      <c r="S108" s="38" t="n">
        <f aca="false">S105</f>
        <v>0</v>
      </c>
      <c r="T108" s="20" t="n">
        <f aca="false">T105</f>
        <v>0</v>
      </c>
      <c r="U108" s="38"/>
      <c r="V108" s="38" t="n">
        <f aca="false">Y100</f>
        <v>0</v>
      </c>
      <c r="W108" s="38" t="n">
        <f aca="false">Z100</f>
        <v>0</v>
      </c>
      <c r="X108" s="38" t="n">
        <f aca="false">AA100</f>
        <v>0</v>
      </c>
      <c r="Y108" s="38" t="n">
        <f aca="false">AB100</f>
        <v>0</v>
      </c>
      <c r="Z108" s="20" t="n">
        <f aca="false">AC105</f>
        <v>1</v>
      </c>
      <c r="AA108" s="20" t="n">
        <f aca="false">AD105</f>
        <v>33</v>
      </c>
      <c r="AB108" s="20" t="n">
        <f aca="false">SUM(I108:AA108)</f>
        <v>1892</v>
      </c>
    </row>
    <row r="109" s="1" customFormat="true" ht="16.5" hidden="false" customHeight="false" outlineLevel="0" collapsed="false">
      <c r="F109" s="3"/>
      <c r="G109" s="3"/>
    </row>
    <row r="110" s="1" customFormat="true" ht="16.5" hidden="false" customHeight="true" outlineLevel="0" collapsed="false">
      <c r="C110" s="29" t="s">
        <v>69</v>
      </c>
      <c r="D110" s="32" t="s">
        <v>70</v>
      </c>
      <c r="E110" s="32"/>
      <c r="F110" s="32"/>
      <c r="G110" s="32"/>
      <c r="H110" s="33" t="s">
        <v>8</v>
      </c>
      <c r="I110" s="34" t="s">
        <v>71</v>
      </c>
      <c r="J110" s="34"/>
      <c r="K110" s="34" t="s">
        <v>72</v>
      </c>
      <c r="L110" s="34"/>
      <c r="M110" s="9" t="s">
        <v>13</v>
      </c>
      <c r="N110" s="9" t="s">
        <v>14</v>
      </c>
      <c r="O110" s="9" t="s">
        <v>15</v>
      </c>
      <c r="P110" s="9" t="s">
        <v>16</v>
      </c>
      <c r="Q110" s="9" t="s">
        <v>17</v>
      </c>
      <c r="R110" s="9" t="s">
        <v>18</v>
      </c>
      <c r="S110" s="9" t="s">
        <v>19</v>
      </c>
      <c r="T110" s="9" t="s">
        <v>20</v>
      </c>
      <c r="U110" s="9" t="s">
        <v>24</v>
      </c>
      <c r="V110" s="9" t="s">
        <v>25</v>
      </c>
      <c r="W110" s="9" t="s">
        <v>26</v>
      </c>
      <c r="X110" s="9" t="s">
        <v>27</v>
      </c>
      <c r="Y110" s="9" t="s">
        <v>28</v>
      </c>
      <c r="Z110" s="9" t="s">
        <v>29</v>
      </c>
      <c r="AA110" s="9" t="s">
        <v>30</v>
      </c>
      <c r="AB110" s="9" t="s">
        <v>31</v>
      </c>
    </row>
    <row r="111" s="1" customFormat="true" ht="16.5" hidden="false" customHeight="false" outlineLevel="0" collapsed="false">
      <c r="D111" s="32"/>
      <c r="E111" s="32"/>
      <c r="F111" s="32"/>
      <c r="G111" s="32"/>
      <c r="H111" s="20" t="n">
        <f aca="false">H105</f>
        <v>2657</v>
      </c>
      <c r="I111" s="35" t="n">
        <f aca="false">I108+K108</f>
        <v>12</v>
      </c>
      <c r="J111" s="35"/>
      <c r="K111" s="35" t="n">
        <f aca="false">J108+L108</f>
        <v>773</v>
      </c>
      <c r="L111" s="35"/>
      <c r="M111" s="20" t="n">
        <f aca="false">M108</f>
        <v>244</v>
      </c>
      <c r="N111" s="20" t="n">
        <f aca="false">N108</f>
        <v>40</v>
      </c>
      <c r="O111" s="20" t="n">
        <f aca="false">O108</f>
        <v>0</v>
      </c>
      <c r="P111" s="20" t="n">
        <f aca="false">P108</f>
        <v>550</v>
      </c>
      <c r="Q111" s="20" t="s">
        <v>148</v>
      </c>
      <c r="R111" s="20" t="n">
        <f aca="false">R108</f>
        <v>239</v>
      </c>
      <c r="S111" s="20" t="s">
        <v>148</v>
      </c>
      <c r="T111" s="20" t="n">
        <f aca="false">T108</f>
        <v>0</v>
      </c>
      <c r="U111" s="18" t="s">
        <v>148</v>
      </c>
      <c r="V111" s="18" t="s">
        <v>148</v>
      </c>
      <c r="W111" s="18" t="s">
        <v>148</v>
      </c>
      <c r="X111" s="18" t="s">
        <v>148</v>
      </c>
      <c r="Y111" s="18" t="s">
        <v>148</v>
      </c>
      <c r="Z111" s="20" t="n">
        <f aca="false">Z108</f>
        <v>1</v>
      </c>
      <c r="AA111" s="20" t="n">
        <f aca="false">AA108</f>
        <v>33</v>
      </c>
      <c r="AB111" s="20" t="n">
        <f aca="false">SUM(I111:AA111)</f>
        <v>1892</v>
      </c>
    </row>
    <row r="112" s="1" customFormat="true" ht="16.5" hidden="false" customHeight="false" outlineLevel="0" collapsed="false"/>
    <row r="114" s="1" customFormat="true" ht="16.5" hidden="false" customHeight="false" outlineLevel="0" collapsed="false">
      <c r="A114" s="5" t="s">
        <v>1</v>
      </c>
      <c r="B114" s="6" t="s">
        <v>2</v>
      </c>
      <c r="C114" s="7" t="s">
        <v>3</v>
      </c>
      <c r="D114" s="5" t="s">
        <v>4</v>
      </c>
      <c r="E114" s="5" t="s">
        <v>5</v>
      </c>
      <c r="F114" s="8" t="s">
        <v>6</v>
      </c>
      <c r="G114" s="8" t="s">
        <v>7</v>
      </c>
      <c r="H114" s="8" t="s">
        <v>8</v>
      </c>
      <c r="I114" s="9" t="s">
        <v>9</v>
      </c>
      <c r="J114" s="9" t="s">
        <v>10</v>
      </c>
      <c r="K114" s="9" t="s">
        <v>11</v>
      </c>
      <c r="L114" s="9" t="s">
        <v>12</v>
      </c>
      <c r="M114" s="9" t="s">
        <v>13</v>
      </c>
      <c r="N114" s="9" t="s">
        <v>14</v>
      </c>
      <c r="O114" s="9" t="s">
        <v>15</v>
      </c>
      <c r="P114" s="9" t="s">
        <v>16</v>
      </c>
      <c r="Q114" s="9" t="s">
        <v>17</v>
      </c>
      <c r="R114" s="9" t="s">
        <v>18</v>
      </c>
      <c r="S114" s="9" t="s">
        <v>19</v>
      </c>
      <c r="T114" s="9" t="s">
        <v>20</v>
      </c>
      <c r="U114" s="10" t="s">
        <v>21</v>
      </c>
      <c r="V114" s="10" t="s">
        <v>22</v>
      </c>
      <c r="W114" s="10" t="s">
        <v>23</v>
      </c>
      <c r="X114" s="9" t="s">
        <v>24</v>
      </c>
      <c r="Y114" s="9" t="s">
        <v>25</v>
      </c>
      <c r="Z114" s="9" t="s">
        <v>26</v>
      </c>
      <c r="AA114" s="9" t="s">
        <v>27</v>
      </c>
      <c r="AB114" s="9" t="s">
        <v>28</v>
      </c>
      <c r="AC114" s="9" t="s">
        <v>29</v>
      </c>
      <c r="AD114" s="9" t="s">
        <v>30</v>
      </c>
      <c r="AE114" s="9" t="s">
        <v>31</v>
      </c>
    </row>
    <row r="115" s="1" customFormat="true" ht="16.5" hidden="false" customHeight="false" outlineLevel="0" collapsed="false">
      <c r="A115" s="11" t="n">
        <v>1</v>
      </c>
      <c r="B115" s="12" t="n">
        <v>18</v>
      </c>
      <c r="C115" s="13" t="n">
        <v>106</v>
      </c>
      <c r="D115" s="17" t="s">
        <v>582</v>
      </c>
      <c r="E115" s="17" t="s">
        <v>582</v>
      </c>
      <c r="F115" s="16" t="n">
        <v>2175</v>
      </c>
      <c r="G115" s="17" t="s">
        <v>33</v>
      </c>
      <c r="H115" s="37" t="n">
        <v>624</v>
      </c>
      <c r="I115" s="20" t="n">
        <v>1</v>
      </c>
      <c r="J115" s="20" t="n">
        <v>198</v>
      </c>
      <c r="K115" s="20" t="n">
        <v>4</v>
      </c>
      <c r="L115" s="20" t="n">
        <v>0</v>
      </c>
      <c r="M115" s="20" t="n">
        <v>238</v>
      </c>
      <c r="N115" s="20" t="n">
        <v>0</v>
      </c>
      <c r="O115" s="20" t="n">
        <v>0</v>
      </c>
      <c r="P115" s="20" t="n">
        <v>0</v>
      </c>
      <c r="Q115" s="20" t="n">
        <v>0</v>
      </c>
      <c r="R115" s="20" t="n">
        <v>51</v>
      </c>
      <c r="S115" s="20" t="n">
        <v>0</v>
      </c>
      <c r="T115" s="20" t="n">
        <v>0</v>
      </c>
      <c r="U115" s="38" t="n">
        <v>0</v>
      </c>
      <c r="V115" s="38" t="n">
        <v>0</v>
      </c>
      <c r="AC115" s="20" t="n">
        <v>0</v>
      </c>
      <c r="AD115" s="20" t="n">
        <v>4</v>
      </c>
      <c r="AE115" s="20" t="n">
        <v>496</v>
      </c>
    </row>
    <row r="116" s="1" customFormat="true" ht="16.5" hidden="false" customHeight="false" outlineLevel="0" collapsed="false">
      <c r="A116" s="11" t="n">
        <v>1</v>
      </c>
      <c r="B116" s="12" t="n">
        <v>18</v>
      </c>
      <c r="C116" s="13" t="n">
        <v>106</v>
      </c>
      <c r="D116" s="17" t="s">
        <v>582</v>
      </c>
      <c r="E116" s="17" t="s">
        <v>582</v>
      </c>
      <c r="F116" s="16" t="n">
        <v>2175</v>
      </c>
      <c r="G116" s="89" t="s">
        <v>34</v>
      </c>
      <c r="H116" s="37" t="n">
        <v>624</v>
      </c>
      <c r="I116" s="20" t="n">
        <v>0</v>
      </c>
      <c r="J116" s="20" t="n">
        <v>186</v>
      </c>
      <c r="K116" s="20" t="n">
        <v>3</v>
      </c>
      <c r="L116" s="20" t="n">
        <v>0</v>
      </c>
      <c r="M116" s="20" t="n">
        <v>274</v>
      </c>
      <c r="N116" s="20" t="n">
        <v>0</v>
      </c>
      <c r="O116" s="20" t="n">
        <v>0</v>
      </c>
      <c r="P116" s="20" t="n">
        <v>0</v>
      </c>
      <c r="Q116" s="20" t="n">
        <v>0</v>
      </c>
      <c r="R116" s="20" t="n">
        <v>35</v>
      </c>
      <c r="S116" s="20" t="n">
        <v>0</v>
      </c>
      <c r="T116" s="20" t="n">
        <v>0</v>
      </c>
      <c r="U116" s="38" t="n">
        <v>0</v>
      </c>
      <c r="V116" s="38" t="n">
        <v>0</v>
      </c>
      <c r="AC116" s="20" t="n">
        <v>0</v>
      </c>
      <c r="AD116" s="20" t="n">
        <v>12</v>
      </c>
      <c r="AE116" s="20" t="n">
        <v>510</v>
      </c>
    </row>
    <row r="117" s="1" customFormat="true" ht="16.5" hidden="false" customHeight="false" outlineLevel="0" collapsed="false">
      <c r="C117" s="29" t="s">
        <v>65</v>
      </c>
      <c r="D117" s="30" t="s">
        <v>66</v>
      </c>
      <c r="E117" s="30"/>
      <c r="F117" s="30"/>
      <c r="G117" s="30"/>
      <c r="H117" s="31" t="n">
        <f aca="false">SUM(H115:H116)</f>
        <v>1248</v>
      </c>
      <c r="I117" s="31" t="n">
        <f aca="false">I116+I115</f>
        <v>1</v>
      </c>
      <c r="J117" s="31" t="n">
        <f aca="false">J116+J115</f>
        <v>384</v>
      </c>
      <c r="K117" s="31" t="n">
        <f aca="false">K116+K115</f>
        <v>7</v>
      </c>
      <c r="L117" s="31" t="n">
        <f aca="false">L116+L115</f>
        <v>0</v>
      </c>
      <c r="M117" s="31" t="n">
        <f aca="false">M116+M115</f>
        <v>512</v>
      </c>
      <c r="N117" s="31" t="n">
        <f aca="false">N116+N115</f>
        <v>0</v>
      </c>
      <c r="O117" s="31" t="n">
        <f aca="false">O116+O115</f>
        <v>0</v>
      </c>
      <c r="P117" s="31" t="n">
        <f aca="false">P116+P115</f>
        <v>0</v>
      </c>
      <c r="Q117" s="31" t="n">
        <f aca="false">Q116+Q115</f>
        <v>0</v>
      </c>
      <c r="R117" s="31" t="n">
        <f aca="false">R116+R115</f>
        <v>86</v>
      </c>
      <c r="S117" s="31" t="n">
        <f aca="false">S116+S115</f>
        <v>0</v>
      </c>
      <c r="T117" s="31" t="n">
        <f aca="false">T116+T115</f>
        <v>0</v>
      </c>
      <c r="U117" s="31" t="n">
        <f aca="false">U116+U115</f>
        <v>0</v>
      </c>
      <c r="V117" s="31" t="n">
        <f aca="false">V116+V115</f>
        <v>0</v>
      </c>
      <c r="W117" s="31" t="n">
        <f aca="false">W116+W115</f>
        <v>0</v>
      </c>
      <c r="X117" s="31" t="n">
        <f aca="false">X116+X115</f>
        <v>0</v>
      </c>
      <c r="Y117" s="31" t="n">
        <f aca="false">Y116+Y115</f>
        <v>0</v>
      </c>
      <c r="Z117" s="31" t="n">
        <f aca="false">Z116+Z115</f>
        <v>0</v>
      </c>
      <c r="AA117" s="31" t="n">
        <f aca="false">AA116+AA115</f>
        <v>0</v>
      </c>
      <c r="AB117" s="31" t="n">
        <f aca="false">AB116+AB115</f>
        <v>0</v>
      </c>
      <c r="AC117" s="31" t="n">
        <f aca="false">AC116+AC115</f>
        <v>0</v>
      </c>
      <c r="AD117" s="31" t="n">
        <f aca="false">AD116+AD115</f>
        <v>16</v>
      </c>
      <c r="AE117" s="31" t="n">
        <f aca="false">AE116+AE115</f>
        <v>1006</v>
      </c>
    </row>
    <row r="118" s="1" customFormat="true" ht="16.5" hidden="false" customHeight="false" outlineLevel="0" collapsed="false">
      <c r="F118" s="3"/>
      <c r="G118" s="3"/>
    </row>
    <row r="119" s="1" customFormat="true" ht="16.5" hidden="false" customHeight="true" outlineLevel="0" collapsed="false">
      <c r="C119" s="29" t="s">
        <v>67</v>
      </c>
      <c r="D119" s="32" t="s">
        <v>68</v>
      </c>
      <c r="E119" s="32"/>
      <c r="F119" s="32"/>
      <c r="G119" s="32"/>
      <c r="H119" s="33" t="s">
        <v>8</v>
      </c>
      <c r="I119" s="9" t="s">
        <v>9</v>
      </c>
      <c r="J119" s="9" t="s">
        <v>10</v>
      </c>
      <c r="K119" s="9" t="s">
        <v>11</v>
      </c>
      <c r="L119" s="9" t="s">
        <v>12</v>
      </c>
      <c r="M119" s="9" t="s">
        <v>13</v>
      </c>
      <c r="N119" s="9" t="s">
        <v>14</v>
      </c>
      <c r="O119" s="9" t="s">
        <v>15</v>
      </c>
      <c r="P119" s="9" t="s">
        <v>16</v>
      </c>
      <c r="Q119" s="9" t="s">
        <v>17</v>
      </c>
      <c r="R119" s="9" t="s">
        <v>18</v>
      </c>
      <c r="S119" s="9" t="s">
        <v>19</v>
      </c>
      <c r="T119" s="9" t="s">
        <v>20</v>
      </c>
      <c r="U119" s="9" t="s">
        <v>24</v>
      </c>
      <c r="V119" s="9" t="s">
        <v>25</v>
      </c>
      <c r="W119" s="9" t="s">
        <v>26</v>
      </c>
      <c r="X119" s="9" t="s">
        <v>27</v>
      </c>
      <c r="Y119" s="9" t="s">
        <v>28</v>
      </c>
      <c r="Z119" s="9" t="s">
        <v>29</v>
      </c>
      <c r="AA119" s="9" t="s">
        <v>30</v>
      </c>
      <c r="AB119" s="9" t="s">
        <v>31</v>
      </c>
    </row>
    <row r="120" s="1" customFormat="true" ht="16.5" hidden="false" customHeight="false" outlineLevel="0" collapsed="false">
      <c r="D120" s="32"/>
      <c r="E120" s="32"/>
      <c r="F120" s="32"/>
      <c r="G120" s="32"/>
      <c r="H120" s="20" t="n">
        <v>1248</v>
      </c>
      <c r="I120" s="20" t="n">
        <v>1</v>
      </c>
      <c r="J120" s="20" t="n">
        <v>384</v>
      </c>
      <c r="K120" s="20" t="n">
        <v>7</v>
      </c>
      <c r="L120" s="20" t="n">
        <v>0</v>
      </c>
      <c r="M120" s="20" t="n">
        <v>512</v>
      </c>
      <c r="N120" s="20" t="n">
        <v>0</v>
      </c>
      <c r="O120" s="20" t="n">
        <v>0</v>
      </c>
      <c r="P120" s="20" t="n">
        <v>0</v>
      </c>
      <c r="Q120" s="20" t="n">
        <v>0</v>
      </c>
      <c r="R120" s="20" t="n">
        <v>86</v>
      </c>
      <c r="S120" s="20" t="n">
        <v>0</v>
      </c>
      <c r="T120" s="20" t="n">
        <v>0</v>
      </c>
      <c r="Z120" s="20" t="n">
        <v>0</v>
      </c>
      <c r="AA120" s="20" t="n">
        <v>16</v>
      </c>
      <c r="AB120" s="20" t="n">
        <v>1006</v>
      </c>
    </row>
    <row r="121" s="1" customFormat="true" ht="16.5" hidden="false" customHeight="false" outlineLevel="0" collapsed="false">
      <c r="F121" s="3"/>
      <c r="G121" s="3"/>
    </row>
    <row r="122" s="1" customFormat="true" ht="16.5" hidden="false" customHeight="true" outlineLevel="0" collapsed="false">
      <c r="C122" s="29" t="s">
        <v>69</v>
      </c>
      <c r="D122" s="32" t="s">
        <v>70</v>
      </c>
      <c r="E122" s="32"/>
      <c r="F122" s="32"/>
      <c r="G122" s="32"/>
      <c r="H122" s="33" t="s">
        <v>8</v>
      </c>
      <c r="I122" s="34" t="s">
        <v>71</v>
      </c>
      <c r="J122" s="34"/>
      <c r="K122" s="34" t="s">
        <v>72</v>
      </c>
      <c r="L122" s="34"/>
      <c r="M122" s="9" t="s">
        <v>13</v>
      </c>
      <c r="N122" s="9" t="s">
        <v>14</v>
      </c>
      <c r="O122" s="9" t="s">
        <v>15</v>
      </c>
      <c r="P122" s="9" t="s">
        <v>16</v>
      </c>
      <c r="Q122" s="9" t="s">
        <v>17</v>
      </c>
      <c r="R122" s="9" t="s">
        <v>18</v>
      </c>
      <c r="S122" s="9" t="s">
        <v>19</v>
      </c>
      <c r="T122" s="9" t="s">
        <v>20</v>
      </c>
      <c r="U122" s="9" t="s">
        <v>24</v>
      </c>
      <c r="V122" s="9" t="s">
        <v>25</v>
      </c>
      <c r="W122" s="9" t="s">
        <v>26</v>
      </c>
      <c r="X122" s="9" t="s">
        <v>27</v>
      </c>
      <c r="Y122" s="9" t="s">
        <v>28</v>
      </c>
      <c r="Z122" s="9" t="s">
        <v>29</v>
      </c>
      <c r="AA122" s="9" t="s">
        <v>30</v>
      </c>
      <c r="AB122" s="9" t="s">
        <v>31</v>
      </c>
    </row>
    <row r="123" s="1" customFormat="true" ht="16.5" hidden="false" customHeight="false" outlineLevel="0" collapsed="false">
      <c r="D123" s="32"/>
      <c r="E123" s="32"/>
      <c r="F123" s="32"/>
      <c r="G123" s="32"/>
      <c r="H123" s="20" t="n">
        <v>1248</v>
      </c>
      <c r="I123" s="35" t="n">
        <v>8</v>
      </c>
      <c r="J123" s="35"/>
      <c r="K123" s="35" t="n">
        <v>384</v>
      </c>
      <c r="L123" s="35"/>
      <c r="M123" s="20" t="n">
        <v>512</v>
      </c>
      <c r="N123" s="20" t="s">
        <v>148</v>
      </c>
      <c r="O123" s="20" t="s">
        <v>148</v>
      </c>
      <c r="P123" s="20" t="s">
        <v>148</v>
      </c>
      <c r="Q123" s="20" t="s">
        <v>148</v>
      </c>
      <c r="R123" s="20" t="n">
        <v>86</v>
      </c>
      <c r="S123" s="18" t="s">
        <v>148</v>
      </c>
      <c r="T123" s="18" t="s">
        <v>148</v>
      </c>
      <c r="U123" s="18" t="s">
        <v>148</v>
      </c>
      <c r="V123" s="18" t="s">
        <v>148</v>
      </c>
      <c r="W123" s="18" t="s">
        <v>148</v>
      </c>
      <c r="X123" s="18" t="s">
        <v>148</v>
      </c>
      <c r="Y123" s="18" t="s">
        <v>148</v>
      </c>
      <c r="Z123" s="20" t="n">
        <v>0</v>
      </c>
      <c r="AA123" s="20" t="n">
        <v>16</v>
      </c>
      <c r="AB123" s="20" t="n">
        <v>1006</v>
      </c>
    </row>
    <row r="126" s="1" customFormat="true" ht="16.5" hidden="false" customHeight="false" outlineLevel="0" collapsed="false">
      <c r="A126" s="5" t="s">
        <v>1</v>
      </c>
      <c r="B126" s="346" t="s">
        <v>2</v>
      </c>
      <c r="C126" s="7" t="s">
        <v>3</v>
      </c>
      <c r="D126" s="5" t="s">
        <v>4</v>
      </c>
      <c r="E126" s="5" t="s">
        <v>5</v>
      </c>
      <c r="F126" s="8" t="s">
        <v>6</v>
      </c>
      <c r="G126" s="8" t="s">
        <v>7</v>
      </c>
      <c r="H126" s="8" t="s">
        <v>8</v>
      </c>
      <c r="I126" s="9" t="s">
        <v>9</v>
      </c>
      <c r="J126" s="9" t="s">
        <v>10</v>
      </c>
      <c r="K126" s="9" t="s">
        <v>11</v>
      </c>
      <c r="L126" s="9" t="s">
        <v>12</v>
      </c>
      <c r="M126" s="9" t="s">
        <v>13</v>
      </c>
      <c r="N126" s="9" t="s">
        <v>14</v>
      </c>
      <c r="O126" s="9" t="s">
        <v>15</v>
      </c>
      <c r="P126" s="9" t="s">
        <v>16</v>
      </c>
      <c r="Q126" s="9" t="s">
        <v>17</v>
      </c>
      <c r="R126" s="9" t="s">
        <v>18</v>
      </c>
      <c r="S126" s="9" t="s">
        <v>19</v>
      </c>
      <c r="T126" s="9" t="s">
        <v>20</v>
      </c>
      <c r="U126" s="10" t="s">
        <v>21</v>
      </c>
      <c r="V126" s="10" t="s">
        <v>22</v>
      </c>
      <c r="W126" s="10" t="s">
        <v>23</v>
      </c>
      <c r="X126" s="9" t="s">
        <v>24</v>
      </c>
      <c r="Y126" s="9" t="s">
        <v>25</v>
      </c>
      <c r="Z126" s="9" t="s">
        <v>26</v>
      </c>
      <c r="AA126" s="9" t="s">
        <v>27</v>
      </c>
      <c r="AB126" s="9" t="s">
        <v>28</v>
      </c>
      <c r="AC126" s="9" t="s">
        <v>29</v>
      </c>
      <c r="AD126" s="9" t="s">
        <v>30</v>
      </c>
      <c r="AE126" s="9" t="s">
        <v>31</v>
      </c>
    </row>
    <row r="127" s="1" customFormat="true" ht="16.5" hidden="false" customHeight="false" outlineLevel="0" collapsed="false">
      <c r="A127" s="11" t="n">
        <v>1</v>
      </c>
      <c r="B127" s="347" t="n">
        <v>18</v>
      </c>
      <c r="C127" s="13" t="n">
        <v>513</v>
      </c>
      <c r="D127" s="17" t="s">
        <v>583</v>
      </c>
      <c r="E127" s="17"/>
      <c r="F127" s="16" t="n">
        <v>2190</v>
      </c>
      <c r="G127" s="17" t="s">
        <v>33</v>
      </c>
      <c r="H127" s="37" t="n">
        <v>414</v>
      </c>
      <c r="I127" s="20" t="n">
        <v>0</v>
      </c>
      <c r="J127" s="20" t="n">
        <v>108</v>
      </c>
      <c r="K127" s="20" t="n">
        <v>14</v>
      </c>
      <c r="L127" s="20" t="n">
        <v>2</v>
      </c>
      <c r="M127" s="20" t="n">
        <v>7</v>
      </c>
      <c r="N127" s="20" t="n">
        <v>0</v>
      </c>
      <c r="O127" s="20" t="n">
        <v>0</v>
      </c>
      <c r="P127" s="20" t="n">
        <v>69</v>
      </c>
      <c r="Q127" s="20" t="n">
        <v>6</v>
      </c>
      <c r="R127" s="20" t="n">
        <v>69</v>
      </c>
      <c r="S127" s="20" t="n">
        <v>0</v>
      </c>
      <c r="T127" s="20" t="n">
        <v>7</v>
      </c>
      <c r="U127" s="38" t="n">
        <v>0</v>
      </c>
      <c r="V127" s="38" t="n">
        <v>0</v>
      </c>
      <c r="W127" s="38"/>
      <c r="X127" s="20"/>
      <c r="Y127" s="20"/>
      <c r="Z127" s="20"/>
      <c r="AA127" s="20"/>
      <c r="AB127" s="20"/>
      <c r="AC127" s="20" t="n">
        <v>0</v>
      </c>
      <c r="AD127" s="20" t="n">
        <v>2</v>
      </c>
      <c r="AE127" s="20" t="n">
        <f aca="false">SUM(I127:AD127)</f>
        <v>284</v>
      </c>
    </row>
    <row r="128" s="1" customFormat="true" ht="16.5" hidden="false" customHeight="false" outlineLevel="0" collapsed="false">
      <c r="A128" s="11" t="n">
        <v>2</v>
      </c>
      <c r="B128" s="347" t="n">
        <v>18</v>
      </c>
      <c r="C128" s="13" t="n">
        <v>513</v>
      </c>
      <c r="D128" s="17" t="s">
        <v>583</v>
      </c>
      <c r="E128" s="17"/>
      <c r="F128" s="16" t="n">
        <v>2190</v>
      </c>
      <c r="G128" s="17" t="s">
        <v>34</v>
      </c>
      <c r="H128" s="37" t="n">
        <v>413</v>
      </c>
      <c r="I128" s="20" t="n">
        <v>0</v>
      </c>
      <c r="J128" s="20" t="n">
        <v>105</v>
      </c>
      <c r="K128" s="20" t="n">
        <v>15</v>
      </c>
      <c r="L128" s="20" t="n">
        <v>1</v>
      </c>
      <c r="M128" s="20" t="n">
        <v>7</v>
      </c>
      <c r="N128" s="20" t="n">
        <v>0</v>
      </c>
      <c r="O128" s="20" t="n">
        <v>0</v>
      </c>
      <c r="P128" s="20" t="n">
        <v>93</v>
      </c>
      <c r="Q128" s="20" t="n">
        <v>5</v>
      </c>
      <c r="R128" s="20" t="n">
        <v>92</v>
      </c>
      <c r="S128" s="20" t="n">
        <v>0</v>
      </c>
      <c r="T128" s="20" t="n">
        <v>2</v>
      </c>
      <c r="U128" s="38" t="n">
        <v>0</v>
      </c>
      <c r="V128" s="38" t="n">
        <v>0</v>
      </c>
      <c r="W128" s="38"/>
      <c r="X128" s="20"/>
      <c r="Y128" s="20"/>
      <c r="Z128" s="20"/>
      <c r="AA128" s="20"/>
      <c r="AB128" s="20"/>
      <c r="AC128" s="20" t="n">
        <v>1</v>
      </c>
      <c r="AD128" s="20" t="n">
        <v>1</v>
      </c>
      <c r="AE128" s="20" t="n">
        <f aca="false">SUM(I128:AD128)</f>
        <v>322</v>
      </c>
    </row>
    <row r="129" s="1" customFormat="true" ht="16.5" hidden="false" customHeight="false" outlineLevel="0" collapsed="false">
      <c r="A129" s="11" t="n">
        <v>3</v>
      </c>
      <c r="B129" s="347" t="n">
        <v>18</v>
      </c>
      <c r="C129" s="13" t="n">
        <v>513</v>
      </c>
      <c r="D129" s="17" t="s">
        <v>583</v>
      </c>
      <c r="E129" s="17"/>
      <c r="F129" s="16" t="n">
        <v>2191</v>
      </c>
      <c r="G129" s="17" t="s">
        <v>33</v>
      </c>
      <c r="H129" s="37" t="n">
        <v>550</v>
      </c>
      <c r="I129" s="20" t="n">
        <v>1</v>
      </c>
      <c r="J129" s="20" t="n">
        <v>113</v>
      </c>
      <c r="K129" s="20" t="n">
        <v>42</v>
      </c>
      <c r="L129" s="20" t="n">
        <v>1</v>
      </c>
      <c r="M129" s="20" t="n">
        <v>7</v>
      </c>
      <c r="N129" s="20" t="n">
        <v>0</v>
      </c>
      <c r="O129" s="20" t="n">
        <v>0</v>
      </c>
      <c r="P129" s="20" t="n">
        <v>103</v>
      </c>
      <c r="Q129" s="20" t="n">
        <v>4</v>
      </c>
      <c r="R129" s="20" t="n">
        <v>118</v>
      </c>
      <c r="S129" s="20" t="n">
        <v>0</v>
      </c>
      <c r="T129" s="20" t="n">
        <v>10</v>
      </c>
      <c r="U129" s="38" t="n">
        <v>0</v>
      </c>
      <c r="V129" s="38" t="n">
        <v>0</v>
      </c>
      <c r="W129" s="38"/>
      <c r="X129" s="20"/>
      <c r="Y129" s="20"/>
      <c r="Z129" s="20"/>
      <c r="AA129" s="20"/>
      <c r="AB129" s="20"/>
      <c r="AC129" s="20" t="n">
        <v>0</v>
      </c>
      <c r="AD129" s="20" t="n">
        <v>7</v>
      </c>
      <c r="AE129" s="20" t="n">
        <f aca="false">SUM(I129:AD129)</f>
        <v>406</v>
      </c>
    </row>
    <row r="130" s="1" customFormat="true" ht="16.5" hidden="false" customHeight="false" outlineLevel="0" collapsed="false">
      <c r="A130" s="11" t="n">
        <v>4</v>
      </c>
      <c r="B130" s="347" t="n">
        <v>18</v>
      </c>
      <c r="C130" s="13" t="n">
        <v>513</v>
      </c>
      <c r="D130" s="17" t="s">
        <v>583</v>
      </c>
      <c r="E130" s="17"/>
      <c r="F130" s="16" t="n">
        <v>2191</v>
      </c>
      <c r="G130" s="17" t="s">
        <v>34</v>
      </c>
      <c r="H130" s="37" t="n">
        <v>549</v>
      </c>
      <c r="I130" s="20" t="n">
        <v>2</v>
      </c>
      <c r="J130" s="20" t="n">
        <v>107</v>
      </c>
      <c r="K130" s="20" t="n">
        <v>39</v>
      </c>
      <c r="L130" s="20" t="n">
        <v>2</v>
      </c>
      <c r="M130" s="20" t="n">
        <v>7</v>
      </c>
      <c r="N130" s="20" t="n">
        <v>0</v>
      </c>
      <c r="O130" s="20" t="n">
        <v>0</v>
      </c>
      <c r="P130" s="20" t="n">
        <v>96</v>
      </c>
      <c r="Q130" s="20" t="n">
        <v>12</v>
      </c>
      <c r="R130" s="20" t="n">
        <v>109</v>
      </c>
      <c r="S130" s="20" t="n">
        <v>0</v>
      </c>
      <c r="T130" s="20" t="n">
        <v>11</v>
      </c>
      <c r="U130" s="38" t="n">
        <v>2</v>
      </c>
      <c r="V130" s="38" t="n">
        <v>0</v>
      </c>
      <c r="W130" s="38"/>
      <c r="X130" s="20"/>
      <c r="Y130" s="20"/>
      <c r="Z130" s="20"/>
      <c r="AA130" s="20"/>
      <c r="AB130" s="20"/>
      <c r="AC130" s="20" t="n">
        <v>0</v>
      </c>
      <c r="AD130" s="20" t="n">
        <v>3</v>
      </c>
      <c r="AE130" s="20" t="n">
        <f aca="false">SUM(I130:AD130)</f>
        <v>390</v>
      </c>
    </row>
    <row r="131" s="1" customFormat="true" ht="16.5" hidden="false" customHeight="false" outlineLevel="0" collapsed="false">
      <c r="A131" s="11" t="n">
        <v>5</v>
      </c>
      <c r="B131" s="347" t="n">
        <v>18</v>
      </c>
      <c r="C131" s="13" t="n">
        <v>513</v>
      </c>
      <c r="D131" s="17" t="s">
        <v>583</v>
      </c>
      <c r="E131" s="17"/>
      <c r="F131" s="16" t="n">
        <v>2192</v>
      </c>
      <c r="G131" s="17" t="s">
        <v>33</v>
      </c>
      <c r="H131" s="37" t="n">
        <v>621</v>
      </c>
      <c r="I131" s="20" t="n">
        <v>0</v>
      </c>
      <c r="J131" s="20" t="n">
        <v>153</v>
      </c>
      <c r="K131" s="20" t="n">
        <v>41</v>
      </c>
      <c r="L131" s="20" t="n">
        <v>1</v>
      </c>
      <c r="M131" s="20" t="n">
        <v>2</v>
      </c>
      <c r="N131" s="20" t="n">
        <v>0</v>
      </c>
      <c r="O131" s="20" t="n">
        <v>0</v>
      </c>
      <c r="P131" s="20" t="n">
        <v>92</v>
      </c>
      <c r="Q131" s="20" t="n">
        <v>8</v>
      </c>
      <c r="R131" s="20" t="n">
        <v>125</v>
      </c>
      <c r="S131" s="20" t="n">
        <v>0</v>
      </c>
      <c r="T131" s="20" t="n">
        <v>5</v>
      </c>
      <c r="U131" s="38" t="n">
        <v>0</v>
      </c>
      <c r="V131" s="38" t="n">
        <v>0</v>
      </c>
      <c r="W131" s="38"/>
      <c r="X131" s="20"/>
      <c r="Y131" s="20"/>
      <c r="Z131" s="20"/>
      <c r="AA131" s="20"/>
      <c r="AB131" s="20"/>
      <c r="AC131" s="20" t="n">
        <v>0</v>
      </c>
      <c r="AD131" s="20" t="n">
        <v>1</v>
      </c>
      <c r="AE131" s="20" t="n">
        <f aca="false">SUM(I131:AD131)</f>
        <v>428</v>
      </c>
    </row>
    <row r="132" s="1" customFormat="true" ht="16.5" hidden="false" customHeight="false" outlineLevel="0" collapsed="false">
      <c r="A132" s="11" t="n">
        <v>6</v>
      </c>
      <c r="B132" s="347" t="n">
        <v>18</v>
      </c>
      <c r="C132" s="13" t="n">
        <v>513</v>
      </c>
      <c r="D132" s="17" t="s">
        <v>583</v>
      </c>
      <c r="E132" s="17"/>
      <c r="F132" s="16" t="n">
        <v>2192</v>
      </c>
      <c r="G132" s="17" t="s">
        <v>34</v>
      </c>
      <c r="H132" s="37" t="n">
        <v>621</v>
      </c>
      <c r="I132" s="20" t="n">
        <v>1</v>
      </c>
      <c r="J132" s="20" t="n">
        <v>162</v>
      </c>
      <c r="K132" s="20" t="n">
        <v>36</v>
      </c>
      <c r="L132" s="20" t="n">
        <v>2</v>
      </c>
      <c r="M132" s="20" t="n">
        <v>1</v>
      </c>
      <c r="N132" s="20" t="n">
        <v>0</v>
      </c>
      <c r="O132" s="20" t="n">
        <v>0</v>
      </c>
      <c r="P132" s="20" t="n">
        <v>118</v>
      </c>
      <c r="Q132" s="20" t="n">
        <v>1</v>
      </c>
      <c r="R132" s="20" t="n">
        <v>118</v>
      </c>
      <c r="S132" s="20" t="n">
        <v>0</v>
      </c>
      <c r="T132" s="20" t="n">
        <v>4</v>
      </c>
      <c r="U132" s="38" t="n">
        <v>0</v>
      </c>
      <c r="V132" s="38" t="n">
        <v>0</v>
      </c>
      <c r="W132" s="38"/>
      <c r="X132" s="20"/>
      <c r="Y132" s="20"/>
      <c r="Z132" s="20"/>
      <c r="AA132" s="20"/>
      <c r="AB132" s="20"/>
      <c r="AC132" s="20" t="n">
        <v>0</v>
      </c>
      <c r="AD132" s="20" t="n">
        <v>1</v>
      </c>
      <c r="AE132" s="20" t="n">
        <f aca="false">SUM(I132:AD132)</f>
        <v>444</v>
      </c>
    </row>
    <row r="133" s="1" customFormat="true" ht="16.5" hidden="false" customHeight="false" outlineLevel="0" collapsed="false">
      <c r="A133" s="11" t="n">
        <v>7</v>
      </c>
      <c r="B133" s="347" t="n">
        <v>18</v>
      </c>
      <c r="C133" s="13" t="n">
        <v>513</v>
      </c>
      <c r="D133" s="17" t="s">
        <v>583</v>
      </c>
      <c r="E133" s="17"/>
      <c r="F133" s="16" t="n">
        <v>2193</v>
      </c>
      <c r="G133" s="17" t="s">
        <v>33</v>
      </c>
      <c r="H133" s="37" t="n">
        <v>522</v>
      </c>
      <c r="I133" s="20" t="n">
        <v>1</v>
      </c>
      <c r="J133" s="20" t="n">
        <v>105</v>
      </c>
      <c r="K133" s="20" t="n">
        <v>20</v>
      </c>
      <c r="L133" s="20" t="n">
        <v>0</v>
      </c>
      <c r="M133" s="20" t="n">
        <v>1</v>
      </c>
      <c r="N133" s="20" t="n">
        <v>0</v>
      </c>
      <c r="O133" s="20" t="n">
        <v>0</v>
      </c>
      <c r="P133" s="20" t="n">
        <v>113</v>
      </c>
      <c r="Q133" s="20" t="n">
        <v>0</v>
      </c>
      <c r="R133" s="20" t="n">
        <v>120</v>
      </c>
      <c r="S133" s="20" t="n">
        <v>0</v>
      </c>
      <c r="T133" s="20" t="n">
        <v>6</v>
      </c>
      <c r="U133" s="38" t="n">
        <v>0</v>
      </c>
      <c r="V133" s="38" t="n">
        <v>0</v>
      </c>
      <c r="W133" s="38"/>
      <c r="X133" s="20"/>
      <c r="Y133" s="20"/>
      <c r="Z133" s="20"/>
      <c r="AA133" s="20"/>
      <c r="AB133" s="20"/>
      <c r="AC133" s="20" t="n">
        <v>0</v>
      </c>
      <c r="AD133" s="20"/>
      <c r="AE133" s="20" t="n">
        <f aca="false">SUM(I133:AD133)</f>
        <v>366</v>
      </c>
    </row>
    <row r="134" s="1" customFormat="true" ht="16.5" hidden="false" customHeight="false" outlineLevel="0" collapsed="false">
      <c r="A134" s="11" t="n">
        <v>8</v>
      </c>
      <c r="B134" s="347" t="n">
        <v>18</v>
      </c>
      <c r="C134" s="13" t="n">
        <v>513</v>
      </c>
      <c r="D134" s="17" t="s">
        <v>583</v>
      </c>
      <c r="E134" s="17"/>
      <c r="F134" s="16" t="n">
        <v>2193</v>
      </c>
      <c r="G134" s="17" t="s">
        <v>34</v>
      </c>
      <c r="H134" s="37" t="n">
        <v>522</v>
      </c>
      <c r="I134" s="20" t="n">
        <v>2</v>
      </c>
      <c r="J134" s="20" t="n">
        <v>109</v>
      </c>
      <c r="K134" s="20" t="n">
        <v>26</v>
      </c>
      <c r="L134" s="20" t="n">
        <v>0</v>
      </c>
      <c r="M134" s="20" t="n">
        <v>11</v>
      </c>
      <c r="N134" s="20" t="n">
        <v>0</v>
      </c>
      <c r="O134" s="20" t="n">
        <v>0</v>
      </c>
      <c r="P134" s="20" t="n">
        <v>109</v>
      </c>
      <c r="Q134" s="20" t="n">
        <v>3</v>
      </c>
      <c r="R134" s="20" t="n">
        <v>108</v>
      </c>
      <c r="S134" s="20" t="n">
        <v>0</v>
      </c>
      <c r="T134" s="20" t="n">
        <v>7</v>
      </c>
      <c r="U134" s="38" t="n">
        <v>0</v>
      </c>
      <c r="V134" s="38"/>
      <c r="W134" s="38"/>
      <c r="X134" s="20"/>
      <c r="Y134" s="20"/>
      <c r="Z134" s="20"/>
      <c r="AA134" s="20"/>
      <c r="AB134" s="20"/>
      <c r="AC134" s="20" t="n">
        <v>0</v>
      </c>
      <c r="AD134" s="20" t="n">
        <v>0</v>
      </c>
      <c r="AE134" s="20" t="n">
        <f aca="false">SUM(I134:AD134)</f>
        <v>375</v>
      </c>
    </row>
    <row r="135" s="1" customFormat="true" ht="16.5" hidden="false" customHeight="false" outlineLevel="0" collapsed="false">
      <c r="A135" s="11" t="n">
        <v>9</v>
      </c>
      <c r="B135" s="347" t="n">
        <v>18</v>
      </c>
      <c r="C135" s="13" t="n">
        <v>513</v>
      </c>
      <c r="D135" s="17" t="s">
        <v>583</v>
      </c>
      <c r="E135" s="17"/>
      <c r="F135" s="16" t="n">
        <v>2194</v>
      </c>
      <c r="G135" s="17" t="s">
        <v>33</v>
      </c>
      <c r="H135" s="37" t="n">
        <v>670</v>
      </c>
      <c r="I135" s="20" t="n">
        <v>2</v>
      </c>
      <c r="J135" s="20" t="n">
        <v>300</v>
      </c>
      <c r="K135" s="20" t="n">
        <v>50</v>
      </c>
      <c r="L135" s="20" t="n">
        <v>0</v>
      </c>
      <c r="M135" s="20" t="n">
        <v>4</v>
      </c>
      <c r="N135" s="20" t="n">
        <v>0</v>
      </c>
      <c r="O135" s="20" t="n">
        <v>0</v>
      </c>
      <c r="P135" s="20" t="n">
        <v>100</v>
      </c>
      <c r="Q135" s="20" t="n">
        <v>2</v>
      </c>
      <c r="R135" s="20" t="n">
        <v>45</v>
      </c>
      <c r="S135" s="20" t="n">
        <v>0</v>
      </c>
      <c r="T135" s="20" t="n">
        <v>8</v>
      </c>
      <c r="U135" s="38" t="n">
        <v>2</v>
      </c>
      <c r="V135" s="38" t="n">
        <v>0</v>
      </c>
      <c r="W135" s="38"/>
      <c r="X135" s="20"/>
      <c r="Y135" s="20"/>
      <c r="Z135" s="20"/>
      <c r="AA135" s="20"/>
      <c r="AB135" s="20"/>
      <c r="AC135" s="20" t="n">
        <v>0</v>
      </c>
      <c r="AD135" s="20" t="n">
        <v>3</v>
      </c>
      <c r="AE135" s="20" t="n">
        <f aca="false">SUM(I135:AD135)</f>
        <v>516</v>
      </c>
    </row>
    <row r="136" s="1" customFormat="true" ht="16.5" hidden="false" customHeight="false" outlineLevel="0" collapsed="false">
      <c r="A136" s="11" t="n">
        <v>10</v>
      </c>
      <c r="B136" s="347" t="n">
        <v>18</v>
      </c>
      <c r="C136" s="13" t="n">
        <v>513</v>
      </c>
      <c r="D136" s="17" t="s">
        <v>583</v>
      </c>
      <c r="E136" s="17"/>
      <c r="F136" s="16" t="n">
        <v>2195</v>
      </c>
      <c r="G136" s="17" t="s">
        <v>33</v>
      </c>
      <c r="H136" s="37" t="n">
        <v>561</v>
      </c>
      <c r="I136" s="20" t="n">
        <v>0</v>
      </c>
      <c r="J136" s="20" t="n">
        <v>189</v>
      </c>
      <c r="K136" s="20" t="n">
        <v>55</v>
      </c>
      <c r="L136" s="20" t="n">
        <v>1</v>
      </c>
      <c r="M136" s="20" t="n">
        <v>1</v>
      </c>
      <c r="N136" s="20" t="n">
        <v>1</v>
      </c>
      <c r="O136" s="20" t="n">
        <v>0</v>
      </c>
      <c r="P136" s="20" t="n">
        <v>136</v>
      </c>
      <c r="Q136" s="20" t="n">
        <v>1</v>
      </c>
      <c r="R136" s="20" t="n">
        <v>39</v>
      </c>
      <c r="S136" s="20" t="n">
        <v>0</v>
      </c>
      <c r="T136" s="20" t="n">
        <v>1</v>
      </c>
      <c r="U136" s="38" t="n">
        <v>0</v>
      </c>
      <c r="V136" s="38" t="n">
        <v>1</v>
      </c>
      <c r="W136" s="38"/>
      <c r="X136" s="20"/>
      <c r="Y136" s="20"/>
      <c r="Z136" s="20"/>
      <c r="AA136" s="20"/>
      <c r="AB136" s="20"/>
      <c r="AC136" s="20" t="n">
        <v>0</v>
      </c>
      <c r="AD136" s="20" t="n">
        <v>7</v>
      </c>
      <c r="AE136" s="20" t="n">
        <f aca="false">SUM(I136:AD136)</f>
        <v>432</v>
      </c>
    </row>
    <row r="137" s="1" customFormat="true" ht="16.5" hidden="false" customHeight="false" outlineLevel="0" collapsed="false">
      <c r="A137" s="11" t="n">
        <v>11</v>
      </c>
      <c r="B137" s="347" t="n">
        <v>18</v>
      </c>
      <c r="C137" s="13" t="n">
        <v>513</v>
      </c>
      <c r="D137" s="17" t="s">
        <v>583</v>
      </c>
      <c r="E137" s="17"/>
      <c r="F137" s="16" t="n">
        <v>2196</v>
      </c>
      <c r="G137" s="17" t="s">
        <v>33</v>
      </c>
      <c r="H137" s="37" t="n">
        <v>266</v>
      </c>
      <c r="I137" s="20" t="n">
        <v>0</v>
      </c>
      <c r="J137" s="20" t="n">
        <v>96</v>
      </c>
      <c r="K137" s="20" t="n">
        <v>29</v>
      </c>
      <c r="L137" s="20" t="n">
        <v>0</v>
      </c>
      <c r="M137" s="20" t="n">
        <v>1</v>
      </c>
      <c r="N137" s="20" t="n">
        <v>0</v>
      </c>
      <c r="O137" s="20" t="n">
        <v>0</v>
      </c>
      <c r="P137" s="20" t="n">
        <v>61</v>
      </c>
      <c r="Q137" s="20" t="n">
        <v>0</v>
      </c>
      <c r="R137" s="20" t="n">
        <v>34</v>
      </c>
      <c r="S137" s="20" t="n">
        <v>0</v>
      </c>
      <c r="T137" s="20" t="n">
        <v>0</v>
      </c>
      <c r="U137" s="38" t="n">
        <v>0</v>
      </c>
      <c r="V137" s="38" t="n">
        <v>0</v>
      </c>
      <c r="W137" s="38"/>
      <c r="X137" s="20"/>
      <c r="Y137" s="20"/>
      <c r="Z137" s="20"/>
      <c r="AA137" s="20"/>
      <c r="AB137" s="20"/>
      <c r="AC137" s="20" t="n">
        <v>0</v>
      </c>
      <c r="AD137" s="20" t="n">
        <v>0</v>
      </c>
      <c r="AE137" s="20" t="n">
        <f aca="false">SUM(I137:AD137)</f>
        <v>221</v>
      </c>
    </row>
    <row r="138" s="1" customFormat="true" ht="16.5" hidden="false" customHeight="false" outlineLevel="0" collapsed="false">
      <c r="A138" s="11" t="n">
        <v>12</v>
      </c>
      <c r="B138" s="347" t="n">
        <v>18</v>
      </c>
      <c r="C138" s="13" t="n">
        <v>513</v>
      </c>
      <c r="D138" s="17" t="s">
        <v>583</v>
      </c>
      <c r="E138" s="17"/>
      <c r="F138" s="16" t="n">
        <v>2197</v>
      </c>
      <c r="G138" s="17" t="s">
        <v>33</v>
      </c>
      <c r="H138" s="37" t="n">
        <v>137</v>
      </c>
      <c r="I138" s="20" t="n">
        <v>0</v>
      </c>
      <c r="J138" s="20" t="n">
        <v>53</v>
      </c>
      <c r="K138" s="20" t="n">
        <v>12</v>
      </c>
      <c r="L138" s="20" t="n">
        <v>0</v>
      </c>
      <c r="M138" s="20" t="n">
        <v>1</v>
      </c>
      <c r="N138" s="20" t="n">
        <v>0</v>
      </c>
      <c r="O138" s="20" t="n">
        <v>0</v>
      </c>
      <c r="P138" s="20" t="n">
        <v>44</v>
      </c>
      <c r="Q138" s="20" t="n">
        <v>0</v>
      </c>
      <c r="R138" s="20" t="n">
        <v>9</v>
      </c>
      <c r="S138" s="20" t="n">
        <v>0</v>
      </c>
      <c r="T138" s="20" t="n">
        <v>2</v>
      </c>
      <c r="U138" s="38" t="n">
        <v>0</v>
      </c>
      <c r="V138" s="38" t="n">
        <v>0</v>
      </c>
      <c r="W138" s="38"/>
      <c r="X138" s="20"/>
      <c r="Y138" s="20"/>
      <c r="Z138" s="20"/>
      <c r="AA138" s="20"/>
      <c r="AB138" s="20"/>
      <c r="AC138" s="20" t="n">
        <v>0</v>
      </c>
      <c r="AD138" s="20" t="n">
        <v>8</v>
      </c>
      <c r="AE138" s="20" t="n">
        <f aca="false">SUM(I138:AD138)</f>
        <v>129</v>
      </c>
    </row>
    <row r="139" s="1" customFormat="true" ht="16.5" hidden="false" customHeight="false" outlineLevel="0" collapsed="false">
      <c r="A139" s="11" t="n">
        <v>13</v>
      </c>
      <c r="B139" s="347" t="n">
        <v>18</v>
      </c>
      <c r="C139" s="13" t="n">
        <v>513</v>
      </c>
      <c r="D139" s="17" t="s">
        <v>583</v>
      </c>
      <c r="E139" s="17"/>
      <c r="F139" s="16" t="n">
        <v>2198</v>
      </c>
      <c r="G139" s="17" t="s">
        <v>33</v>
      </c>
      <c r="H139" s="37" t="n">
        <v>213</v>
      </c>
      <c r="I139" s="20" t="n">
        <v>0</v>
      </c>
      <c r="J139" s="20" t="n">
        <v>66</v>
      </c>
      <c r="K139" s="20" t="n">
        <v>27</v>
      </c>
      <c r="L139" s="20" t="n">
        <v>0</v>
      </c>
      <c r="M139" s="20" t="n">
        <v>2</v>
      </c>
      <c r="N139" s="20" t="n">
        <v>0</v>
      </c>
      <c r="O139" s="20" t="n">
        <v>0</v>
      </c>
      <c r="P139" s="20" t="n">
        <v>37</v>
      </c>
      <c r="Q139" s="20" t="n">
        <v>2</v>
      </c>
      <c r="R139" s="20" t="n">
        <v>32</v>
      </c>
      <c r="S139" s="20" t="n">
        <v>0</v>
      </c>
      <c r="T139" s="20" t="n">
        <v>0</v>
      </c>
      <c r="U139" s="38" t="n">
        <v>0</v>
      </c>
      <c r="V139" s="38" t="n">
        <v>0</v>
      </c>
      <c r="W139" s="38"/>
      <c r="X139" s="20"/>
      <c r="Y139" s="20"/>
      <c r="Z139" s="20"/>
      <c r="AA139" s="20"/>
      <c r="AB139" s="20"/>
      <c r="AC139" s="20" t="n">
        <v>0</v>
      </c>
      <c r="AD139" s="20" t="n">
        <v>0</v>
      </c>
      <c r="AE139" s="20" t="n">
        <f aca="false">SUM(I139:AD139)</f>
        <v>166</v>
      </c>
    </row>
    <row r="140" s="1" customFormat="true" ht="16.5" hidden="false" customHeight="false" outlineLevel="0" collapsed="false">
      <c r="C140" s="55" t="s">
        <v>65</v>
      </c>
      <c r="D140" s="30" t="s">
        <v>66</v>
      </c>
      <c r="E140" s="30"/>
      <c r="F140" s="30"/>
      <c r="G140" s="30"/>
      <c r="H140" s="31" t="n">
        <f aca="false">SUM(H127:H139)</f>
        <v>6059</v>
      </c>
      <c r="I140" s="31" t="n">
        <f aca="false">SUM(I127:I139)</f>
        <v>9</v>
      </c>
      <c r="J140" s="31" t="n">
        <f aca="false">SUM(J127:J139)</f>
        <v>1666</v>
      </c>
      <c r="K140" s="31" t="n">
        <f aca="false">SUM(K127:K139)</f>
        <v>406</v>
      </c>
      <c r="L140" s="31" t="n">
        <f aca="false">SUM(L127:L139)</f>
        <v>10</v>
      </c>
      <c r="M140" s="31" t="n">
        <f aca="false">SUM(M127:M139)</f>
        <v>52</v>
      </c>
      <c r="N140" s="31" t="n">
        <f aca="false">SUM(N127:N139)</f>
        <v>1</v>
      </c>
      <c r="O140" s="31" t="n">
        <f aca="false">SUM(O127:O139)</f>
        <v>0</v>
      </c>
      <c r="P140" s="31" t="n">
        <f aca="false">SUM(P127:P139)</f>
        <v>1171</v>
      </c>
      <c r="Q140" s="31" t="n">
        <f aca="false">SUM(Q127:Q139)</f>
        <v>44</v>
      </c>
      <c r="R140" s="31" t="n">
        <f aca="false">SUM(R127:R139)</f>
        <v>1018</v>
      </c>
      <c r="S140" s="31" t="n">
        <f aca="false">SUM(S127:S139)</f>
        <v>0</v>
      </c>
      <c r="T140" s="31" t="n">
        <f aca="false">SUM(T127:T139)</f>
        <v>63</v>
      </c>
      <c r="U140" s="31" t="n">
        <f aca="false">SUM(U127:U139)</f>
        <v>4</v>
      </c>
      <c r="V140" s="31" t="n">
        <f aca="false">SUM(V127:V139)</f>
        <v>1</v>
      </c>
      <c r="W140" s="31" t="n">
        <f aca="false">SUM(W127:W139)</f>
        <v>0</v>
      </c>
      <c r="X140" s="31" t="n">
        <f aca="false">SUM(X127:X139)</f>
        <v>0</v>
      </c>
      <c r="Y140" s="31" t="n">
        <f aca="false">SUM(Y127:Y139)</f>
        <v>0</v>
      </c>
      <c r="Z140" s="31" t="n">
        <f aca="false">SUM(Z127:Z139)</f>
        <v>0</v>
      </c>
      <c r="AA140" s="31" t="n">
        <f aca="false">SUM(AA127:AA139)</f>
        <v>0</v>
      </c>
      <c r="AB140" s="31" t="n">
        <f aca="false">SUM(AB127:AB139)</f>
        <v>0</v>
      </c>
      <c r="AC140" s="31" t="n">
        <f aca="false">SUM(AC127:AC139)</f>
        <v>1</v>
      </c>
      <c r="AD140" s="31" t="n">
        <f aca="false">SUM(AD127:AD139)</f>
        <v>33</v>
      </c>
      <c r="AE140" s="31" t="n">
        <f aca="false">SUM(AE127:AE139)</f>
        <v>4479</v>
      </c>
    </row>
    <row r="141" s="1" customFormat="true" ht="16.5" hidden="false" customHeight="false" outlineLevel="0" collapsed="false">
      <c r="F141" s="3"/>
      <c r="G141" s="3"/>
      <c r="U141" s="1" t="n">
        <f aca="false">U140/2</f>
        <v>2</v>
      </c>
    </row>
    <row r="142" s="1" customFormat="true" ht="16.5" hidden="false" customHeight="true" outlineLevel="0" collapsed="false">
      <c r="C142" s="29" t="s">
        <v>67</v>
      </c>
      <c r="D142" s="32" t="s">
        <v>68</v>
      </c>
      <c r="E142" s="32"/>
      <c r="F142" s="32"/>
      <c r="G142" s="32"/>
      <c r="H142" s="33" t="s">
        <v>8</v>
      </c>
      <c r="I142" s="9" t="s">
        <v>9</v>
      </c>
      <c r="J142" s="9" t="s">
        <v>10</v>
      </c>
      <c r="K142" s="9" t="s">
        <v>11</v>
      </c>
      <c r="L142" s="9" t="s">
        <v>12</v>
      </c>
      <c r="M142" s="9" t="s">
        <v>13</v>
      </c>
      <c r="N142" s="9" t="s">
        <v>14</v>
      </c>
      <c r="O142" s="9" t="s">
        <v>15</v>
      </c>
      <c r="P142" s="9" t="s">
        <v>16</v>
      </c>
      <c r="Q142" s="9" t="s">
        <v>17</v>
      </c>
      <c r="R142" s="9" t="s">
        <v>18</v>
      </c>
      <c r="S142" s="9" t="s">
        <v>19</v>
      </c>
      <c r="T142" s="9" t="s">
        <v>20</v>
      </c>
      <c r="U142" s="9" t="s">
        <v>24</v>
      </c>
      <c r="V142" s="9" t="s">
        <v>25</v>
      </c>
      <c r="W142" s="9" t="s">
        <v>26</v>
      </c>
      <c r="X142" s="9" t="s">
        <v>27</v>
      </c>
      <c r="Y142" s="9" t="s">
        <v>28</v>
      </c>
      <c r="Z142" s="9" t="s">
        <v>29</v>
      </c>
      <c r="AA142" s="9" t="s">
        <v>30</v>
      </c>
      <c r="AB142" s="9" t="s">
        <v>31</v>
      </c>
    </row>
    <row r="143" s="1" customFormat="true" ht="16.5" hidden="false" customHeight="false" outlineLevel="0" collapsed="false">
      <c r="D143" s="32"/>
      <c r="E143" s="32"/>
      <c r="F143" s="32"/>
      <c r="G143" s="32"/>
      <c r="H143" s="20" t="n">
        <v>1248</v>
      </c>
      <c r="I143" s="20" t="n">
        <f aca="false">I140+2</f>
        <v>11</v>
      </c>
      <c r="J143" s="20" t="n">
        <f aca="false">J140+1</f>
        <v>1667</v>
      </c>
      <c r="K143" s="20" t="n">
        <f aca="false">K140+2</f>
        <v>408</v>
      </c>
      <c r="L143" s="20" t="n">
        <f aca="false">L140</f>
        <v>10</v>
      </c>
      <c r="M143" s="20" t="n">
        <f aca="false">M140</f>
        <v>52</v>
      </c>
      <c r="N143" s="20" t="n">
        <f aca="false">N140</f>
        <v>1</v>
      </c>
      <c r="O143" s="20" t="n">
        <f aca="false">O140</f>
        <v>0</v>
      </c>
      <c r="P143" s="20" t="n">
        <f aca="false">P140</f>
        <v>1171</v>
      </c>
      <c r="Q143" s="20" t="n">
        <f aca="false">Q140</f>
        <v>44</v>
      </c>
      <c r="R143" s="20" t="n">
        <f aca="false">R140</f>
        <v>1018</v>
      </c>
      <c r="S143" s="20" t="n">
        <f aca="false">S140</f>
        <v>0</v>
      </c>
      <c r="T143" s="20" t="n">
        <f aca="false">T140</f>
        <v>63</v>
      </c>
      <c r="Z143" s="20" t="n">
        <f aca="false">AC140</f>
        <v>1</v>
      </c>
      <c r="AA143" s="20" t="n">
        <f aca="false">AD140</f>
        <v>33</v>
      </c>
      <c r="AB143" s="20" t="n">
        <f aca="false">SUM(I143:AA143)</f>
        <v>4479</v>
      </c>
    </row>
    <row r="144" s="1" customFormat="true" ht="16.5" hidden="false" customHeight="false" outlineLevel="0" collapsed="false">
      <c r="F144" s="3"/>
      <c r="G144" s="3"/>
    </row>
    <row r="145" s="1" customFormat="true" ht="16.5" hidden="false" customHeight="true" outlineLevel="0" collapsed="false">
      <c r="C145" s="29" t="s">
        <v>69</v>
      </c>
      <c r="D145" s="32" t="s">
        <v>70</v>
      </c>
      <c r="E145" s="32"/>
      <c r="F145" s="32"/>
      <c r="G145" s="32"/>
      <c r="H145" s="33" t="s">
        <v>8</v>
      </c>
      <c r="I145" s="34" t="s">
        <v>71</v>
      </c>
      <c r="J145" s="34"/>
      <c r="K145" s="34" t="s">
        <v>72</v>
      </c>
      <c r="L145" s="34"/>
      <c r="M145" s="9" t="s">
        <v>13</v>
      </c>
      <c r="N145" s="9" t="s">
        <v>14</v>
      </c>
      <c r="O145" s="9" t="s">
        <v>15</v>
      </c>
      <c r="P145" s="9" t="s">
        <v>16</v>
      </c>
      <c r="Q145" s="9" t="s">
        <v>17</v>
      </c>
      <c r="R145" s="9" t="s">
        <v>18</v>
      </c>
      <c r="S145" s="9" t="s">
        <v>19</v>
      </c>
      <c r="T145" s="9" t="s">
        <v>20</v>
      </c>
      <c r="U145" s="9" t="s">
        <v>24</v>
      </c>
      <c r="V145" s="9" t="s">
        <v>25</v>
      </c>
      <c r="W145" s="9" t="s">
        <v>26</v>
      </c>
      <c r="X145" s="9" t="s">
        <v>27</v>
      </c>
      <c r="Y145" s="9" t="s">
        <v>28</v>
      </c>
      <c r="Z145" s="9" t="s">
        <v>29</v>
      </c>
      <c r="AA145" s="9" t="s">
        <v>30</v>
      </c>
      <c r="AB145" s="9" t="s">
        <v>31</v>
      </c>
    </row>
    <row r="146" s="1" customFormat="true" ht="16.5" hidden="false" customHeight="false" outlineLevel="0" collapsed="false">
      <c r="D146" s="32"/>
      <c r="E146" s="32"/>
      <c r="F146" s="32"/>
      <c r="G146" s="32"/>
      <c r="H146" s="20" t="n">
        <v>1248</v>
      </c>
      <c r="I146" s="35" t="n">
        <f aca="false">I143+K143</f>
        <v>419</v>
      </c>
      <c r="J146" s="35"/>
      <c r="K146" s="35" t="n">
        <f aca="false">J143+L143</f>
        <v>1677</v>
      </c>
      <c r="L146" s="35"/>
      <c r="M146" s="20" t="n">
        <f aca="false">M143</f>
        <v>52</v>
      </c>
      <c r="N146" s="20" t="n">
        <f aca="false">N143</f>
        <v>1</v>
      </c>
      <c r="O146" s="20" t="s">
        <v>148</v>
      </c>
      <c r="P146" s="20" t="n">
        <f aca="false">P143</f>
        <v>1171</v>
      </c>
      <c r="Q146" s="20" t="n">
        <f aca="false">Q143</f>
        <v>44</v>
      </c>
      <c r="R146" s="20" t="n">
        <f aca="false">R143</f>
        <v>1018</v>
      </c>
      <c r="S146" s="20" t="s">
        <v>148</v>
      </c>
      <c r="T146" s="20" t="n">
        <f aca="false">T143</f>
        <v>63</v>
      </c>
      <c r="U146" s="3" t="s">
        <v>148</v>
      </c>
      <c r="V146" s="3" t="s">
        <v>148</v>
      </c>
      <c r="W146" s="3" t="s">
        <v>148</v>
      </c>
      <c r="X146" s="3" t="s">
        <v>148</v>
      </c>
      <c r="Y146" s="3" t="s">
        <v>148</v>
      </c>
      <c r="Z146" s="20" t="n">
        <f aca="false">Z143</f>
        <v>1</v>
      </c>
      <c r="AA146" s="20" t="n">
        <f aca="false">AA143</f>
        <v>33</v>
      </c>
      <c r="AB146" s="20" t="n">
        <f aca="false">SUM(I146:AA146)</f>
        <v>4479</v>
      </c>
    </row>
    <row r="149" s="1" customFormat="true" ht="16.5" hidden="false" customHeight="false" outlineLevel="0" collapsed="false">
      <c r="A149" s="5" t="s">
        <v>1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8</v>
      </c>
      <c r="I149" s="9" t="s">
        <v>9</v>
      </c>
      <c r="J149" s="9" t="s">
        <v>10</v>
      </c>
      <c r="K149" s="9" t="s">
        <v>11</v>
      </c>
      <c r="L149" s="9" t="s">
        <v>12</v>
      </c>
      <c r="M149" s="9" t="s">
        <v>13</v>
      </c>
      <c r="N149" s="9" t="s">
        <v>14</v>
      </c>
      <c r="O149" s="9" t="s">
        <v>15</v>
      </c>
      <c r="P149" s="9" t="s">
        <v>16</v>
      </c>
      <c r="Q149" s="9" t="s">
        <v>17</v>
      </c>
      <c r="R149" s="9" t="s">
        <v>18</v>
      </c>
      <c r="S149" s="9" t="s">
        <v>19</v>
      </c>
      <c r="T149" s="9" t="s">
        <v>20</v>
      </c>
      <c r="U149" s="51" t="s">
        <v>21</v>
      </c>
      <c r="V149" s="51" t="s">
        <v>22</v>
      </c>
      <c r="W149" s="10" t="s">
        <v>23</v>
      </c>
      <c r="X149" s="9" t="s">
        <v>24</v>
      </c>
      <c r="Y149" s="10" t="s">
        <v>25</v>
      </c>
      <c r="Z149" s="10" t="s">
        <v>26</v>
      </c>
      <c r="AA149" s="10" t="s">
        <v>27</v>
      </c>
      <c r="AB149" s="10" t="s">
        <v>28</v>
      </c>
      <c r="AC149" s="9" t="s">
        <v>29</v>
      </c>
      <c r="AD149" s="9" t="s">
        <v>30</v>
      </c>
      <c r="AE149" s="9" t="s">
        <v>31</v>
      </c>
    </row>
    <row r="150" s="1" customFormat="true" ht="16.5" hidden="false" customHeight="false" outlineLevel="0" collapsed="false">
      <c r="A150" s="327" t="n">
        <v>1.3</v>
      </c>
      <c r="B150" s="131" t="n">
        <v>18</v>
      </c>
      <c r="C150" s="328" t="n">
        <v>515</v>
      </c>
      <c r="D150" s="187" t="s">
        <v>584</v>
      </c>
      <c r="E150" s="187" t="s">
        <v>585</v>
      </c>
      <c r="F150" s="348" t="n">
        <v>2054</v>
      </c>
      <c r="G150" s="349" t="s">
        <v>33</v>
      </c>
      <c r="H150" s="82" t="n">
        <v>582</v>
      </c>
      <c r="I150" s="350" t="n">
        <v>5</v>
      </c>
      <c r="J150" s="350" t="n">
        <v>155</v>
      </c>
      <c r="K150" s="350" t="n">
        <v>89</v>
      </c>
      <c r="L150" s="350" t="n">
        <v>2</v>
      </c>
      <c r="M150" s="350" t="n">
        <v>96</v>
      </c>
      <c r="N150" s="350" t="n">
        <v>0</v>
      </c>
      <c r="O150" s="350" t="n">
        <v>17</v>
      </c>
      <c r="P150" s="350" t="n">
        <v>1</v>
      </c>
      <c r="Q150" s="350" t="n">
        <v>1</v>
      </c>
      <c r="R150" s="350" t="n">
        <v>40</v>
      </c>
      <c r="S150" s="9"/>
      <c r="T150" s="350" t="n">
        <v>0</v>
      </c>
      <c r="U150" s="350" t="n">
        <v>2</v>
      </c>
      <c r="V150" s="350" t="n">
        <v>1</v>
      </c>
      <c r="W150" s="10"/>
      <c r="X150" s="350" t="n">
        <v>1</v>
      </c>
      <c r="Y150" s="10"/>
      <c r="Z150" s="10"/>
      <c r="AA150" s="10"/>
      <c r="AB150" s="10"/>
      <c r="AC150" s="350" t="n">
        <v>0</v>
      </c>
      <c r="AD150" s="350" t="n">
        <v>9</v>
      </c>
      <c r="AE150" s="20" t="n">
        <f aca="false">SUM(I150:AD150)</f>
        <v>419</v>
      </c>
    </row>
    <row r="151" s="1" customFormat="true" ht="16.5" hidden="false" customHeight="false" outlineLevel="0" collapsed="false">
      <c r="A151" s="327" t="n">
        <v>2.3</v>
      </c>
      <c r="B151" s="131" t="n">
        <v>18</v>
      </c>
      <c r="C151" s="328" t="n">
        <v>515</v>
      </c>
      <c r="D151" s="187" t="s">
        <v>584</v>
      </c>
      <c r="E151" s="187" t="s">
        <v>586</v>
      </c>
      <c r="F151" s="348" t="n">
        <v>2200</v>
      </c>
      <c r="G151" s="349" t="s">
        <v>33</v>
      </c>
      <c r="H151" s="82" t="n">
        <v>551</v>
      </c>
      <c r="I151" s="350" t="n">
        <v>14</v>
      </c>
      <c r="J151" s="350" t="n">
        <v>43</v>
      </c>
      <c r="K151" s="350" t="n">
        <v>109</v>
      </c>
      <c r="L151" s="350" t="n">
        <v>6</v>
      </c>
      <c r="M151" s="350" t="n">
        <v>51</v>
      </c>
      <c r="N151" s="350" t="n">
        <v>2</v>
      </c>
      <c r="O151" s="350" t="n">
        <v>19</v>
      </c>
      <c r="P151" s="350" t="n">
        <v>1</v>
      </c>
      <c r="Q151" s="350" t="n">
        <v>0</v>
      </c>
      <c r="R151" s="350" t="n">
        <v>48</v>
      </c>
      <c r="S151" s="129"/>
      <c r="T151" s="350" t="n">
        <v>2</v>
      </c>
      <c r="U151" s="350" t="n">
        <v>5</v>
      </c>
      <c r="V151" s="350" t="n">
        <v>0</v>
      </c>
      <c r="W151" s="129"/>
      <c r="X151" s="350" t="n">
        <v>0</v>
      </c>
      <c r="Y151" s="130"/>
      <c r="Z151" s="130"/>
      <c r="AA151" s="130"/>
      <c r="AB151" s="130"/>
      <c r="AC151" s="350" t="n">
        <v>0</v>
      </c>
      <c r="AD151" s="350" t="n">
        <v>6</v>
      </c>
      <c r="AE151" s="20" t="n">
        <f aca="false">SUM(I151:AD151)</f>
        <v>306</v>
      </c>
    </row>
    <row r="152" s="1" customFormat="true" ht="16.5" hidden="false" customHeight="false" outlineLevel="0" collapsed="false">
      <c r="A152" s="327" t="n">
        <v>3.3</v>
      </c>
      <c r="B152" s="131" t="n">
        <v>18</v>
      </c>
      <c r="C152" s="328" t="n">
        <v>515</v>
      </c>
      <c r="D152" s="187" t="s">
        <v>584</v>
      </c>
      <c r="E152" s="187" t="s">
        <v>586</v>
      </c>
      <c r="F152" s="348" t="n">
        <v>2200</v>
      </c>
      <c r="G152" s="349" t="s">
        <v>34</v>
      </c>
      <c r="H152" s="82" t="n">
        <v>551</v>
      </c>
      <c r="I152" s="350" t="n">
        <v>19</v>
      </c>
      <c r="J152" s="350" t="n">
        <v>48</v>
      </c>
      <c r="K152" s="350" t="n">
        <v>78</v>
      </c>
      <c r="L152" s="350" t="n">
        <v>4</v>
      </c>
      <c r="M152" s="350" t="n">
        <v>40</v>
      </c>
      <c r="N152" s="350" t="n">
        <v>3</v>
      </c>
      <c r="O152" s="350" t="n">
        <v>38</v>
      </c>
      <c r="P152" s="350" t="n">
        <v>0</v>
      </c>
      <c r="Q152" s="350" t="n">
        <v>2</v>
      </c>
      <c r="R152" s="350" t="n">
        <v>57</v>
      </c>
      <c r="S152" s="129"/>
      <c r="T152" s="350" t="n">
        <v>0</v>
      </c>
      <c r="U152" s="350" t="n">
        <v>9</v>
      </c>
      <c r="V152" s="350" t="n">
        <v>1</v>
      </c>
      <c r="W152" s="129"/>
      <c r="X152" s="350" t="n">
        <v>2</v>
      </c>
      <c r="Y152" s="130"/>
      <c r="Z152" s="130"/>
      <c r="AA152" s="130"/>
      <c r="AB152" s="130"/>
      <c r="AC152" s="350" t="n">
        <v>0</v>
      </c>
      <c r="AD152" s="350" t="n">
        <v>9</v>
      </c>
      <c r="AE152" s="20" t="n">
        <f aca="false">SUM(I152:AD152)</f>
        <v>310</v>
      </c>
    </row>
    <row r="153" s="1" customFormat="true" ht="16.5" hidden="false" customHeight="false" outlineLevel="0" collapsed="false">
      <c r="A153" s="327" t="n">
        <v>4.3</v>
      </c>
      <c r="B153" s="131" t="n">
        <v>18</v>
      </c>
      <c r="C153" s="328" t="n">
        <v>515</v>
      </c>
      <c r="D153" s="187" t="s">
        <v>584</v>
      </c>
      <c r="E153" s="187" t="s">
        <v>586</v>
      </c>
      <c r="F153" s="348" t="n">
        <v>2200</v>
      </c>
      <c r="G153" s="349" t="s">
        <v>35</v>
      </c>
      <c r="H153" s="82" t="n">
        <v>551</v>
      </c>
      <c r="I153" s="350" t="n">
        <v>9</v>
      </c>
      <c r="J153" s="350" t="n">
        <v>43</v>
      </c>
      <c r="K153" s="350" t="n">
        <v>112</v>
      </c>
      <c r="L153" s="350" t="n">
        <v>6</v>
      </c>
      <c r="M153" s="350" t="n">
        <v>50</v>
      </c>
      <c r="N153" s="350" t="n">
        <v>0</v>
      </c>
      <c r="O153" s="350" t="n">
        <v>24</v>
      </c>
      <c r="P153" s="350" t="n">
        <v>2</v>
      </c>
      <c r="Q153" s="350" t="n">
        <v>1</v>
      </c>
      <c r="R153" s="350" t="n">
        <v>65</v>
      </c>
      <c r="S153" s="129"/>
      <c r="T153" s="350" t="n">
        <v>0</v>
      </c>
      <c r="U153" s="350" t="n">
        <v>4</v>
      </c>
      <c r="V153" s="350" t="n">
        <v>2</v>
      </c>
      <c r="W153" s="129"/>
      <c r="X153" s="350" t="n">
        <v>0</v>
      </c>
      <c r="Y153" s="130"/>
      <c r="Z153" s="130"/>
      <c r="AA153" s="130"/>
      <c r="AB153" s="130"/>
      <c r="AC153" s="350" t="n">
        <v>0</v>
      </c>
      <c r="AD153" s="350" t="n">
        <v>12</v>
      </c>
      <c r="AE153" s="20" t="n">
        <f aca="false">SUM(I153:AD153)</f>
        <v>330</v>
      </c>
    </row>
    <row r="154" s="1" customFormat="true" ht="16.5" hidden="false" customHeight="false" outlineLevel="0" collapsed="false">
      <c r="A154" s="327" t="n">
        <v>5.3</v>
      </c>
      <c r="B154" s="131" t="n">
        <v>18</v>
      </c>
      <c r="C154" s="328" t="n">
        <v>515</v>
      </c>
      <c r="D154" s="187" t="s">
        <v>584</v>
      </c>
      <c r="E154" s="187" t="s">
        <v>587</v>
      </c>
      <c r="F154" s="348" t="n">
        <v>2200</v>
      </c>
      <c r="G154" s="349" t="s">
        <v>62</v>
      </c>
      <c r="H154" s="82" t="n">
        <v>404</v>
      </c>
      <c r="I154" s="350" t="n">
        <v>5</v>
      </c>
      <c r="J154" s="350" t="n">
        <v>99</v>
      </c>
      <c r="K154" s="350" t="n">
        <v>28</v>
      </c>
      <c r="L154" s="350" t="n">
        <v>1</v>
      </c>
      <c r="M154" s="350" t="n">
        <v>38</v>
      </c>
      <c r="N154" s="350" t="n">
        <v>0</v>
      </c>
      <c r="O154" s="350" t="n">
        <v>13</v>
      </c>
      <c r="P154" s="350" t="n">
        <v>1</v>
      </c>
      <c r="Q154" s="350" t="n">
        <v>0</v>
      </c>
      <c r="R154" s="350" t="n">
        <v>56</v>
      </c>
      <c r="S154" s="9"/>
      <c r="T154" s="350" t="n">
        <v>0</v>
      </c>
      <c r="U154" s="350" t="n">
        <v>4</v>
      </c>
      <c r="V154" s="350" t="n">
        <v>0</v>
      </c>
      <c r="W154" s="10"/>
      <c r="X154" s="350" t="n">
        <v>2</v>
      </c>
      <c r="Y154" s="10"/>
      <c r="Z154" s="10"/>
      <c r="AA154" s="10"/>
      <c r="AB154" s="10"/>
      <c r="AC154" s="350" t="n">
        <v>0</v>
      </c>
      <c r="AD154" s="350" t="n">
        <v>6</v>
      </c>
      <c r="AE154" s="20" t="n">
        <f aca="false">SUM(I154:AD154)</f>
        <v>253</v>
      </c>
    </row>
    <row r="155" s="1" customFormat="true" ht="16.5" hidden="false" customHeight="false" outlineLevel="0" collapsed="false">
      <c r="A155" s="327" t="n">
        <v>6.3</v>
      </c>
      <c r="B155" s="131" t="n">
        <v>18</v>
      </c>
      <c r="C155" s="328" t="n">
        <v>515</v>
      </c>
      <c r="D155" s="187" t="s">
        <v>584</v>
      </c>
      <c r="E155" s="187" t="s">
        <v>587</v>
      </c>
      <c r="F155" s="348" t="n">
        <v>2200</v>
      </c>
      <c r="G155" s="349" t="s">
        <v>75</v>
      </c>
      <c r="H155" s="82" t="n">
        <v>404</v>
      </c>
      <c r="I155" s="350" t="n">
        <v>11</v>
      </c>
      <c r="J155" s="350" t="n">
        <v>98</v>
      </c>
      <c r="K155" s="350" t="n">
        <v>39</v>
      </c>
      <c r="L155" s="350" t="n">
        <v>1</v>
      </c>
      <c r="M155" s="350" t="n">
        <v>49</v>
      </c>
      <c r="N155" s="350" t="n">
        <v>1</v>
      </c>
      <c r="O155" s="350" t="n">
        <v>14</v>
      </c>
      <c r="P155" s="350" t="n">
        <v>0</v>
      </c>
      <c r="Q155" s="350" t="n">
        <v>3</v>
      </c>
      <c r="R155" s="350" t="n">
        <v>65</v>
      </c>
      <c r="S155" s="129"/>
      <c r="T155" s="350" t="n">
        <v>0</v>
      </c>
      <c r="U155" s="350" t="n">
        <v>2</v>
      </c>
      <c r="V155" s="350" t="n">
        <v>0</v>
      </c>
      <c r="W155" s="129"/>
      <c r="X155" s="350" t="n">
        <v>4</v>
      </c>
      <c r="Y155" s="351"/>
      <c r="Z155" s="130"/>
      <c r="AA155" s="130"/>
      <c r="AB155" s="130"/>
      <c r="AC155" s="350" t="n">
        <v>0</v>
      </c>
      <c r="AD155" s="350" t="n">
        <v>4</v>
      </c>
      <c r="AE155" s="20" t="n">
        <f aca="false">SUM(I155:AD155)</f>
        <v>291</v>
      </c>
    </row>
    <row r="156" s="1" customFormat="true" ht="16.5" hidden="false" customHeight="false" outlineLevel="0" collapsed="false">
      <c r="A156" s="327" t="n">
        <v>7.3</v>
      </c>
      <c r="B156" s="131" t="n">
        <v>18</v>
      </c>
      <c r="C156" s="328" t="n">
        <v>515</v>
      </c>
      <c r="D156" s="187" t="s">
        <v>584</v>
      </c>
      <c r="E156" s="187" t="s">
        <v>586</v>
      </c>
      <c r="F156" s="348" t="n">
        <v>2201</v>
      </c>
      <c r="G156" s="349" t="s">
        <v>33</v>
      </c>
      <c r="H156" s="82" t="n">
        <v>543</v>
      </c>
      <c r="I156" s="350" t="n">
        <v>10</v>
      </c>
      <c r="J156" s="350" t="n">
        <v>54</v>
      </c>
      <c r="K156" s="350" t="n">
        <v>85</v>
      </c>
      <c r="L156" s="350" t="n">
        <v>2</v>
      </c>
      <c r="M156" s="350" t="n">
        <v>57</v>
      </c>
      <c r="N156" s="350" t="n">
        <v>3</v>
      </c>
      <c r="O156" s="350" t="n">
        <v>33</v>
      </c>
      <c r="P156" s="350" t="n">
        <v>1</v>
      </c>
      <c r="Q156" s="350" t="n">
        <v>3</v>
      </c>
      <c r="R156" s="350" t="n">
        <v>45</v>
      </c>
      <c r="S156" s="9"/>
      <c r="T156" s="350" t="n">
        <v>0</v>
      </c>
      <c r="U156" s="350" t="n">
        <v>3</v>
      </c>
      <c r="V156" s="350" t="n">
        <v>0</v>
      </c>
      <c r="W156" s="10"/>
      <c r="X156" s="350" t="n">
        <v>4</v>
      </c>
      <c r="Y156" s="10"/>
      <c r="Z156" s="10"/>
      <c r="AA156" s="10"/>
      <c r="AB156" s="10"/>
      <c r="AC156" s="350" t="n">
        <v>0</v>
      </c>
      <c r="AD156" s="350" t="n">
        <v>10</v>
      </c>
      <c r="AE156" s="20" t="n">
        <f aca="false">SUM(I156:AD156)</f>
        <v>310</v>
      </c>
    </row>
    <row r="157" s="1" customFormat="true" ht="16.5" hidden="false" customHeight="false" outlineLevel="0" collapsed="false">
      <c r="A157" s="327" t="n">
        <v>8.3</v>
      </c>
      <c r="B157" s="131" t="n">
        <v>18</v>
      </c>
      <c r="C157" s="328" t="n">
        <v>515</v>
      </c>
      <c r="D157" s="187" t="s">
        <v>584</v>
      </c>
      <c r="E157" s="187" t="s">
        <v>586</v>
      </c>
      <c r="F157" s="348" t="n">
        <v>2201</v>
      </c>
      <c r="G157" s="349" t="s">
        <v>34</v>
      </c>
      <c r="H157" s="82" t="n">
        <v>543</v>
      </c>
      <c r="I157" s="350" t="n">
        <v>8</v>
      </c>
      <c r="J157" s="350" t="n">
        <v>63</v>
      </c>
      <c r="K157" s="350" t="n">
        <v>68</v>
      </c>
      <c r="L157" s="350" t="n">
        <v>6</v>
      </c>
      <c r="M157" s="350" t="n">
        <v>64</v>
      </c>
      <c r="N157" s="350" t="n">
        <v>1</v>
      </c>
      <c r="O157" s="350" t="n">
        <v>20</v>
      </c>
      <c r="P157" s="350" t="n">
        <v>1</v>
      </c>
      <c r="Q157" s="350" t="n">
        <v>0</v>
      </c>
      <c r="R157" s="350" t="n">
        <v>67</v>
      </c>
      <c r="S157" s="9"/>
      <c r="T157" s="350" t="n">
        <v>2</v>
      </c>
      <c r="U157" s="350" t="n">
        <v>5</v>
      </c>
      <c r="V157" s="350" t="n">
        <v>3</v>
      </c>
      <c r="W157" s="10"/>
      <c r="X157" s="350" t="n">
        <v>4</v>
      </c>
      <c r="Y157" s="10"/>
      <c r="Z157" s="10"/>
      <c r="AA157" s="10"/>
      <c r="AB157" s="10"/>
      <c r="AC157" s="350" t="n">
        <v>0</v>
      </c>
      <c r="AD157" s="350" t="n">
        <v>8</v>
      </c>
      <c r="AE157" s="20" t="n">
        <f aca="false">SUM(I157:AD157)</f>
        <v>320</v>
      </c>
    </row>
    <row r="158" s="1" customFormat="true" ht="16.5" hidden="false" customHeight="false" outlineLevel="0" collapsed="false">
      <c r="A158" s="327" t="n">
        <v>9.3</v>
      </c>
      <c r="B158" s="131" t="n">
        <v>18</v>
      </c>
      <c r="C158" s="328" t="n">
        <v>515</v>
      </c>
      <c r="D158" s="187" t="s">
        <v>584</v>
      </c>
      <c r="E158" s="187" t="s">
        <v>586</v>
      </c>
      <c r="F158" s="348" t="n">
        <v>2201</v>
      </c>
      <c r="G158" s="349" t="s">
        <v>35</v>
      </c>
      <c r="H158" s="82" t="n">
        <v>542</v>
      </c>
      <c r="I158" s="350" t="n">
        <v>11</v>
      </c>
      <c r="J158" s="350" t="n">
        <v>43</v>
      </c>
      <c r="K158" s="350" t="n">
        <v>73</v>
      </c>
      <c r="L158" s="350" t="n">
        <v>4</v>
      </c>
      <c r="M158" s="350" t="n">
        <v>59</v>
      </c>
      <c r="N158" s="350" t="n">
        <v>3</v>
      </c>
      <c r="O158" s="350" t="n">
        <v>26</v>
      </c>
      <c r="P158" s="350" t="n">
        <v>0</v>
      </c>
      <c r="Q158" s="350" t="n">
        <v>2</v>
      </c>
      <c r="R158" s="350" t="n">
        <v>62</v>
      </c>
      <c r="S158" s="9"/>
      <c r="T158" s="350" t="n">
        <v>0</v>
      </c>
      <c r="U158" s="350" t="n">
        <v>8</v>
      </c>
      <c r="V158" s="350" t="n">
        <v>1</v>
      </c>
      <c r="W158" s="10"/>
      <c r="X158" s="350" t="n">
        <v>0</v>
      </c>
      <c r="Y158" s="10"/>
      <c r="Z158" s="10"/>
      <c r="AA158" s="10"/>
      <c r="AB158" s="10"/>
      <c r="AC158" s="350" t="n">
        <v>0</v>
      </c>
      <c r="AD158" s="350" t="n">
        <v>18</v>
      </c>
      <c r="AE158" s="20" t="n">
        <f aca="false">SUM(I158:AD158)</f>
        <v>310</v>
      </c>
    </row>
    <row r="159" s="1" customFormat="true" ht="16.5" hidden="false" customHeight="false" outlineLevel="0" collapsed="false">
      <c r="A159" s="327" t="n">
        <v>10.3</v>
      </c>
      <c r="B159" s="131" t="n">
        <v>18</v>
      </c>
      <c r="C159" s="328" t="n">
        <v>515</v>
      </c>
      <c r="D159" s="187" t="s">
        <v>584</v>
      </c>
      <c r="E159" s="187" t="s">
        <v>586</v>
      </c>
      <c r="F159" s="348" t="n">
        <v>2202</v>
      </c>
      <c r="G159" s="349" t="s">
        <v>33</v>
      </c>
      <c r="H159" s="82" t="n">
        <v>666</v>
      </c>
      <c r="I159" s="350" t="n">
        <v>31</v>
      </c>
      <c r="J159" s="350" t="n">
        <v>58</v>
      </c>
      <c r="K159" s="350" t="n">
        <v>79</v>
      </c>
      <c r="L159" s="350" t="n">
        <v>6</v>
      </c>
      <c r="M159" s="350" t="n">
        <v>51</v>
      </c>
      <c r="N159" s="350" t="n">
        <v>0</v>
      </c>
      <c r="O159" s="350" t="n">
        <v>15</v>
      </c>
      <c r="P159" s="350" t="n">
        <v>1</v>
      </c>
      <c r="Q159" s="350" t="n">
        <v>6</v>
      </c>
      <c r="R159" s="350" t="n">
        <v>113</v>
      </c>
      <c r="S159" s="129"/>
      <c r="T159" s="350" t="n">
        <v>0</v>
      </c>
      <c r="U159" s="350" t="n">
        <v>10</v>
      </c>
      <c r="V159" s="350" t="n">
        <v>3</v>
      </c>
      <c r="W159" s="129"/>
      <c r="X159" s="350" t="n">
        <v>4</v>
      </c>
      <c r="Y159" s="351"/>
      <c r="Z159" s="130"/>
      <c r="AA159" s="130"/>
      <c r="AB159" s="130"/>
      <c r="AC159" s="350" t="n">
        <v>0</v>
      </c>
      <c r="AD159" s="350" t="n">
        <v>15</v>
      </c>
      <c r="AE159" s="20" t="n">
        <f aca="false">SUM(I159:AD159)</f>
        <v>392</v>
      </c>
    </row>
    <row r="160" s="1" customFormat="true" ht="16.5" hidden="false" customHeight="false" outlineLevel="0" collapsed="false">
      <c r="A160" s="327" t="n">
        <v>11.3</v>
      </c>
      <c r="B160" s="131" t="n">
        <v>18</v>
      </c>
      <c r="C160" s="328" t="n">
        <v>515</v>
      </c>
      <c r="D160" s="187" t="s">
        <v>584</v>
      </c>
      <c r="E160" s="187" t="s">
        <v>586</v>
      </c>
      <c r="F160" s="348" t="n">
        <v>2202</v>
      </c>
      <c r="G160" s="349" t="s">
        <v>34</v>
      </c>
      <c r="H160" s="82" t="n">
        <v>665</v>
      </c>
      <c r="I160" s="350" t="n">
        <v>19</v>
      </c>
      <c r="J160" s="350" t="n">
        <v>78</v>
      </c>
      <c r="K160" s="350" t="n">
        <v>96</v>
      </c>
      <c r="L160" s="350" t="n">
        <v>2</v>
      </c>
      <c r="M160" s="350" t="n">
        <v>53</v>
      </c>
      <c r="N160" s="350" t="n">
        <v>1</v>
      </c>
      <c r="O160" s="350" t="n">
        <v>19</v>
      </c>
      <c r="P160" s="350" t="n">
        <v>2</v>
      </c>
      <c r="Q160" s="350" t="n">
        <v>4</v>
      </c>
      <c r="R160" s="350" t="n">
        <v>86</v>
      </c>
      <c r="S160" s="9"/>
      <c r="T160" s="350" t="n">
        <v>2</v>
      </c>
      <c r="U160" s="350" t="n">
        <v>4</v>
      </c>
      <c r="V160" s="350" t="n">
        <v>1</v>
      </c>
      <c r="W160" s="10"/>
      <c r="X160" s="350" t="n">
        <v>5</v>
      </c>
      <c r="Y160" s="10"/>
      <c r="Z160" s="10"/>
      <c r="AA160" s="10"/>
      <c r="AB160" s="10"/>
      <c r="AC160" s="350" t="n">
        <v>0</v>
      </c>
      <c r="AD160" s="350" t="n">
        <v>13</v>
      </c>
      <c r="AE160" s="20" t="n">
        <f aca="false">SUM(I160:AD160)</f>
        <v>385</v>
      </c>
    </row>
    <row r="161" s="1" customFormat="true" ht="16.5" hidden="false" customHeight="false" outlineLevel="0" collapsed="false">
      <c r="A161" s="327" t="n">
        <v>12.3</v>
      </c>
      <c r="B161" s="131" t="n">
        <v>18</v>
      </c>
      <c r="C161" s="328" t="n">
        <v>515</v>
      </c>
      <c r="D161" s="187" t="s">
        <v>584</v>
      </c>
      <c r="E161" s="187" t="s">
        <v>588</v>
      </c>
      <c r="F161" s="348" t="n">
        <v>2203</v>
      </c>
      <c r="G161" s="349" t="s">
        <v>33</v>
      </c>
      <c r="H161" s="82" t="n">
        <v>452</v>
      </c>
      <c r="I161" s="350" t="n">
        <v>17</v>
      </c>
      <c r="J161" s="350" t="n">
        <v>67</v>
      </c>
      <c r="K161" s="350" t="n">
        <v>68</v>
      </c>
      <c r="L161" s="350" t="n">
        <v>5</v>
      </c>
      <c r="M161" s="350" t="n">
        <v>28</v>
      </c>
      <c r="N161" s="350" t="n">
        <v>1</v>
      </c>
      <c r="O161" s="350" t="n">
        <v>15</v>
      </c>
      <c r="P161" s="350" t="n">
        <v>2</v>
      </c>
      <c r="Q161" s="350" t="n">
        <v>6</v>
      </c>
      <c r="R161" s="350" t="n">
        <v>69</v>
      </c>
      <c r="S161" s="129"/>
      <c r="T161" s="350" t="n">
        <v>1</v>
      </c>
      <c r="U161" s="350" t="n">
        <v>3</v>
      </c>
      <c r="V161" s="350" t="n">
        <v>0</v>
      </c>
      <c r="W161" s="129"/>
      <c r="X161" s="350" t="n">
        <v>3</v>
      </c>
      <c r="Y161" s="130"/>
      <c r="Z161" s="130"/>
      <c r="AA161" s="130"/>
      <c r="AB161" s="130"/>
      <c r="AC161" s="350" t="n">
        <v>0</v>
      </c>
      <c r="AD161" s="350" t="n">
        <v>1</v>
      </c>
      <c r="AE161" s="20" t="n">
        <f aca="false">SUM(I161:AD161)</f>
        <v>286</v>
      </c>
    </row>
    <row r="162" s="1" customFormat="true" ht="16.5" hidden="false" customHeight="false" outlineLevel="0" collapsed="false">
      <c r="A162" s="327" t="n">
        <v>13.3</v>
      </c>
      <c r="B162" s="131" t="n">
        <v>18</v>
      </c>
      <c r="C162" s="328" t="n">
        <v>515</v>
      </c>
      <c r="D162" s="187" t="s">
        <v>584</v>
      </c>
      <c r="E162" s="187" t="s">
        <v>588</v>
      </c>
      <c r="F162" s="348" t="n">
        <v>2203</v>
      </c>
      <c r="G162" s="349" t="s">
        <v>34</v>
      </c>
      <c r="H162" s="82" t="n">
        <v>451</v>
      </c>
      <c r="I162" s="350" t="n">
        <v>11</v>
      </c>
      <c r="J162" s="350" t="n">
        <v>63</v>
      </c>
      <c r="K162" s="350" t="n">
        <v>78</v>
      </c>
      <c r="L162" s="350" t="n">
        <v>4</v>
      </c>
      <c r="M162" s="350" t="n">
        <v>29</v>
      </c>
      <c r="N162" s="350" t="n">
        <v>1</v>
      </c>
      <c r="O162" s="350" t="n">
        <v>7</v>
      </c>
      <c r="P162" s="350" t="n">
        <v>2</v>
      </c>
      <c r="Q162" s="350" t="n">
        <v>0</v>
      </c>
      <c r="R162" s="350" t="n">
        <v>56</v>
      </c>
      <c r="S162" s="129"/>
      <c r="T162" s="350" t="n">
        <v>0</v>
      </c>
      <c r="U162" s="350" t="n">
        <v>2</v>
      </c>
      <c r="V162" s="350" t="n">
        <v>2</v>
      </c>
      <c r="W162" s="129"/>
      <c r="X162" s="350" t="n">
        <v>10</v>
      </c>
      <c r="Y162" s="130"/>
      <c r="Z162" s="130"/>
      <c r="AA162" s="130"/>
      <c r="AB162" s="130"/>
      <c r="AC162" s="350" t="n">
        <v>0</v>
      </c>
      <c r="AD162" s="350" t="n">
        <v>4</v>
      </c>
      <c r="AE162" s="20" t="n">
        <f aca="false">SUM(I162:AD162)</f>
        <v>269</v>
      </c>
    </row>
    <row r="163" s="1" customFormat="true" ht="16.5" hidden="false" customHeight="false" outlineLevel="0" collapsed="false">
      <c r="A163" s="327" t="n">
        <v>14.3</v>
      </c>
      <c r="B163" s="131" t="n">
        <v>18</v>
      </c>
      <c r="C163" s="328" t="n">
        <v>515</v>
      </c>
      <c r="D163" s="187" t="s">
        <v>584</v>
      </c>
      <c r="E163" s="187" t="s">
        <v>588</v>
      </c>
      <c r="F163" s="348" t="n">
        <v>2204</v>
      </c>
      <c r="G163" s="349" t="s">
        <v>33</v>
      </c>
      <c r="H163" s="82" t="n">
        <v>494</v>
      </c>
      <c r="I163" s="350" t="n">
        <v>16</v>
      </c>
      <c r="J163" s="350" t="n">
        <v>59</v>
      </c>
      <c r="K163" s="350" t="n">
        <v>67</v>
      </c>
      <c r="L163" s="350" t="n">
        <v>5</v>
      </c>
      <c r="M163" s="350" t="n">
        <v>43</v>
      </c>
      <c r="N163" s="350" t="n">
        <v>0</v>
      </c>
      <c r="O163" s="350" t="n">
        <v>13</v>
      </c>
      <c r="P163" s="350" t="n">
        <v>0</v>
      </c>
      <c r="Q163" s="350" t="n">
        <v>6</v>
      </c>
      <c r="R163" s="350" t="n">
        <v>74</v>
      </c>
      <c r="S163" s="9"/>
      <c r="T163" s="350" t="n">
        <v>2</v>
      </c>
      <c r="U163" s="350" t="n">
        <v>9</v>
      </c>
      <c r="V163" s="350" t="n">
        <v>0</v>
      </c>
      <c r="W163" s="10"/>
      <c r="X163" s="350" t="n">
        <v>6</v>
      </c>
      <c r="Y163" s="10"/>
      <c r="Z163" s="10"/>
      <c r="AA163" s="10"/>
      <c r="AB163" s="10"/>
      <c r="AC163" s="350" t="n">
        <v>0</v>
      </c>
      <c r="AD163" s="350" t="n">
        <v>16</v>
      </c>
      <c r="AE163" s="20" t="n">
        <f aca="false">SUM(I163:AD163)</f>
        <v>316</v>
      </c>
    </row>
    <row r="164" s="1" customFormat="true" ht="16.5" hidden="false" customHeight="false" outlineLevel="0" collapsed="false">
      <c r="A164" s="327" t="n">
        <v>15.3</v>
      </c>
      <c r="B164" s="131" t="n">
        <v>18</v>
      </c>
      <c r="C164" s="328" t="n">
        <v>515</v>
      </c>
      <c r="D164" s="187" t="s">
        <v>584</v>
      </c>
      <c r="E164" s="187" t="s">
        <v>588</v>
      </c>
      <c r="F164" s="348" t="n">
        <v>2204</v>
      </c>
      <c r="G164" s="349" t="s">
        <v>34</v>
      </c>
      <c r="H164" s="82" t="n">
        <v>494</v>
      </c>
      <c r="I164" s="350" t="n">
        <v>10</v>
      </c>
      <c r="J164" s="350" t="n">
        <v>67</v>
      </c>
      <c r="K164" s="350" t="n">
        <v>60</v>
      </c>
      <c r="L164" s="350" t="n">
        <v>4</v>
      </c>
      <c r="M164" s="350" t="n">
        <v>53</v>
      </c>
      <c r="N164" s="350" t="n">
        <v>0</v>
      </c>
      <c r="O164" s="350" t="n">
        <v>13</v>
      </c>
      <c r="P164" s="350" t="n">
        <v>2</v>
      </c>
      <c r="Q164" s="350" t="n">
        <v>5</v>
      </c>
      <c r="R164" s="350" t="n">
        <v>48</v>
      </c>
      <c r="S164" s="9"/>
      <c r="T164" s="350" t="n">
        <v>0</v>
      </c>
      <c r="U164" s="350" t="n">
        <v>6</v>
      </c>
      <c r="V164" s="350" t="n">
        <v>1</v>
      </c>
      <c r="W164" s="10"/>
      <c r="X164" s="350" t="n">
        <v>4</v>
      </c>
      <c r="Y164" s="10"/>
      <c r="Z164" s="10"/>
      <c r="AA164" s="10"/>
      <c r="AB164" s="10"/>
      <c r="AC164" s="350" t="n">
        <v>0</v>
      </c>
      <c r="AD164" s="350" t="n">
        <v>9</v>
      </c>
      <c r="AE164" s="20" t="n">
        <f aca="false">SUM(I164:AD164)</f>
        <v>282</v>
      </c>
    </row>
    <row r="165" s="1" customFormat="true" ht="16.5" hidden="false" customHeight="false" outlineLevel="0" collapsed="false">
      <c r="A165" s="327" t="n">
        <v>16.3</v>
      </c>
      <c r="B165" s="131" t="n">
        <v>18</v>
      </c>
      <c r="C165" s="328" t="n">
        <v>515</v>
      </c>
      <c r="D165" s="187" t="s">
        <v>584</v>
      </c>
      <c r="E165" s="187" t="s">
        <v>589</v>
      </c>
      <c r="F165" s="348" t="n">
        <v>2205</v>
      </c>
      <c r="G165" s="349" t="s">
        <v>33</v>
      </c>
      <c r="H165" s="82" t="n">
        <v>509</v>
      </c>
      <c r="I165" s="350" t="n">
        <v>10</v>
      </c>
      <c r="J165" s="350" t="n">
        <v>35</v>
      </c>
      <c r="K165" s="350" t="n">
        <v>69</v>
      </c>
      <c r="L165" s="350" t="n">
        <v>11</v>
      </c>
      <c r="M165" s="350" t="n">
        <v>73</v>
      </c>
      <c r="N165" s="350" t="n">
        <v>1</v>
      </c>
      <c r="O165" s="350" t="n">
        <v>30</v>
      </c>
      <c r="P165" s="350" t="n">
        <v>0</v>
      </c>
      <c r="Q165" s="350" t="n">
        <v>1</v>
      </c>
      <c r="R165" s="350" t="n">
        <v>59</v>
      </c>
      <c r="S165" s="9"/>
      <c r="T165" s="350" t="n">
        <v>1</v>
      </c>
      <c r="U165" s="350" t="n">
        <v>2</v>
      </c>
      <c r="V165" s="350" t="n">
        <v>0</v>
      </c>
      <c r="W165" s="10"/>
      <c r="X165" s="350" t="n">
        <v>24</v>
      </c>
      <c r="Y165" s="10"/>
      <c r="Z165" s="10"/>
      <c r="AA165" s="10"/>
      <c r="AB165" s="10"/>
      <c r="AC165" s="350" t="n">
        <v>0</v>
      </c>
      <c r="AD165" s="350" t="n">
        <v>10</v>
      </c>
      <c r="AE165" s="20" t="n">
        <f aca="false">SUM(I165:AD165)</f>
        <v>326</v>
      </c>
    </row>
    <row r="166" s="1" customFormat="true" ht="16.5" hidden="false" customHeight="false" outlineLevel="0" collapsed="false">
      <c r="A166" s="327" t="n">
        <v>17.3</v>
      </c>
      <c r="B166" s="131" t="n">
        <v>18</v>
      </c>
      <c r="C166" s="328" t="n">
        <v>515</v>
      </c>
      <c r="D166" s="187" t="s">
        <v>584</v>
      </c>
      <c r="E166" s="187" t="s">
        <v>589</v>
      </c>
      <c r="F166" s="348" t="n">
        <v>2205</v>
      </c>
      <c r="G166" s="349" t="s">
        <v>34</v>
      </c>
      <c r="H166" s="82" t="n">
        <v>509</v>
      </c>
      <c r="I166" s="350" t="n">
        <v>13</v>
      </c>
      <c r="J166" s="350" t="n">
        <v>33</v>
      </c>
      <c r="K166" s="350" t="n">
        <v>73</v>
      </c>
      <c r="L166" s="350" t="n">
        <v>17</v>
      </c>
      <c r="M166" s="350" t="n">
        <v>67</v>
      </c>
      <c r="N166" s="350" t="n">
        <v>0</v>
      </c>
      <c r="O166" s="350" t="n">
        <v>27</v>
      </c>
      <c r="P166" s="350" t="n">
        <v>0</v>
      </c>
      <c r="Q166" s="350" t="n">
        <v>4</v>
      </c>
      <c r="R166" s="350" t="n">
        <v>50</v>
      </c>
      <c r="S166" s="9"/>
      <c r="T166" s="350" t="n">
        <v>2</v>
      </c>
      <c r="U166" s="350" t="n">
        <v>4</v>
      </c>
      <c r="V166" s="350" t="n">
        <v>0</v>
      </c>
      <c r="W166" s="10"/>
      <c r="X166" s="350" t="n">
        <v>13</v>
      </c>
      <c r="Y166" s="10"/>
      <c r="Z166" s="10"/>
      <c r="AA166" s="10"/>
      <c r="AB166" s="10"/>
      <c r="AC166" s="350" t="n">
        <v>0</v>
      </c>
      <c r="AD166" s="350" t="n">
        <v>12</v>
      </c>
      <c r="AE166" s="20" t="n">
        <f aca="false">SUM(I166:AD166)</f>
        <v>315</v>
      </c>
    </row>
    <row r="167" s="1" customFormat="true" ht="16.5" hidden="false" customHeight="false" outlineLevel="0" collapsed="false">
      <c r="A167" s="327" t="n">
        <v>18.3</v>
      </c>
      <c r="B167" s="131" t="n">
        <v>18</v>
      </c>
      <c r="C167" s="328" t="n">
        <v>515</v>
      </c>
      <c r="D167" s="187" t="s">
        <v>584</v>
      </c>
      <c r="E167" s="187" t="s">
        <v>589</v>
      </c>
      <c r="F167" s="348" t="n">
        <v>2205</v>
      </c>
      <c r="G167" s="349" t="s">
        <v>35</v>
      </c>
      <c r="H167" s="82" t="n">
        <v>508</v>
      </c>
      <c r="I167" s="350" t="n">
        <v>9</v>
      </c>
      <c r="J167" s="350" t="n">
        <v>62</v>
      </c>
      <c r="K167" s="350" t="n">
        <v>64</v>
      </c>
      <c r="L167" s="350" t="n">
        <v>6</v>
      </c>
      <c r="M167" s="350" t="n">
        <v>65</v>
      </c>
      <c r="N167" s="350" t="n">
        <v>1</v>
      </c>
      <c r="O167" s="350" t="n">
        <v>33</v>
      </c>
      <c r="P167" s="350" t="n">
        <v>2</v>
      </c>
      <c r="Q167" s="350" t="n">
        <v>1</v>
      </c>
      <c r="R167" s="350" t="n">
        <v>55</v>
      </c>
      <c r="S167" s="9"/>
      <c r="T167" s="350" t="n">
        <v>3</v>
      </c>
      <c r="U167" s="350" t="n">
        <v>0</v>
      </c>
      <c r="V167" s="350" t="n">
        <v>0</v>
      </c>
      <c r="W167" s="10"/>
      <c r="X167" s="350" t="n">
        <v>25</v>
      </c>
      <c r="Y167" s="10"/>
      <c r="Z167" s="10"/>
      <c r="AA167" s="10"/>
      <c r="AB167" s="10"/>
      <c r="AC167" s="350" t="n">
        <v>0</v>
      </c>
      <c r="AD167" s="350" t="n">
        <v>9</v>
      </c>
      <c r="AE167" s="20" t="n">
        <f aca="false">SUM(I167:AD167)</f>
        <v>335</v>
      </c>
    </row>
    <row r="168" s="1" customFormat="true" ht="16.5" hidden="false" customHeight="false" outlineLevel="0" collapsed="false">
      <c r="A168" s="327" t="n">
        <v>19.3</v>
      </c>
      <c r="B168" s="131" t="n">
        <v>18</v>
      </c>
      <c r="C168" s="328" t="n">
        <v>515</v>
      </c>
      <c r="D168" s="187" t="s">
        <v>584</v>
      </c>
      <c r="E168" s="187" t="s">
        <v>586</v>
      </c>
      <c r="F168" s="348" t="n">
        <v>2206</v>
      </c>
      <c r="G168" s="349" t="s">
        <v>33</v>
      </c>
      <c r="H168" s="82" t="n">
        <v>684</v>
      </c>
      <c r="I168" s="350" t="n">
        <v>19</v>
      </c>
      <c r="J168" s="350" t="n">
        <v>41</v>
      </c>
      <c r="K168" s="350" t="n">
        <v>93</v>
      </c>
      <c r="L168" s="350" t="n">
        <v>1</v>
      </c>
      <c r="M168" s="350" t="n">
        <v>81</v>
      </c>
      <c r="N168" s="350" t="n">
        <v>1</v>
      </c>
      <c r="O168" s="350" t="n">
        <v>23</v>
      </c>
      <c r="P168" s="350" t="n">
        <v>0</v>
      </c>
      <c r="Q168" s="350" t="n">
        <v>4</v>
      </c>
      <c r="R168" s="350" t="n">
        <v>94</v>
      </c>
      <c r="S168" s="9"/>
      <c r="T168" s="350" t="n">
        <v>0</v>
      </c>
      <c r="U168" s="350" t="n">
        <v>3</v>
      </c>
      <c r="V168" s="350" t="n">
        <v>1</v>
      </c>
      <c r="W168" s="10"/>
      <c r="X168" s="350" t="n">
        <v>2</v>
      </c>
      <c r="Y168" s="10"/>
      <c r="Z168" s="10"/>
      <c r="AA168" s="10"/>
      <c r="AB168" s="10"/>
      <c r="AC168" s="350" t="n">
        <v>0</v>
      </c>
      <c r="AD168" s="350" t="n">
        <v>12</v>
      </c>
      <c r="AE168" s="20" t="n">
        <f aca="false">SUM(I168:AD168)</f>
        <v>375</v>
      </c>
    </row>
    <row r="169" s="1" customFormat="true" ht="16.5" hidden="false" customHeight="false" outlineLevel="0" collapsed="false">
      <c r="A169" s="327" t="n">
        <v>20.3</v>
      </c>
      <c r="B169" s="131" t="n">
        <v>18</v>
      </c>
      <c r="C169" s="328" t="n">
        <v>515</v>
      </c>
      <c r="D169" s="187" t="s">
        <v>584</v>
      </c>
      <c r="E169" s="187" t="s">
        <v>586</v>
      </c>
      <c r="F169" s="348" t="n">
        <v>2206</v>
      </c>
      <c r="G169" s="349" t="s">
        <v>34</v>
      </c>
      <c r="H169" s="82" t="n">
        <v>683</v>
      </c>
      <c r="I169" s="350" t="n">
        <v>8</v>
      </c>
      <c r="J169" s="350" t="n">
        <v>34</v>
      </c>
      <c r="K169" s="350" t="n">
        <v>81</v>
      </c>
      <c r="L169" s="350" t="n">
        <v>8</v>
      </c>
      <c r="M169" s="350" t="n">
        <v>75</v>
      </c>
      <c r="N169" s="350" t="n">
        <v>1</v>
      </c>
      <c r="O169" s="350" t="n">
        <v>24</v>
      </c>
      <c r="P169" s="350" t="n">
        <v>1</v>
      </c>
      <c r="Q169" s="350" t="n">
        <v>9</v>
      </c>
      <c r="R169" s="350" t="n">
        <v>97</v>
      </c>
      <c r="S169" s="9"/>
      <c r="T169" s="350" t="n">
        <v>1</v>
      </c>
      <c r="U169" s="350" t="n">
        <v>2</v>
      </c>
      <c r="V169" s="350" t="n">
        <v>0</v>
      </c>
      <c r="W169" s="10"/>
      <c r="X169" s="350" t="n">
        <v>5</v>
      </c>
      <c r="Y169" s="10"/>
      <c r="Z169" s="10"/>
      <c r="AA169" s="10"/>
      <c r="AB169" s="10"/>
      <c r="AC169" s="350" t="n">
        <v>0</v>
      </c>
      <c r="AD169" s="350" t="n">
        <v>8</v>
      </c>
      <c r="AE169" s="20" t="n">
        <f aca="false">SUM(I169:AD169)</f>
        <v>354</v>
      </c>
    </row>
    <row r="170" s="1" customFormat="true" ht="16.5" hidden="false" customHeight="false" outlineLevel="0" collapsed="false">
      <c r="A170" s="327" t="n">
        <v>21.3</v>
      </c>
      <c r="B170" s="131" t="n">
        <v>18</v>
      </c>
      <c r="C170" s="328" t="n">
        <v>515</v>
      </c>
      <c r="D170" s="187" t="s">
        <v>584</v>
      </c>
      <c r="E170" s="187" t="s">
        <v>590</v>
      </c>
      <c r="F170" s="348" t="n">
        <v>2207</v>
      </c>
      <c r="G170" s="349" t="s">
        <v>33</v>
      </c>
      <c r="H170" s="82" t="n">
        <v>545</v>
      </c>
      <c r="I170" s="350" t="n">
        <v>24</v>
      </c>
      <c r="J170" s="350" t="n">
        <v>63</v>
      </c>
      <c r="K170" s="350" t="n">
        <v>117</v>
      </c>
      <c r="L170" s="350" t="n">
        <v>8</v>
      </c>
      <c r="M170" s="350" t="n">
        <v>34</v>
      </c>
      <c r="N170" s="350" t="n">
        <v>0</v>
      </c>
      <c r="O170" s="350" t="n">
        <v>7</v>
      </c>
      <c r="P170" s="350" t="n">
        <v>2</v>
      </c>
      <c r="Q170" s="350" t="n">
        <v>3</v>
      </c>
      <c r="R170" s="350" t="n">
        <v>47</v>
      </c>
      <c r="S170" s="9"/>
      <c r="T170" s="350" t="n">
        <v>1</v>
      </c>
      <c r="U170" s="350" t="n">
        <v>12</v>
      </c>
      <c r="V170" s="350" t="n">
        <v>1</v>
      </c>
      <c r="W170" s="10"/>
      <c r="X170" s="350" t="n">
        <v>5</v>
      </c>
      <c r="Y170" s="10"/>
      <c r="Z170" s="10"/>
      <c r="AA170" s="10"/>
      <c r="AB170" s="10"/>
      <c r="AC170" s="350" t="n">
        <v>0</v>
      </c>
      <c r="AD170" s="350" t="n">
        <v>8</v>
      </c>
      <c r="AE170" s="20" t="n">
        <f aca="false">SUM(I170:AD170)</f>
        <v>332</v>
      </c>
    </row>
    <row r="171" s="1" customFormat="true" ht="16.5" hidden="false" customHeight="false" outlineLevel="0" collapsed="false">
      <c r="A171" s="327" t="n">
        <v>22.3</v>
      </c>
      <c r="B171" s="131" t="n">
        <v>18</v>
      </c>
      <c r="C171" s="328" t="n">
        <v>515</v>
      </c>
      <c r="D171" s="187" t="s">
        <v>584</v>
      </c>
      <c r="E171" s="187" t="s">
        <v>590</v>
      </c>
      <c r="F171" s="348" t="n">
        <v>2207</v>
      </c>
      <c r="G171" s="349" t="s">
        <v>34</v>
      </c>
      <c r="H171" s="82" t="n">
        <v>545</v>
      </c>
      <c r="I171" s="350" t="n">
        <v>18</v>
      </c>
      <c r="J171" s="350" t="n">
        <v>89</v>
      </c>
      <c r="K171" s="350" t="n">
        <v>99</v>
      </c>
      <c r="L171" s="350" t="n">
        <v>0</v>
      </c>
      <c r="M171" s="350" t="n">
        <v>35</v>
      </c>
      <c r="N171" s="350" t="n">
        <v>1</v>
      </c>
      <c r="O171" s="350" t="n">
        <v>13</v>
      </c>
      <c r="P171" s="350" t="n">
        <v>1</v>
      </c>
      <c r="Q171" s="350" t="n">
        <v>2</v>
      </c>
      <c r="R171" s="350" t="n">
        <v>61</v>
      </c>
      <c r="S171" s="9"/>
      <c r="T171" s="350" t="n">
        <v>0</v>
      </c>
      <c r="U171" s="350" t="n">
        <v>1</v>
      </c>
      <c r="V171" s="350" t="n">
        <v>1</v>
      </c>
      <c r="W171" s="10"/>
      <c r="X171" s="350" t="n">
        <v>4</v>
      </c>
      <c r="Y171" s="10"/>
      <c r="Z171" s="10"/>
      <c r="AA171" s="10"/>
      <c r="AB171" s="10"/>
      <c r="AC171" s="350" t="n">
        <v>0</v>
      </c>
      <c r="AD171" s="350" t="n">
        <v>5</v>
      </c>
      <c r="AE171" s="20" t="n">
        <f aca="false">SUM(I171:AD171)</f>
        <v>330</v>
      </c>
    </row>
    <row r="172" s="1" customFormat="true" ht="16.5" hidden="false" customHeight="false" outlineLevel="0" collapsed="false">
      <c r="A172" s="327" t="n">
        <v>23.3</v>
      </c>
      <c r="B172" s="131" t="n">
        <v>18</v>
      </c>
      <c r="C172" s="328" t="n">
        <v>515</v>
      </c>
      <c r="D172" s="187" t="s">
        <v>584</v>
      </c>
      <c r="E172" s="187" t="s">
        <v>591</v>
      </c>
      <c r="F172" s="348" t="n">
        <v>2207</v>
      </c>
      <c r="G172" s="349" t="s">
        <v>62</v>
      </c>
      <c r="H172" s="82" t="n">
        <v>521</v>
      </c>
      <c r="I172" s="350" t="n">
        <v>7</v>
      </c>
      <c r="J172" s="350" t="n">
        <v>93</v>
      </c>
      <c r="K172" s="350" t="n">
        <v>104</v>
      </c>
      <c r="L172" s="350" t="n">
        <v>1</v>
      </c>
      <c r="M172" s="350" t="n">
        <v>34</v>
      </c>
      <c r="N172" s="350" t="n">
        <v>0</v>
      </c>
      <c r="O172" s="350" t="n">
        <v>4</v>
      </c>
      <c r="P172" s="350" t="n">
        <v>1</v>
      </c>
      <c r="Q172" s="350" t="n">
        <v>3</v>
      </c>
      <c r="R172" s="350" t="n">
        <v>37</v>
      </c>
      <c r="S172" s="9"/>
      <c r="T172" s="350" t="n">
        <v>2</v>
      </c>
      <c r="U172" s="350" t="n">
        <v>1</v>
      </c>
      <c r="V172" s="350" t="n">
        <v>2</v>
      </c>
      <c r="W172" s="10"/>
      <c r="X172" s="350" t="n">
        <v>2</v>
      </c>
      <c r="Y172" s="10"/>
      <c r="Z172" s="10"/>
      <c r="AA172" s="10"/>
      <c r="AB172" s="10"/>
      <c r="AC172" s="350" t="n">
        <v>0</v>
      </c>
      <c r="AD172" s="350" t="n">
        <v>21</v>
      </c>
      <c r="AE172" s="20" t="n">
        <f aca="false">SUM(I172:AD172)</f>
        <v>312</v>
      </c>
    </row>
    <row r="173" s="1" customFormat="true" ht="16.5" hidden="false" customHeight="false" outlineLevel="0" collapsed="false">
      <c r="A173" s="327" t="n">
        <v>24.3</v>
      </c>
      <c r="B173" s="131" t="n">
        <v>18</v>
      </c>
      <c r="C173" s="328" t="n">
        <v>515</v>
      </c>
      <c r="D173" s="187" t="s">
        <v>584</v>
      </c>
      <c r="E173" s="187" t="s">
        <v>591</v>
      </c>
      <c r="F173" s="348" t="n">
        <v>2207</v>
      </c>
      <c r="G173" s="349" t="s">
        <v>75</v>
      </c>
      <c r="H173" s="82" t="n">
        <v>520</v>
      </c>
      <c r="I173" s="350" t="n">
        <v>13</v>
      </c>
      <c r="J173" s="350" t="n">
        <v>109</v>
      </c>
      <c r="K173" s="350" t="n">
        <v>115</v>
      </c>
      <c r="L173" s="350" t="n">
        <v>6</v>
      </c>
      <c r="M173" s="350" t="n">
        <v>23</v>
      </c>
      <c r="N173" s="350" t="n">
        <v>0</v>
      </c>
      <c r="O173" s="350" t="n">
        <v>10</v>
      </c>
      <c r="P173" s="350" t="n">
        <v>3</v>
      </c>
      <c r="Q173" s="350" t="n">
        <v>0</v>
      </c>
      <c r="R173" s="350" t="n">
        <v>33</v>
      </c>
      <c r="S173" s="9"/>
      <c r="T173" s="350" t="n">
        <v>0</v>
      </c>
      <c r="U173" s="350" t="n">
        <v>3</v>
      </c>
      <c r="V173" s="350" t="n">
        <v>2</v>
      </c>
      <c r="W173" s="10"/>
      <c r="X173" s="350" t="n">
        <v>6</v>
      </c>
      <c r="Y173" s="10"/>
      <c r="Z173" s="10"/>
      <c r="AA173" s="10"/>
      <c r="AB173" s="10"/>
      <c r="AC173" s="350" t="n">
        <v>0</v>
      </c>
      <c r="AD173" s="350" t="n">
        <v>21</v>
      </c>
      <c r="AE173" s="20" t="n">
        <f aca="false">SUM(I173:AD173)</f>
        <v>344</v>
      </c>
    </row>
    <row r="174" s="1" customFormat="true" ht="16.5" hidden="false" customHeight="false" outlineLevel="0" collapsed="false">
      <c r="A174" s="327" t="n">
        <v>25.3</v>
      </c>
      <c r="B174" s="131" t="n">
        <v>18</v>
      </c>
      <c r="C174" s="328" t="n">
        <v>515</v>
      </c>
      <c r="D174" s="187" t="s">
        <v>584</v>
      </c>
      <c r="E174" s="187" t="s">
        <v>556</v>
      </c>
      <c r="F174" s="348" t="n">
        <v>2207</v>
      </c>
      <c r="G174" s="349" t="s">
        <v>36</v>
      </c>
      <c r="H174" s="82"/>
      <c r="I174" s="350" t="n">
        <v>3</v>
      </c>
      <c r="J174" s="350" t="n">
        <v>8</v>
      </c>
      <c r="K174" s="350" t="n">
        <v>15</v>
      </c>
      <c r="L174" s="350" t="n">
        <v>0</v>
      </c>
      <c r="M174" s="350" t="n">
        <v>8</v>
      </c>
      <c r="N174" s="350" t="n">
        <v>0</v>
      </c>
      <c r="O174" s="350" t="n">
        <v>1</v>
      </c>
      <c r="P174" s="350" t="n">
        <v>0</v>
      </c>
      <c r="Q174" s="350" t="n">
        <v>0</v>
      </c>
      <c r="R174" s="350" t="n">
        <v>8</v>
      </c>
      <c r="S174" s="129"/>
      <c r="T174" s="350" t="n">
        <v>0</v>
      </c>
      <c r="U174" s="350" t="n">
        <v>2</v>
      </c>
      <c r="V174" s="350" t="n">
        <v>0</v>
      </c>
      <c r="W174" s="129"/>
      <c r="X174" s="350" t="n">
        <v>1</v>
      </c>
      <c r="Y174" s="130"/>
      <c r="Z174" s="130"/>
      <c r="AA174" s="130"/>
      <c r="AB174" s="130"/>
      <c r="AC174" s="350" t="n">
        <v>0</v>
      </c>
      <c r="AD174" s="350" t="n">
        <v>0</v>
      </c>
      <c r="AE174" s="20" t="n">
        <f aca="false">SUM(I174:AD174)</f>
        <v>46</v>
      </c>
    </row>
    <row r="175" s="1" customFormat="true" ht="16.5" hidden="false" customHeight="false" outlineLevel="0" collapsed="false">
      <c r="A175" s="327" t="n">
        <v>26.3</v>
      </c>
      <c r="B175" s="131" t="n">
        <v>18</v>
      </c>
      <c r="C175" s="328" t="n">
        <v>515</v>
      </c>
      <c r="D175" s="187" t="s">
        <v>584</v>
      </c>
      <c r="E175" s="187" t="s">
        <v>590</v>
      </c>
      <c r="F175" s="348" t="n">
        <v>2207</v>
      </c>
      <c r="G175" s="349" t="s">
        <v>334</v>
      </c>
      <c r="H175" s="82"/>
      <c r="I175" s="350" t="n">
        <v>4</v>
      </c>
      <c r="J175" s="350" t="n">
        <v>5</v>
      </c>
      <c r="K175" s="350" t="n">
        <v>7</v>
      </c>
      <c r="L175" s="350" t="n">
        <v>0</v>
      </c>
      <c r="M175" s="350" t="n">
        <v>4</v>
      </c>
      <c r="N175" s="350" t="n">
        <v>0</v>
      </c>
      <c r="O175" s="350" t="n">
        <v>0</v>
      </c>
      <c r="P175" s="350" t="n">
        <v>1</v>
      </c>
      <c r="Q175" s="350" t="n">
        <v>0</v>
      </c>
      <c r="R175" s="350" t="n">
        <v>11</v>
      </c>
      <c r="S175" s="9"/>
      <c r="T175" s="350" t="n">
        <v>0</v>
      </c>
      <c r="U175" s="350" t="n">
        <v>1</v>
      </c>
      <c r="V175" s="350" t="n">
        <v>0</v>
      </c>
      <c r="W175" s="10"/>
      <c r="X175" s="350" t="n">
        <v>0</v>
      </c>
      <c r="Y175" s="10"/>
      <c r="Z175" s="10"/>
      <c r="AA175" s="10"/>
      <c r="AB175" s="10"/>
      <c r="AC175" s="350" t="n">
        <v>0</v>
      </c>
      <c r="AD175" s="350" t="n">
        <v>1</v>
      </c>
      <c r="AE175" s="20" t="n">
        <f aca="false">SUM(I175:AD175)</f>
        <v>34</v>
      </c>
    </row>
    <row r="176" s="1" customFormat="true" ht="16.5" hidden="false" customHeight="false" outlineLevel="0" collapsed="false">
      <c r="A176" s="327" t="n">
        <v>27.3</v>
      </c>
      <c r="B176" s="131" t="n">
        <v>18</v>
      </c>
      <c r="C176" s="328" t="n">
        <v>515</v>
      </c>
      <c r="D176" s="187" t="s">
        <v>584</v>
      </c>
      <c r="E176" s="187" t="s">
        <v>590</v>
      </c>
      <c r="F176" s="348" t="n">
        <v>2208</v>
      </c>
      <c r="G176" s="349" t="s">
        <v>33</v>
      </c>
      <c r="H176" s="82" t="n">
        <v>418</v>
      </c>
      <c r="I176" s="350" t="n">
        <v>12</v>
      </c>
      <c r="J176" s="350" t="n">
        <v>55</v>
      </c>
      <c r="K176" s="350" t="n">
        <v>84</v>
      </c>
      <c r="L176" s="350" t="n">
        <v>3</v>
      </c>
      <c r="M176" s="350" t="n">
        <v>48</v>
      </c>
      <c r="N176" s="350" t="n">
        <v>0</v>
      </c>
      <c r="O176" s="350" t="n">
        <v>5</v>
      </c>
      <c r="P176" s="350" t="n">
        <v>0</v>
      </c>
      <c r="Q176" s="350" t="n">
        <v>3</v>
      </c>
      <c r="R176" s="350" t="n">
        <v>43</v>
      </c>
      <c r="S176" s="9"/>
      <c r="T176" s="350" t="n">
        <v>1</v>
      </c>
      <c r="U176" s="350" t="n">
        <v>0</v>
      </c>
      <c r="V176" s="350" t="n">
        <v>0</v>
      </c>
      <c r="W176" s="10"/>
      <c r="X176" s="350" t="n">
        <v>2</v>
      </c>
      <c r="Y176" s="10"/>
      <c r="Z176" s="10"/>
      <c r="AA176" s="10"/>
      <c r="AB176" s="10"/>
      <c r="AC176" s="350" t="n">
        <v>0</v>
      </c>
      <c r="AD176" s="350" t="n">
        <v>6</v>
      </c>
      <c r="AE176" s="20" t="n">
        <f aca="false">SUM(I176:AD176)</f>
        <v>262</v>
      </c>
    </row>
    <row r="177" s="1" customFormat="true" ht="16.5" hidden="false" customHeight="false" outlineLevel="0" collapsed="false">
      <c r="A177" s="327" t="n">
        <v>28.3</v>
      </c>
      <c r="B177" s="131" t="n">
        <v>18</v>
      </c>
      <c r="C177" s="328" t="n">
        <v>515</v>
      </c>
      <c r="D177" s="187" t="s">
        <v>584</v>
      </c>
      <c r="E177" s="187" t="s">
        <v>590</v>
      </c>
      <c r="F177" s="348" t="n">
        <v>2208</v>
      </c>
      <c r="G177" s="349" t="s">
        <v>34</v>
      </c>
      <c r="H177" s="82" t="n">
        <v>418</v>
      </c>
      <c r="I177" s="350" t="n">
        <v>10</v>
      </c>
      <c r="J177" s="350" t="n">
        <v>58</v>
      </c>
      <c r="K177" s="350" t="n">
        <v>50</v>
      </c>
      <c r="L177" s="350" t="n">
        <v>3</v>
      </c>
      <c r="M177" s="350" t="n">
        <v>54</v>
      </c>
      <c r="N177" s="350" t="n">
        <v>0</v>
      </c>
      <c r="O177" s="350" t="n">
        <v>6</v>
      </c>
      <c r="P177" s="350" t="n">
        <v>1</v>
      </c>
      <c r="Q177" s="350" t="n">
        <v>3</v>
      </c>
      <c r="R177" s="350" t="n">
        <v>53</v>
      </c>
      <c r="S177" s="9"/>
      <c r="T177" s="350" t="n">
        <v>0</v>
      </c>
      <c r="U177" s="350" t="n">
        <v>4</v>
      </c>
      <c r="V177" s="350" t="n">
        <v>2</v>
      </c>
      <c r="W177" s="10"/>
      <c r="X177" s="350" t="n">
        <v>7</v>
      </c>
      <c r="Y177" s="10"/>
      <c r="Z177" s="10"/>
      <c r="AA177" s="10"/>
      <c r="AB177" s="10"/>
      <c r="AC177" s="350" t="n">
        <v>0</v>
      </c>
      <c r="AD177" s="350" t="n">
        <v>0</v>
      </c>
      <c r="AE177" s="20" t="n">
        <f aca="false">SUM(I177:AD177)</f>
        <v>251</v>
      </c>
    </row>
    <row r="178" s="1" customFormat="true" ht="16.5" hidden="false" customHeight="false" outlineLevel="0" collapsed="false">
      <c r="A178" s="327" t="n">
        <v>29.3</v>
      </c>
      <c r="B178" s="131" t="n">
        <v>18</v>
      </c>
      <c r="C178" s="328" t="n">
        <v>515</v>
      </c>
      <c r="D178" s="187" t="s">
        <v>584</v>
      </c>
      <c r="E178" s="187" t="s">
        <v>592</v>
      </c>
      <c r="F178" s="348" t="n">
        <v>2209</v>
      </c>
      <c r="G178" s="349" t="s">
        <v>33</v>
      </c>
      <c r="H178" s="82" t="n">
        <v>522</v>
      </c>
      <c r="I178" s="350" t="n">
        <v>15</v>
      </c>
      <c r="J178" s="350" t="n">
        <v>40</v>
      </c>
      <c r="K178" s="350" t="n">
        <v>71</v>
      </c>
      <c r="L178" s="350" t="n">
        <v>6</v>
      </c>
      <c r="M178" s="350" t="n">
        <v>80</v>
      </c>
      <c r="N178" s="350" t="n">
        <v>3</v>
      </c>
      <c r="O178" s="350" t="n">
        <v>10</v>
      </c>
      <c r="P178" s="350" t="n">
        <v>0</v>
      </c>
      <c r="Q178" s="350" t="n">
        <v>4</v>
      </c>
      <c r="R178" s="350" t="n">
        <v>81</v>
      </c>
      <c r="S178" s="9"/>
      <c r="T178" s="350" t="n">
        <v>3</v>
      </c>
      <c r="U178" s="350" t="n">
        <v>7</v>
      </c>
      <c r="V178" s="350" t="n">
        <v>1</v>
      </c>
      <c r="W178" s="10"/>
      <c r="X178" s="350" t="n">
        <v>9</v>
      </c>
      <c r="Y178" s="10"/>
      <c r="Z178" s="10"/>
      <c r="AA178" s="10"/>
      <c r="AB178" s="10"/>
      <c r="AC178" s="350" t="n">
        <v>0</v>
      </c>
      <c r="AD178" s="350" t="n">
        <v>7</v>
      </c>
      <c r="AE178" s="20" t="n">
        <f aca="false">SUM(I178:AD178)</f>
        <v>337</v>
      </c>
    </row>
    <row r="179" s="1" customFormat="true" ht="16.5" hidden="false" customHeight="false" outlineLevel="0" collapsed="false">
      <c r="A179" s="327" t="n">
        <v>30.3</v>
      </c>
      <c r="B179" s="131" t="n">
        <v>18</v>
      </c>
      <c r="C179" s="328" t="n">
        <v>515</v>
      </c>
      <c r="D179" s="187" t="s">
        <v>584</v>
      </c>
      <c r="E179" s="187" t="s">
        <v>592</v>
      </c>
      <c r="F179" s="348" t="n">
        <v>2209</v>
      </c>
      <c r="G179" s="349" t="s">
        <v>34</v>
      </c>
      <c r="H179" s="82" t="n">
        <v>522</v>
      </c>
      <c r="I179" s="350" t="n">
        <v>13</v>
      </c>
      <c r="J179" s="350" t="n">
        <v>34</v>
      </c>
      <c r="K179" s="350" t="n">
        <v>72</v>
      </c>
      <c r="L179" s="350" t="n">
        <v>6</v>
      </c>
      <c r="M179" s="350" t="n">
        <v>90</v>
      </c>
      <c r="N179" s="350" t="n">
        <v>1</v>
      </c>
      <c r="O179" s="350" t="n">
        <v>7</v>
      </c>
      <c r="P179" s="350" t="n">
        <v>3</v>
      </c>
      <c r="Q179" s="350" t="n">
        <v>3</v>
      </c>
      <c r="R179" s="350" t="n">
        <v>80</v>
      </c>
      <c r="S179" s="9"/>
      <c r="T179" s="350" t="n">
        <v>2</v>
      </c>
      <c r="U179" s="350" t="n">
        <v>6</v>
      </c>
      <c r="V179" s="350" t="n">
        <v>0</v>
      </c>
      <c r="W179" s="10"/>
      <c r="X179" s="350" t="n">
        <v>7</v>
      </c>
      <c r="Y179" s="10"/>
      <c r="Z179" s="10"/>
      <c r="AA179" s="10"/>
      <c r="AB179" s="10"/>
      <c r="AC179" s="350" t="n">
        <v>0</v>
      </c>
      <c r="AD179" s="350" t="n">
        <v>7</v>
      </c>
      <c r="AE179" s="20" t="n">
        <f aca="false">SUM(I179:AD179)</f>
        <v>331</v>
      </c>
    </row>
    <row r="180" s="1" customFormat="true" ht="16.5" hidden="false" customHeight="false" outlineLevel="0" collapsed="false">
      <c r="A180" s="327" t="n">
        <v>31.3</v>
      </c>
      <c r="B180" s="131" t="n">
        <v>18</v>
      </c>
      <c r="C180" s="328" t="n">
        <v>515</v>
      </c>
      <c r="D180" s="187" t="s">
        <v>584</v>
      </c>
      <c r="E180" s="187" t="s">
        <v>593</v>
      </c>
      <c r="F180" s="348" t="n">
        <v>2210</v>
      </c>
      <c r="G180" s="349" t="s">
        <v>33</v>
      </c>
      <c r="H180" s="82" t="n">
        <v>595</v>
      </c>
      <c r="I180" s="350" t="n">
        <v>17</v>
      </c>
      <c r="J180" s="350" t="n">
        <v>52</v>
      </c>
      <c r="K180" s="350" t="n">
        <v>84</v>
      </c>
      <c r="L180" s="350" t="n">
        <v>3</v>
      </c>
      <c r="M180" s="350" t="n">
        <v>86</v>
      </c>
      <c r="N180" s="350" t="n">
        <v>0</v>
      </c>
      <c r="O180" s="350" t="n">
        <v>28</v>
      </c>
      <c r="P180" s="350" t="n">
        <v>0</v>
      </c>
      <c r="Q180" s="350" t="n">
        <v>4</v>
      </c>
      <c r="R180" s="350" t="n">
        <v>85</v>
      </c>
      <c r="S180" s="9"/>
      <c r="T180" s="350" t="n">
        <v>0</v>
      </c>
      <c r="U180" s="350" t="n">
        <v>2</v>
      </c>
      <c r="V180" s="350" t="n">
        <v>3</v>
      </c>
      <c r="W180" s="10"/>
      <c r="X180" s="350" t="n">
        <v>14</v>
      </c>
      <c r="Y180" s="10"/>
      <c r="Z180" s="10"/>
      <c r="AA180" s="10"/>
      <c r="AB180" s="10"/>
      <c r="AC180" s="350" t="n">
        <v>0</v>
      </c>
      <c r="AD180" s="350" t="n">
        <v>5</v>
      </c>
      <c r="AE180" s="20" t="n">
        <f aca="false">SUM(I180:AD180)</f>
        <v>383</v>
      </c>
    </row>
    <row r="181" s="1" customFormat="true" ht="16.5" hidden="false" customHeight="false" outlineLevel="0" collapsed="false">
      <c r="A181" s="327" t="n">
        <v>32.3</v>
      </c>
      <c r="B181" s="131" t="n">
        <v>18</v>
      </c>
      <c r="C181" s="328" t="n">
        <v>515</v>
      </c>
      <c r="D181" s="187" t="s">
        <v>584</v>
      </c>
      <c r="E181" s="187" t="s">
        <v>593</v>
      </c>
      <c r="F181" s="348" t="n">
        <v>2210</v>
      </c>
      <c r="G181" s="349" t="s">
        <v>34</v>
      </c>
      <c r="H181" s="82" t="n">
        <v>595</v>
      </c>
      <c r="I181" s="350" t="n">
        <v>20</v>
      </c>
      <c r="J181" s="350" t="n">
        <v>50</v>
      </c>
      <c r="K181" s="350" t="n">
        <v>84</v>
      </c>
      <c r="L181" s="350" t="n">
        <v>6</v>
      </c>
      <c r="M181" s="350" t="n">
        <v>77</v>
      </c>
      <c r="N181" s="350" t="n">
        <v>1</v>
      </c>
      <c r="O181" s="350" t="n">
        <v>14</v>
      </c>
      <c r="P181" s="350" t="n">
        <v>1</v>
      </c>
      <c r="Q181" s="350" t="n">
        <v>3</v>
      </c>
      <c r="R181" s="350" t="n">
        <v>61</v>
      </c>
      <c r="S181" s="9"/>
      <c r="T181" s="350" t="n">
        <v>0</v>
      </c>
      <c r="U181" s="350" t="n">
        <v>5</v>
      </c>
      <c r="V181" s="350" t="n">
        <v>4</v>
      </c>
      <c r="W181" s="10"/>
      <c r="X181" s="350" t="n">
        <v>9</v>
      </c>
      <c r="Y181" s="10"/>
      <c r="Z181" s="10"/>
      <c r="AA181" s="10"/>
      <c r="AB181" s="10"/>
      <c r="AC181" s="350" t="n">
        <v>0</v>
      </c>
      <c r="AD181" s="350" t="n">
        <v>12</v>
      </c>
      <c r="AE181" s="20" t="n">
        <f aca="false">SUM(I181:AD181)</f>
        <v>347</v>
      </c>
    </row>
    <row r="182" s="1" customFormat="true" ht="16.5" hidden="false" customHeight="false" outlineLevel="0" collapsed="false">
      <c r="A182" s="327" t="n">
        <v>33.3</v>
      </c>
      <c r="B182" s="131" t="n">
        <v>18</v>
      </c>
      <c r="C182" s="328" t="n">
        <v>515</v>
      </c>
      <c r="D182" s="187" t="s">
        <v>584</v>
      </c>
      <c r="E182" s="187" t="s">
        <v>593</v>
      </c>
      <c r="F182" s="348" t="n">
        <v>2210</v>
      </c>
      <c r="G182" s="349" t="s">
        <v>35</v>
      </c>
      <c r="H182" s="82" t="n">
        <v>595</v>
      </c>
      <c r="I182" s="350" t="n">
        <v>13</v>
      </c>
      <c r="J182" s="350" t="n">
        <v>33</v>
      </c>
      <c r="K182" s="350" t="n">
        <v>83</v>
      </c>
      <c r="L182" s="350" t="n">
        <v>2</v>
      </c>
      <c r="M182" s="350" t="n">
        <v>87</v>
      </c>
      <c r="N182" s="350" t="n">
        <v>1</v>
      </c>
      <c r="O182" s="350" t="n">
        <v>22</v>
      </c>
      <c r="P182" s="350" t="n">
        <v>2</v>
      </c>
      <c r="Q182" s="350" t="n">
        <v>5</v>
      </c>
      <c r="R182" s="350" t="n">
        <v>67</v>
      </c>
      <c r="S182" s="9"/>
      <c r="T182" s="350" t="n">
        <v>0</v>
      </c>
      <c r="U182" s="350" t="n">
        <v>4</v>
      </c>
      <c r="V182" s="350" t="n">
        <v>0</v>
      </c>
      <c r="W182" s="10"/>
      <c r="X182" s="350" t="n">
        <v>12</v>
      </c>
      <c r="Y182" s="10"/>
      <c r="Z182" s="10"/>
      <c r="AA182" s="10"/>
      <c r="AB182" s="10"/>
      <c r="AC182" s="350" t="n">
        <v>0</v>
      </c>
      <c r="AD182" s="350" t="n">
        <v>11</v>
      </c>
      <c r="AE182" s="20" t="n">
        <f aca="false">SUM(I182:AD182)</f>
        <v>342</v>
      </c>
    </row>
    <row r="183" s="1" customFormat="true" ht="16.5" hidden="false" customHeight="false" outlineLevel="0" collapsed="false">
      <c r="A183" s="327" t="n">
        <v>34.3</v>
      </c>
      <c r="B183" s="131" t="n">
        <v>18</v>
      </c>
      <c r="C183" s="328" t="n">
        <v>515</v>
      </c>
      <c r="D183" s="187" t="s">
        <v>584</v>
      </c>
      <c r="E183" s="187" t="s">
        <v>593</v>
      </c>
      <c r="F183" s="348" t="n">
        <v>2211</v>
      </c>
      <c r="G183" s="349" t="s">
        <v>33</v>
      </c>
      <c r="H183" s="82" t="n">
        <v>430</v>
      </c>
      <c r="I183" s="350" t="n">
        <v>17</v>
      </c>
      <c r="J183" s="350" t="n">
        <v>80</v>
      </c>
      <c r="K183" s="350" t="n">
        <v>68</v>
      </c>
      <c r="L183" s="350" t="n">
        <v>2</v>
      </c>
      <c r="M183" s="350" t="n">
        <v>28</v>
      </c>
      <c r="N183" s="350" t="n">
        <v>1</v>
      </c>
      <c r="O183" s="350" t="n">
        <v>2</v>
      </c>
      <c r="P183" s="350" t="n">
        <v>0</v>
      </c>
      <c r="Q183" s="350" t="n">
        <v>4</v>
      </c>
      <c r="R183" s="350" t="n">
        <v>55</v>
      </c>
      <c r="S183" s="9"/>
      <c r="T183" s="350" t="n">
        <v>2</v>
      </c>
      <c r="U183" s="350" t="n">
        <v>1</v>
      </c>
      <c r="V183" s="350" t="n">
        <v>0</v>
      </c>
      <c r="W183" s="10"/>
      <c r="X183" s="350" t="n">
        <v>4</v>
      </c>
      <c r="Y183" s="10"/>
      <c r="Z183" s="10"/>
      <c r="AA183" s="10"/>
      <c r="AB183" s="10"/>
      <c r="AC183" s="350" t="n">
        <v>0</v>
      </c>
      <c r="AD183" s="350" t="n">
        <v>2</v>
      </c>
      <c r="AE183" s="20" t="n">
        <f aca="false">SUM(I183:AD183)</f>
        <v>266</v>
      </c>
    </row>
    <row r="184" s="1" customFormat="true" ht="16.5" hidden="false" customHeight="false" outlineLevel="0" collapsed="false">
      <c r="A184" s="327" t="n">
        <v>35.3</v>
      </c>
      <c r="B184" s="131" t="n">
        <v>18</v>
      </c>
      <c r="C184" s="328" t="n">
        <v>515</v>
      </c>
      <c r="D184" s="187" t="s">
        <v>584</v>
      </c>
      <c r="E184" s="187" t="s">
        <v>593</v>
      </c>
      <c r="F184" s="348" t="n">
        <v>2212</v>
      </c>
      <c r="G184" s="349" t="s">
        <v>33</v>
      </c>
      <c r="H184" s="82" t="n">
        <v>444</v>
      </c>
      <c r="I184" s="350" t="n">
        <v>14</v>
      </c>
      <c r="J184" s="350" t="n">
        <v>73</v>
      </c>
      <c r="K184" s="350" t="n">
        <v>71</v>
      </c>
      <c r="L184" s="350" t="n">
        <v>0</v>
      </c>
      <c r="M184" s="350" t="n">
        <v>38</v>
      </c>
      <c r="N184" s="350" t="n">
        <v>0</v>
      </c>
      <c r="O184" s="350" t="n">
        <v>4</v>
      </c>
      <c r="P184" s="350" t="n">
        <v>1</v>
      </c>
      <c r="Q184" s="350" t="n">
        <v>6</v>
      </c>
      <c r="R184" s="350" t="n">
        <v>78</v>
      </c>
      <c r="S184" s="9"/>
      <c r="T184" s="350" t="n">
        <v>2</v>
      </c>
      <c r="U184" s="350" t="n">
        <v>3</v>
      </c>
      <c r="V184" s="350" t="n">
        <v>2</v>
      </c>
      <c r="W184" s="10"/>
      <c r="X184" s="350" t="n">
        <v>2</v>
      </c>
      <c r="Y184" s="10"/>
      <c r="Z184" s="10"/>
      <c r="AA184" s="10"/>
      <c r="AB184" s="10"/>
      <c r="AC184" s="350" t="n">
        <v>0</v>
      </c>
      <c r="AD184" s="350" t="n">
        <v>4</v>
      </c>
      <c r="AE184" s="20" t="n">
        <f aca="false">SUM(I184:AD184)</f>
        <v>298</v>
      </c>
    </row>
    <row r="185" s="1" customFormat="true" ht="16.5" hidden="false" customHeight="false" outlineLevel="0" collapsed="false">
      <c r="A185" s="327" t="n">
        <v>36.3</v>
      </c>
      <c r="B185" s="131" t="n">
        <v>18</v>
      </c>
      <c r="C185" s="328" t="n">
        <v>515</v>
      </c>
      <c r="D185" s="187" t="s">
        <v>584</v>
      </c>
      <c r="E185" s="187" t="s">
        <v>593</v>
      </c>
      <c r="F185" s="348" t="n">
        <v>2212</v>
      </c>
      <c r="G185" s="349" t="s">
        <v>34</v>
      </c>
      <c r="H185" s="82" t="n">
        <v>443</v>
      </c>
      <c r="I185" s="350" t="n">
        <v>14</v>
      </c>
      <c r="J185" s="350" t="n">
        <v>72</v>
      </c>
      <c r="K185" s="350" t="n">
        <v>65</v>
      </c>
      <c r="L185" s="350" t="n">
        <v>3</v>
      </c>
      <c r="M185" s="350" t="n">
        <v>38</v>
      </c>
      <c r="N185" s="350" t="n">
        <v>1</v>
      </c>
      <c r="O185" s="350" t="n">
        <v>1</v>
      </c>
      <c r="P185" s="350" t="n">
        <v>0</v>
      </c>
      <c r="Q185" s="350" t="n">
        <v>4</v>
      </c>
      <c r="R185" s="350" t="n">
        <v>76</v>
      </c>
      <c r="S185" s="9"/>
      <c r="T185" s="350" t="n">
        <v>3</v>
      </c>
      <c r="U185" s="350" t="n">
        <v>1</v>
      </c>
      <c r="V185" s="350" t="n">
        <v>0</v>
      </c>
      <c r="W185" s="10"/>
      <c r="X185" s="350" t="n">
        <v>6</v>
      </c>
      <c r="Y185" s="10"/>
      <c r="Z185" s="10"/>
      <c r="AA185" s="10"/>
      <c r="AB185" s="10"/>
      <c r="AC185" s="350" t="n">
        <v>0</v>
      </c>
      <c r="AD185" s="350" t="n">
        <v>2</v>
      </c>
      <c r="AE185" s="20" t="n">
        <f aca="false">SUM(I185:AD185)</f>
        <v>286</v>
      </c>
    </row>
    <row r="186" s="1" customFormat="true" ht="16.5" hidden="false" customHeight="false" outlineLevel="0" collapsed="false">
      <c r="A186" s="327" t="n">
        <v>37.3</v>
      </c>
      <c r="B186" s="131" t="n">
        <v>18</v>
      </c>
      <c r="C186" s="328" t="n">
        <v>515</v>
      </c>
      <c r="D186" s="187" t="s">
        <v>584</v>
      </c>
      <c r="E186" s="187" t="s">
        <v>594</v>
      </c>
      <c r="F186" s="348" t="n">
        <v>2213</v>
      </c>
      <c r="G186" s="349" t="s">
        <v>33</v>
      </c>
      <c r="H186" s="82" t="n">
        <v>625</v>
      </c>
      <c r="I186" s="350" t="n">
        <v>9</v>
      </c>
      <c r="J186" s="350" t="n">
        <v>41</v>
      </c>
      <c r="K186" s="350" t="n">
        <v>73</v>
      </c>
      <c r="L186" s="350" t="n">
        <v>15</v>
      </c>
      <c r="M186" s="350" t="n">
        <v>107</v>
      </c>
      <c r="N186" s="350" t="n">
        <v>0</v>
      </c>
      <c r="O186" s="350" t="n">
        <v>13</v>
      </c>
      <c r="P186" s="350" t="n">
        <v>1</v>
      </c>
      <c r="Q186" s="350" t="n">
        <v>6</v>
      </c>
      <c r="R186" s="350" t="n">
        <v>90</v>
      </c>
      <c r="S186" s="129"/>
      <c r="T186" s="350" t="n">
        <v>0</v>
      </c>
      <c r="U186" s="350" t="n">
        <v>2</v>
      </c>
      <c r="V186" s="350" t="n">
        <v>2</v>
      </c>
      <c r="W186" s="130"/>
      <c r="X186" s="350" t="n">
        <v>4</v>
      </c>
      <c r="Y186" s="130"/>
      <c r="Z186" s="130"/>
      <c r="AA186" s="130"/>
      <c r="AB186" s="130"/>
      <c r="AC186" s="350" t="n">
        <v>0</v>
      </c>
      <c r="AD186" s="350" t="n">
        <v>9</v>
      </c>
      <c r="AE186" s="20" t="n">
        <f aca="false">SUM(I186:AD186)</f>
        <v>372</v>
      </c>
    </row>
    <row r="187" s="1" customFormat="true" ht="16.5" hidden="false" customHeight="false" outlineLevel="0" collapsed="false">
      <c r="A187" s="327" t="n">
        <v>38.3</v>
      </c>
      <c r="B187" s="131" t="n">
        <v>18</v>
      </c>
      <c r="C187" s="328" t="n">
        <v>515</v>
      </c>
      <c r="D187" s="187" t="s">
        <v>584</v>
      </c>
      <c r="E187" s="187" t="s">
        <v>594</v>
      </c>
      <c r="F187" s="348" t="n">
        <v>2213</v>
      </c>
      <c r="G187" s="349" t="s">
        <v>34</v>
      </c>
      <c r="H187" s="82" t="n">
        <v>624</v>
      </c>
      <c r="I187" s="350" t="n">
        <v>11</v>
      </c>
      <c r="J187" s="350" t="n">
        <v>57</v>
      </c>
      <c r="K187" s="350" t="n">
        <v>54</v>
      </c>
      <c r="L187" s="350" t="n">
        <v>10</v>
      </c>
      <c r="M187" s="350" t="n">
        <v>115</v>
      </c>
      <c r="N187" s="350" t="n">
        <v>0</v>
      </c>
      <c r="O187" s="350" t="n">
        <v>20</v>
      </c>
      <c r="P187" s="350" t="n">
        <v>1</v>
      </c>
      <c r="Q187" s="350" t="n">
        <v>10</v>
      </c>
      <c r="R187" s="350" t="n">
        <v>93</v>
      </c>
      <c r="S187" s="129"/>
      <c r="T187" s="350" t="n">
        <v>1</v>
      </c>
      <c r="U187" s="350" t="n">
        <v>2</v>
      </c>
      <c r="V187" s="350" t="n">
        <v>0</v>
      </c>
      <c r="W187" s="130"/>
      <c r="X187" s="350" t="n">
        <v>3</v>
      </c>
      <c r="Y187" s="130"/>
      <c r="Z187" s="130"/>
      <c r="AA187" s="130"/>
      <c r="AB187" s="130"/>
      <c r="AC187" s="350" t="n">
        <v>0</v>
      </c>
      <c r="AD187" s="350" t="n">
        <v>10</v>
      </c>
      <c r="AE187" s="20" t="n">
        <f aca="false">SUM(I187:AD187)</f>
        <v>387</v>
      </c>
    </row>
    <row r="188" s="1" customFormat="true" ht="16.5" hidden="false" customHeight="false" outlineLevel="0" collapsed="false">
      <c r="A188" s="327" t="n">
        <v>39.3</v>
      </c>
      <c r="B188" s="131" t="n">
        <v>18</v>
      </c>
      <c r="C188" s="328" t="n">
        <v>515</v>
      </c>
      <c r="D188" s="187" t="s">
        <v>584</v>
      </c>
      <c r="E188" s="187" t="s">
        <v>594</v>
      </c>
      <c r="F188" s="348" t="n">
        <v>2213</v>
      </c>
      <c r="G188" s="349" t="s">
        <v>35</v>
      </c>
      <c r="H188" s="82" t="n">
        <v>624</v>
      </c>
      <c r="I188" s="350" t="n">
        <v>10</v>
      </c>
      <c r="J188" s="350" t="n">
        <v>63</v>
      </c>
      <c r="K188" s="350" t="n">
        <v>49</v>
      </c>
      <c r="L188" s="350" t="n">
        <v>10</v>
      </c>
      <c r="M188" s="350" t="n">
        <v>79</v>
      </c>
      <c r="N188" s="350" t="n">
        <v>0</v>
      </c>
      <c r="O188" s="350" t="n">
        <v>20</v>
      </c>
      <c r="P188" s="350" t="n">
        <v>0</v>
      </c>
      <c r="Q188" s="350" t="n">
        <v>10</v>
      </c>
      <c r="R188" s="350" t="n">
        <v>91</v>
      </c>
      <c r="S188" s="129"/>
      <c r="T188" s="350" t="n">
        <v>1</v>
      </c>
      <c r="U188" s="350" t="n">
        <v>1</v>
      </c>
      <c r="V188" s="350" t="n">
        <v>2</v>
      </c>
      <c r="W188" s="130"/>
      <c r="X188" s="350" t="n">
        <v>0</v>
      </c>
      <c r="Y188" s="130"/>
      <c r="Z188" s="130"/>
      <c r="AA188" s="130"/>
      <c r="AB188" s="130"/>
      <c r="AC188" s="350" t="n">
        <v>0</v>
      </c>
      <c r="AD188" s="350" t="n">
        <v>6</v>
      </c>
      <c r="AE188" s="20" t="n">
        <f aca="false">SUM(I188:AD188)</f>
        <v>342</v>
      </c>
    </row>
    <row r="189" s="1" customFormat="true" ht="16.5" hidden="false" customHeight="false" outlineLevel="0" collapsed="false">
      <c r="A189" s="327" t="n">
        <v>40.3</v>
      </c>
      <c r="B189" s="131" t="n">
        <v>18</v>
      </c>
      <c r="C189" s="328" t="n">
        <v>515</v>
      </c>
      <c r="D189" s="187" t="s">
        <v>584</v>
      </c>
      <c r="E189" s="187" t="s">
        <v>594</v>
      </c>
      <c r="F189" s="348" t="n">
        <v>2214</v>
      </c>
      <c r="G189" s="349" t="s">
        <v>33</v>
      </c>
      <c r="H189" s="82" t="n">
        <v>632</v>
      </c>
      <c r="I189" s="350" t="n">
        <v>10</v>
      </c>
      <c r="J189" s="350" t="n">
        <v>74</v>
      </c>
      <c r="K189" s="350" t="n">
        <v>78</v>
      </c>
      <c r="L189" s="350" t="n">
        <v>1</v>
      </c>
      <c r="M189" s="350" t="n">
        <v>79</v>
      </c>
      <c r="N189" s="350" t="n">
        <v>1</v>
      </c>
      <c r="O189" s="350" t="n">
        <v>7</v>
      </c>
      <c r="P189" s="350" t="n">
        <v>1</v>
      </c>
      <c r="Q189" s="350" t="n">
        <v>4</v>
      </c>
      <c r="R189" s="350" t="n">
        <v>111</v>
      </c>
      <c r="S189" s="129"/>
      <c r="T189" s="350" t="n">
        <v>0</v>
      </c>
      <c r="U189" s="350" t="n">
        <v>7</v>
      </c>
      <c r="V189" s="350" t="n">
        <v>1</v>
      </c>
      <c r="W189" s="130"/>
      <c r="X189" s="350" t="n">
        <v>4</v>
      </c>
      <c r="Y189" s="130"/>
      <c r="Z189" s="130"/>
      <c r="AA189" s="130"/>
      <c r="AB189" s="130"/>
      <c r="AC189" s="350" t="n">
        <v>0</v>
      </c>
      <c r="AD189" s="350" t="n">
        <v>17</v>
      </c>
      <c r="AE189" s="20" t="n">
        <f aca="false">SUM(I189:AD189)</f>
        <v>395</v>
      </c>
    </row>
    <row r="190" s="1" customFormat="true" ht="16.5" hidden="false" customHeight="false" outlineLevel="0" collapsed="false">
      <c r="A190" s="327" t="n">
        <v>41.3</v>
      </c>
      <c r="B190" s="131" t="n">
        <v>18</v>
      </c>
      <c r="C190" s="328" t="n">
        <v>515</v>
      </c>
      <c r="D190" s="187" t="s">
        <v>584</v>
      </c>
      <c r="E190" s="187" t="s">
        <v>594</v>
      </c>
      <c r="F190" s="348" t="n">
        <v>2214</v>
      </c>
      <c r="G190" s="349" t="s">
        <v>34</v>
      </c>
      <c r="H190" s="82" t="n">
        <v>631</v>
      </c>
      <c r="I190" s="350" t="n">
        <v>15</v>
      </c>
      <c r="J190" s="350" t="n">
        <v>73</v>
      </c>
      <c r="K190" s="350" t="n">
        <v>66</v>
      </c>
      <c r="L190" s="350" t="n">
        <v>8</v>
      </c>
      <c r="M190" s="350" t="n">
        <v>71</v>
      </c>
      <c r="N190" s="350" t="n">
        <v>1</v>
      </c>
      <c r="O190" s="350" t="n">
        <v>11</v>
      </c>
      <c r="P190" s="350" t="n">
        <v>0</v>
      </c>
      <c r="Q190" s="350" t="n">
        <v>4</v>
      </c>
      <c r="R190" s="350" t="n">
        <v>121</v>
      </c>
      <c r="S190" s="129"/>
      <c r="T190" s="350" t="n">
        <v>0</v>
      </c>
      <c r="U190" s="350" t="n">
        <v>4</v>
      </c>
      <c r="V190" s="350" t="n">
        <v>0</v>
      </c>
      <c r="W190" s="130"/>
      <c r="X190" s="350" t="n">
        <v>11</v>
      </c>
      <c r="Y190" s="130"/>
      <c r="Z190" s="130"/>
      <c r="AA190" s="130"/>
      <c r="AB190" s="130"/>
      <c r="AC190" s="350" t="n">
        <v>0</v>
      </c>
      <c r="AD190" s="350" t="n">
        <v>7</v>
      </c>
      <c r="AE190" s="20" t="n">
        <f aca="false">SUM(I190:AD190)</f>
        <v>392</v>
      </c>
    </row>
    <row r="191" s="1" customFormat="true" ht="16.5" hidden="false" customHeight="false" outlineLevel="0" collapsed="false">
      <c r="A191" s="327" t="n">
        <v>42.3</v>
      </c>
      <c r="B191" s="131" t="n">
        <v>18</v>
      </c>
      <c r="C191" s="328" t="n">
        <v>515</v>
      </c>
      <c r="D191" s="187" t="s">
        <v>584</v>
      </c>
      <c r="E191" s="187" t="s">
        <v>594</v>
      </c>
      <c r="F191" s="348" t="n">
        <v>2214</v>
      </c>
      <c r="G191" s="349" t="s">
        <v>35</v>
      </c>
      <c r="H191" s="82" t="n">
        <v>631</v>
      </c>
      <c r="I191" s="350" t="n">
        <v>14</v>
      </c>
      <c r="J191" s="350" t="n">
        <v>54</v>
      </c>
      <c r="K191" s="350" t="n">
        <v>78</v>
      </c>
      <c r="L191" s="350" t="n">
        <v>3</v>
      </c>
      <c r="M191" s="350" t="n">
        <v>81</v>
      </c>
      <c r="N191" s="350" t="n">
        <v>0</v>
      </c>
      <c r="O191" s="350" t="n">
        <v>14</v>
      </c>
      <c r="P191" s="350" t="n">
        <v>2</v>
      </c>
      <c r="Q191" s="350" t="n">
        <v>3</v>
      </c>
      <c r="R191" s="350" t="n">
        <v>93</v>
      </c>
      <c r="S191" s="129"/>
      <c r="T191" s="350" t="n">
        <v>2</v>
      </c>
      <c r="U191" s="350" t="n">
        <v>2</v>
      </c>
      <c r="V191" s="350" t="n">
        <v>2</v>
      </c>
      <c r="W191" s="130"/>
      <c r="X191" s="350" t="n">
        <v>8</v>
      </c>
      <c r="Y191" s="130"/>
      <c r="Z191" s="130"/>
      <c r="AA191" s="130"/>
      <c r="AB191" s="130"/>
      <c r="AC191" s="350" t="n">
        <v>0</v>
      </c>
      <c r="AD191" s="350" t="n">
        <v>3</v>
      </c>
      <c r="AE191" s="20" t="n">
        <f aca="false">SUM(I191:AD191)</f>
        <v>359</v>
      </c>
    </row>
    <row r="192" s="1" customFormat="true" ht="16.5" hidden="false" customHeight="false" outlineLevel="0" collapsed="false">
      <c r="A192" s="327" t="n">
        <v>43.3</v>
      </c>
      <c r="B192" s="131" t="n">
        <v>18</v>
      </c>
      <c r="C192" s="328" t="n">
        <v>515</v>
      </c>
      <c r="D192" s="187" t="s">
        <v>584</v>
      </c>
      <c r="E192" s="187" t="s">
        <v>595</v>
      </c>
      <c r="F192" s="348" t="n">
        <v>2215</v>
      </c>
      <c r="G192" s="349" t="s">
        <v>33</v>
      </c>
      <c r="H192" s="82" t="n">
        <v>684</v>
      </c>
      <c r="I192" s="350" t="n">
        <v>23</v>
      </c>
      <c r="J192" s="350" t="n">
        <v>55</v>
      </c>
      <c r="K192" s="350" t="n">
        <v>82</v>
      </c>
      <c r="L192" s="350" t="n">
        <v>8</v>
      </c>
      <c r="M192" s="350" t="n">
        <v>98</v>
      </c>
      <c r="N192" s="350" t="n">
        <v>1</v>
      </c>
      <c r="O192" s="350" t="n">
        <v>11</v>
      </c>
      <c r="P192" s="350" t="n">
        <v>1</v>
      </c>
      <c r="Q192" s="350" t="n">
        <v>10</v>
      </c>
      <c r="R192" s="350" t="n">
        <v>94</v>
      </c>
      <c r="S192" s="129"/>
      <c r="T192" s="350" t="n">
        <v>0</v>
      </c>
      <c r="U192" s="350" t="n">
        <v>7</v>
      </c>
      <c r="V192" s="350" t="n">
        <v>0</v>
      </c>
      <c r="W192" s="130"/>
      <c r="X192" s="350" t="n">
        <v>5</v>
      </c>
      <c r="Y192" s="130"/>
      <c r="Z192" s="130"/>
      <c r="AA192" s="130"/>
      <c r="AB192" s="130"/>
      <c r="AC192" s="350" t="n">
        <v>0</v>
      </c>
      <c r="AD192" s="350" t="n">
        <v>15</v>
      </c>
      <c r="AE192" s="20" t="n">
        <f aca="false">SUM(I192:AD192)</f>
        <v>410</v>
      </c>
    </row>
    <row r="193" s="1" customFormat="true" ht="16.5" hidden="false" customHeight="false" outlineLevel="0" collapsed="false">
      <c r="A193" s="327" t="n">
        <v>44.3</v>
      </c>
      <c r="B193" s="131" t="n">
        <v>18</v>
      </c>
      <c r="C193" s="328" t="n">
        <v>515</v>
      </c>
      <c r="D193" s="187" t="s">
        <v>584</v>
      </c>
      <c r="E193" s="187" t="s">
        <v>595</v>
      </c>
      <c r="F193" s="348" t="n">
        <v>2215</v>
      </c>
      <c r="G193" s="349" t="s">
        <v>34</v>
      </c>
      <c r="H193" s="82" t="n">
        <v>684</v>
      </c>
      <c r="I193" s="350" t="n">
        <v>16</v>
      </c>
      <c r="J193" s="350" t="n">
        <v>62</v>
      </c>
      <c r="K193" s="350" t="n">
        <v>71</v>
      </c>
      <c r="L193" s="350" t="n">
        <v>11</v>
      </c>
      <c r="M193" s="350" t="n">
        <v>83</v>
      </c>
      <c r="N193" s="350" t="n">
        <v>3</v>
      </c>
      <c r="O193" s="350" t="n">
        <v>14</v>
      </c>
      <c r="P193" s="350" t="n">
        <v>1</v>
      </c>
      <c r="Q193" s="350" t="n">
        <v>8</v>
      </c>
      <c r="R193" s="350" t="n">
        <v>102</v>
      </c>
      <c r="S193" s="129"/>
      <c r="T193" s="350" t="n">
        <v>1</v>
      </c>
      <c r="U193" s="350" t="n">
        <v>2</v>
      </c>
      <c r="V193" s="350" t="n">
        <v>1</v>
      </c>
      <c r="W193" s="130"/>
      <c r="X193" s="350" t="n">
        <v>5</v>
      </c>
      <c r="Y193" s="130"/>
      <c r="Z193" s="130"/>
      <c r="AA193" s="130"/>
      <c r="AB193" s="130"/>
      <c r="AC193" s="350" t="n">
        <v>0</v>
      </c>
      <c r="AD193" s="350" t="n">
        <v>20</v>
      </c>
      <c r="AE193" s="20" t="n">
        <f aca="false">SUM(I193:AD193)</f>
        <v>400</v>
      </c>
    </row>
    <row r="194" s="1" customFormat="true" ht="16.5" hidden="false" customHeight="false" outlineLevel="0" collapsed="false">
      <c r="A194" s="327" t="n">
        <v>45.3</v>
      </c>
      <c r="B194" s="131" t="n">
        <v>18</v>
      </c>
      <c r="C194" s="328" t="n">
        <v>515</v>
      </c>
      <c r="D194" s="187" t="s">
        <v>584</v>
      </c>
      <c r="E194" s="187" t="s">
        <v>595</v>
      </c>
      <c r="F194" s="348" t="n">
        <v>2215</v>
      </c>
      <c r="G194" s="349" t="s">
        <v>35</v>
      </c>
      <c r="H194" s="82" t="n">
        <v>684</v>
      </c>
      <c r="I194" s="350" t="n">
        <v>13</v>
      </c>
      <c r="J194" s="350" t="n">
        <v>73</v>
      </c>
      <c r="K194" s="350" t="n">
        <v>74</v>
      </c>
      <c r="L194" s="350" t="n">
        <v>5</v>
      </c>
      <c r="M194" s="350" t="n">
        <v>84</v>
      </c>
      <c r="N194" s="350" t="n">
        <v>1</v>
      </c>
      <c r="O194" s="350" t="n">
        <v>14</v>
      </c>
      <c r="P194" s="350" t="n">
        <v>2</v>
      </c>
      <c r="Q194" s="350" t="n">
        <v>11</v>
      </c>
      <c r="R194" s="350" t="n">
        <v>126</v>
      </c>
      <c r="S194" s="129"/>
      <c r="T194" s="350" t="n">
        <v>2</v>
      </c>
      <c r="U194" s="350" t="n">
        <v>8</v>
      </c>
      <c r="V194" s="350" t="n">
        <v>0</v>
      </c>
      <c r="W194" s="130"/>
      <c r="X194" s="350" t="n">
        <v>5</v>
      </c>
      <c r="Y194" s="130"/>
      <c r="Z194" s="130"/>
      <c r="AA194" s="130"/>
      <c r="AB194" s="130"/>
      <c r="AC194" s="350" t="n">
        <v>0</v>
      </c>
      <c r="AD194" s="350" t="n">
        <v>4</v>
      </c>
      <c r="AE194" s="20" t="n">
        <f aca="false">SUM(I194:AD194)</f>
        <v>422</v>
      </c>
    </row>
    <row r="195" s="1" customFormat="true" ht="16.5" hidden="false" customHeight="false" outlineLevel="0" collapsed="false">
      <c r="A195" s="327" t="n">
        <v>46.3</v>
      </c>
      <c r="B195" s="131" t="n">
        <v>18</v>
      </c>
      <c r="C195" s="328" t="n">
        <v>515</v>
      </c>
      <c r="D195" s="187" t="s">
        <v>584</v>
      </c>
      <c r="E195" s="187" t="s">
        <v>572</v>
      </c>
      <c r="F195" s="348" t="n">
        <v>2216</v>
      </c>
      <c r="G195" s="349" t="s">
        <v>33</v>
      </c>
      <c r="H195" s="82" t="n">
        <v>736</v>
      </c>
      <c r="I195" s="350" t="n">
        <v>25</v>
      </c>
      <c r="J195" s="350" t="n">
        <v>66</v>
      </c>
      <c r="K195" s="350" t="n">
        <v>121</v>
      </c>
      <c r="L195" s="350" t="n">
        <v>5</v>
      </c>
      <c r="M195" s="350" t="n">
        <v>95</v>
      </c>
      <c r="N195" s="350" t="n">
        <v>2</v>
      </c>
      <c r="O195" s="350" t="n">
        <v>5</v>
      </c>
      <c r="P195" s="350" t="n">
        <v>1</v>
      </c>
      <c r="Q195" s="350" t="n">
        <v>1</v>
      </c>
      <c r="R195" s="350" t="n">
        <v>155</v>
      </c>
      <c r="S195" s="129"/>
      <c r="T195" s="350" t="n">
        <v>0</v>
      </c>
      <c r="U195" s="350" t="n">
        <v>6</v>
      </c>
      <c r="V195" s="350" t="n">
        <v>0</v>
      </c>
      <c r="W195" s="130"/>
      <c r="X195" s="350" t="n">
        <v>3</v>
      </c>
      <c r="Y195" s="130"/>
      <c r="Z195" s="130"/>
      <c r="AA195" s="130"/>
      <c r="AB195" s="130"/>
      <c r="AC195" s="350" t="n">
        <v>0</v>
      </c>
      <c r="AD195" s="350" t="n">
        <v>16</v>
      </c>
      <c r="AE195" s="20" t="n">
        <f aca="false">SUM(I195:AD195)</f>
        <v>501</v>
      </c>
    </row>
    <row r="196" s="1" customFormat="true" ht="16.5" hidden="false" customHeight="false" outlineLevel="0" collapsed="false">
      <c r="A196" s="327" t="n">
        <v>47.3</v>
      </c>
      <c r="B196" s="131" t="n">
        <v>18</v>
      </c>
      <c r="C196" s="328" t="n">
        <v>515</v>
      </c>
      <c r="D196" s="187" t="s">
        <v>584</v>
      </c>
      <c r="E196" s="187" t="s">
        <v>572</v>
      </c>
      <c r="F196" s="348" t="n">
        <v>2216</v>
      </c>
      <c r="G196" s="349" t="s">
        <v>34</v>
      </c>
      <c r="H196" s="82" t="n">
        <v>735</v>
      </c>
      <c r="I196" s="350" t="n">
        <v>23</v>
      </c>
      <c r="J196" s="350" t="n">
        <v>61</v>
      </c>
      <c r="K196" s="350" t="n">
        <v>90</v>
      </c>
      <c r="L196" s="350" t="n">
        <v>3</v>
      </c>
      <c r="M196" s="350" t="n">
        <v>101</v>
      </c>
      <c r="N196" s="350" t="n">
        <v>1</v>
      </c>
      <c r="O196" s="350" t="n">
        <v>1</v>
      </c>
      <c r="P196" s="350" t="n">
        <v>1</v>
      </c>
      <c r="Q196" s="350" t="n">
        <v>20</v>
      </c>
      <c r="R196" s="350" t="n">
        <v>157</v>
      </c>
      <c r="S196" s="129"/>
      <c r="T196" s="350" t="n">
        <v>2</v>
      </c>
      <c r="U196" s="350" t="n">
        <v>5</v>
      </c>
      <c r="V196" s="350" t="n">
        <v>1</v>
      </c>
      <c r="W196" s="130"/>
      <c r="X196" s="350" t="n">
        <v>3</v>
      </c>
      <c r="Y196" s="130"/>
      <c r="Z196" s="130"/>
      <c r="AA196" s="130"/>
      <c r="AB196" s="130"/>
      <c r="AC196" s="350" t="n">
        <v>1</v>
      </c>
      <c r="AD196" s="350" t="n">
        <v>17</v>
      </c>
      <c r="AE196" s="20" t="n">
        <f aca="false">SUM(I196:AD196)</f>
        <v>487</v>
      </c>
    </row>
    <row r="197" s="1" customFormat="true" ht="16.5" hidden="false" customHeight="false" outlineLevel="0" collapsed="false">
      <c r="A197" s="327" t="n">
        <v>48</v>
      </c>
      <c r="B197" s="131" t="n">
        <v>18</v>
      </c>
      <c r="C197" s="328" t="n">
        <v>515</v>
      </c>
      <c r="D197" s="187" t="s">
        <v>584</v>
      </c>
      <c r="E197" s="187" t="s">
        <v>572</v>
      </c>
      <c r="F197" s="348" t="n">
        <v>2217</v>
      </c>
      <c r="G197" s="349" t="s">
        <v>33</v>
      </c>
      <c r="H197" s="82" t="n">
        <v>687</v>
      </c>
      <c r="I197" s="350" t="n">
        <v>21</v>
      </c>
      <c r="J197" s="350" t="n">
        <v>51</v>
      </c>
      <c r="K197" s="350" t="n">
        <v>113</v>
      </c>
      <c r="L197" s="350" t="n">
        <v>10</v>
      </c>
      <c r="M197" s="350" t="n">
        <v>98</v>
      </c>
      <c r="N197" s="350" t="n">
        <v>0</v>
      </c>
      <c r="O197" s="350" t="n">
        <v>12</v>
      </c>
      <c r="P197" s="350" t="n">
        <v>1</v>
      </c>
      <c r="Q197" s="350" t="n">
        <v>12</v>
      </c>
      <c r="R197" s="350" t="n">
        <v>117</v>
      </c>
      <c r="S197" s="129"/>
      <c r="T197" s="350" t="n">
        <v>0</v>
      </c>
      <c r="U197" s="350" t="n">
        <v>6</v>
      </c>
      <c r="V197" s="350" t="n">
        <v>1</v>
      </c>
      <c r="W197" s="130"/>
      <c r="X197" s="350" t="n">
        <v>7</v>
      </c>
      <c r="Y197" s="130"/>
      <c r="Z197" s="130"/>
      <c r="AA197" s="130"/>
      <c r="AB197" s="130"/>
      <c r="AC197" s="350" t="n">
        <v>0</v>
      </c>
      <c r="AD197" s="350" t="n">
        <v>9</v>
      </c>
      <c r="AE197" s="20" t="n">
        <f aca="false">SUM(I197:AD197)</f>
        <v>458</v>
      </c>
    </row>
    <row r="198" s="1" customFormat="true" ht="16.5" hidden="false" customHeight="false" outlineLevel="0" collapsed="false">
      <c r="A198" s="327" t="n">
        <v>49</v>
      </c>
      <c r="B198" s="131" t="n">
        <v>18</v>
      </c>
      <c r="C198" s="328" t="n">
        <v>515</v>
      </c>
      <c r="D198" s="187" t="s">
        <v>584</v>
      </c>
      <c r="E198" s="187" t="s">
        <v>572</v>
      </c>
      <c r="F198" s="348" t="n">
        <v>2217</v>
      </c>
      <c r="G198" s="349" t="s">
        <v>34</v>
      </c>
      <c r="H198" s="82" t="n">
        <v>687</v>
      </c>
      <c r="I198" s="350" t="n">
        <v>26</v>
      </c>
      <c r="J198" s="350" t="n">
        <v>50</v>
      </c>
      <c r="K198" s="350" t="n">
        <v>132</v>
      </c>
      <c r="L198" s="350" t="n">
        <v>8</v>
      </c>
      <c r="M198" s="350" t="n">
        <v>122</v>
      </c>
      <c r="N198" s="350" t="n">
        <v>1</v>
      </c>
      <c r="O198" s="350" t="n">
        <v>2</v>
      </c>
      <c r="P198" s="350" t="n">
        <v>3</v>
      </c>
      <c r="Q198" s="350" t="n">
        <v>9</v>
      </c>
      <c r="R198" s="350" t="n">
        <v>122</v>
      </c>
      <c r="S198" s="129"/>
      <c r="T198" s="350" t="n">
        <v>2</v>
      </c>
      <c r="U198" s="350" t="n">
        <v>3</v>
      </c>
      <c r="V198" s="350" t="n">
        <v>0</v>
      </c>
      <c r="W198" s="130"/>
      <c r="X198" s="350" t="n">
        <v>4</v>
      </c>
      <c r="Y198" s="130"/>
      <c r="Z198" s="130"/>
      <c r="AA198" s="130"/>
      <c r="AB198" s="130"/>
      <c r="AC198" s="350" t="n">
        <v>0</v>
      </c>
      <c r="AD198" s="350" t="n">
        <v>7</v>
      </c>
      <c r="AE198" s="20" t="n">
        <f aca="false">SUM(I198:AD198)</f>
        <v>491</v>
      </c>
    </row>
    <row r="199" s="1" customFormat="true" ht="16.5" hidden="false" customHeight="false" outlineLevel="0" collapsed="false">
      <c r="A199" s="327" t="n">
        <v>50</v>
      </c>
      <c r="B199" s="131" t="n">
        <v>18</v>
      </c>
      <c r="C199" s="328" t="n">
        <v>515</v>
      </c>
      <c r="D199" s="187" t="s">
        <v>584</v>
      </c>
      <c r="E199" s="187" t="s">
        <v>572</v>
      </c>
      <c r="F199" s="348" t="n">
        <v>2217</v>
      </c>
      <c r="G199" s="349" t="s">
        <v>35</v>
      </c>
      <c r="H199" s="82" t="n">
        <v>687</v>
      </c>
      <c r="I199" s="350" t="n">
        <v>28</v>
      </c>
      <c r="J199" s="350" t="n">
        <v>53</v>
      </c>
      <c r="K199" s="350" t="n">
        <v>100</v>
      </c>
      <c r="L199" s="350" t="n">
        <v>5</v>
      </c>
      <c r="M199" s="350" t="n">
        <v>84</v>
      </c>
      <c r="N199" s="350" t="n">
        <v>1</v>
      </c>
      <c r="O199" s="350" t="n">
        <v>10</v>
      </c>
      <c r="P199" s="350" t="n">
        <v>1</v>
      </c>
      <c r="Q199" s="350" t="n">
        <v>13</v>
      </c>
      <c r="R199" s="350" t="n">
        <v>122</v>
      </c>
      <c r="S199" s="129"/>
      <c r="T199" s="350" t="n">
        <v>0</v>
      </c>
      <c r="U199" s="350" t="n">
        <v>5</v>
      </c>
      <c r="V199" s="350" t="n">
        <v>0</v>
      </c>
      <c r="W199" s="130"/>
      <c r="X199" s="350" t="n">
        <v>9</v>
      </c>
      <c r="Y199" s="130"/>
      <c r="Z199" s="130"/>
      <c r="AA199" s="130"/>
      <c r="AB199" s="130"/>
      <c r="AC199" s="350" t="n">
        <v>0</v>
      </c>
      <c r="AD199" s="350" t="n">
        <v>6</v>
      </c>
      <c r="AE199" s="20" t="n">
        <f aca="false">SUM(I199:AD199)</f>
        <v>437</v>
      </c>
    </row>
    <row r="200" s="1" customFormat="true" ht="16.5" hidden="false" customHeight="false" outlineLevel="0" collapsed="false">
      <c r="A200" s="327" t="n">
        <v>51</v>
      </c>
      <c r="B200" s="131" t="n">
        <v>18</v>
      </c>
      <c r="C200" s="328" t="n">
        <v>515</v>
      </c>
      <c r="D200" s="187" t="s">
        <v>584</v>
      </c>
      <c r="E200" s="187" t="s">
        <v>596</v>
      </c>
      <c r="F200" s="348" t="n">
        <v>2218</v>
      </c>
      <c r="G200" s="349" t="s">
        <v>33</v>
      </c>
      <c r="H200" s="82" t="n">
        <v>642</v>
      </c>
      <c r="I200" s="350" t="n">
        <v>23</v>
      </c>
      <c r="J200" s="350" t="n">
        <v>52</v>
      </c>
      <c r="K200" s="350" t="n">
        <v>49</v>
      </c>
      <c r="L200" s="350" t="n">
        <v>7</v>
      </c>
      <c r="M200" s="350" t="n">
        <v>114</v>
      </c>
      <c r="N200" s="350" t="n">
        <v>3</v>
      </c>
      <c r="O200" s="350" t="n">
        <v>6</v>
      </c>
      <c r="P200" s="350" t="n">
        <v>0</v>
      </c>
      <c r="Q200" s="350" t="n">
        <v>2</v>
      </c>
      <c r="R200" s="350" t="n">
        <v>88</v>
      </c>
      <c r="S200" s="129"/>
      <c r="T200" s="350" t="n">
        <v>2</v>
      </c>
      <c r="U200" s="350" t="n">
        <v>5</v>
      </c>
      <c r="V200" s="350" t="n">
        <v>1</v>
      </c>
      <c r="W200" s="130"/>
      <c r="X200" s="350" t="n">
        <v>5</v>
      </c>
      <c r="Y200" s="130"/>
      <c r="Z200" s="130"/>
      <c r="AA200" s="130"/>
      <c r="AB200" s="130"/>
      <c r="AC200" s="350" t="n">
        <v>0</v>
      </c>
      <c r="AD200" s="350" t="n">
        <v>13</v>
      </c>
      <c r="AE200" s="20" t="n">
        <f aca="false">SUM(I200:AD200)</f>
        <v>370</v>
      </c>
    </row>
    <row r="201" s="1" customFormat="true" ht="16.5" hidden="false" customHeight="false" outlineLevel="0" collapsed="false">
      <c r="A201" s="327" t="n">
        <v>52</v>
      </c>
      <c r="B201" s="131" t="n">
        <v>18</v>
      </c>
      <c r="C201" s="328" t="n">
        <v>515</v>
      </c>
      <c r="D201" s="187" t="s">
        <v>584</v>
      </c>
      <c r="E201" s="187" t="s">
        <v>596</v>
      </c>
      <c r="F201" s="348" t="n">
        <v>2218</v>
      </c>
      <c r="G201" s="349" t="s">
        <v>34</v>
      </c>
      <c r="H201" s="82" t="n">
        <v>642</v>
      </c>
      <c r="I201" s="350" t="n">
        <v>7</v>
      </c>
      <c r="J201" s="350" t="n">
        <v>49</v>
      </c>
      <c r="K201" s="350" t="n">
        <v>76</v>
      </c>
      <c r="L201" s="350" t="n">
        <v>5</v>
      </c>
      <c r="M201" s="350" t="n">
        <v>92</v>
      </c>
      <c r="N201" s="350" t="n">
        <v>0</v>
      </c>
      <c r="O201" s="350" t="n">
        <v>9</v>
      </c>
      <c r="P201" s="350" t="n">
        <v>2</v>
      </c>
      <c r="Q201" s="350" t="n">
        <v>5</v>
      </c>
      <c r="R201" s="350" t="n">
        <v>113</v>
      </c>
      <c r="S201" s="129"/>
      <c r="T201" s="350" t="n">
        <v>1</v>
      </c>
      <c r="U201" s="350" t="n">
        <v>6</v>
      </c>
      <c r="V201" s="350" t="n">
        <v>0</v>
      </c>
      <c r="W201" s="130"/>
      <c r="X201" s="350" t="n">
        <v>4</v>
      </c>
      <c r="Y201" s="130"/>
      <c r="Z201" s="130"/>
      <c r="AA201" s="130"/>
      <c r="AB201" s="130"/>
      <c r="AC201" s="350" t="n">
        <v>0</v>
      </c>
      <c r="AD201" s="350" t="n">
        <v>11</v>
      </c>
      <c r="AE201" s="20" t="n">
        <f aca="false">SUM(I201:AD201)</f>
        <v>380</v>
      </c>
    </row>
    <row r="202" s="1" customFormat="true" ht="16.5" hidden="false" customHeight="false" outlineLevel="0" collapsed="false">
      <c r="A202" s="327" t="n">
        <v>53</v>
      </c>
      <c r="B202" s="131" t="n">
        <v>18</v>
      </c>
      <c r="C202" s="328" t="n">
        <v>515</v>
      </c>
      <c r="D202" s="187" t="s">
        <v>584</v>
      </c>
      <c r="E202" s="187" t="s">
        <v>596</v>
      </c>
      <c r="F202" s="348" t="n">
        <v>2218</v>
      </c>
      <c r="G202" s="349" t="s">
        <v>35</v>
      </c>
      <c r="H202" s="82" t="n">
        <v>641</v>
      </c>
      <c r="I202" s="350" t="n">
        <v>12</v>
      </c>
      <c r="J202" s="350" t="n">
        <v>50</v>
      </c>
      <c r="K202" s="350" t="n">
        <v>85</v>
      </c>
      <c r="L202" s="350" t="n">
        <v>9</v>
      </c>
      <c r="M202" s="350" t="n">
        <v>100</v>
      </c>
      <c r="N202" s="350" t="n">
        <v>0</v>
      </c>
      <c r="O202" s="350" t="n">
        <v>4</v>
      </c>
      <c r="P202" s="350" t="n">
        <v>1</v>
      </c>
      <c r="Q202" s="350" t="n">
        <v>2</v>
      </c>
      <c r="R202" s="350" t="n">
        <v>103</v>
      </c>
      <c r="S202" s="129"/>
      <c r="T202" s="350" t="n">
        <v>1</v>
      </c>
      <c r="U202" s="350" t="n">
        <v>5</v>
      </c>
      <c r="V202" s="350" t="n">
        <v>0</v>
      </c>
      <c r="W202" s="130"/>
      <c r="X202" s="350" t="n">
        <v>3</v>
      </c>
      <c r="Y202" s="130"/>
      <c r="Z202" s="130"/>
      <c r="AA202" s="130"/>
      <c r="AB202" s="130"/>
      <c r="AC202" s="350" t="n">
        <v>0</v>
      </c>
      <c r="AD202" s="350" t="n">
        <v>21</v>
      </c>
      <c r="AE202" s="20" t="n">
        <f aca="false">SUM(I202:AD202)</f>
        <v>396</v>
      </c>
    </row>
    <row r="203" s="1" customFormat="true" ht="16.5" hidden="false" customHeight="false" outlineLevel="0" collapsed="false">
      <c r="A203" s="327" t="n">
        <v>54</v>
      </c>
      <c r="B203" s="131" t="n">
        <v>18</v>
      </c>
      <c r="C203" s="328" t="n">
        <v>515</v>
      </c>
      <c r="D203" s="187" t="s">
        <v>584</v>
      </c>
      <c r="E203" s="187" t="s">
        <v>596</v>
      </c>
      <c r="F203" s="348" t="n">
        <v>2218</v>
      </c>
      <c r="G203" s="349" t="s">
        <v>137</v>
      </c>
      <c r="H203" s="82" t="n">
        <v>641</v>
      </c>
      <c r="I203" s="350" t="n">
        <v>9</v>
      </c>
      <c r="J203" s="350" t="n">
        <v>26</v>
      </c>
      <c r="K203" s="350" t="n">
        <v>83</v>
      </c>
      <c r="L203" s="350" t="n">
        <v>10</v>
      </c>
      <c r="M203" s="350" t="n">
        <v>100</v>
      </c>
      <c r="N203" s="350" t="n">
        <v>1</v>
      </c>
      <c r="O203" s="350" t="n">
        <v>6</v>
      </c>
      <c r="P203" s="350" t="n">
        <v>0</v>
      </c>
      <c r="Q203" s="350" t="n">
        <v>3</v>
      </c>
      <c r="R203" s="350" t="n">
        <v>112</v>
      </c>
      <c r="S203" s="129"/>
      <c r="T203" s="350" t="n">
        <v>2</v>
      </c>
      <c r="U203" s="350" t="n">
        <v>6</v>
      </c>
      <c r="V203" s="350" t="n">
        <v>3</v>
      </c>
      <c r="W203" s="130"/>
      <c r="X203" s="350" t="n">
        <v>6</v>
      </c>
      <c r="Y203" s="130"/>
      <c r="Z203" s="130"/>
      <c r="AA203" s="130"/>
      <c r="AB203" s="130"/>
      <c r="AC203" s="350" t="n">
        <v>0</v>
      </c>
      <c r="AD203" s="350" t="n">
        <v>16</v>
      </c>
      <c r="AE203" s="20" t="n">
        <f aca="false">SUM(I203:AD203)</f>
        <v>383</v>
      </c>
    </row>
    <row r="204" s="1" customFormat="true" ht="16.5" hidden="false" customHeight="false" outlineLevel="0" collapsed="false">
      <c r="A204" s="327" t="n">
        <v>55</v>
      </c>
      <c r="B204" s="131" t="n">
        <v>18</v>
      </c>
      <c r="C204" s="328" t="n">
        <v>515</v>
      </c>
      <c r="D204" s="187" t="s">
        <v>584</v>
      </c>
      <c r="E204" s="187" t="s">
        <v>596</v>
      </c>
      <c r="F204" s="348" t="n">
        <v>2218</v>
      </c>
      <c r="G204" s="349" t="s">
        <v>138</v>
      </c>
      <c r="H204" s="82" t="n">
        <v>641</v>
      </c>
      <c r="I204" s="350" t="n">
        <v>6</v>
      </c>
      <c r="J204" s="350" t="n">
        <v>46</v>
      </c>
      <c r="K204" s="350" t="n">
        <v>79</v>
      </c>
      <c r="L204" s="350" t="n">
        <v>15</v>
      </c>
      <c r="M204" s="350" t="n">
        <v>111</v>
      </c>
      <c r="N204" s="350" t="n">
        <v>0</v>
      </c>
      <c r="O204" s="350" t="n">
        <v>8</v>
      </c>
      <c r="P204" s="350" t="n">
        <v>1</v>
      </c>
      <c r="Q204" s="350" t="n">
        <v>1</v>
      </c>
      <c r="R204" s="350" t="n">
        <v>109</v>
      </c>
      <c r="S204" s="129"/>
      <c r="T204" s="350" t="n">
        <v>1</v>
      </c>
      <c r="U204" s="350" t="n">
        <v>2</v>
      </c>
      <c r="V204" s="350" t="n">
        <v>0</v>
      </c>
      <c r="W204" s="130"/>
      <c r="X204" s="350" t="n">
        <v>2</v>
      </c>
      <c r="Y204" s="130"/>
      <c r="Z204" s="130"/>
      <c r="AA204" s="130"/>
      <c r="AB204" s="130"/>
      <c r="AC204" s="350" t="n">
        <v>0</v>
      </c>
      <c r="AD204" s="350" t="n">
        <v>14</v>
      </c>
      <c r="AE204" s="20" t="n">
        <f aca="false">SUM(I204:AD204)</f>
        <v>395</v>
      </c>
    </row>
    <row r="205" s="1" customFormat="true" ht="16.5" hidden="false" customHeight="false" outlineLevel="0" collapsed="false">
      <c r="A205" s="327" t="n">
        <v>56</v>
      </c>
      <c r="B205" s="131" t="n">
        <v>18</v>
      </c>
      <c r="C205" s="328" t="n">
        <v>515</v>
      </c>
      <c r="D205" s="187" t="s">
        <v>584</v>
      </c>
      <c r="E205" s="187" t="s">
        <v>595</v>
      </c>
      <c r="F205" s="348" t="n">
        <v>2219</v>
      </c>
      <c r="G205" s="349" t="s">
        <v>33</v>
      </c>
      <c r="H205" s="82" t="n">
        <v>713</v>
      </c>
      <c r="I205" s="350" t="n">
        <v>22</v>
      </c>
      <c r="J205" s="350" t="n">
        <v>72</v>
      </c>
      <c r="K205" s="350" t="n">
        <v>78</v>
      </c>
      <c r="L205" s="350" t="n">
        <v>3</v>
      </c>
      <c r="M205" s="350" t="n">
        <v>62</v>
      </c>
      <c r="N205" s="350" t="n">
        <v>0</v>
      </c>
      <c r="O205" s="350" t="n">
        <v>2</v>
      </c>
      <c r="P205" s="350" t="n">
        <v>5</v>
      </c>
      <c r="Q205" s="350" t="n">
        <v>7</v>
      </c>
      <c r="R205" s="350" t="n">
        <v>141</v>
      </c>
      <c r="S205" s="129"/>
      <c r="T205" s="350" t="n">
        <v>1</v>
      </c>
      <c r="U205" s="350" t="n">
        <v>3</v>
      </c>
      <c r="V205" s="350" t="n">
        <v>1</v>
      </c>
      <c r="W205" s="130"/>
      <c r="X205" s="350" t="n">
        <v>6</v>
      </c>
      <c r="Y205" s="130"/>
      <c r="Z205" s="130"/>
      <c r="AA205" s="130"/>
      <c r="AB205" s="130"/>
      <c r="AC205" s="350" t="n">
        <v>0</v>
      </c>
      <c r="AD205" s="350" t="n">
        <v>14</v>
      </c>
      <c r="AE205" s="20" t="n">
        <f aca="false">SUM(I205:AD205)</f>
        <v>417</v>
      </c>
    </row>
    <row r="206" s="1" customFormat="true" ht="16.5" hidden="false" customHeight="false" outlineLevel="0" collapsed="false">
      <c r="A206" s="327" t="n">
        <v>57</v>
      </c>
      <c r="B206" s="131" t="n">
        <v>18</v>
      </c>
      <c r="C206" s="328" t="n">
        <v>515</v>
      </c>
      <c r="D206" s="187" t="s">
        <v>584</v>
      </c>
      <c r="E206" s="187" t="s">
        <v>595</v>
      </c>
      <c r="F206" s="348" t="n">
        <v>2219</v>
      </c>
      <c r="G206" s="349" t="s">
        <v>34</v>
      </c>
      <c r="H206" s="82" t="n">
        <v>713</v>
      </c>
      <c r="I206" s="350" t="n">
        <v>17</v>
      </c>
      <c r="J206" s="350" t="n">
        <v>52</v>
      </c>
      <c r="K206" s="350" t="n">
        <v>87</v>
      </c>
      <c r="L206" s="350" t="n">
        <v>7</v>
      </c>
      <c r="M206" s="350" t="n">
        <v>73</v>
      </c>
      <c r="N206" s="350" t="n">
        <v>2</v>
      </c>
      <c r="O206" s="350" t="n">
        <v>4</v>
      </c>
      <c r="P206" s="350" t="n">
        <v>2</v>
      </c>
      <c r="Q206" s="350" t="n">
        <v>15</v>
      </c>
      <c r="R206" s="350" t="n">
        <v>144</v>
      </c>
      <c r="S206" s="129"/>
      <c r="T206" s="350" t="n">
        <v>0</v>
      </c>
      <c r="U206" s="350" t="n">
        <v>2</v>
      </c>
      <c r="V206" s="350" t="n">
        <v>2</v>
      </c>
      <c r="W206" s="130"/>
      <c r="X206" s="350" t="n">
        <v>10</v>
      </c>
      <c r="Y206" s="130"/>
      <c r="Z206" s="130"/>
      <c r="AA206" s="130"/>
      <c r="AB206" s="130"/>
      <c r="AC206" s="350" t="n">
        <v>1</v>
      </c>
      <c r="AD206" s="350" t="n">
        <v>10</v>
      </c>
      <c r="AE206" s="20" t="n">
        <f aca="false">SUM(I206:AD206)</f>
        <v>428</v>
      </c>
    </row>
    <row r="207" s="1" customFormat="true" ht="16.5" hidden="false" customHeight="false" outlineLevel="0" collapsed="false">
      <c r="A207" s="327" t="n">
        <v>58</v>
      </c>
      <c r="B207" s="131" t="n">
        <v>18</v>
      </c>
      <c r="C207" s="328" t="n">
        <v>515</v>
      </c>
      <c r="D207" s="187" t="s">
        <v>584</v>
      </c>
      <c r="E207" s="187" t="s">
        <v>595</v>
      </c>
      <c r="F207" s="348" t="n">
        <v>2219</v>
      </c>
      <c r="G207" s="349" t="s">
        <v>35</v>
      </c>
      <c r="H207" s="82" t="n">
        <v>712</v>
      </c>
      <c r="I207" s="350" t="n">
        <v>14</v>
      </c>
      <c r="J207" s="350" t="n">
        <v>42</v>
      </c>
      <c r="K207" s="350" t="n">
        <v>71</v>
      </c>
      <c r="L207" s="350" t="n">
        <v>4</v>
      </c>
      <c r="M207" s="350" t="n">
        <v>52</v>
      </c>
      <c r="N207" s="350" t="n">
        <v>1</v>
      </c>
      <c r="O207" s="350" t="n">
        <v>7</v>
      </c>
      <c r="P207" s="350" t="n">
        <v>0</v>
      </c>
      <c r="Q207" s="350" t="n">
        <v>6</v>
      </c>
      <c r="R207" s="350" t="n">
        <v>142</v>
      </c>
      <c r="S207" s="129"/>
      <c r="T207" s="350" t="n">
        <v>1</v>
      </c>
      <c r="U207" s="350" t="n">
        <v>5</v>
      </c>
      <c r="V207" s="350" t="n">
        <v>3</v>
      </c>
      <c r="W207" s="130"/>
      <c r="X207" s="350" t="n">
        <v>2</v>
      </c>
      <c r="Y207" s="130"/>
      <c r="Z207" s="130"/>
      <c r="AA207" s="130"/>
      <c r="AB207" s="130"/>
      <c r="AC207" s="350" t="n">
        <v>0</v>
      </c>
      <c r="AD207" s="350" t="n">
        <v>3</v>
      </c>
      <c r="AE207" s="20" t="n">
        <f aca="false">SUM(I207:AD207)</f>
        <v>353</v>
      </c>
    </row>
    <row r="208" s="1" customFormat="true" ht="16.5" hidden="false" customHeight="false" outlineLevel="0" collapsed="false">
      <c r="A208" s="327" t="n">
        <v>59</v>
      </c>
      <c r="B208" s="131" t="n">
        <v>18</v>
      </c>
      <c r="C208" s="328" t="n">
        <v>515</v>
      </c>
      <c r="D208" s="187" t="s">
        <v>584</v>
      </c>
      <c r="E208" s="187" t="s">
        <v>595</v>
      </c>
      <c r="F208" s="348" t="n">
        <v>2219</v>
      </c>
      <c r="G208" s="349" t="s">
        <v>137</v>
      </c>
      <c r="H208" s="82" t="n">
        <v>712</v>
      </c>
      <c r="I208" s="350" t="n">
        <v>21</v>
      </c>
      <c r="J208" s="350" t="n">
        <v>58</v>
      </c>
      <c r="K208" s="350" t="n">
        <v>87</v>
      </c>
      <c r="L208" s="350" t="n">
        <v>2</v>
      </c>
      <c r="M208" s="350" t="n">
        <v>59</v>
      </c>
      <c r="N208" s="350" t="n">
        <v>1</v>
      </c>
      <c r="O208" s="350" t="n">
        <v>10</v>
      </c>
      <c r="P208" s="350" t="n">
        <v>3</v>
      </c>
      <c r="Q208" s="350" t="n">
        <v>1</v>
      </c>
      <c r="R208" s="350" t="n">
        <v>114</v>
      </c>
      <c r="S208" s="129"/>
      <c r="T208" s="350" t="n">
        <v>0</v>
      </c>
      <c r="U208" s="350" t="n">
        <v>2</v>
      </c>
      <c r="V208" s="350" t="n">
        <v>1</v>
      </c>
      <c r="W208" s="130"/>
      <c r="X208" s="350" t="n">
        <v>6</v>
      </c>
      <c r="Y208" s="130"/>
      <c r="Z208" s="130"/>
      <c r="AA208" s="130"/>
      <c r="AB208" s="130"/>
      <c r="AC208" s="350" t="n">
        <v>0</v>
      </c>
      <c r="AD208" s="350" t="n">
        <v>12</v>
      </c>
      <c r="AE208" s="20" t="n">
        <f aca="false">SUM(I208:AD208)</f>
        <v>377</v>
      </c>
    </row>
    <row r="209" s="1" customFormat="true" ht="16.5" hidden="false" customHeight="false" outlineLevel="0" collapsed="false">
      <c r="A209" s="327" t="n">
        <v>60</v>
      </c>
      <c r="B209" s="131" t="n">
        <v>18</v>
      </c>
      <c r="C209" s="328" t="n">
        <v>515</v>
      </c>
      <c r="D209" s="187" t="s">
        <v>584</v>
      </c>
      <c r="E209" s="187" t="s">
        <v>595</v>
      </c>
      <c r="F209" s="348" t="n">
        <v>2219</v>
      </c>
      <c r="G209" s="349" t="s">
        <v>138</v>
      </c>
      <c r="H209" s="82" t="n">
        <v>712</v>
      </c>
      <c r="I209" s="350" t="n">
        <v>18</v>
      </c>
      <c r="J209" s="350" t="n">
        <v>37</v>
      </c>
      <c r="K209" s="350" t="n">
        <v>63</v>
      </c>
      <c r="L209" s="350" t="n">
        <v>7</v>
      </c>
      <c r="M209" s="350" t="n">
        <v>74</v>
      </c>
      <c r="N209" s="350" t="n">
        <v>1</v>
      </c>
      <c r="O209" s="350" t="n">
        <v>18</v>
      </c>
      <c r="P209" s="350" t="n">
        <v>1</v>
      </c>
      <c r="Q209" s="350" t="n">
        <v>12</v>
      </c>
      <c r="R209" s="350" t="n">
        <v>122</v>
      </c>
      <c r="S209" s="9"/>
      <c r="T209" s="350" t="n">
        <v>2</v>
      </c>
      <c r="U209" s="350" t="n">
        <v>2</v>
      </c>
      <c r="V209" s="350" t="n">
        <v>2</v>
      </c>
      <c r="W209" s="10"/>
      <c r="X209" s="350" t="n">
        <v>7</v>
      </c>
      <c r="Y209" s="10"/>
      <c r="Z209" s="10"/>
      <c r="AA209" s="10"/>
      <c r="AB209" s="10"/>
      <c r="AC209" s="350" t="n">
        <v>0</v>
      </c>
      <c r="AD209" s="350" t="n">
        <v>15</v>
      </c>
      <c r="AE209" s="20" t="n">
        <f aca="false">SUM(I209:AD209)</f>
        <v>381</v>
      </c>
    </row>
    <row r="210" s="1" customFormat="true" ht="16.5" hidden="false" customHeight="false" outlineLevel="0" collapsed="false">
      <c r="A210" s="327" t="n">
        <v>61</v>
      </c>
      <c r="B210" s="131" t="n">
        <v>18</v>
      </c>
      <c r="C210" s="328" t="n">
        <v>515</v>
      </c>
      <c r="D210" s="187" t="s">
        <v>584</v>
      </c>
      <c r="E210" s="187" t="s">
        <v>597</v>
      </c>
      <c r="F210" s="348" t="n">
        <v>2220</v>
      </c>
      <c r="G210" s="349" t="s">
        <v>33</v>
      </c>
      <c r="H210" s="82" t="n">
        <v>734</v>
      </c>
      <c r="I210" s="350" t="n">
        <v>39</v>
      </c>
      <c r="J210" s="350" t="n">
        <v>58</v>
      </c>
      <c r="K210" s="350" t="n">
        <v>81</v>
      </c>
      <c r="L210" s="350" t="n">
        <v>7</v>
      </c>
      <c r="M210" s="350" t="n">
        <v>92</v>
      </c>
      <c r="N210" s="350" t="n">
        <v>1</v>
      </c>
      <c r="O210" s="350" t="n">
        <v>8</v>
      </c>
      <c r="P210" s="350" t="n">
        <v>0</v>
      </c>
      <c r="Q210" s="350" t="n">
        <v>5</v>
      </c>
      <c r="R210" s="350" t="n">
        <v>99</v>
      </c>
      <c r="S210" s="129"/>
      <c r="T210" s="350" t="n">
        <v>2</v>
      </c>
      <c r="U210" s="350" t="n">
        <v>8</v>
      </c>
      <c r="V210" s="350" t="n">
        <v>1</v>
      </c>
      <c r="W210" s="130"/>
      <c r="X210" s="350" t="n">
        <v>12</v>
      </c>
      <c r="Y210" s="130"/>
      <c r="Z210" s="130"/>
      <c r="AA210" s="130"/>
      <c r="AB210" s="130"/>
      <c r="AC210" s="350" t="n">
        <v>1</v>
      </c>
      <c r="AD210" s="350" t="n">
        <v>2</v>
      </c>
      <c r="AE210" s="20" t="n">
        <f aca="false">SUM(I210:AD210)</f>
        <v>416</v>
      </c>
    </row>
    <row r="211" s="1" customFormat="true" ht="16.5" hidden="false" customHeight="false" outlineLevel="0" collapsed="false">
      <c r="A211" s="327" t="n">
        <v>62</v>
      </c>
      <c r="B211" s="131" t="n">
        <v>18</v>
      </c>
      <c r="C211" s="328" t="n">
        <v>515</v>
      </c>
      <c r="D211" s="187" t="s">
        <v>584</v>
      </c>
      <c r="E211" s="187" t="s">
        <v>597</v>
      </c>
      <c r="F211" s="348" t="n">
        <v>2220</v>
      </c>
      <c r="G211" s="349" t="s">
        <v>34</v>
      </c>
      <c r="H211" s="82" t="n">
        <v>734</v>
      </c>
      <c r="I211" s="350" t="n">
        <v>33</v>
      </c>
      <c r="J211" s="350" t="n">
        <v>65</v>
      </c>
      <c r="K211" s="350" t="n">
        <v>95</v>
      </c>
      <c r="L211" s="350" t="n">
        <v>2</v>
      </c>
      <c r="M211" s="350" t="n">
        <v>84</v>
      </c>
      <c r="N211" s="350" t="n">
        <v>0</v>
      </c>
      <c r="O211" s="350" t="n">
        <v>7</v>
      </c>
      <c r="P211" s="350" t="n">
        <v>1</v>
      </c>
      <c r="Q211" s="350" t="n">
        <v>8</v>
      </c>
      <c r="R211" s="350" t="n">
        <v>104</v>
      </c>
      <c r="S211" s="129"/>
      <c r="T211" s="350" t="n">
        <v>0</v>
      </c>
      <c r="U211" s="350" t="n">
        <v>4</v>
      </c>
      <c r="V211" s="350" t="n">
        <v>1</v>
      </c>
      <c r="W211" s="130"/>
      <c r="X211" s="350" t="n">
        <v>6</v>
      </c>
      <c r="Y211" s="130"/>
      <c r="Z211" s="130"/>
      <c r="AA211" s="130"/>
      <c r="AB211" s="130"/>
      <c r="AC211" s="350" t="n">
        <v>0</v>
      </c>
      <c r="AD211" s="350" t="n">
        <v>11</v>
      </c>
      <c r="AE211" s="20" t="n">
        <f aca="false">SUM(I211:AD211)</f>
        <v>421</v>
      </c>
    </row>
    <row r="212" s="1" customFormat="true" ht="16.5" hidden="false" customHeight="false" outlineLevel="0" collapsed="false">
      <c r="A212" s="327" t="n">
        <v>63</v>
      </c>
      <c r="B212" s="131" t="n">
        <v>18</v>
      </c>
      <c r="C212" s="328" t="n">
        <v>515</v>
      </c>
      <c r="D212" s="187" t="s">
        <v>584</v>
      </c>
      <c r="E212" s="187" t="s">
        <v>598</v>
      </c>
      <c r="F212" s="348" t="n">
        <v>2221</v>
      </c>
      <c r="G212" s="349" t="s">
        <v>33</v>
      </c>
      <c r="H212" s="82" t="n">
        <v>612</v>
      </c>
      <c r="I212" s="350" t="n">
        <v>23</v>
      </c>
      <c r="J212" s="350" t="n">
        <v>34</v>
      </c>
      <c r="K212" s="350" t="n">
        <v>101</v>
      </c>
      <c r="L212" s="350" t="n">
        <v>10</v>
      </c>
      <c r="M212" s="350" t="n">
        <v>62</v>
      </c>
      <c r="N212" s="350" t="n">
        <v>0</v>
      </c>
      <c r="O212" s="350" t="n">
        <v>6</v>
      </c>
      <c r="P212" s="350" t="n">
        <v>0</v>
      </c>
      <c r="Q212" s="350" t="n">
        <v>2</v>
      </c>
      <c r="R212" s="350" t="n">
        <v>57</v>
      </c>
      <c r="S212" s="129"/>
      <c r="T212" s="350" t="n">
        <v>1</v>
      </c>
      <c r="U212" s="350" t="n">
        <v>6</v>
      </c>
      <c r="V212" s="350" t="n">
        <v>3</v>
      </c>
      <c r="W212" s="130"/>
      <c r="X212" s="350" t="n">
        <v>3</v>
      </c>
      <c r="Y212" s="130"/>
      <c r="Z212" s="130"/>
      <c r="AA212" s="130"/>
      <c r="AB212" s="130"/>
      <c r="AC212" s="350" t="n">
        <v>0</v>
      </c>
      <c r="AD212" s="350" t="n">
        <v>11</v>
      </c>
      <c r="AE212" s="20" t="n">
        <f aca="false">SUM(I212:AD212)</f>
        <v>319</v>
      </c>
    </row>
    <row r="213" s="1" customFormat="true" ht="16.5" hidden="false" customHeight="false" outlineLevel="0" collapsed="false">
      <c r="A213" s="327" t="n">
        <v>64</v>
      </c>
      <c r="B213" s="131" t="n">
        <v>18</v>
      </c>
      <c r="C213" s="328" t="n">
        <v>515</v>
      </c>
      <c r="D213" s="187" t="s">
        <v>584</v>
      </c>
      <c r="E213" s="187" t="s">
        <v>598</v>
      </c>
      <c r="F213" s="348" t="n">
        <v>2221</v>
      </c>
      <c r="G213" s="349" t="s">
        <v>34</v>
      </c>
      <c r="H213" s="82" t="n">
        <v>612</v>
      </c>
      <c r="I213" s="350" t="n">
        <v>31</v>
      </c>
      <c r="J213" s="350" t="n">
        <v>34</v>
      </c>
      <c r="K213" s="350" t="n">
        <v>86</v>
      </c>
      <c r="L213" s="350" t="n">
        <v>7</v>
      </c>
      <c r="M213" s="350" t="n">
        <v>70</v>
      </c>
      <c r="N213" s="350" t="n">
        <v>1</v>
      </c>
      <c r="O213" s="350" t="n">
        <v>14</v>
      </c>
      <c r="P213" s="350" t="n">
        <v>1</v>
      </c>
      <c r="Q213" s="350" t="n">
        <v>4</v>
      </c>
      <c r="R213" s="350" t="n">
        <v>70</v>
      </c>
      <c r="S213" s="129"/>
      <c r="T213" s="350" t="n">
        <v>0</v>
      </c>
      <c r="U213" s="350" t="n">
        <v>5</v>
      </c>
      <c r="V213" s="350" t="n">
        <v>1</v>
      </c>
      <c r="W213" s="130"/>
      <c r="X213" s="350" t="n">
        <v>8</v>
      </c>
      <c r="Y213" s="130"/>
      <c r="Z213" s="130"/>
      <c r="AA213" s="130"/>
      <c r="AB213" s="130"/>
      <c r="AC213" s="350" t="n">
        <v>0</v>
      </c>
      <c r="AD213" s="350" t="n">
        <v>7</v>
      </c>
      <c r="AE213" s="20" t="n">
        <f aca="false">SUM(I213:AD213)</f>
        <v>339</v>
      </c>
    </row>
    <row r="214" s="1" customFormat="true" ht="16.5" hidden="false" customHeight="false" outlineLevel="0" collapsed="false">
      <c r="A214" s="327" t="n">
        <v>65</v>
      </c>
      <c r="B214" s="131" t="n">
        <v>18</v>
      </c>
      <c r="C214" s="328" t="n">
        <v>515</v>
      </c>
      <c r="D214" s="187" t="s">
        <v>584</v>
      </c>
      <c r="E214" s="187" t="s">
        <v>598</v>
      </c>
      <c r="F214" s="348" t="n">
        <v>2221</v>
      </c>
      <c r="G214" s="349" t="s">
        <v>35</v>
      </c>
      <c r="H214" s="82" t="n">
        <v>611</v>
      </c>
      <c r="I214" s="350" t="n">
        <v>33</v>
      </c>
      <c r="J214" s="350" t="n">
        <v>31</v>
      </c>
      <c r="K214" s="350" t="n">
        <v>110</v>
      </c>
      <c r="L214" s="350" t="n">
        <v>6</v>
      </c>
      <c r="M214" s="350" t="n">
        <v>52</v>
      </c>
      <c r="N214" s="350" t="n">
        <v>0</v>
      </c>
      <c r="O214" s="350" t="n">
        <v>10</v>
      </c>
      <c r="P214" s="350" t="n">
        <v>2</v>
      </c>
      <c r="Q214" s="350" t="n">
        <v>1</v>
      </c>
      <c r="R214" s="350" t="n">
        <v>57</v>
      </c>
      <c r="S214" s="129"/>
      <c r="T214" s="350" t="n">
        <v>3</v>
      </c>
      <c r="U214" s="350" t="n">
        <v>4</v>
      </c>
      <c r="V214" s="350" t="n">
        <v>0</v>
      </c>
      <c r="W214" s="130"/>
      <c r="X214" s="350" t="n">
        <v>7</v>
      </c>
      <c r="Y214" s="130"/>
      <c r="Z214" s="130"/>
      <c r="AA214" s="130"/>
      <c r="AB214" s="130"/>
      <c r="AC214" s="350" t="n">
        <v>0</v>
      </c>
      <c r="AD214" s="350" t="n">
        <v>7</v>
      </c>
      <c r="AE214" s="20" t="n">
        <f aca="false">SUM(I214:AD214)</f>
        <v>323</v>
      </c>
    </row>
    <row r="215" s="1" customFormat="true" ht="16.5" hidden="false" customHeight="false" outlineLevel="0" collapsed="false">
      <c r="A215" s="327" t="n">
        <v>66</v>
      </c>
      <c r="B215" s="131" t="n">
        <v>18</v>
      </c>
      <c r="C215" s="328" t="n">
        <v>515</v>
      </c>
      <c r="D215" s="187" t="s">
        <v>584</v>
      </c>
      <c r="E215" s="187" t="s">
        <v>599</v>
      </c>
      <c r="F215" s="348" t="n">
        <v>2222</v>
      </c>
      <c r="G215" s="349" t="s">
        <v>33</v>
      </c>
      <c r="H215" s="82" t="n">
        <v>592</v>
      </c>
      <c r="I215" s="350" t="n">
        <v>5</v>
      </c>
      <c r="J215" s="350" t="n">
        <v>68</v>
      </c>
      <c r="K215" s="350" t="n">
        <v>128</v>
      </c>
      <c r="L215" s="350" t="n">
        <v>0</v>
      </c>
      <c r="M215" s="350" t="n">
        <v>4</v>
      </c>
      <c r="N215" s="350" t="n">
        <v>0</v>
      </c>
      <c r="O215" s="350" t="n">
        <v>2</v>
      </c>
      <c r="P215" s="350" t="n">
        <v>5</v>
      </c>
      <c r="Q215" s="350" t="n">
        <v>3</v>
      </c>
      <c r="R215" s="350" t="n">
        <v>144</v>
      </c>
      <c r="S215" s="129"/>
      <c r="T215" s="350" t="n">
        <v>1</v>
      </c>
      <c r="U215" s="350" t="n">
        <v>1</v>
      </c>
      <c r="V215" s="350" t="n">
        <v>0</v>
      </c>
      <c r="W215" s="130"/>
      <c r="X215" s="350" t="n">
        <v>3</v>
      </c>
      <c r="Y215" s="130"/>
      <c r="Z215" s="130"/>
      <c r="AA215" s="130"/>
      <c r="AB215" s="130"/>
      <c r="AC215" s="350" t="n">
        <v>0</v>
      </c>
      <c r="AD215" s="350" t="n">
        <v>21</v>
      </c>
      <c r="AE215" s="20" t="n">
        <f aca="false">SUM(I215:AD215)</f>
        <v>385</v>
      </c>
    </row>
    <row r="216" s="1" customFormat="true" ht="16.5" hidden="false" customHeight="false" outlineLevel="0" collapsed="false">
      <c r="A216" s="327" t="n">
        <v>67</v>
      </c>
      <c r="B216" s="131" t="n">
        <v>18</v>
      </c>
      <c r="C216" s="328" t="n">
        <v>515</v>
      </c>
      <c r="D216" s="187" t="s">
        <v>584</v>
      </c>
      <c r="E216" s="187" t="s">
        <v>600</v>
      </c>
      <c r="F216" s="348" t="n">
        <v>2222</v>
      </c>
      <c r="G216" s="349" t="s">
        <v>62</v>
      </c>
      <c r="H216" s="82" t="n">
        <v>262</v>
      </c>
      <c r="I216" s="350" t="n">
        <v>30</v>
      </c>
      <c r="J216" s="350" t="n">
        <v>30</v>
      </c>
      <c r="K216" s="350" t="n">
        <v>83</v>
      </c>
      <c r="L216" s="350" t="n">
        <v>3</v>
      </c>
      <c r="M216" s="350" t="n">
        <v>16</v>
      </c>
      <c r="N216" s="350" t="n">
        <v>0</v>
      </c>
      <c r="O216" s="350" t="n">
        <v>2</v>
      </c>
      <c r="P216" s="350" t="n">
        <v>0</v>
      </c>
      <c r="Q216" s="350" t="n">
        <v>1</v>
      </c>
      <c r="R216" s="350" t="n">
        <v>38</v>
      </c>
      <c r="S216" s="129"/>
      <c r="T216" s="350" t="n">
        <v>0</v>
      </c>
      <c r="U216" s="350" t="n">
        <v>6</v>
      </c>
      <c r="V216" s="350" t="n">
        <v>0</v>
      </c>
      <c r="W216" s="130"/>
      <c r="X216" s="350" t="n">
        <v>0</v>
      </c>
      <c r="Y216" s="130"/>
      <c r="Z216" s="130"/>
      <c r="AA216" s="130"/>
      <c r="AB216" s="130"/>
      <c r="AC216" s="350" t="n">
        <v>0</v>
      </c>
      <c r="AD216" s="350" t="n">
        <v>2</v>
      </c>
      <c r="AE216" s="20" t="n">
        <f aca="false">SUM(I216:AD216)</f>
        <v>211</v>
      </c>
    </row>
    <row r="217" s="1" customFormat="true" ht="16.5" hidden="false" customHeight="false" outlineLevel="0" collapsed="false">
      <c r="A217" s="327" t="n">
        <v>68</v>
      </c>
      <c r="B217" s="131" t="n">
        <v>18</v>
      </c>
      <c r="C217" s="328" t="n">
        <v>515</v>
      </c>
      <c r="D217" s="187" t="s">
        <v>584</v>
      </c>
      <c r="E217" s="187" t="s">
        <v>601</v>
      </c>
      <c r="F217" s="348" t="n">
        <v>2223</v>
      </c>
      <c r="G217" s="349" t="s">
        <v>33</v>
      </c>
      <c r="H217" s="82" t="n">
        <v>336</v>
      </c>
      <c r="I217" s="350" t="n">
        <v>2</v>
      </c>
      <c r="J217" s="350" t="n">
        <v>48</v>
      </c>
      <c r="K217" s="350" t="n">
        <v>65</v>
      </c>
      <c r="L217" s="350" t="n">
        <v>1</v>
      </c>
      <c r="M217" s="350" t="n">
        <v>66</v>
      </c>
      <c r="N217" s="350" t="n">
        <v>0</v>
      </c>
      <c r="O217" s="350" t="n">
        <v>8</v>
      </c>
      <c r="P217" s="350" t="n">
        <v>1</v>
      </c>
      <c r="Q217" s="350" t="n">
        <v>1</v>
      </c>
      <c r="R217" s="350" t="n">
        <v>31</v>
      </c>
      <c r="S217" s="129"/>
      <c r="T217" s="350" t="n">
        <v>0</v>
      </c>
      <c r="U217" s="350" t="n">
        <v>2</v>
      </c>
      <c r="V217" s="350" t="n">
        <v>0</v>
      </c>
      <c r="W217" s="130"/>
      <c r="X217" s="350" t="n">
        <v>10</v>
      </c>
      <c r="Y217" s="130"/>
      <c r="Z217" s="130"/>
      <c r="AA217" s="130"/>
      <c r="AB217" s="130"/>
      <c r="AC217" s="350" t="n">
        <v>0</v>
      </c>
      <c r="AD217" s="350" t="n">
        <v>11</v>
      </c>
      <c r="AE217" s="20" t="n">
        <f aca="false">SUM(I217:AD217)</f>
        <v>246</v>
      </c>
    </row>
    <row r="218" s="1" customFormat="true" ht="16.5" hidden="false" customHeight="false" outlineLevel="0" collapsed="false">
      <c r="A218" s="327" t="n">
        <v>69</v>
      </c>
      <c r="B218" s="131" t="n">
        <v>18</v>
      </c>
      <c r="C218" s="328" t="n">
        <v>515</v>
      </c>
      <c r="D218" s="187" t="s">
        <v>584</v>
      </c>
      <c r="E218" s="187" t="s">
        <v>602</v>
      </c>
      <c r="F218" s="348" t="n">
        <v>2223</v>
      </c>
      <c r="G218" s="349" t="s">
        <v>62</v>
      </c>
      <c r="H218" s="82" t="n">
        <v>295</v>
      </c>
      <c r="I218" s="350" t="n">
        <v>10</v>
      </c>
      <c r="J218" s="350" t="n">
        <v>37</v>
      </c>
      <c r="K218" s="350" t="n">
        <v>56</v>
      </c>
      <c r="L218" s="350" t="n">
        <v>1</v>
      </c>
      <c r="M218" s="350" t="n">
        <v>79</v>
      </c>
      <c r="N218" s="350" t="n">
        <v>0</v>
      </c>
      <c r="O218" s="350" t="n">
        <v>8</v>
      </c>
      <c r="P218" s="350" t="n">
        <v>1</v>
      </c>
      <c r="Q218" s="350" t="n">
        <v>1</v>
      </c>
      <c r="R218" s="350" t="n">
        <v>12</v>
      </c>
      <c r="S218" s="129"/>
      <c r="T218" s="350" t="n">
        <v>6</v>
      </c>
      <c r="U218" s="350" t="n">
        <v>1</v>
      </c>
      <c r="V218" s="350" t="n">
        <v>0</v>
      </c>
      <c r="W218" s="130"/>
      <c r="X218" s="350" t="n">
        <v>0</v>
      </c>
      <c r="Y218" s="130"/>
      <c r="Z218" s="130"/>
      <c r="AA218" s="130"/>
      <c r="AB218" s="130"/>
      <c r="AC218" s="350" t="n">
        <v>0</v>
      </c>
      <c r="AD218" s="350" t="n">
        <v>11</v>
      </c>
      <c r="AE218" s="20" t="n">
        <f aca="false">SUM(I218:AD218)</f>
        <v>223</v>
      </c>
    </row>
    <row r="219" s="1" customFormat="true" ht="16.5" hidden="false" customHeight="false" outlineLevel="0" collapsed="false">
      <c r="A219" s="327" t="n">
        <v>70</v>
      </c>
      <c r="B219" s="131" t="n">
        <v>18</v>
      </c>
      <c r="C219" s="328" t="n">
        <v>515</v>
      </c>
      <c r="D219" s="187" t="s">
        <v>584</v>
      </c>
      <c r="E219" s="187" t="s">
        <v>603</v>
      </c>
      <c r="F219" s="348" t="n">
        <v>2224</v>
      </c>
      <c r="G219" s="349" t="s">
        <v>33</v>
      </c>
      <c r="H219" s="82" t="n">
        <v>398</v>
      </c>
      <c r="I219" s="350" t="n">
        <v>8</v>
      </c>
      <c r="J219" s="350" t="n">
        <v>26</v>
      </c>
      <c r="K219" s="350" t="n">
        <v>85</v>
      </c>
      <c r="L219" s="350" t="n">
        <v>1</v>
      </c>
      <c r="M219" s="350" t="n">
        <v>37</v>
      </c>
      <c r="N219" s="350" t="n">
        <v>2</v>
      </c>
      <c r="O219" s="350" t="n">
        <v>4</v>
      </c>
      <c r="P219" s="350" t="n">
        <v>1</v>
      </c>
      <c r="Q219" s="350" t="n">
        <v>4</v>
      </c>
      <c r="R219" s="350" t="n">
        <v>98</v>
      </c>
      <c r="S219" s="129"/>
      <c r="T219" s="350" t="n">
        <v>2</v>
      </c>
      <c r="U219" s="350" t="n">
        <v>1</v>
      </c>
      <c r="V219" s="350" t="n">
        <v>0</v>
      </c>
      <c r="W219" s="130"/>
      <c r="X219" s="350" t="n">
        <v>1</v>
      </c>
      <c r="Y219" s="130"/>
      <c r="Z219" s="130"/>
      <c r="AA219" s="130"/>
      <c r="AB219" s="130"/>
      <c r="AC219" s="350" t="n">
        <v>0</v>
      </c>
      <c r="AD219" s="350" t="n">
        <v>12</v>
      </c>
      <c r="AE219" s="20" t="n">
        <f aca="false">SUM(I219:AD219)</f>
        <v>282</v>
      </c>
    </row>
    <row r="220" s="1" customFormat="true" ht="16.5" hidden="false" customHeight="false" outlineLevel="0" collapsed="false">
      <c r="A220" s="327" t="n">
        <v>71</v>
      </c>
      <c r="B220" s="131" t="n">
        <v>18</v>
      </c>
      <c r="C220" s="328" t="n">
        <v>515</v>
      </c>
      <c r="D220" s="187" t="s">
        <v>584</v>
      </c>
      <c r="E220" s="187" t="s">
        <v>603</v>
      </c>
      <c r="F220" s="348" t="n">
        <v>2224</v>
      </c>
      <c r="G220" s="349" t="s">
        <v>34</v>
      </c>
      <c r="H220" s="82" t="n">
        <v>397</v>
      </c>
      <c r="I220" s="350" t="n">
        <v>6</v>
      </c>
      <c r="J220" s="350" t="n">
        <v>34</v>
      </c>
      <c r="K220" s="350" t="n">
        <v>74</v>
      </c>
      <c r="L220" s="350" t="n">
        <v>5</v>
      </c>
      <c r="M220" s="350" t="n">
        <v>49</v>
      </c>
      <c r="N220" s="350" t="n">
        <v>0</v>
      </c>
      <c r="O220" s="350" t="n">
        <v>4</v>
      </c>
      <c r="P220" s="350" t="n">
        <v>1</v>
      </c>
      <c r="Q220" s="350" t="n">
        <v>11</v>
      </c>
      <c r="R220" s="350" t="n">
        <v>81</v>
      </c>
      <c r="S220" s="129"/>
      <c r="T220" s="350" t="n">
        <v>1</v>
      </c>
      <c r="U220" s="350" t="n">
        <v>1</v>
      </c>
      <c r="V220" s="350" t="n">
        <v>0</v>
      </c>
      <c r="W220" s="130"/>
      <c r="X220" s="350" t="n">
        <v>5</v>
      </c>
      <c r="Y220" s="130"/>
      <c r="Z220" s="130"/>
      <c r="AA220" s="130"/>
      <c r="AB220" s="130"/>
      <c r="AC220" s="350" t="n">
        <v>0</v>
      </c>
      <c r="AD220" s="350" t="n">
        <v>13</v>
      </c>
      <c r="AE220" s="20" t="n">
        <f aca="false">SUM(I220:AD220)</f>
        <v>285</v>
      </c>
    </row>
    <row r="221" s="1" customFormat="true" ht="16.5" hidden="false" customHeight="false" outlineLevel="0" collapsed="false">
      <c r="A221" s="327" t="n">
        <v>72</v>
      </c>
      <c r="B221" s="131" t="n">
        <v>18</v>
      </c>
      <c r="C221" s="328" t="n">
        <v>515</v>
      </c>
      <c r="D221" s="187" t="s">
        <v>584</v>
      </c>
      <c r="E221" s="187" t="s">
        <v>604</v>
      </c>
      <c r="F221" s="348" t="n">
        <v>2224</v>
      </c>
      <c r="G221" s="349" t="s">
        <v>62</v>
      </c>
      <c r="H221" s="82" t="n">
        <v>516</v>
      </c>
      <c r="I221" s="350" t="n">
        <v>27</v>
      </c>
      <c r="J221" s="350" t="n">
        <v>48</v>
      </c>
      <c r="K221" s="350" t="n">
        <v>62</v>
      </c>
      <c r="L221" s="350" t="n">
        <v>3</v>
      </c>
      <c r="M221" s="350" t="n">
        <v>42</v>
      </c>
      <c r="N221" s="350" t="n">
        <v>0</v>
      </c>
      <c r="O221" s="350" t="n">
        <v>8</v>
      </c>
      <c r="P221" s="350" t="n">
        <v>4</v>
      </c>
      <c r="Q221" s="350" t="n">
        <v>1</v>
      </c>
      <c r="R221" s="350" t="n">
        <v>43</v>
      </c>
      <c r="S221" s="129"/>
      <c r="T221" s="350" t="n">
        <v>1</v>
      </c>
      <c r="U221" s="350" t="n">
        <v>2</v>
      </c>
      <c r="V221" s="350" t="n">
        <v>1</v>
      </c>
      <c r="W221" s="130"/>
      <c r="X221" s="350" t="n">
        <v>1</v>
      </c>
      <c r="Y221" s="130"/>
      <c r="Z221" s="130"/>
      <c r="AA221" s="130"/>
      <c r="AB221" s="130"/>
      <c r="AC221" s="350" t="n">
        <v>0</v>
      </c>
      <c r="AD221" s="350" t="n">
        <v>7</v>
      </c>
      <c r="AE221" s="20" t="n">
        <f aca="false">SUM(I221:AD221)</f>
        <v>250</v>
      </c>
    </row>
    <row r="222" s="1" customFormat="true" ht="16.5" hidden="false" customHeight="false" outlineLevel="0" collapsed="false">
      <c r="A222" s="327" t="n">
        <v>73</v>
      </c>
      <c r="B222" s="131" t="n">
        <v>18</v>
      </c>
      <c r="C222" s="328" t="n">
        <v>515</v>
      </c>
      <c r="D222" s="187" t="s">
        <v>584</v>
      </c>
      <c r="E222" s="187" t="s">
        <v>604</v>
      </c>
      <c r="F222" s="348" t="n">
        <v>2224</v>
      </c>
      <c r="G222" s="349" t="s">
        <v>75</v>
      </c>
      <c r="H222" s="82" t="n">
        <v>516</v>
      </c>
      <c r="I222" s="350" t="n">
        <v>24</v>
      </c>
      <c r="J222" s="350" t="n">
        <v>48</v>
      </c>
      <c r="K222" s="350" t="n">
        <v>96</v>
      </c>
      <c r="L222" s="350" t="n">
        <v>1</v>
      </c>
      <c r="M222" s="350" t="n">
        <v>31</v>
      </c>
      <c r="N222" s="350" t="n">
        <v>1</v>
      </c>
      <c r="O222" s="350" t="n">
        <v>2</v>
      </c>
      <c r="P222" s="350" t="n">
        <v>1</v>
      </c>
      <c r="Q222" s="350" t="n">
        <v>1</v>
      </c>
      <c r="R222" s="350" t="n">
        <v>57</v>
      </c>
      <c r="S222" s="129"/>
      <c r="T222" s="350" t="n">
        <v>1</v>
      </c>
      <c r="U222" s="350" t="n">
        <v>5</v>
      </c>
      <c r="V222" s="350" t="n">
        <v>1</v>
      </c>
      <c r="W222" s="130"/>
      <c r="X222" s="350" t="n">
        <v>2</v>
      </c>
      <c r="Y222" s="130"/>
      <c r="Z222" s="130"/>
      <c r="AA222" s="130"/>
      <c r="AB222" s="130"/>
      <c r="AC222" s="350" t="n">
        <v>1</v>
      </c>
      <c r="AD222" s="350" t="n">
        <v>14</v>
      </c>
      <c r="AE222" s="20" t="n">
        <f aca="false">SUM(I222:AD222)</f>
        <v>286</v>
      </c>
    </row>
    <row r="223" s="1" customFormat="true" ht="16.5" hidden="false" customHeight="false" outlineLevel="0" collapsed="false">
      <c r="A223" s="327" t="n">
        <v>74</v>
      </c>
      <c r="B223" s="131" t="n">
        <v>18</v>
      </c>
      <c r="C223" s="328" t="n">
        <v>515</v>
      </c>
      <c r="D223" s="187" t="s">
        <v>584</v>
      </c>
      <c r="E223" s="187" t="s">
        <v>604</v>
      </c>
      <c r="F223" s="348" t="n">
        <v>2224</v>
      </c>
      <c r="G223" s="349" t="s">
        <v>134</v>
      </c>
      <c r="H223" s="82" t="n">
        <v>516</v>
      </c>
      <c r="I223" s="350" t="n">
        <v>19</v>
      </c>
      <c r="J223" s="350" t="n">
        <v>73</v>
      </c>
      <c r="K223" s="350" t="n">
        <v>75</v>
      </c>
      <c r="L223" s="350" t="n">
        <v>2</v>
      </c>
      <c r="M223" s="350" t="n">
        <v>25</v>
      </c>
      <c r="N223" s="350" t="n">
        <v>1</v>
      </c>
      <c r="O223" s="350" t="n">
        <v>2</v>
      </c>
      <c r="P223" s="350" t="n">
        <v>4</v>
      </c>
      <c r="Q223" s="350" t="n">
        <v>2</v>
      </c>
      <c r="R223" s="350" t="n">
        <v>50</v>
      </c>
      <c r="S223" s="129"/>
      <c r="T223" s="350" t="n">
        <v>1</v>
      </c>
      <c r="U223" s="350" t="n">
        <v>2</v>
      </c>
      <c r="V223" s="350" t="n">
        <v>1</v>
      </c>
      <c r="W223" s="130"/>
      <c r="X223" s="350" t="n">
        <v>1</v>
      </c>
      <c r="Y223" s="130"/>
      <c r="Z223" s="130"/>
      <c r="AA223" s="130"/>
      <c r="AB223" s="130"/>
      <c r="AC223" s="350" t="n">
        <v>0</v>
      </c>
      <c r="AD223" s="350" t="n">
        <v>7</v>
      </c>
      <c r="AE223" s="20" t="n">
        <f aca="false">SUM(I223:AD223)</f>
        <v>265</v>
      </c>
    </row>
    <row r="224" s="1" customFormat="true" ht="16.5" hidden="false" customHeight="false" outlineLevel="0" collapsed="false">
      <c r="A224" s="327" t="n">
        <v>75</v>
      </c>
      <c r="B224" s="131" t="n">
        <v>18</v>
      </c>
      <c r="C224" s="328" t="n">
        <v>515</v>
      </c>
      <c r="D224" s="187" t="s">
        <v>584</v>
      </c>
      <c r="E224" s="187" t="s">
        <v>605</v>
      </c>
      <c r="F224" s="348" t="n">
        <v>2225</v>
      </c>
      <c r="G224" s="349" t="s">
        <v>33</v>
      </c>
      <c r="H224" s="82" t="n">
        <v>433</v>
      </c>
      <c r="I224" s="350" t="n">
        <v>3</v>
      </c>
      <c r="J224" s="350" t="n">
        <v>41</v>
      </c>
      <c r="K224" s="350" t="n">
        <v>69</v>
      </c>
      <c r="L224" s="350" t="n">
        <v>4</v>
      </c>
      <c r="M224" s="350" t="n">
        <v>122</v>
      </c>
      <c r="N224" s="350" t="n">
        <v>1</v>
      </c>
      <c r="O224" s="350" t="n">
        <v>2</v>
      </c>
      <c r="P224" s="350" t="n">
        <v>2</v>
      </c>
      <c r="Q224" s="350" t="n">
        <v>1</v>
      </c>
      <c r="R224" s="350" t="n">
        <v>47</v>
      </c>
      <c r="S224" s="129"/>
      <c r="T224" s="350" t="n">
        <v>6</v>
      </c>
      <c r="U224" s="350" t="n">
        <v>7</v>
      </c>
      <c r="V224" s="350" t="n">
        <v>0</v>
      </c>
      <c r="W224" s="130"/>
      <c r="X224" s="350" t="n">
        <v>1</v>
      </c>
      <c r="Y224" s="130"/>
      <c r="Z224" s="130"/>
      <c r="AA224" s="130"/>
      <c r="AB224" s="130"/>
      <c r="AC224" s="350" t="n">
        <v>0</v>
      </c>
      <c r="AD224" s="350" t="n">
        <v>14</v>
      </c>
      <c r="AE224" s="20" t="n">
        <f aca="false">SUM(I224:AD224)</f>
        <v>320</v>
      </c>
    </row>
    <row r="225" s="1" customFormat="true" ht="16.5" hidden="false" customHeight="false" outlineLevel="0" collapsed="false">
      <c r="A225" s="327" t="n">
        <v>76</v>
      </c>
      <c r="B225" s="131" t="n">
        <v>18</v>
      </c>
      <c r="C225" s="328" t="n">
        <v>515</v>
      </c>
      <c r="D225" s="187" t="s">
        <v>584</v>
      </c>
      <c r="E225" s="187" t="s">
        <v>606</v>
      </c>
      <c r="F225" s="348" t="n">
        <v>2226</v>
      </c>
      <c r="G225" s="349" t="s">
        <v>33</v>
      </c>
      <c r="H225" s="82" t="n">
        <v>748</v>
      </c>
      <c r="I225" s="350" t="n">
        <v>9</v>
      </c>
      <c r="J225" s="350" t="n">
        <v>50</v>
      </c>
      <c r="K225" s="350" t="n">
        <v>104</v>
      </c>
      <c r="L225" s="350" t="n">
        <v>1</v>
      </c>
      <c r="M225" s="350" t="n">
        <v>192</v>
      </c>
      <c r="N225" s="350" t="n">
        <v>3</v>
      </c>
      <c r="O225" s="350" t="n">
        <v>8</v>
      </c>
      <c r="P225" s="350" t="n">
        <v>4</v>
      </c>
      <c r="Q225" s="350" t="n">
        <v>1</v>
      </c>
      <c r="R225" s="350" t="n">
        <v>155</v>
      </c>
      <c r="S225" s="129"/>
      <c r="T225" s="350" t="n">
        <v>0</v>
      </c>
      <c r="U225" s="350" t="n">
        <v>2</v>
      </c>
      <c r="V225" s="350" t="n">
        <v>1</v>
      </c>
      <c r="W225" s="130"/>
      <c r="X225" s="350" t="n">
        <v>1</v>
      </c>
      <c r="Y225" s="130"/>
      <c r="Z225" s="130"/>
      <c r="AA225" s="130"/>
      <c r="AB225" s="130"/>
      <c r="AC225" s="350" t="n">
        <v>0</v>
      </c>
      <c r="AD225" s="350" t="n">
        <v>11</v>
      </c>
      <c r="AE225" s="20" t="n">
        <f aca="false">SUM(I225:AD225)</f>
        <v>542</v>
      </c>
    </row>
    <row r="226" s="1" customFormat="true" ht="16.5" hidden="false" customHeight="false" outlineLevel="0" collapsed="false">
      <c r="A226" s="327" t="n">
        <v>77</v>
      </c>
      <c r="B226" s="131" t="n">
        <v>18</v>
      </c>
      <c r="C226" s="328" t="n">
        <v>515</v>
      </c>
      <c r="D226" s="187" t="s">
        <v>584</v>
      </c>
      <c r="E226" s="187" t="s">
        <v>607</v>
      </c>
      <c r="F226" s="348" t="n">
        <v>2226</v>
      </c>
      <c r="G226" s="349" t="s">
        <v>62</v>
      </c>
      <c r="H226" s="82" t="n">
        <v>520</v>
      </c>
      <c r="I226" s="350" t="n">
        <v>2</v>
      </c>
      <c r="J226" s="350" t="n">
        <v>137</v>
      </c>
      <c r="K226" s="350" t="n">
        <v>110</v>
      </c>
      <c r="L226" s="350" t="n">
        <v>2</v>
      </c>
      <c r="M226" s="350" t="n">
        <v>128</v>
      </c>
      <c r="N226" s="350" t="n">
        <v>0</v>
      </c>
      <c r="O226" s="350" t="n">
        <v>3</v>
      </c>
      <c r="P226" s="350" t="n">
        <v>0</v>
      </c>
      <c r="Q226" s="350" t="n">
        <v>1</v>
      </c>
      <c r="R226" s="350" t="n">
        <v>12</v>
      </c>
      <c r="S226" s="129"/>
      <c r="T226" s="350" t="n">
        <v>0</v>
      </c>
      <c r="U226" s="350" t="n">
        <v>2</v>
      </c>
      <c r="V226" s="350" t="n">
        <v>0</v>
      </c>
      <c r="W226" s="130"/>
      <c r="X226" s="350" t="n">
        <v>0</v>
      </c>
      <c r="Y226" s="130"/>
      <c r="Z226" s="130"/>
      <c r="AA226" s="130"/>
      <c r="AB226" s="130"/>
      <c r="AC226" s="350" t="n">
        <v>0</v>
      </c>
      <c r="AD226" s="350" t="n">
        <v>14</v>
      </c>
      <c r="AE226" s="20" t="n">
        <f aca="false">SUM(I226:AD226)</f>
        <v>411</v>
      </c>
    </row>
    <row r="227" s="1" customFormat="true" ht="16.5" hidden="false" customHeight="false" outlineLevel="0" collapsed="false">
      <c r="A227" s="327" t="n">
        <v>78</v>
      </c>
      <c r="B227" s="131" t="n">
        <v>18</v>
      </c>
      <c r="C227" s="328" t="n">
        <v>515</v>
      </c>
      <c r="D227" s="187" t="s">
        <v>584</v>
      </c>
      <c r="E227" s="187" t="s">
        <v>607</v>
      </c>
      <c r="F227" s="348" t="n">
        <v>2226</v>
      </c>
      <c r="G227" s="349" t="s">
        <v>75</v>
      </c>
      <c r="H227" s="82" t="n">
        <v>520</v>
      </c>
      <c r="I227" s="350" t="n">
        <v>4</v>
      </c>
      <c r="J227" s="350" t="n">
        <v>121</v>
      </c>
      <c r="K227" s="350" t="n">
        <v>94</v>
      </c>
      <c r="L227" s="350" t="n">
        <v>4</v>
      </c>
      <c r="M227" s="350" t="n">
        <v>122</v>
      </c>
      <c r="N227" s="350" t="n">
        <v>0</v>
      </c>
      <c r="O227" s="350" t="n">
        <v>1</v>
      </c>
      <c r="P227" s="350" t="n">
        <v>0</v>
      </c>
      <c r="Q227" s="350" t="n">
        <v>2</v>
      </c>
      <c r="R227" s="350" t="n">
        <v>22</v>
      </c>
      <c r="S227" s="129"/>
      <c r="T227" s="350" t="n">
        <v>1</v>
      </c>
      <c r="U227" s="350" t="n">
        <v>2</v>
      </c>
      <c r="V227" s="350" t="n">
        <v>0</v>
      </c>
      <c r="W227" s="130"/>
      <c r="X227" s="350" t="n">
        <v>0</v>
      </c>
      <c r="Y227" s="130"/>
      <c r="Z227" s="130"/>
      <c r="AA227" s="130"/>
      <c r="AB227" s="130"/>
      <c r="AC227" s="350" t="n">
        <v>0</v>
      </c>
      <c r="AD227" s="350" t="n">
        <v>13</v>
      </c>
      <c r="AE227" s="20" t="n">
        <f aca="false">SUM(I227:AD227)</f>
        <v>386</v>
      </c>
    </row>
    <row r="228" s="1" customFormat="true" ht="16.5" hidden="false" customHeight="false" outlineLevel="0" collapsed="false">
      <c r="A228" s="327" t="n">
        <v>79</v>
      </c>
      <c r="B228" s="131" t="n">
        <v>18</v>
      </c>
      <c r="C228" s="328" t="n">
        <v>515</v>
      </c>
      <c r="D228" s="187" t="s">
        <v>584</v>
      </c>
      <c r="E228" s="187" t="s">
        <v>608</v>
      </c>
      <c r="F228" s="348" t="n">
        <v>2227</v>
      </c>
      <c r="G228" s="349" t="s">
        <v>33</v>
      </c>
      <c r="H228" s="82" t="n">
        <v>634</v>
      </c>
      <c r="I228" s="350" t="n">
        <v>2</v>
      </c>
      <c r="J228" s="350" t="n">
        <v>114</v>
      </c>
      <c r="K228" s="350" t="n">
        <v>99</v>
      </c>
      <c r="L228" s="350" t="n">
        <v>0</v>
      </c>
      <c r="M228" s="350" t="n">
        <v>189</v>
      </c>
      <c r="N228" s="350" t="n">
        <v>1</v>
      </c>
      <c r="O228" s="350" t="n">
        <v>15</v>
      </c>
      <c r="P228" s="350" t="n">
        <v>0</v>
      </c>
      <c r="Q228" s="350" t="n">
        <v>2</v>
      </c>
      <c r="R228" s="350" t="n">
        <v>25</v>
      </c>
      <c r="S228" s="129"/>
      <c r="T228" s="350" t="n">
        <v>0</v>
      </c>
      <c r="U228" s="350" t="n">
        <v>2</v>
      </c>
      <c r="V228" s="350" t="n">
        <v>0</v>
      </c>
      <c r="W228" s="130"/>
      <c r="X228" s="350" t="n">
        <v>4</v>
      </c>
      <c r="Y228" s="130"/>
      <c r="Z228" s="130"/>
      <c r="AA228" s="130"/>
      <c r="AB228" s="130"/>
      <c r="AC228" s="350" t="n">
        <v>0</v>
      </c>
      <c r="AD228" s="350" t="n">
        <v>21</v>
      </c>
      <c r="AE228" s="20" t="n">
        <f aca="false">SUM(I228:AD228)</f>
        <v>474</v>
      </c>
    </row>
    <row r="229" s="1" customFormat="true" ht="16.5" hidden="false" customHeight="false" outlineLevel="0" collapsed="false">
      <c r="A229" s="327" t="n">
        <v>80</v>
      </c>
      <c r="B229" s="131" t="n">
        <v>18</v>
      </c>
      <c r="C229" s="328" t="n">
        <v>515</v>
      </c>
      <c r="D229" s="187" t="s">
        <v>584</v>
      </c>
      <c r="E229" s="187" t="s">
        <v>608</v>
      </c>
      <c r="F229" s="348" t="n">
        <v>2227</v>
      </c>
      <c r="G229" s="349" t="s">
        <v>34</v>
      </c>
      <c r="H229" s="82" t="n">
        <v>633</v>
      </c>
      <c r="I229" s="350" t="n">
        <v>7</v>
      </c>
      <c r="J229" s="350" t="n">
        <v>108</v>
      </c>
      <c r="K229" s="350" t="n">
        <v>132</v>
      </c>
      <c r="L229" s="350" t="n">
        <v>0</v>
      </c>
      <c r="M229" s="350" t="n">
        <v>176</v>
      </c>
      <c r="N229" s="350" t="n">
        <v>0</v>
      </c>
      <c r="O229" s="350" t="n">
        <v>13</v>
      </c>
      <c r="P229" s="350" t="n">
        <v>2</v>
      </c>
      <c r="Q229" s="350" t="n">
        <v>3</v>
      </c>
      <c r="R229" s="350" t="n">
        <v>12</v>
      </c>
      <c r="S229" s="129"/>
      <c r="T229" s="350" t="n">
        <v>0</v>
      </c>
      <c r="U229" s="350" t="n">
        <v>4</v>
      </c>
      <c r="V229" s="350" t="n">
        <v>0</v>
      </c>
      <c r="W229" s="130"/>
      <c r="X229" s="350" t="n">
        <v>10</v>
      </c>
      <c r="Y229" s="130"/>
      <c r="Z229" s="130"/>
      <c r="AA229" s="130"/>
      <c r="AB229" s="130"/>
      <c r="AC229" s="350" t="n">
        <v>0</v>
      </c>
      <c r="AD229" s="350" t="n">
        <v>18</v>
      </c>
      <c r="AE229" s="20" t="n">
        <f aca="false">SUM(I229:AD229)</f>
        <v>485</v>
      </c>
    </row>
    <row r="230" s="1" customFormat="true" ht="16.5" hidden="false" customHeight="false" outlineLevel="0" collapsed="false">
      <c r="A230" s="327" t="n">
        <v>81</v>
      </c>
      <c r="B230" s="131" t="n">
        <v>18</v>
      </c>
      <c r="C230" s="328" t="n">
        <v>515</v>
      </c>
      <c r="D230" s="187" t="s">
        <v>584</v>
      </c>
      <c r="E230" s="187" t="s">
        <v>609</v>
      </c>
      <c r="F230" s="348" t="n">
        <v>2227</v>
      </c>
      <c r="G230" s="349" t="s">
        <v>62</v>
      </c>
      <c r="H230" s="82" t="n">
        <v>265</v>
      </c>
      <c r="I230" s="350" t="n">
        <v>3</v>
      </c>
      <c r="J230" s="350" t="n">
        <v>38</v>
      </c>
      <c r="K230" s="350" t="n">
        <v>74</v>
      </c>
      <c r="L230" s="350" t="n">
        <v>0</v>
      </c>
      <c r="M230" s="350" t="n">
        <v>8</v>
      </c>
      <c r="N230" s="350" t="n">
        <v>0</v>
      </c>
      <c r="O230" s="350" t="n">
        <v>19</v>
      </c>
      <c r="P230" s="350" t="n">
        <v>0</v>
      </c>
      <c r="Q230" s="350" t="n">
        <v>0</v>
      </c>
      <c r="R230" s="350" t="n">
        <v>35</v>
      </c>
      <c r="S230" s="129"/>
      <c r="T230" s="350" t="n">
        <v>0</v>
      </c>
      <c r="U230" s="350" t="n">
        <v>0</v>
      </c>
      <c r="V230" s="350" t="n">
        <v>0</v>
      </c>
      <c r="W230" s="130"/>
      <c r="X230" s="350" t="n">
        <v>0</v>
      </c>
      <c r="Y230" s="130"/>
      <c r="Z230" s="130"/>
      <c r="AA230" s="130"/>
      <c r="AB230" s="130"/>
      <c r="AC230" s="350" t="n">
        <v>0</v>
      </c>
      <c r="AD230" s="350" t="n">
        <v>7</v>
      </c>
      <c r="AE230" s="20" t="n">
        <f aca="false">SUM(I230:AD230)</f>
        <v>184</v>
      </c>
    </row>
    <row r="231" s="1" customFormat="true" ht="16.5" hidden="false" customHeight="false" outlineLevel="0" collapsed="false">
      <c r="A231" s="327" t="n">
        <v>82</v>
      </c>
      <c r="B231" s="131" t="n">
        <v>18</v>
      </c>
      <c r="C231" s="328" t="n">
        <v>515</v>
      </c>
      <c r="D231" s="187" t="s">
        <v>584</v>
      </c>
      <c r="E231" s="187" t="s">
        <v>606</v>
      </c>
      <c r="F231" s="348" t="n">
        <v>2228</v>
      </c>
      <c r="G231" s="349" t="s">
        <v>33</v>
      </c>
      <c r="H231" s="82" t="n">
        <v>562</v>
      </c>
      <c r="I231" s="350" t="n">
        <v>5</v>
      </c>
      <c r="J231" s="350" t="n">
        <v>47</v>
      </c>
      <c r="K231" s="350" t="n">
        <v>114</v>
      </c>
      <c r="L231" s="350" t="n">
        <v>1</v>
      </c>
      <c r="M231" s="350" t="n">
        <v>136</v>
      </c>
      <c r="N231" s="350" t="n">
        <v>3</v>
      </c>
      <c r="O231" s="350" t="n">
        <v>12</v>
      </c>
      <c r="P231" s="350" t="n">
        <v>2</v>
      </c>
      <c r="Q231" s="350" t="n">
        <v>3</v>
      </c>
      <c r="R231" s="350" t="n">
        <v>89</v>
      </c>
      <c r="S231" s="129"/>
      <c r="T231" s="350" t="n">
        <v>0</v>
      </c>
      <c r="U231" s="350" t="n">
        <v>2</v>
      </c>
      <c r="V231" s="350" t="n">
        <v>0</v>
      </c>
      <c r="W231" s="130"/>
      <c r="X231" s="350" t="n">
        <v>0</v>
      </c>
      <c r="Y231" s="130"/>
      <c r="Z231" s="130"/>
      <c r="AA231" s="130"/>
      <c r="AB231" s="130"/>
      <c r="AC231" s="350" t="n">
        <v>0</v>
      </c>
      <c r="AD231" s="350" t="n">
        <v>11</v>
      </c>
      <c r="AE231" s="20" t="n">
        <f aca="false">SUM(I231:AD231)</f>
        <v>425</v>
      </c>
    </row>
    <row r="232" s="1" customFormat="true" ht="16.5" hidden="false" customHeight="false" outlineLevel="0" collapsed="false">
      <c r="A232" s="327" t="n">
        <v>83</v>
      </c>
      <c r="B232" s="131" t="n">
        <v>18</v>
      </c>
      <c r="C232" s="328" t="n">
        <v>515</v>
      </c>
      <c r="D232" s="187" t="s">
        <v>584</v>
      </c>
      <c r="E232" s="187" t="s">
        <v>606</v>
      </c>
      <c r="F232" s="348" t="n">
        <v>2228</v>
      </c>
      <c r="G232" s="349" t="s">
        <v>34</v>
      </c>
      <c r="H232" s="82" t="n">
        <v>562</v>
      </c>
      <c r="I232" s="350" t="n">
        <v>10</v>
      </c>
      <c r="J232" s="350" t="n">
        <v>66</v>
      </c>
      <c r="K232" s="350" t="n">
        <v>112</v>
      </c>
      <c r="L232" s="350" t="n">
        <v>4</v>
      </c>
      <c r="M232" s="350" t="n">
        <v>122</v>
      </c>
      <c r="N232" s="350" t="n">
        <v>1</v>
      </c>
      <c r="O232" s="350" t="n">
        <v>13</v>
      </c>
      <c r="P232" s="350" t="n">
        <v>0</v>
      </c>
      <c r="Q232" s="350" t="n">
        <v>5</v>
      </c>
      <c r="R232" s="350" t="n">
        <v>76</v>
      </c>
      <c r="S232" s="129"/>
      <c r="T232" s="350" t="n">
        <v>0</v>
      </c>
      <c r="U232" s="350" t="n">
        <v>2</v>
      </c>
      <c r="V232" s="350" t="n">
        <v>1</v>
      </c>
      <c r="W232" s="130"/>
      <c r="X232" s="350" t="n">
        <v>0</v>
      </c>
      <c r="Y232" s="130"/>
      <c r="Z232" s="130"/>
      <c r="AA232" s="130"/>
      <c r="AB232" s="130"/>
      <c r="AC232" s="350" t="n">
        <v>0</v>
      </c>
      <c r="AD232" s="350" t="n">
        <v>8</v>
      </c>
      <c r="AE232" s="20" t="n">
        <f aca="false">SUM(I232:AD232)</f>
        <v>420</v>
      </c>
    </row>
    <row r="233" s="1" customFormat="true" ht="16.5" hidden="false" customHeight="false" outlineLevel="0" collapsed="false">
      <c r="A233" s="327" t="n">
        <v>84</v>
      </c>
      <c r="B233" s="131" t="n">
        <v>18</v>
      </c>
      <c r="C233" s="328" t="n">
        <v>515</v>
      </c>
      <c r="D233" s="187" t="s">
        <v>584</v>
      </c>
      <c r="E233" s="187" t="s">
        <v>606</v>
      </c>
      <c r="F233" s="348" t="n">
        <v>2228</v>
      </c>
      <c r="G233" s="349" t="s">
        <v>35</v>
      </c>
      <c r="H233" s="352" t="n">
        <v>561</v>
      </c>
      <c r="I233" s="350" t="n">
        <v>5</v>
      </c>
      <c r="J233" s="350" t="n">
        <v>78</v>
      </c>
      <c r="K233" s="350" t="n">
        <v>121</v>
      </c>
      <c r="L233" s="350" t="n">
        <v>0</v>
      </c>
      <c r="M233" s="350" t="n">
        <v>109</v>
      </c>
      <c r="N233" s="350" t="n">
        <v>0</v>
      </c>
      <c r="O233" s="350" t="n">
        <v>10</v>
      </c>
      <c r="P233" s="350" t="n">
        <v>1</v>
      </c>
      <c r="Q233" s="350" t="n">
        <v>0</v>
      </c>
      <c r="R233" s="350" t="n">
        <v>74</v>
      </c>
      <c r="S233" s="129"/>
      <c r="T233" s="350" t="n">
        <v>1</v>
      </c>
      <c r="U233" s="350" t="n">
        <v>1</v>
      </c>
      <c r="V233" s="350" t="n">
        <v>0</v>
      </c>
      <c r="W233" s="130"/>
      <c r="X233" s="350" t="n">
        <v>0</v>
      </c>
      <c r="Y233" s="130"/>
      <c r="Z233" s="130"/>
      <c r="AA233" s="130"/>
      <c r="AB233" s="130"/>
      <c r="AC233" s="350" t="n">
        <v>0</v>
      </c>
      <c r="AD233" s="350" t="n">
        <v>15</v>
      </c>
      <c r="AE233" s="20" t="n">
        <f aca="false">SUM(I233:AD233)</f>
        <v>415</v>
      </c>
    </row>
    <row r="234" s="1" customFormat="true" ht="16.5" hidden="false" customHeight="false" outlineLevel="0" collapsed="false">
      <c r="A234" s="20"/>
      <c r="B234" s="20"/>
      <c r="C234" s="55" t="s">
        <v>65</v>
      </c>
      <c r="D234" s="30" t="s">
        <v>66</v>
      </c>
      <c r="E234" s="30"/>
      <c r="F234" s="30"/>
      <c r="G234" s="30"/>
      <c r="H234" s="31" t="n">
        <f aca="false">SUM(H150:H233)</f>
        <v>46588</v>
      </c>
      <c r="I234" s="31" t="n">
        <f aca="false">SUM(I150:I233)</f>
        <v>1202</v>
      </c>
      <c r="J234" s="31" t="n">
        <f aca="false">SUM(J150:J233)</f>
        <v>4908</v>
      </c>
      <c r="K234" s="31" t="n">
        <f aca="false">SUM(K150:K233)</f>
        <v>6863</v>
      </c>
      <c r="L234" s="31" t="n">
        <f aca="false">SUM(L150:L233)</f>
        <v>386</v>
      </c>
      <c r="M234" s="31" t="n">
        <f aca="false">SUM(M150:M233)</f>
        <v>6033</v>
      </c>
      <c r="N234" s="31" t="n">
        <f aca="false">SUM(N150:N233)</f>
        <v>65</v>
      </c>
      <c r="O234" s="31" t="n">
        <f aca="false">SUM(O150:O233)</f>
        <v>966</v>
      </c>
      <c r="P234" s="31" t="n">
        <f aca="false">SUM(P150:P233)</f>
        <v>99</v>
      </c>
      <c r="Q234" s="31" t="n">
        <f aca="false">SUM(Q150:Q233)</f>
        <v>343</v>
      </c>
      <c r="R234" s="31" t="n">
        <f aca="false">SUM(R150:R233)</f>
        <v>6452</v>
      </c>
      <c r="S234" s="31" t="n">
        <f aca="false">SUM(S150:S233)</f>
        <v>0</v>
      </c>
      <c r="T234" s="31" t="n">
        <f aca="false">SUM(T150:T233)</f>
        <v>81</v>
      </c>
      <c r="U234" s="31" t="n">
        <f aca="false">SUM(U150:U233)</f>
        <v>310</v>
      </c>
      <c r="V234" s="31" t="n">
        <f aca="false">SUM(V150:V233)</f>
        <v>68</v>
      </c>
      <c r="W234" s="31" t="n">
        <f aca="false">SUM(W150:W233)</f>
        <v>0</v>
      </c>
      <c r="X234" s="31" t="n">
        <f aca="false">SUM(X150:X233)</f>
        <v>405</v>
      </c>
      <c r="Y234" s="31" t="n">
        <f aca="false">SUM(Y150:Y233)</f>
        <v>0</v>
      </c>
      <c r="Z234" s="31" t="n">
        <f aca="false">SUM(Z150:Z233)</f>
        <v>0</v>
      </c>
      <c r="AA234" s="31" t="n">
        <f aca="false">SUM(AA150:AA233)</f>
        <v>0</v>
      </c>
      <c r="AB234" s="31" t="n">
        <f aca="false">SUM(AB150:AB233)</f>
        <v>0</v>
      </c>
      <c r="AC234" s="31" t="n">
        <f aca="false">SUM(AC150:AC233)</f>
        <v>4</v>
      </c>
      <c r="AD234" s="31" t="n">
        <f aca="false">SUM(AD150:AD233)</f>
        <v>846</v>
      </c>
      <c r="AE234" s="31" t="n">
        <f aca="false">SUM(I234:AD234)</f>
        <v>29031</v>
      </c>
    </row>
    <row r="235" s="1" customFormat="true" ht="16.5" hidden="false" customHeight="false" outlineLevel="0" collapsed="false">
      <c r="F235" s="3"/>
      <c r="G235" s="3"/>
      <c r="U235" s="1" t="n">
        <f aca="false">U234/2</f>
        <v>155</v>
      </c>
      <c r="V235" s="1" t="n">
        <f aca="false">V234/2</f>
        <v>34</v>
      </c>
    </row>
    <row r="236" s="1" customFormat="true" ht="16.5" hidden="false" customHeight="true" outlineLevel="0" collapsed="false">
      <c r="C236" s="29" t="s">
        <v>67</v>
      </c>
      <c r="D236" s="32" t="s">
        <v>68</v>
      </c>
      <c r="E236" s="32"/>
      <c r="F236" s="32"/>
      <c r="G236" s="32"/>
      <c r="H236" s="33" t="s">
        <v>8</v>
      </c>
      <c r="I236" s="9" t="s">
        <v>9</v>
      </c>
      <c r="J236" s="9" t="s">
        <v>10</v>
      </c>
      <c r="K236" s="9" t="s">
        <v>11</v>
      </c>
      <c r="L236" s="9" t="s">
        <v>12</v>
      </c>
      <c r="M236" s="9" t="s">
        <v>13</v>
      </c>
      <c r="N236" s="9" t="s">
        <v>14</v>
      </c>
      <c r="O236" s="9" t="s">
        <v>15</v>
      </c>
      <c r="P236" s="9" t="s">
        <v>16</v>
      </c>
      <c r="Q236" s="9" t="s">
        <v>17</v>
      </c>
      <c r="R236" s="9" t="s">
        <v>18</v>
      </c>
      <c r="S236" s="9" t="s">
        <v>19</v>
      </c>
      <c r="T236" s="9" t="s">
        <v>20</v>
      </c>
      <c r="U236" s="9" t="s">
        <v>24</v>
      </c>
      <c r="V236" s="9" t="s">
        <v>25</v>
      </c>
      <c r="W236" s="9" t="s">
        <v>26</v>
      </c>
      <c r="X236" s="9" t="s">
        <v>27</v>
      </c>
      <c r="Y236" s="9" t="s">
        <v>28</v>
      </c>
      <c r="Z236" s="9" t="s">
        <v>29</v>
      </c>
      <c r="AA236" s="9" t="s">
        <v>30</v>
      </c>
      <c r="AB236" s="9" t="s">
        <v>31</v>
      </c>
    </row>
    <row r="237" s="1" customFormat="true" ht="16.5" hidden="false" customHeight="false" outlineLevel="0" collapsed="false">
      <c r="D237" s="32"/>
      <c r="E237" s="32"/>
      <c r="F237" s="32"/>
      <c r="G237" s="32"/>
      <c r="H237" s="20" t="n">
        <f aca="false">H234</f>
        <v>46588</v>
      </c>
      <c r="I237" s="20" t="n">
        <f aca="false">I234+155</f>
        <v>1357</v>
      </c>
      <c r="J237" s="20" t="n">
        <f aca="false">J234+34</f>
        <v>4942</v>
      </c>
      <c r="K237" s="20" t="n">
        <f aca="false">K234+155</f>
        <v>7018</v>
      </c>
      <c r="L237" s="20" t="n">
        <f aca="false">L234+34</f>
        <v>420</v>
      </c>
      <c r="M237" s="20" t="n">
        <f aca="false">M234</f>
        <v>6033</v>
      </c>
      <c r="N237" s="20" t="n">
        <f aca="false">N234</f>
        <v>65</v>
      </c>
      <c r="O237" s="20" t="n">
        <f aca="false">O234</f>
        <v>966</v>
      </c>
      <c r="P237" s="20" t="n">
        <f aca="false">P234</f>
        <v>99</v>
      </c>
      <c r="Q237" s="20" t="n">
        <f aca="false">Q234</f>
        <v>343</v>
      </c>
      <c r="R237" s="20" t="n">
        <f aca="false">R234</f>
        <v>6452</v>
      </c>
      <c r="S237" s="20" t="n">
        <f aca="false">S234</f>
        <v>0</v>
      </c>
      <c r="T237" s="20" t="n">
        <f aca="false">T234</f>
        <v>81</v>
      </c>
      <c r="U237" s="20" t="n">
        <f aca="false">X234</f>
        <v>405</v>
      </c>
      <c r="V237" s="20" t="n">
        <f aca="false">Y186</f>
        <v>0</v>
      </c>
      <c r="W237" s="20" t="n">
        <f aca="false">Z186</f>
        <v>0</v>
      </c>
      <c r="X237" s="20" t="n">
        <f aca="false">AA186</f>
        <v>0</v>
      </c>
      <c r="Y237" s="20" t="n">
        <f aca="false">AB186</f>
        <v>0</v>
      </c>
      <c r="Z237" s="20" t="n">
        <f aca="false">AC234</f>
        <v>4</v>
      </c>
      <c r="AA237" s="20" t="n">
        <f aca="false">AD234</f>
        <v>846</v>
      </c>
      <c r="AB237" s="20" t="n">
        <f aca="false">SUM(I237:AA237)</f>
        <v>29031</v>
      </c>
    </row>
    <row r="238" s="1" customFormat="true" ht="16.5" hidden="false" customHeight="false" outlineLevel="0" collapsed="false">
      <c r="F238" s="3"/>
      <c r="G238" s="3"/>
    </row>
    <row r="239" s="1" customFormat="true" ht="16.5" hidden="false" customHeight="true" outlineLevel="0" collapsed="false">
      <c r="C239" s="29" t="s">
        <v>69</v>
      </c>
      <c r="D239" s="32" t="s">
        <v>70</v>
      </c>
      <c r="E239" s="32"/>
      <c r="F239" s="32"/>
      <c r="G239" s="32"/>
      <c r="H239" s="33" t="s">
        <v>8</v>
      </c>
      <c r="I239" s="34" t="s">
        <v>71</v>
      </c>
      <c r="J239" s="34"/>
      <c r="K239" s="34" t="s">
        <v>72</v>
      </c>
      <c r="L239" s="34"/>
      <c r="M239" s="9" t="s">
        <v>13</v>
      </c>
      <c r="N239" s="9" t="s">
        <v>14</v>
      </c>
      <c r="O239" s="9" t="s">
        <v>15</v>
      </c>
      <c r="P239" s="9" t="s">
        <v>16</v>
      </c>
      <c r="Q239" s="9" t="s">
        <v>17</v>
      </c>
      <c r="R239" s="9" t="s">
        <v>18</v>
      </c>
      <c r="S239" s="9" t="s">
        <v>19</v>
      </c>
      <c r="T239" s="9" t="s">
        <v>20</v>
      </c>
      <c r="U239" s="9" t="s">
        <v>24</v>
      </c>
      <c r="V239" s="9" t="s">
        <v>25</v>
      </c>
      <c r="W239" s="9" t="s">
        <v>26</v>
      </c>
      <c r="X239" s="9" t="s">
        <v>27</v>
      </c>
      <c r="Y239" s="9" t="s">
        <v>28</v>
      </c>
      <c r="Z239" s="9" t="s">
        <v>29</v>
      </c>
      <c r="AA239" s="9" t="s">
        <v>30</v>
      </c>
      <c r="AB239" s="9" t="s">
        <v>31</v>
      </c>
    </row>
    <row r="240" s="1" customFormat="true" ht="16.5" hidden="false" customHeight="false" outlineLevel="0" collapsed="false">
      <c r="D240" s="32"/>
      <c r="E240" s="32"/>
      <c r="F240" s="32"/>
      <c r="G240" s="32"/>
      <c r="H240" s="20" t="n">
        <f aca="false">H234</f>
        <v>46588</v>
      </c>
      <c r="I240" s="35" t="n">
        <f aca="false">I237+K237</f>
        <v>8375</v>
      </c>
      <c r="J240" s="35"/>
      <c r="K240" s="35" t="n">
        <f aca="false">J237+L237</f>
        <v>5362</v>
      </c>
      <c r="L240" s="35"/>
      <c r="M240" s="20" t="n">
        <f aca="false">M237</f>
        <v>6033</v>
      </c>
      <c r="N240" s="20" t="n">
        <f aca="false">N237</f>
        <v>65</v>
      </c>
      <c r="O240" s="20" t="n">
        <f aca="false">O237</f>
        <v>966</v>
      </c>
      <c r="P240" s="20" t="n">
        <f aca="false">P237</f>
        <v>99</v>
      </c>
      <c r="Q240" s="20" t="n">
        <f aca="false">Q237</f>
        <v>343</v>
      </c>
      <c r="R240" s="20" t="n">
        <f aca="false">R237</f>
        <v>6452</v>
      </c>
      <c r="S240" s="20" t="s">
        <v>148</v>
      </c>
      <c r="T240" s="20" t="n">
        <f aca="false">T237</f>
        <v>81</v>
      </c>
      <c r="U240" s="20" t="n">
        <f aca="false">U237</f>
        <v>405</v>
      </c>
      <c r="V240" s="18" t="s">
        <v>148</v>
      </c>
      <c r="W240" s="18" t="s">
        <v>148</v>
      </c>
      <c r="X240" s="18" t="s">
        <v>148</v>
      </c>
      <c r="Y240" s="18" t="s">
        <v>148</v>
      </c>
      <c r="Z240" s="20" t="n">
        <f aca="false">Z237</f>
        <v>4</v>
      </c>
      <c r="AA240" s="20" t="n">
        <f aca="false">AA237</f>
        <v>846</v>
      </c>
      <c r="AB240" s="20" t="n">
        <f aca="false">SUM(I240:AA240)</f>
        <v>29031</v>
      </c>
    </row>
    <row r="241" s="1" customFormat="true" ht="16.5" hidden="false" customHeight="false" outlineLevel="0" collapsed="false"/>
    <row r="242" s="1" customFormat="true" ht="16.5" hidden="false" customHeight="false" outlineLevel="0" collapsed="false"/>
  </sheetData>
  <mergeCells count="59">
    <mergeCell ref="D12:E12"/>
    <mergeCell ref="D14:G15"/>
    <mergeCell ref="D17:G18"/>
    <mergeCell ref="J17:K17"/>
    <mergeCell ref="J18:K18"/>
    <mergeCell ref="D24:E24"/>
    <mergeCell ref="D26:G27"/>
    <mergeCell ref="D29:G30"/>
    <mergeCell ref="I29:J29"/>
    <mergeCell ref="K29:L29"/>
    <mergeCell ref="I30:J30"/>
    <mergeCell ref="K30:L30"/>
    <mergeCell ref="D48:E48"/>
    <mergeCell ref="D50:G51"/>
    <mergeCell ref="D53:G54"/>
    <mergeCell ref="J53:K53"/>
    <mergeCell ref="J54:K54"/>
    <mergeCell ref="D74:E74"/>
    <mergeCell ref="D76:G77"/>
    <mergeCell ref="D79:G80"/>
    <mergeCell ref="I79:J79"/>
    <mergeCell ref="K79:L79"/>
    <mergeCell ref="I80:J80"/>
    <mergeCell ref="K80:L80"/>
    <mergeCell ref="D90:E90"/>
    <mergeCell ref="D92:G93"/>
    <mergeCell ref="D95:G96"/>
    <mergeCell ref="I95:J95"/>
    <mergeCell ref="K95:L95"/>
    <mergeCell ref="I96:J96"/>
    <mergeCell ref="K96:L96"/>
    <mergeCell ref="D105:E105"/>
    <mergeCell ref="D107:G108"/>
    <mergeCell ref="D110:G111"/>
    <mergeCell ref="I110:J110"/>
    <mergeCell ref="K110:L110"/>
    <mergeCell ref="I111:J111"/>
    <mergeCell ref="K111:L111"/>
    <mergeCell ref="D117:E117"/>
    <mergeCell ref="D119:G120"/>
    <mergeCell ref="D122:G123"/>
    <mergeCell ref="I122:J122"/>
    <mergeCell ref="K122:L122"/>
    <mergeCell ref="I123:J123"/>
    <mergeCell ref="K123:L123"/>
    <mergeCell ref="D140:E140"/>
    <mergeCell ref="D142:G143"/>
    <mergeCell ref="D145:G146"/>
    <mergeCell ref="I145:J145"/>
    <mergeCell ref="K145:L145"/>
    <mergeCell ref="I146:J146"/>
    <mergeCell ref="K146:L146"/>
    <mergeCell ref="D234:E234"/>
    <mergeCell ref="D236:G237"/>
    <mergeCell ref="D239:G240"/>
    <mergeCell ref="I239:J239"/>
    <mergeCell ref="K239:L239"/>
    <mergeCell ref="I240:J240"/>
    <mergeCell ref="K240:L2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83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pane xSplit="0" ySplit="1" topLeftCell="A156" activePane="bottomLeft" state="frozen"/>
      <selection pane="topLeft" activeCell="E1" activeCellId="0" sqref="E1"/>
      <selection pane="bottomLeft" activeCell="AE165" activeCellId="0" sqref="AE165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5.01"/>
    <col collapsed="false" customWidth="true" hidden="false" outlineLevel="0" max="3" min="3" style="0" width="4.14"/>
    <col collapsed="false" customWidth="true" hidden="false" outlineLevel="0" max="4" min="4" style="0" width="25.29"/>
    <col collapsed="false" customWidth="true" hidden="false" outlineLevel="0" max="5" min="5" style="0" width="4.71"/>
    <col collapsed="false" customWidth="true" hidden="false" outlineLevel="0" max="6" min="6" style="0" width="12.42"/>
    <col collapsed="false" customWidth="true" hidden="false" outlineLevel="0" max="7" min="7" style="0" width="16.86"/>
    <col collapsed="false" customWidth="true" hidden="false" outlineLevel="0" max="8" min="8" style="0" width="10"/>
    <col collapsed="false" customWidth="true" hidden="false" outlineLevel="0" max="9" min="9" style="0" width="7.42"/>
    <col collapsed="false" customWidth="true" hidden="false" outlineLevel="0" max="10" min="10" style="0" width="8"/>
    <col collapsed="false" customWidth="true" hidden="false" outlineLevel="0" max="11" min="11" style="0" width="5.01"/>
    <col collapsed="false" customWidth="true" hidden="false" outlineLevel="0" max="12" min="12" style="0" width="5.28"/>
    <col collapsed="false" customWidth="true" hidden="false" outlineLevel="0" max="13" min="13" style="0" width="5.01"/>
    <col collapsed="false" customWidth="true" hidden="false" outlineLevel="0" max="14" min="14" style="0" width="4.43"/>
    <col collapsed="false" customWidth="true" hidden="false" outlineLevel="0" max="15" min="15" style="0" width="4.14"/>
    <col collapsed="false" customWidth="true" hidden="false" outlineLevel="0" max="16" min="16" style="0" width="5.01"/>
    <col collapsed="false" customWidth="true" hidden="false" outlineLevel="0" max="17" min="17" style="0" width="4.29"/>
    <col collapsed="false" customWidth="true" hidden="false" outlineLevel="0" max="18" min="18" style="0" width="7.71"/>
    <col collapsed="false" customWidth="true" hidden="false" outlineLevel="0" max="19" min="19" style="0" width="4.14"/>
    <col collapsed="false" customWidth="true" hidden="false" outlineLevel="0" max="20" min="20" style="0" width="4.29"/>
    <col collapsed="false" customWidth="true" hidden="false" outlineLevel="0" max="21" min="21" style="0" width="8"/>
    <col collapsed="false" customWidth="true" hidden="false" outlineLevel="0" max="22" min="22" style="0" width="8.57"/>
    <col collapsed="false" customWidth="true" hidden="false" outlineLevel="0" max="23" min="23" style="0" width="8"/>
    <col collapsed="false" customWidth="true" hidden="false" outlineLevel="0" max="26" min="24" style="0" width="5.57"/>
    <col collapsed="false" customWidth="true" hidden="false" outlineLevel="0" max="27" min="27" style="0" width="6.57"/>
    <col collapsed="false" customWidth="true" hidden="false" outlineLevel="0" max="28" min="28" style="0" width="9.71"/>
    <col collapsed="false" customWidth="true" hidden="false" outlineLevel="0" max="29" min="29" style="0" width="4.43"/>
    <col collapsed="false" customWidth="true" hidden="false" outlineLevel="0" max="30" min="30" style="0" width="6.57"/>
    <col collapsed="false" customWidth="true" hidden="false" outlineLevel="0" max="31" min="31" style="0" width="9.71"/>
  </cols>
  <sheetData>
    <row r="1" s="1" customFormat="true" ht="17.25" hidden="false" customHeight="false" outlineLevel="0" collapsed="false">
      <c r="A1" s="5" t="s">
        <v>1</v>
      </c>
      <c r="B1" s="6" t="s">
        <v>2</v>
      </c>
      <c r="C1" s="7" t="s">
        <v>3</v>
      </c>
      <c r="D1" s="5" t="s">
        <v>4</v>
      </c>
      <c r="E1" s="5" t="s">
        <v>5</v>
      </c>
      <c r="F1" s="8" t="s">
        <v>6</v>
      </c>
      <c r="G1" s="8" t="s">
        <v>7</v>
      </c>
      <c r="H1" s="8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21</v>
      </c>
      <c r="V1" s="10" t="s">
        <v>22</v>
      </c>
      <c r="W1" s="10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</row>
    <row r="2" s="1" customFormat="true" ht="16.5" hidden="false" customHeight="false" outlineLevel="0" collapsed="false">
      <c r="A2" s="11" t="n">
        <v>1</v>
      </c>
      <c r="B2" s="353" t="n">
        <v>19</v>
      </c>
      <c r="C2" s="13" t="n">
        <v>6</v>
      </c>
      <c r="D2" s="17" t="s">
        <v>610</v>
      </c>
      <c r="E2" s="17"/>
      <c r="F2" s="16" t="n">
        <v>43</v>
      </c>
      <c r="G2" s="17" t="s">
        <v>33</v>
      </c>
      <c r="H2" s="37" t="n">
        <v>731</v>
      </c>
      <c r="I2" s="20" t="n">
        <v>3</v>
      </c>
      <c r="J2" s="20" t="n">
        <v>248</v>
      </c>
      <c r="K2" s="20" t="n">
        <v>212</v>
      </c>
      <c r="L2" s="20" t="n">
        <v>2</v>
      </c>
      <c r="M2" s="20" t="n">
        <v>2</v>
      </c>
      <c r="N2" s="20"/>
      <c r="O2" s="20"/>
      <c r="P2" s="20" t="n">
        <v>66</v>
      </c>
      <c r="Q2" s="20"/>
      <c r="R2" s="20" t="n">
        <v>32</v>
      </c>
      <c r="S2" s="20" t="n">
        <v>0</v>
      </c>
      <c r="U2" s="38" t="n">
        <v>5</v>
      </c>
      <c r="V2" s="38" t="n">
        <v>2</v>
      </c>
      <c r="W2" s="38"/>
      <c r="X2" s="20"/>
      <c r="Y2" s="20"/>
      <c r="Z2" s="20"/>
      <c r="AA2" s="20"/>
      <c r="AB2" s="20"/>
      <c r="AC2" s="20" t="n">
        <v>0</v>
      </c>
      <c r="AD2" s="20" t="n">
        <v>13</v>
      </c>
      <c r="AE2" s="20" t="n">
        <f aca="false">SUM(I2:AD2)</f>
        <v>585</v>
      </c>
    </row>
    <row r="3" s="1" customFormat="true" ht="16.5" hidden="false" customHeight="false" outlineLevel="0" collapsed="false">
      <c r="A3" s="11" t="n">
        <v>2</v>
      </c>
      <c r="B3" s="354" t="n">
        <v>19</v>
      </c>
      <c r="C3" s="13" t="n">
        <v>6</v>
      </c>
      <c r="D3" s="17" t="s">
        <v>610</v>
      </c>
      <c r="E3" s="17"/>
      <c r="F3" s="16" t="n">
        <v>44</v>
      </c>
      <c r="G3" s="17" t="s">
        <v>33</v>
      </c>
      <c r="H3" s="37" t="n">
        <v>418</v>
      </c>
      <c r="I3" s="20" t="n">
        <v>4</v>
      </c>
      <c r="J3" s="20" t="n">
        <v>104</v>
      </c>
      <c r="K3" s="20" t="n">
        <v>56</v>
      </c>
      <c r="L3" s="20" t="n">
        <v>1</v>
      </c>
      <c r="M3" s="20" t="n">
        <v>0</v>
      </c>
      <c r="N3" s="20"/>
      <c r="O3" s="20"/>
      <c r="P3" s="20" t="n">
        <v>133</v>
      </c>
      <c r="Q3" s="20"/>
      <c r="R3" s="20" t="n">
        <v>8</v>
      </c>
      <c r="S3" s="20" t="n">
        <v>0</v>
      </c>
      <c r="U3" s="38" t="n">
        <v>2</v>
      </c>
      <c r="V3" s="38" t="n">
        <v>1</v>
      </c>
      <c r="W3" s="38"/>
      <c r="X3" s="20"/>
      <c r="Y3" s="20"/>
      <c r="Z3" s="20"/>
      <c r="AA3" s="20"/>
      <c r="AB3" s="20"/>
      <c r="AC3" s="20" t="n">
        <v>0</v>
      </c>
      <c r="AD3" s="20" t="n">
        <v>10</v>
      </c>
      <c r="AE3" s="20" t="n">
        <f aca="false">SUM(I3:AD3)</f>
        <v>319</v>
      </c>
    </row>
    <row r="4" s="1" customFormat="true" ht="16.5" hidden="false" customHeight="false" outlineLevel="0" collapsed="false">
      <c r="A4" s="11" t="n">
        <v>3</v>
      </c>
      <c r="B4" s="354" t="n">
        <v>19</v>
      </c>
      <c r="C4" s="13" t="n">
        <v>6</v>
      </c>
      <c r="D4" s="17" t="s">
        <v>610</v>
      </c>
      <c r="E4" s="17"/>
      <c r="F4" s="16" t="n">
        <v>44</v>
      </c>
      <c r="G4" s="17" t="s">
        <v>34</v>
      </c>
      <c r="H4" s="37" t="n">
        <v>418</v>
      </c>
      <c r="I4" s="20" t="n">
        <v>2</v>
      </c>
      <c r="J4" s="20" t="n">
        <v>150</v>
      </c>
      <c r="K4" s="20" t="n">
        <v>44</v>
      </c>
      <c r="L4" s="20" t="n">
        <v>9</v>
      </c>
      <c r="M4" s="20" t="n">
        <v>1</v>
      </c>
      <c r="N4" s="20"/>
      <c r="O4" s="20"/>
      <c r="P4" s="20" t="n">
        <v>102</v>
      </c>
      <c r="Q4" s="20"/>
      <c r="R4" s="20" t="n">
        <v>3</v>
      </c>
      <c r="S4" s="20" t="n">
        <v>0</v>
      </c>
      <c r="U4" s="38" t="n">
        <v>1</v>
      </c>
      <c r="V4" s="38" t="n">
        <v>0</v>
      </c>
      <c r="W4" s="38"/>
      <c r="X4" s="20"/>
      <c r="Y4" s="20"/>
      <c r="Z4" s="20"/>
      <c r="AA4" s="20"/>
      <c r="AB4" s="20"/>
      <c r="AC4" s="20" t="n">
        <v>0</v>
      </c>
      <c r="AD4" s="20" t="n">
        <v>6</v>
      </c>
      <c r="AE4" s="20" t="n">
        <f aca="false">SUM(I4:AD4)</f>
        <v>318</v>
      </c>
    </row>
    <row r="5" s="1" customFormat="true" ht="16.5" hidden="false" customHeight="false" outlineLevel="0" collapsed="false">
      <c r="A5" s="11" t="n">
        <v>4</v>
      </c>
      <c r="B5" s="354" t="n">
        <v>19</v>
      </c>
      <c r="C5" s="13" t="n">
        <v>6</v>
      </c>
      <c r="D5" s="17" t="s">
        <v>610</v>
      </c>
      <c r="E5" s="17"/>
      <c r="F5" s="16" t="n">
        <v>45</v>
      </c>
      <c r="G5" s="17" t="s">
        <v>33</v>
      </c>
      <c r="H5" s="37" t="n">
        <v>388</v>
      </c>
      <c r="I5" s="20" t="n">
        <v>6</v>
      </c>
      <c r="J5" s="20" t="n">
        <v>130</v>
      </c>
      <c r="K5" s="20" t="n">
        <v>90</v>
      </c>
      <c r="L5" s="20" t="n">
        <v>5</v>
      </c>
      <c r="M5" s="20" t="n">
        <v>1</v>
      </c>
      <c r="N5" s="20"/>
      <c r="O5" s="20"/>
      <c r="P5" s="20" t="n">
        <v>44</v>
      </c>
      <c r="Q5" s="20"/>
      <c r="R5" s="20" t="n">
        <v>10</v>
      </c>
      <c r="S5" s="20" t="n">
        <v>0</v>
      </c>
      <c r="U5" s="38" t="n">
        <v>4</v>
      </c>
      <c r="V5" s="38" t="n">
        <v>1</v>
      </c>
      <c r="W5" s="38"/>
      <c r="X5" s="20"/>
      <c r="Y5" s="20"/>
      <c r="Z5" s="20"/>
      <c r="AA5" s="20"/>
      <c r="AB5" s="20"/>
      <c r="AC5" s="20" t="n">
        <v>0</v>
      </c>
      <c r="AD5" s="20" t="n">
        <v>3</v>
      </c>
      <c r="AE5" s="20" t="n">
        <f aca="false">SUM(I5:AD5)</f>
        <v>294</v>
      </c>
    </row>
    <row r="6" s="1" customFormat="true" ht="16.5" hidden="false" customHeight="false" outlineLevel="0" collapsed="false">
      <c r="A6" s="11" t="n">
        <v>5</v>
      </c>
      <c r="B6" s="354" t="n">
        <v>19</v>
      </c>
      <c r="C6" s="13" t="n">
        <v>6</v>
      </c>
      <c r="D6" s="17" t="s">
        <v>610</v>
      </c>
      <c r="E6" s="17"/>
      <c r="F6" s="16" t="n">
        <v>45</v>
      </c>
      <c r="G6" s="17" t="s">
        <v>34</v>
      </c>
      <c r="H6" s="37" t="n">
        <v>388</v>
      </c>
      <c r="I6" s="20" t="n">
        <v>3</v>
      </c>
      <c r="J6" s="20" t="n">
        <v>151</v>
      </c>
      <c r="K6" s="20" t="n">
        <v>79</v>
      </c>
      <c r="L6" s="20" t="n">
        <v>2</v>
      </c>
      <c r="M6" s="20" t="n">
        <v>0</v>
      </c>
      <c r="N6" s="20"/>
      <c r="O6" s="20"/>
      <c r="P6" s="20" t="n">
        <v>25</v>
      </c>
      <c r="Q6" s="20"/>
      <c r="R6" s="20" t="n">
        <v>9</v>
      </c>
      <c r="S6" s="20" t="n">
        <v>0</v>
      </c>
      <c r="U6" s="38" t="n">
        <v>4</v>
      </c>
      <c r="V6" s="38" t="n">
        <v>2</v>
      </c>
      <c r="W6" s="38"/>
      <c r="X6" s="20"/>
      <c r="Y6" s="20"/>
      <c r="Z6" s="20"/>
      <c r="AA6" s="20"/>
      <c r="AB6" s="20"/>
      <c r="AC6" s="20" t="n">
        <v>0</v>
      </c>
      <c r="AD6" s="20" t="n">
        <v>7</v>
      </c>
      <c r="AE6" s="20" t="n">
        <f aca="false">SUM(I6:AD6)</f>
        <v>282</v>
      </c>
    </row>
    <row r="7" s="1" customFormat="true" ht="16.5" hidden="false" customHeight="false" outlineLevel="0" collapsed="false">
      <c r="A7" s="11" t="n">
        <v>6</v>
      </c>
      <c r="B7" s="354" t="n">
        <v>19</v>
      </c>
      <c r="C7" s="13" t="n">
        <v>6</v>
      </c>
      <c r="D7" s="17" t="s">
        <v>610</v>
      </c>
      <c r="E7" s="17"/>
      <c r="F7" s="16" t="n">
        <v>46</v>
      </c>
      <c r="G7" s="17" t="s">
        <v>33</v>
      </c>
      <c r="H7" s="37" t="n">
        <v>484</v>
      </c>
      <c r="I7" s="20" t="n">
        <v>4</v>
      </c>
      <c r="J7" s="20" t="n">
        <v>125</v>
      </c>
      <c r="K7" s="20" t="n">
        <v>91</v>
      </c>
      <c r="L7" s="20" t="n">
        <v>12</v>
      </c>
      <c r="M7" s="20" t="n">
        <v>0</v>
      </c>
      <c r="N7" s="20"/>
      <c r="O7" s="20"/>
      <c r="P7" s="20" t="n">
        <v>66</v>
      </c>
      <c r="Q7" s="20"/>
      <c r="R7" s="20" t="n">
        <v>13</v>
      </c>
      <c r="S7" s="20" t="n">
        <v>0</v>
      </c>
      <c r="U7" s="38" t="n">
        <v>7</v>
      </c>
      <c r="V7" s="38" t="n">
        <v>4</v>
      </c>
      <c r="W7" s="38"/>
      <c r="X7" s="20"/>
      <c r="Y7" s="20"/>
      <c r="Z7" s="20"/>
      <c r="AA7" s="20"/>
      <c r="AB7" s="20"/>
      <c r="AC7" s="20" t="n">
        <v>0</v>
      </c>
      <c r="AD7" s="20" t="n">
        <v>7</v>
      </c>
      <c r="AE7" s="20" t="n">
        <f aca="false">SUM(I7:AD7)</f>
        <v>329</v>
      </c>
    </row>
    <row r="8" s="1" customFormat="true" ht="16.5" hidden="false" customHeight="false" outlineLevel="0" collapsed="false">
      <c r="A8" s="11" t="n">
        <v>7</v>
      </c>
      <c r="B8" s="354" t="n">
        <v>19</v>
      </c>
      <c r="C8" s="13" t="n">
        <v>6</v>
      </c>
      <c r="D8" s="17" t="s">
        <v>610</v>
      </c>
      <c r="E8" s="17"/>
      <c r="F8" s="16" t="n">
        <v>46</v>
      </c>
      <c r="G8" s="17" t="s">
        <v>34</v>
      </c>
      <c r="H8" s="37" t="n">
        <v>484</v>
      </c>
      <c r="I8" s="20" t="n">
        <v>6</v>
      </c>
      <c r="J8" s="20" t="n">
        <v>117</v>
      </c>
      <c r="K8" s="20" t="n">
        <v>118</v>
      </c>
      <c r="L8" s="20" t="n">
        <v>4</v>
      </c>
      <c r="M8" s="20" t="n">
        <v>0</v>
      </c>
      <c r="N8" s="20"/>
      <c r="O8" s="20"/>
      <c r="P8" s="20" t="n">
        <v>54</v>
      </c>
      <c r="Q8" s="20"/>
      <c r="R8" s="20" t="n">
        <v>14</v>
      </c>
      <c r="S8" s="20" t="n">
        <v>0</v>
      </c>
      <c r="U8" s="38" t="n">
        <v>13</v>
      </c>
      <c r="V8" s="38" t="n">
        <v>2</v>
      </c>
      <c r="W8" s="38"/>
      <c r="X8" s="20"/>
      <c r="Y8" s="20"/>
      <c r="Z8" s="20"/>
      <c r="AA8" s="20"/>
      <c r="AB8" s="20"/>
      <c r="AC8" s="20" t="n">
        <v>0</v>
      </c>
      <c r="AD8" s="20" t="n">
        <v>10</v>
      </c>
      <c r="AE8" s="20" t="n">
        <f aca="false">SUM(I8:AD8)</f>
        <v>338</v>
      </c>
    </row>
    <row r="9" s="1" customFormat="true" ht="16.5" hidden="false" customHeight="false" outlineLevel="0" collapsed="false">
      <c r="A9" s="11" t="n">
        <v>8</v>
      </c>
      <c r="B9" s="354" t="n">
        <v>19</v>
      </c>
      <c r="C9" s="13" t="n">
        <v>6</v>
      </c>
      <c r="D9" s="17" t="s">
        <v>610</v>
      </c>
      <c r="E9" s="17"/>
      <c r="F9" s="16" t="n">
        <v>47</v>
      </c>
      <c r="G9" s="17" t="s">
        <v>33</v>
      </c>
      <c r="H9" s="37" t="n">
        <v>650</v>
      </c>
      <c r="I9" s="20" t="n">
        <v>16</v>
      </c>
      <c r="J9" s="20" t="n">
        <v>159</v>
      </c>
      <c r="K9" s="20" t="n">
        <v>205</v>
      </c>
      <c r="L9" s="20" t="n">
        <v>19</v>
      </c>
      <c r="M9" s="20" t="n">
        <v>0</v>
      </c>
      <c r="N9" s="20"/>
      <c r="O9" s="20"/>
      <c r="P9" s="20" t="n">
        <v>41</v>
      </c>
      <c r="Q9" s="20"/>
      <c r="R9" s="20" t="n">
        <v>9</v>
      </c>
      <c r="S9" s="20" t="n">
        <v>2</v>
      </c>
      <c r="U9" s="38" t="n">
        <v>16</v>
      </c>
      <c r="V9" s="38" t="n">
        <v>1</v>
      </c>
      <c r="W9" s="38"/>
      <c r="X9" s="20"/>
      <c r="Y9" s="20"/>
      <c r="Z9" s="20"/>
      <c r="AA9" s="20"/>
      <c r="AB9" s="20"/>
      <c r="AC9" s="20" t="n">
        <v>0</v>
      </c>
      <c r="AD9" s="20" t="n">
        <v>2</v>
      </c>
      <c r="AE9" s="20" t="n">
        <f aca="false">SUM(I9:AD9)</f>
        <v>470</v>
      </c>
    </row>
    <row r="10" s="1" customFormat="true" ht="16.5" hidden="false" customHeight="false" outlineLevel="0" collapsed="false">
      <c r="A10" s="11" t="n">
        <v>9</v>
      </c>
      <c r="B10" s="354" t="n">
        <v>19</v>
      </c>
      <c r="C10" s="13" t="n">
        <v>6</v>
      </c>
      <c r="D10" s="17" t="s">
        <v>610</v>
      </c>
      <c r="E10" s="17"/>
      <c r="F10" s="16" t="n">
        <v>47</v>
      </c>
      <c r="G10" s="17" t="s">
        <v>34</v>
      </c>
      <c r="H10" s="37" t="n">
        <v>650</v>
      </c>
      <c r="I10" s="20" t="n">
        <v>11</v>
      </c>
      <c r="J10" s="20" t="n">
        <v>129</v>
      </c>
      <c r="K10" s="20" t="n">
        <v>232</v>
      </c>
      <c r="L10" s="20" t="n">
        <v>8</v>
      </c>
      <c r="M10" s="20" t="n">
        <v>1</v>
      </c>
      <c r="N10" s="20"/>
      <c r="O10" s="20"/>
      <c r="P10" s="20" t="n">
        <v>46</v>
      </c>
      <c r="Q10" s="20"/>
      <c r="R10" s="20" t="n">
        <v>8</v>
      </c>
      <c r="S10" s="20" t="n">
        <v>1</v>
      </c>
      <c r="U10" s="38" t="n">
        <v>12</v>
      </c>
      <c r="V10" s="38" t="n">
        <v>0</v>
      </c>
      <c r="W10" s="38"/>
      <c r="X10" s="20"/>
      <c r="Y10" s="20"/>
      <c r="Z10" s="20"/>
      <c r="AA10" s="20"/>
      <c r="AB10" s="20"/>
      <c r="AC10" s="20" t="n">
        <v>0</v>
      </c>
      <c r="AD10" s="20" t="n">
        <v>16</v>
      </c>
      <c r="AE10" s="20" t="n">
        <f aca="false">SUM(I10:AD10)</f>
        <v>464</v>
      </c>
    </row>
    <row r="11" s="1" customFormat="true" ht="16.5" hidden="false" customHeight="false" outlineLevel="0" collapsed="false">
      <c r="A11" s="11" t="n">
        <v>10</v>
      </c>
      <c r="B11" s="354" t="n">
        <v>19</v>
      </c>
      <c r="C11" s="13" t="n">
        <v>6</v>
      </c>
      <c r="D11" s="17" t="s">
        <v>610</v>
      </c>
      <c r="E11" s="17"/>
      <c r="F11" s="16" t="n">
        <v>48</v>
      </c>
      <c r="G11" s="17" t="s">
        <v>33</v>
      </c>
      <c r="H11" s="37" t="n">
        <v>380</v>
      </c>
      <c r="I11" s="20" t="n">
        <v>4</v>
      </c>
      <c r="J11" s="20" t="n">
        <v>90</v>
      </c>
      <c r="K11" s="20" t="n">
        <v>107</v>
      </c>
      <c r="L11" s="20" t="n">
        <v>17</v>
      </c>
      <c r="M11" s="20" t="n">
        <v>0</v>
      </c>
      <c r="N11" s="20"/>
      <c r="O11" s="20"/>
      <c r="P11" s="20" t="n">
        <v>30</v>
      </c>
      <c r="Q11" s="20"/>
      <c r="R11" s="20" t="n">
        <v>8</v>
      </c>
      <c r="S11" s="20" t="n">
        <v>0</v>
      </c>
      <c r="U11" s="38" t="n">
        <v>5</v>
      </c>
      <c r="V11" s="38" t="n">
        <v>3</v>
      </c>
      <c r="W11" s="38"/>
      <c r="X11" s="20"/>
      <c r="Y11" s="20"/>
      <c r="Z11" s="20"/>
      <c r="AA11" s="20"/>
      <c r="AB11" s="20"/>
      <c r="AC11" s="20" t="n">
        <v>0</v>
      </c>
      <c r="AD11" s="20" t="n">
        <v>1</v>
      </c>
      <c r="AE11" s="20" t="n">
        <f aca="false">SUM(I11:AD11)</f>
        <v>265</v>
      </c>
    </row>
    <row r="12" s="1" customFormat="true" ht="16.5" hidden="false" customHeight="false" outlineLevel="0" collapsed="false">
      <c r="A12" s="11" t="n">
        <v>11</v>
      </c>
      <c r="B12" s="354" t="n">
        <v>19</v>
      </c>
      <c r="C12" s="13" t="n">
        <v>6</v>
      </c>
      <c r="D12" s="17" t="s">
        <v>610</v>
      </c>
      <c r="E12" s="17"/>
      <c r="F12" s="16" t="n">
        <v>48</v>
      </c>
      <c r="G12" s="17" t="s">
        <v>34</v>
      </c>
      <c r="H12" s="37" t="n">
        <v>379</v>
      </c>
      <c r="I12" s="20" t="n">
        <v>4</v>
      </c>
      <c r="J12" s="20" t="n">
        <v>92</v>
      </c>
      <c r="K12" s="20" t="n">
        <v>114</v>
      </c>
      <c r="L12" s="20" t="n">
        <v>6</v>
      </c>
      <c r="M12" s="20" t="n">
        <v>1</v>
      </c>
      <c r="N12" s="20"/>
      <c r="O12" s="20"/>
      <c r="P12" s="20" t="n">
        <v>34</v>
      </c>
      <c r="Q12" s="20"/>
      <c r="R12" s="20" t="n">
        <v>7</v>
      </c>
      <c r="S12" s="20" t="n">
        <v>1</v>
      </c>
      <c r="U12" s="38" t="n">
        <v>4</v>
      </c>
      <c r="V12" s="38" t="n">
        <v>1</v>
      </c>
      <c r="W12" s="38"/>
      <c r="X12" s="20"/>
      <c r="Y12" s="20"/>
      <c r="Z12" s="20"/>
      <c r="AA12" s="20"/>
      <c r="AB12" s="20"/>
      <c r="AC12" s="20" t="n">
        <v>0</v>
      </c>
      <c r="AD12" s="20" t="n">
        <v>3</v>
      </c>
      <c r="AE12" s="20" t="n">
        <f aca="false">SUM(I12:AD12)</f>
        <v>267</v>
      </c>
    </row>
    <row r="13" s="1" customFormat="true" ht="16.5" hidden="false" customHeight="false" outlineLevel="0" collapsed="false">
      <c r="A13" s="11" t="n">
        <v>12</v>
      </c>
      <c r="B13" s="354" t="n">
        <v>19</v>
      </c>
      <c r="C13" s="13" t="n">
        <v>6</v>
      </c>
      <c r="D13" s="17" t="s">
        <v>610</v>
      </c>
      <c r="E13" s="17"/>
      <c r="F13" s="16" t="n">
        <v>49</v>
      </c>
      <c r="G13" s="17" t="s">
        <v>33</v>
      </c>
      <c r="H13" s="37" t="n">
        <v>504</v>
      </c>
      <c r="I13" s="20" t="n">
        <v>7</v>
      </c>
      <c r="J13" s="20" t="n">
        <v>118</v>
      </c>
      <c r="K13" s="20" t="n">
        <v>137</v>
      </c>
      <c r="L13" s="20" t="n">
        <v>8</v>
      </c>
      <c r="M13" s="20" t="n">
        <v>0</v>
      </c>
      <c r="N13" s="20"/>
      <c r="O13" s="20"/>
      <c r="P13" s="20" t="n">
        <v>88</v>
      </c>
      <c r="Q13" s="20"/>
      <c r="R13" s="20" t="n">
        <v>6</v>
      </c>
      <c r="S13" s="20" t="n">
        <v>0</v>
      </c>
      <c r="U13" s="38" t="n">
        <v>4</v>
      </c>
      <c r="V13" s="38" t="n">
        <v>0</v>
      </c>
      <c r="W13" s="38"/>
      <c r="X13" s="20"/>
      <c r="Y13" s="20"/>
      <c r="Z13" s="20"/>
      <c r="AA13" s="20"/>
      <c r="AB13" s="20"/>
      <c r="AC13" s="20" t="n">
        <v>0</v>
      </c>
      <c r="AD13" s="20" t="n">
        <v>11</v>
      </c>
      <c r="AE13" s="20" t="n">
        <f aca="false">SUM(I13:AD13)</f>
        <v>379</v>
      </c>
    </row>
    <row r="14" s="1" customFormat="true" ht="16.5" hidden="false" customHeight="false" outlineLevel="0" collapsed="false">
      <c r="A14" s="11" t="n">
        <v>13</v>
      </c>
      <c r="B14" s="354" t="n">
        <v>19</v>
      </c>
      <c r="C14" s="13" t="n">
        <v>6</v>
      </c>
      <c r="D14" s="17" t="s">
        <v>610</v>
      </c>
      <c r="E14" s="17"/>
      <c r="F14" s="16" t="n">
        <v>49</v>
      </c>
      <c r="G14" s="17" t="s">
        <v>34</v>
      </c>
      <c r="H14" s="37" t="n">
        <v>503</v>
      </c>
      <c r="I14" s="20" t="n">
        <v>4</v>
      </c>
      <c r="J14" s="20" t="n">
        <v>129</v>
      </c>
      <c r="K14" s="20" t="n">
        <v>113</v>
      </c>
      <c r="L14" s="20" t="n">
        <v>5</v>
      </c>
      <c r="M14" s="20" t="n">
        <v>0</v>
      </c>
      <c r="N14" s="20"/>
      <c r="O14" s="20"/>
      <c r="P14" s="20" t="n">
        <v>79</v>
      </c>
      <c r="Q14" s="20"/>
      <c r="R14" s="20" t="n">
        <v>12</v>
      </c>
      <c r="S14" s="20" t="n">
        <v>0</v>
      </c>
      <c r="U14" s="38" t="n">
        <v>7</v>
      </c>
      <c r="V14" s="38" t="n">
        <v>2</v>
      </c>
      <c r="W14" s="38"/>
      <c r="X14" s="20"/>
      <c r="Y14" s="20"/>
      <c r="Z14" s="20"/>
      <c r="AA14" s="20"/>
      <c r="AB14" s="20"/>
      <c r="AC14" s="20" t="n">
        <v>0</v>
      </c>
      <c r="AD14" s="20" t="n">
        <v>6</v>
      </c>
      <c r="AE14" s="20" t="n">
        <f aca="false">SUM(I14:AD14)</f>
        <v>357</v>
      </c>
    </row>
    <row r="15" s="1" customFormat="true" ht="16.5" hidden="false" customHeight="false" outlineLevel="0" collapsed="false">
      <c r="A15" s="11" t="n">
        <v>14</v>
      </c>
      <c r="B15" s="354" t="n">
        <v>19</v>
      </c>
      <c r="C15" s="13" t="n">
        <v>6</v>
      </c>
      <c r="D15" s="17" t="s">
        <v>610</v>
      </c>
      <c r="E15" s="17"/>
      <c r="F15" s="16" t="n">
        <v>50</v>
      </c>
      <c r="G15" s="17" t="s">
        <v>33</v>
      </c>
      <c r="H15" s="37" t="n">
        <v>724</v>
      </c>
      <c r="I15" s="20" t="n">
        <v>4</v>
      </c>
      <c r="J15" s="20" t="n">
        <v>335</v>
      </c>
      <c r="K15" s="20" t="n">
        <v>119</v>
      </c>
      <c r="L15" s="20" t="n">
        <v>10</v>
      </c>
      <c r="M15" s="20" t="n">
        <v>2</v>
      </c>
      <c r="N15" s="20"/>
      <c r="O15" s="20"/>
      <c r="P15" s="20" t="n">
        <v>66</v>
      </c>
      <c r="Q15" s="20"/>
      <c r="R15" s="20" t="n">
        <v>1</v>
      </c>
      <c r="S15" s="20" t="n">
        <v>0</v>
      </c>
      <c r="U15" s="38" t="n">
        <v>2</v>
      </c>
      <c r="V15" s="38" t="n">
        <v>7</v>
      </c>
      <c r="W15" s="38"/>
      <c r="X15" s="20"/>
      <c r="Y15" s="20"/>
      <c r="Z15" s="20"/>
      <c r="AA15" s="20"/>
      <c r="AB15" s="20"/>
      <c r="AC15" s="20" t="n">
        <v>0</v>
      </c>
      <c r="AD15" s="20" t="n">
        <v>17</v>
      </c>
      <c r="AE15" s="20" t="n">
        <f aca="false">SUM(I15:AD15)</f>
        <v>563</v>
      </c>
    </row>
    <row r="16" s="1" customFormat="true" ht="16.5" hidden="false" customHeight="false" outlineLevel="0" collapsed="false">
      <c r="A16" s="11" t="n">
        <v>15</v>
      </c>
      <c r="B16" s="354" t="n">
        <v>19</v>
      </c>
      <c r="C16" s="13" t="n">
        <v>6</v>
      </c>
      <c r="D16" s="17" t="s">
        <v>610</v>
      </c>
      <c r="E16" s="17"/>
      <c r="F16" s="16" t="n">
        <v>51</v>
      </c>
      <c r="G16" s="17" t="s">
        <v>33</v>
      </c>
      <c r="H16" s="37" t="n">
        <v>491</v>
      </c>
      <c r="I16" s="20" t="n">
        <v>2</v>
      </c>
      <c r="J16" s="20" t="n">
        <v>304</v>
      </c>
      <c r="K16" s="20" t="n">
        <v>35</v>
      </c>
      <c r="L16" s="20" t="n">
        <v>5</v>
      </c>
      <c r="M16" s="20" t="n">
        <v>0</v>
      </c>
      <c r="N16" s="20"/>
      <c r="O16" s="20"/>
      <c r="P16" s="20" t="n">
        <v>0</v>
      </c>
      <c r="Q16" s="20"/>
      <c r="R16" s="20" t="n">
        <v>10</v>
      </c>
      <c r="S16" s="20" t="n">
        <v>1</v>
      </c>
      <c r="U16" s="38" t="n">
        <v>0</v>
      </c>
      <c r="V16" s="38" t="n">
        <v>10</v>
      </c>
      <c r="W16" s="38"/>
      <c r="X16" s="20"/>
      <c r="Y16" s="20"/>
      <c r="Z16" s="20"/>
      <c r="AA16" s="20"/>
      <c r="AB16" s="20"/>
      <c r="AC16" s="20" t="n">
        <v>0</v>
      </c>
      <c r="AD16" s="20" t="n">
        <v>7</v>
      </c>
      <c r="AE16" s="20" t="n">
        <f aca="false">SUM(I16:AD16)</f>
        <v>374</v>
      </c>
    </row>
    <row r="17" s="1" customFormat="true" ht="16.5" hidden="false" customHeight="false" outlineLevel="0" collapsed="false">
      <c r="A17" s="11" t="n">
        <v>16</v>
      </c>
      <c r="B17" s="354" t="n">
        <v>19</v>
      </c>
      <c r="C17" s="13" t="n">
        <v>6</v>
      </c>
      <c r="D17" s="17" t="s">
        <v>610</v>
      </c>
      <c r="E17" s="17"/>
      <c r="F17" s="16" t="n">
        <v>51</v>
      </c>
      <c r="G17" s="17" t="s">
        <v>34</v>
      </c>
      <c r="H17" s="37" t="n">
        <v>491</v>
      </c>
      <c r="I17" s="20" t="n">
        <v>3</v>
      </c>
      <c r="J17" s="20" t="n">
        <v>312</v>
      </c>
      <c r="K17" s="20" t="n">
        <v>29</v>
      </c>
      <c r="L17" s="20" t="n">
        <v>2</v>
      </c>
      <c r="M17" s="20" t="n">
        <v>0</v>
      </c>
      <c r="N17" s="20"/>
      <c r="O17" s="20"/>
      <c r="P17" s="20" t="n">
        <v>0</v>
      </c>
      <c r="Q17" s="20"/>
      <c r="R17" s="20" t="n">
        <v>12</v>
      </c>
      <c r="S17" s="20" t="n">
        <v>1</v>
      </c>
      <c r="U17" s="38" t="n">
        <v>0</v>
      </c>
      <c r="V17" s="38" t="n">
        <v>6</v>
      </c>
      <c r="W17" s="38"/>
      <c r="X17" s="20"/>
      <c r="Y17" s="20"/>
      <c r="Z17" s="20"/>
      <c r="AA17" s="20"/>
      <c r="AB17" s="20"/>
      <c r="AC17" s="20" t="n">
        <v>0</v>
      </c>
      <c r="AD17" s="20" t="n">
        <v>1</v>
      </c>
      <c r="AE17" s="20" t="n">
        <f aca="false">SUM(I17:AD17)</f>
        <v>366</v>
      </c>
    </row>
    <row r="18" s="1" customFormat="true" ht="16.5" hidden="false" customHeight="false" outlineLevel="0" collapsed="false">
      <c r="A18" s="11" t="n">
        <v>17</v>
      </c>
      <c r="B18" s="354" t="n">
        <v>19</v>
      </c>
      <c r="C18" s="13" t="n">
        <v>6</v>
      </c>
      <c r="D18" s="17" t="s">
        <v>610</v>
      </c>
      <c r="E18" s="17"/>
      <c r="F18" s="16" t="n">
        <v>52</v>
      </c>
      <c r="G18" s="17" t="s">
        <v>33</v>
      </c>
      <c r="H18" s="37" t="n">
        <v>422</v>
      </c>
      <c r="I18" s="20" t="n">
        <v>0</v>
      </c>
      <c r="J18" s="20" t="n">
        <v>217</v>
      </c>
      <c r="K18" s="20" t="n">
        <v>83</v>
      </c>
      <c r="L18" s="20" t="n">
        <v>0</v>
      </c>
      <c r="M18" s="20" t="n">
        <v>1</v>
      </c>
      <c r="N18" s="20"/>
      <c r="O18" s="20"/>
      <c r="P18" s="20" t="n">
        <v>14</v>
      </c>
      <c r="Q18" s="20"/>
      <c r="R18" s="20" t="n">
        <v>4</v>
      </c>
      <c r="S18" s="20" t="n">
        <v>0</v>
      </c>
      <c r="U18" s="38" t="n">
        <v>0</v>
      </c>
      <c r="V18" s="38" t="n">
        <v>0</v>
      </c>
      <c r="W18" s="38"/>
      <c r="X18" s="20"/>
      <c r="Y18" s="20"/>
      <c r="Z18" s="20"/>
      <c r="AA18" s="20"/>
      <c r="AB18" s="20"/>
      <c r="AC18" s="20" t="n">
        <v>0</v>
      </c>
      <c r="AD18" s="20" t="n">
        <v>1</v>
      </c>
      <c r="AE18" s="20" t="n">
        <f aca="false">SUM(I18:AD18)</f>
        <v>320</v>
      </c>
    </row>
    <row r="19" s="1" customFormat="true" ht="16.5" hidden="false" customHeight="false" outlineLevel="0" collapsed="false">
      <c r="A19" s="11" t="n">
        <v>18</v>
      </c>
      <c r="B19" s="354" t="n">
        <v>19</v>
      </c>
      <c r="C19" s="13" t="n">
        <v>6</v>
      </c>
      <c r="D19" s="17" t="s">
        <v>610</v>
      </c>
      <c r="E19" s="17"/>
      <c r="F19" s="16" t="n">
        <v>52</v>
      </c>
      <c r="G19" s="17" t="s">
        <v>34</v>
      </c>
      <c r="H19" s="37" t="n">
        <v>422</v>
      </c>
      <c r="I19" s="20" t="n">
        <v>1</v>
      </c>
      <c r="J19" s="20" t="n">
        <v>201</v>
      </c>
      <c r="K19" s="20" t="n">
        <v>70</v>
      </c>
      <c r="L19" s="20" t="n">
        <v>1</v>
      </c>
      <c r="M19" s="20" t="n">
        <v>4</v>
      </c>
      <c r="N19" s="20"/>
      <c r="O19" s="20"/>
      <c r="P19" s="20" t="n">
        <v>10</v>
      </c>
      <c r="Q19" s="20"/>
      <c r="R19" s="20" t="n">
        <v>7</v>
      </c>
      <c r="S19" s="20" t="n">
        <v>0</v>
      </c>
      <c r="U19" s="38" t="n">
        <v>1</v>
      </c>
      <c r="V19" s="38" t="n">
        <v>2</v>
      </c>
      <c r="W19" s="38"/>
      <c r="X19" s="20"/>
      <c r="Y19" s="20"/>
      <c r="Z19" s="20"/>
      <c r="AA19" s="20"/>
      <c r="AB19" s="20"/>
      <c r="AC19" s="20" t="n">
        <v>0</v>
      </c>
      <c r="AD19" s="20" t="n">
        <v>7</v>
      </c>
      <c r="AE19" s="20" t="n">
        <f aca="false">SUM(I19:AD19)</f>
        <v>304</v>
      </c>
    </row>
    <row r="20" s="1" customFormat="true" ht="16.5" hidden="false" customHeight="false" outlineLevel="0" collapsed="false">
      <c r="A20" s="11" t="n">
        <v>19</v>
      </c>
      <c r="B20" s="354" t="n">
        <v>19</v>
      </c>
      <c r="C20" s="13" t="n">
        <v>6</v>
      </c>
      <c r="D20" s="17" t="s">
        <v>610</v>
      </c>
      <c r="E20" s="17"/>
      <c r="F20" s="16" t="n">
        <v>53</v>
      </c>
      <c r="G20" s="17" t="s">
        <v>33</v>
      </c>
      <c r="H20" s="37" t="n">
        <v>523</v>
      </c>
      <c r="I20" s="20" t="n">
        <v>7</v>
      </c>
      <c r="J20" s="20" t="n">
        <v>236</v>
      </c>
      <c r="K20" s="20" t="n">
        <v>136</v>
      </c>
      <c r="L20" s="20" t="n">
        <v>0</v>
      </c>
      <c r="M20" s="20" t="n">
        <v>1</v>
      </c>
      <c r="N20" s="20"/>
      <c r="O20" s="20"/>
      <c r="P20" s="20" t="n">
        <v>41</v>
      </c>
      <c r="Q20" s="20"/>
      <c r="R20" s="20" t="n">
        <v>0</v>
      </c>
      <c r="S20" s="20" t="n">
        <v>0</v>
      </c>
      <c r="U20" s="38" t="n">
        <v>4</v>
      </c>
      <c r="V20" s="38" t="n">
        <v>2</v>
      </c>
      <c r="W20" s="38"/>
      <c r="X20" s="20"/>
      <c r="Y20" s="20"/>
      <c r="Z20" s="20"/>
      <c r="AA20" s="20"/>
      <c r="AB20" s="20"/>
      <c r="AC20" s="20" t="n">
        <v>0</v>
      </c>
      <c r="AD20" s="20" t="n">
        <v>23</v>
      </c>
      <c r="AE20" s="20" t="n">
        <f aca="false">SUM(I20:AD20)</f>
        <v>450</v>
      </c>
    </row>
    <row r="21" s="1" customFormat="true" ht="16.5" hidden="false" customHeight="false" outlineLevel="0" collapsed="false">
      <c r="A21" s="11" t="n">
        <v>20</v>
      </c>
      <c r="B21" s="354" t="n">
        <v>19</v>
      </c>
      <c r="C21" s="13" t="n">
        <v>6</v>
      </c>
      <c r="D21" s="17" t="s">
        <v>610</v>
      </c>
      <c r="E21" s="17"/>
      <c r="F21" s="16" t="n">
        <v>53</v>
      </c>
      <c r="G21" s="17" t="s">
        <v>62</v>
      </c>
      <c r="H21" s="37" t="n">
        <v>339</v>
      </c>
      <c r="I21" s="20" t="n">
        <v>7</v>
      </c>
      <c r="J21" s="20" t="n">
        <v>195</v>
      </c>
      <c r="K21" s="20" t="n">
        <v>63</v>
      </c>
      <c r="L21" s="20" t="n">
        <v>2</v>
      </c>
      <c r="M21" s="20" t="n">
        <v>0</v>
      </c>
      <c r="N21" s="20"/>
      <c r="O21" s="20"/>
      <c r="P21" s="20" t="n">
        <v>13</v>
      </c>
      <c r="Q21" s="20"/>
      <c r="R21" s="20" t="n">
        <v>1</v>
      </c>
      <c r="S21" s="20" t="n">
        <v>0</v>
      </c>
      <c r="U21" s="38" t="n">
        <v>0</v>
      </c>
      <c r="V21" s="38" t="n">
        <v>1</v>
      </c>
      <c r="W21" s="38"/>
      <c r="X21" s="20"/>
      <c r="Y21" s="20"/>
      <c r="Z21" s="20"/>
      <c r="AA21" s="20"/>
      <c r="AB21" s="20"/>
      <c r="AC21" s="20" t="n">
        <v>0</v>
      </c>
      <c r="AD21" s="20" t="n">
        <v>13</v>
      </c>
      <c r="AE21" s="20" t="n">
        <f aca="false">SUM(I21:AD21)</f>
        <v>295</v>
      </c>
    </row>
    <row r="22" s="1" customFormat="true" ht="16.5" hidden="false" customHeight="false" outlineLevel="0" collapsed="false">
      <c r="A22" s="11" t="n">
        <v>21</v>
      </c>
      <c r="B22" s="354" t="n">
        <v>19</v>
      </c>
      <c r="C22" s="13" t="n">
        <v>6</v>
      </c>
      <c r="D22" s="17" t="s">
        <v>610</v>
      </c>
      <c r="E22" s="17"/>
      <c r="F22" s="16" t="n">
        <v>54</v>
      </c>
      <c r="G22" s="17" t="s">
        <v>33</v>
      </c>
      <c r="H22" s="37" t="n">
        <v>453</v>
      </c>
      <c r="I22" s="20" t="n">
        <v>4</v>
      </c>
      <c r="J22" s="20" t="n">
        <v>270</v>
      </c>
      <c r="K22" s="20" t="n">
        <v>68</v>
      </c>
      <c r="L22" s="20" t="n">
        <v>2</v>
      </c>
      <c r="M22" s="20" t="n">
        <v>0</v>
      </c>
      <c r="N22" s="20"/>
      <c r="O22" s="20"/>
      <c r="P22" s="20" t="n">
        <v>15</v>
      </c>
      <c r="Q22" s="20"/>
      <c r="R22" s="20" t="n">
        <v>2</v>
      </c>
      <c r="S22" s="20" t="n">
        <v>0</v>
      </c>
      <c r="U22" s="38" t="n">
        <v>4</v>
      </c>
      <c r="V22" s="38" t="n">
        <v>1</v>
      </c>
      <c r="W22" s="38"/>
      <c r="X22" s="20"/>
      <c r="Y22" s="20"/>
      <c r="Z22" s="20"/>
      <c r="AA22" s="20"/>
      <c r="AB22" s="20"/>
      <c r="AC22" s="20" t="n">
        <v>0</v>
      </c>
      <c r="AD22" s="20" t="n">
        <v>5</v>
      </c>
      <c r="AE22" s="20" t="n">
        <f aca="false">SUM(I22:AD22)</f>
        <v>371</v>
      </c>
    </row>
    <row r="23" s="1" customFormat="true" ht="16.5" hidden="false" customHeight="false" outlineLevel="0" collapsed="false">
      <c r="A23" s="11" t="n">
        <v>22</v>
      </c>
      <c r="B23" s="354" t="n">
        <v>19</v>
      </c>
      <c r="C23" s="13" t="n">
        <v>6</v>
      </c>
      <c r="D23" s="17" t="s">
        <v>610</v>
      </c>
      <c r="E23" s="17"/>
      <c r="F23" s="16" t="n">
        <v>54</v>
      </c>
      <c r="G23" s="17" t="s">
        <v>34</v>
      </c>
      <c r="H23" s="37" t="n">
        <v>453</v>
      </c>
      <c r="I23" s="20" t="n">
        <v>0</v>
      </c>
      <c r="J23" s="20" t="n">
        <v>249</v>
      </c>
      <c r="K23" s="20" t="n">
        <v>89</v>
      </c>
      <c r="L23" s="20" t="n">
        <v>4</v>
      </c>
      <c r="M23" s="20" t="n">
        <v>0</v>
      </c>
      <c r="N23" s="20"/>
      <c r="O23" s="20"/>
      <c r="P23" s="20" t="n">
        <v>13</v>
      </c>
      <c r="Q23" s="20"/>
      <c r="R23" s="20" t="n">
        <v>2</v>
      </c>
      <c r="S23" s="20" t="n">
        <v>1</v>
      </c>
      <c r="U23" s="38" t="n">
        <v>2</v>
      </c>
      <c r="V23" s="38" t="n">
        <v>0</v>
      </c>
      <c r="W23" s="38"/>
      <c r="X23" s="20"/>
      <c r="Y23" s="20"/>
      <c r="Z23" s="20"/>
      <c r="AA23" s="20"/>
      <c r="AB23" s="20"/>
      <c r="AC23" s="20" t="n">
        <v>0</v>
      </c>
      <c r="AD23" s="20" t="n">
        <v>6</v>
      </c>
      <c r="AE23" s="20" t="n">
        <f aca="false">SUM(I23:AD23)</f>
        <v>366</v>
      </c>
    </row>
    <row r="24" s="1" customFormat="true" ht="16.5" hidden="false" customHeight="false" outlineLevel="0" collapsed="false">
      <c r="A24" s="11" t="n">
        <v>23</v>
      </c>
      <c r="B24" s="354" t="n">
        <v>19</v>
      </c>
      <c r="C24" s="13" t="n">
        <v>6</v>
      </c>
      <c r="D24" s="17" t="s">
        <v>610</v>
      </c>
      <c r="E24" s="17"/>
      <c r="F24" s="16" t="n">
        <v>55</v>
      </c>
      <c r="G24" s="17" t="s">
        <v>33</v>
      </c>
      <c r="H24" s="37" t="n">
        <v>214</v>
      </c>
      <c r="I24" s="20" t="n">
        <v>0</v>
      </c>
      <c r="J24" s="20" t="n">
        <v>111</v>
      </c>
      <c r="K24" s="20" t="n">
        <v>48</v>
      </c>
      <c r="L24" s="20" t="n">
        <v>1</v>
      </c>
      <c r="M24" s="20" t="n">
        <v>0</v>
      </c>
      <c r="N24" s="20"/>
      <c r="O24" s="20"/>
      <c r="P24" s="20" t="n">
        <v>9</v>
      </c>
      <c r="Q24" s="20"/>
      <c r="R24" s="20" t="n">
        <v>2</v>
      </c>
      <c r="S24" s="20" t="n">
        <v>0</v>
      </c>
      <c r="U24" s="38" t="n">
        <v>2</v>
      </c>
      <c r="V24" s="38" t="n">
        <v>1</v>
      </c>
      <c r="W24" s="38"/>
      <c r="X24" s="20"/>
      <c r="Y24" s="20"/>
      <c r="Z24" s="20"/>
      <c r="AA24" s="20"/>
      <c r="AB24" s="20"/>
      <c r="AC24" s="20" t="n">
        <v>0</v>
      </c>
      <c r="AD24" s="20" t="n">
        <v>1</v>
      </c>
      <c r="AE24" s="20" t="n">
        <f aca="false">SUM(I24:AD24)</f>
        <v>175</v>
      </c>
    </row>
    <row r="25" s="1" customFormat="true" ht="16.5" hidden="false" customHeight="false" outlineLevel="0" collapsed="false">
      <c r="A25" s="11" t="n">
        <v>24</v>
      </c>
      <c r="B25" s="354" t="n">
        <v>19</v>
      </c>
      <c r="C25" s="13" t="n">
        <v>6</v>
      </c>
      <c r="D25" s="17" t="s">
        <v>610</v>
      </c>
      <c r="E25" s="17"/>
      <c r="F25" s="16" t="n">
        <v>56</v>
      </c>
      <c r="G25" s="17" t="s">
        <v>33</v>
      </c>
      <c r="H25" s="37" t="n">
        <v>424</v>
      </c>
      <c r="I25" s="20" t="n">
        <v>1</v>
      </c>
      <c r="J25" s="20" t="n">
        <v>233</v>
      </c>
      <c r="K25" s="20" t="n">
        <v>75</v>
      </c>
      <c r="L25" s="20" t="n">
        <v>1</v>
      </c>
      <c r="M25" s="20" t="n">
        <v>1</v>
      </c>
      <c r="N25" s="20"/>
      <c r="O25" s="20"/>
      <c r="P25" s="20" t="n">
        <v>14</v>
      </c>
      <c r="Q25" s="20"/>
      <c r="R25" s="20" t="n">
        <v>2</v>
      </c>
      <c r="S25" s="20" t="n">
        <v>0</v>
      </c>
      <c r="U25" s="38" t="n">
        <v>1</v>
      </c>
      <c r="V25" s="38" t="n">
        <v>8</v>
      </c>
      <c r="W25" s="38"/>
      <c r="X25" s="20"/>
      <c r="Y25" s="20"/>
      <c r="Z25" s="20"/>
      <c r="AA25" s="20"/>
      <c r="AB25" s="20"/>
      <c r="AC25" s="20" t="n">
        <v>0</v>
      </c>
      <c r="AD25" s="20" t="n">
        <v>11</v>
      </c>
      <c r="AE25" s="20" t="n">
        <f aca="false">SUM(I25:AD25)</f>
        <v>347</v>
      </c>
    </row>
    <row r="26" s="1" customFormat="true" ht="17.25" hidden="false" customHeight="false" outlineLevel="0" collapsed="false">
      <c r="A26" s="11" t="n">
        <v>25</v>
      </c>
      <c r="B26" s="355" t="n">
        <v>19</v>
      </c>
      <c r="C26" s="13" t="n">
        <v>6</v>
      </c>
      <c r="D26" s="17" t="s">
        <v>610</v>
      </c>
      <c r="E26" s="17"/>
      <c r="F26" s="16" t="n">
        <v>56</v>
      </c>
      <c r="G26" s="17" t="s">
        <v>34</v>
      </c>
      <c r="H26" s="37" t="n">
        <v>423</v>
      </c>
      <c r="I26" s="20" t="n">
        <v>0</v>
      </c>
      <c r="J26" s="20" t="n">
        <v>267</v>
      </c>
      <c r="K26" s="20" t="n">
        <v>54</v>
      </c>
      <c r="L26" s="20" t="n">
        <v>1</v>
      </c>
      <c r="M26" s="20" t="n">
        <v>0</v>
      </c>
      <c r="N26" s="20"/>
      <c r="O26" s="20"/>
      <c r="P26" s="20" t="n">
        <v>9</v>
      </c>
      <c r="Q26" s="20"/>
      <c r="R26" s="20" t="n">
        <v>1</v>
      </c>
      <c r="S26" s="20" t="n">
        <v>0</v>
      </c>
      <c r="U26" s="38" t="n">
        <v>1</v>
      </c>
      <c r="V26" s="38" t="n">
        <v>7</v>
      </c>
      <c r="W26" s="38"/>
      <c r="X26" s="20"/>
      <c r="Y26" s="20"/>
      <c r="Z26" s="20"/>
      <c r="AA26" s="20"/>
      <c r="AB26" s="20"/>
      <c r="AC26" s="20" t="n">
        <v>0</v>
      </c>
      <c r="AD26" s="20" t="n">
        <v>5</v>
      </c>
      <c r="AE26" s="20" t="n">
        <f aca="false">SUM(I26:AD26)</f>
        <v>345</v>
      </c>
    </row>
    <row r="27" s="1" customFormat="true" ht="16.5" hidden="false" customHeight="false" outlineLevel="0" collapsed="false">
      <c r="C27" s="29" t="s">
        <v>65</v>
      </c>
      <c r="D27" s="30" t="s">
        <v>66</v>
      </c>
      <c r="E27" s="30"/>
      <c r="F27" s="30"/>
      <c r="G27" s="30"/>
      <c r="H27" s="31" t="n">
        <f aca="false">SUM(H2:H26)</f>
        <v>11756</v>
      </c>
      <c r="I27" s="31" t="n">
        <f aca="false">SUM(I2:I26)</f>
        <v>103</v>
      </c>
      <c r="J27" s="31" t="n">
        <f aca="false">SUM(J2:J26)</f>
        <v>4672</v>
      </c>
      <c r="K27" s="31" t="n">
        <f aca="false">SUM(K2:K26)</f>
        <v>2467</v>
      </c>
      <c r="L27" s="31" t="n">
        <f aca="false">SUM(L2:L26)</f>
        <v>127</v>
      </c>
      <c r="M27" s="31" t="n">
        <f aca="false">SUM(M2:M26)</f>
        <v>15</v>
      </c>
      <c r="N27" s="31" t="n">
        <f aca="false">SUM(N2:N26)</f>
        <v>0</v>
      </c>
      <c r="O27" s="31" t="n">
        <f aca="false">SUM(O2:O26)</f>
        <v>0</v>
      </c>
      <c r="P27" s="31" t="n">
        <f aca="false">SUM(P2:P26)</f>
        <v>1012</v>
      </c>
      <c r="Q27" s="31" t="n">
        <f aca="false">SUM(Q2:Q26)</f>
        <v>0</v>
      </c>
      <c r="R27" s="31" t="n">
        <f aca="false">SUM(R2:R26)</f>
        <v>183</v>
      </c>
      <c r="S27" s="31" t="n">
        <f aca="false">SUM(S2:S26)</f>
        <v>7</v>
      </c>
      <c r="T27" s="31" t="n">
        <f aca="false">SUM(T2:T26)</f>
        <v>0</v>
      </c>
      <c r="U27" s="31" t="n">
        <f aca="false">SUM(U2:U26)</f>
        <v>101</v>
      </c>
      <c r="V27" s="31" t="n">
        <f aca="false">SUM(V2:V26)</f>
        <v>64</v>
      </c>
      <c r="W27" s="31" t="n">
        <f aca="false">SUM(W2:W26)</f>
        <v>0</v>
      </c>
      <c r="X27" s="31" t="n">
        <f aca="false">SUM(X2:X26)</f>
        <v>0</v>
      </c>
      <c r="Y27" s="31" t="n">
        <f aca="false">SUM(Y2:Y26)</f>
        <v>0</v>
      </c>
      <c r="Z27" s="31" t="n">
        <f aca="false">SUM(Z2:Z26)</f>
        <v>0</v>
      </c>
      <c r="AA27" s="31" t="n">
        <f aca="false">SUM(AA2:AA26)</f>
        <v>0</v>
      </c>
      <c r="AB27" s="31" t="n">
        <f aca="false">SUM(AB2:AB26)</f>
        <v>0</v>
      </c>
      <c r="AC27" s="31" t="n">
        <f aca="false">SUM(AC2:AC26)</f>
        <v>0</v>
      </c>
      <c r="AD27" s="31" t="n">
        <f aca="false">SUM(AD2:AD26)</f>
        <v>192</v>
      </c>
      <c r="AE27" s="31" t="n">
        <f aca="false">SUM(AE2:AE26)</f>
        <v>8943</v>
      </c>
    </row>
    <row r="28" s="1" customFormat="true" ht="16.5" hidden="false" customHeight="false" outlineLevel="0" collapsed="false">
      <c r="F28" s="3"/>
      <c r="G28" s="3"/>
      <c r="U28" s="1" t="n">
        <f aca="false">U27/2</f>
        <v>50.5</v>
      </c>
      <c r="V28" s="1" t="n">
        <f aca="false">V27/2</f>
        <v>32</v>
      </c>
    </row>
    <row r="29" s="1" customFormat="true" ht="16.5" hidden="false" customHeight="true" outlineLevel="0" collapsed="false">
      <c r="C29" s="29" t="s">
        <v>67</v>
      </c>
      <c r="D29" s="32" t="s">
        <v>68</v>
      </c>
      <c r="E29" s="32"/>
      <c r="F29" s="32"/>
      <c r="G29" s="32"/>
      <c r="H29" s="33" t="s">
        <v>8</v>
      </c>
      <c r="I29" s="9" t="s">
        <v>9</v>
      </c>
      <c r="J29" s="9" t="s">
        <v>10</v>
      </c>
      <c r="K29" s="9" t="s">
        <v>11</v>
      </c>
      <c r="L29" s="9" t="s">
        <v>12</v>
      </c>
      <c r="M29" s="9" t="s">
        <v>13</v>
      </c>
      <c r="N29" s="9" t="s">
        <v>14</v>
      </c>
      <c r="O29" s="9" t="s">
        <v>15</v>
      </c>
      <c r="P29" s="9" t="s">
        <v>16</v>
      </c>
      <c r="Q29" s="9" t="s">
        <v>17</v>
      </c>
      <c r="R29" s="9" t="s">
        <v>18</v>
      </c>
      <c r="S29" s="9" t="s">
        <v>19</v>
      </c>
      <c r="T29" s="9" t="s">
        <v>20</v>
      </c>
      <c r="U29" s="9" t="s">
        <v>24</v>
      </c>
      <c r="V29" s="9" t="s">
        <v>25</v>
      </c>
      <c r="W29" s="9" t="s">
        <v>26</v>
      </c>
      <c r="X29" s="9" t="s">
        <v>27</v>
      </c>
      <c r="Y29" s="9" t="s">
        <v>28</v>
      </c>
      <c r="Z29" s="9" t="s">
        <v>29</v>
      </c>
      <c r="AA29" s="9" t="s">
        <v>30</v>
      </c>
      <c r="AB29" s="9" t="s">
        <v>31</v>
      </c>
    </row>
    <row r="30" s="1" customFormat="true" ht="16.5" hidden="false" customHeight="false" outlineLevel="0" collapsed="false">
      <c r="D30" s="32"/>
      <c r="E30" s="32"/>
      <c r="F30" s="32"/>
      <c r="G30" s="32"/>
      <c r="H30" s="20" t="n">
        <f aca="false">H27</f>
        <v>11756</v>
      </c>
      <c r="I30" s="20" t="n">
        <f aca="false">I27+50</f>
        <v>153</v>
      </c>
      <c r="J30" s="20" t="n">
        <f aca="false">J27+32</f>
        <v>4704</v>
      </c>
      <c r="K30" s="20" t="n">
        <f aca="false">K27+51</f>
        <v>2518</v>
      </c>
      <c r="L30" s="20" t="n">
        <f aca="false">L27+32</f>
        <v>159</v>
      </c>
      <c r="M30" s="20" t="n">
        <f aca="false">M27</f>
        <v>15</v>
      </c>
      <c r="N30" s="20" t="n">
        <f aca="false">N27</f>
        <v>0</v>
      </c>
      <c r="O30" s="20" t="n">
        <f aca="false">O27</f>
        <v>0</v>
      </c>
      <c r="P30" s="20" t="n">
        <f aca="false">P27</f>
        <v>1012</v>
      </c>
      <c r="Q30" s="20" t="n">
        <f aca="false">Q27</f>
        <v>0</v>
      </c>
      <c r="R30" s="20" t="n">
        <f aca="false">R27</f>
        <v>183</v>
      </c>
      <c r="S30" s="20" t="n">
        <f aca="false">S27</f>
        <v>7</v>
      </c>
      <c r="T30" s="20" t="n">
        <f aca="false">T27</f>
        <v>0</v>
      </c>
      <c r="U30" s="20" t="n">
        <f aca="false">X2</f>
        <v>0</v>
      </c>
      <c r="V30" s="20" t="n">
        <f aca="false">Y2</f>
        <v>0</v>
      </c>
      <c r="W30" s="20" t="n">
        <f aca="false">Z2</f>
        <v>0</v>
      </c>
      <c r="X30" s="20" t="n">
        <f aca="false">AA2</f>
        <v>0</v>
      </c>
      <c r="Y30" s="20" t="n">
        <f aca="false">AB2</f>
        <v>0</v>
      </c>
      <c r="Z30" s="20" t="n">
        <f aca="false">AC27</f>
        <v>0</v>
      </c>
      <c r="AA30" s="20" t="n">
        <f aca="false">AD27</f>
        <v>192</v>
      </c>
      <c r="AB30" s="20" t="n">
        <f aca="false">SUM(I30:AA30)</f>
        <v>8943</v>
      </c>
    </row>
    <row r="31" s="1" customFormat="true" ht="16.5" hidden="false" customHeight="false" outlineLevel="0" collapsed="false">
      <c r="F31" s="3"/>
      <c r="G31" s="3"/>
    </row>
    <row r="32" s="1" customFormat="true" ht="30.75" hidden="false" customHeight="true" outlineLevel="0" collapsed="false">
      <c r="C32" s="29" t="s">
        <v>69</v>
      </c>
      <c r="D32" s="32" t="s">
        <v>70</v>
      </c>
      <c r="E32" s="32"/>
      <c r="F32" s="32"/>
      <c r="G32" s="32"/>
      <c r="H32" s="33" t="s">
        <v>8</v>
      </c>
      <c r="I32" s="34" t="s">
        <v>71</v>
      </c>
      <c r="J32" s="34"/>
      <c r="K32" s="34" t="s">
        <v>72</v>
      </c>
      <c r="L32" s="34"/>
      <c r="M32" s="9" t="s">
        <v>13</v>
      </c>
      <c r="N32" s="9" t="s">
        <v>14</v>
      </c>
      <c r="O32" s="9" t="s">
        <v>15</v>
      </c>
      <c r="P32" s="9" t="s">
        <v>16</v>
      </c>
      <c r="Q32" s="9" t="s">
        <v>17</v>
      </c>
      <c r="R32" s="9" t="s">
        <v>18</v>
      </c>
      <c r="S32" s="9" t="s">
        <v>19</v>
      </c>
      <c r="T32" s="9" t="s">
        <v>20</v>
      </c>
      <c r="U32" s="9" t="s">
        <v>24</v>
      </c>
      <c r="V32" s="9" t="s">
        <v>25</v>
      </c>
      <c r="W32" s="9" t="s">
        <v>26</v>
      </c>
      <c r="X32" s="9" t="s">
        <v>27</v>
      </c>
      <c r="Y32" s="9" t="s">
        <v>28</v>
      </c>
      <c r="Z32" s="9" t="s">
        <v>29</v>
      </c>
      <c r="AA32" s="9" t="s">
        <v>30</v>
      </c>
      <c r="AB32" s="9" t="s">
        <v>31</v>
      </c>
    </row>
    <row r="33" s="1" customFormat="true" ht="16.5" hidden="false" customHeight="false" outlineLevel="0" collapsed="false">
      <c r="D33" s="32"/>
      <c r="E33" s="32"/>
      <c r="F33" s="32"/>
      <c r="G33" s="32"/>
      <c r="H33" s="20" t="n">
        <f aca="false">H27</f>
        <v>11756</v>
      </c>
      <c r="I33" s="35" t="n">
        <f aca="false">I30+K30</f>
        <v>2671</v>
      </c>
      <c r="J33" s="35"/>
      <c r="K33" s="35" t="n">
        <f aca="false">J30+L30</f>
        <v>4863</v>
      </c>
      <c r="L33" s="35"/>
      <c r="M33" s="20" t="n">
        <f aca="false">M30</f>
        <v>15</v>
      </c>
      <c r="N33" s="20" t="s">
        <v>148</v>
      </c>
      <c r="O33" s="20" t="s">
        <v>148</v>
      </c>
      <c r="P33" s="20" t="n">
        <f aca="false">P30</f>
        <v>1012</v>
      </c>
      <c r="Q33" s="20" t="s">
        <v>148</v>
      </c>
      <c r="R33" s="20" t="n">
        <f aca="false">R30</f>
        <v>183</v>
      </c>
      <c r="S33" s="20" t="n">
        <f aca="false">S30</f>
        <v>7</v>
      </c>
      <c r="T33" s="20" t="n">
        <f aca="false">T30</f>
        <v>0</v>
      </c>
      <c r="U33" s="20" t="n">
        <f aca="false">U30</f>
        <v>0</v>
      </c>
      <c r="V33" s="20" t="n">
        <f aca="false">V30</f>
        <v>0</v>
      </c>
      <c r="W33" s="20" t="n">
        <f aca="false">W30</f>
        <v>0</v>
      </c>
      <c r="X33" s="20" t="n">
        <f aca="false">X30</f>
        <v>0</v>
      </c>
      <c r="Y33" s="20" t="n">
        <f aca="false">Y30</f>
        <v>0</v>
      </c>
      <c r="Z33" s="20" t="n">
        <f aca="false">Z30</f>
        <v>0</v>
      </c>
      <c r="AA33" s="20" t="n">
        <f aca="false">AA30</f>
        <v>192</v>
      </c>
      <c r="AB33" s="20" t="n">
        <f aca="false">SUM(I33:AA33)</f>
        <v>8943</v>
      </c>
    </row>
    <row r="36" s="1" customFormat="true" ht="16.5" hidden="false" customHeight="false" outlineLevel="0" collapsed="false">
      <c r="A36" s="5" t="s">
        <v>1</v>
      </c>
      <c r="B36" s="6" t="s">
        <v>2</v>
      </c>
      <c r="C36" s="7" t="s">
        <v>3</v>
      </c>
      <c r="D36" s="5" t="s">
        <v>4</v>
      </c>
      <c r="E36" s="5" t="s">
        <v>5</v>
      </c>
      <c r="F36" s="8" t="s">
        <v>6</v>
      </c>
      <c r="G36" s="8" t="s">
        <v>7</v>
      </c>
      <c r="H36" s="8" t="s">
        <v>8</v>
      </c>
      <c r="I36" s="9" t="s">
        <v>9</v>
      </c>
      <c r="J36" s="9" t="s">
        <v>10</v>
      </c>
      <c r="K36" s="9" t="s">
        <v>11</v>
      </c>
      <c r="L36" s="9" t="s">
        <v>12</v>
      </c>
      <c r="M36" s="9" t="s">
        <v>13</v>
      </c>
      <c r="N36" s="9" t="s">
        <v>14</v>
      </c>
      <c r="O36" s="9" t="s">
        <v>15</v>
      </c>
      <c r="P36" s="9" t="s">
        <v>16</v>
      </c>
      <c r="Q36" s="9" t="s">
        <v>17</v>
      </c>
      <c r="R36" s="9" t="s">
        <v>18</v>
      </c>
      <c r="S36" s="9" t="s">
        <v>19</v>
      </c>
      <c r="T36" s="9" t="s">
        <v>20</v>
      </c>
      <c r="U36" s="10" t="s">
        <v>21</v>
      </c>
      <c r="V36" s="10" t="s">
        <v>22</v>
      </c>
      <c r="W36" s="10" t="s">
        <v>23</v>
      </c>
      <c r="X36" s="9" t="s">
        <v>24</v>
      </c>
      <c r="Y36" s="9" t="s">
        <v>25</v>
      </c>
      <c r="Z36" s="9" t="s">
        <v>26</v>
      </c>
      <c r="AA36" s="9" t="s">
        <v>27</v>
      </c>
      <c r="AB36" s="9" t="s">
        <v>28</v>
      </c>
      <c r="AC36" s="9" t="s">
        <v>29</v>
      </c>
      <c r="AD36" s="9" t="s">
        <v>30</v>
      </c>
      <c r="AE36" s="9" t="s">
        <v>31</v>
      </c>
    </row>
    <row r="37" s="1" customFormat="true" ht="16.5" hidden="false" customHeight="false" outlineLevel="0" collapsed="false">
      <c r="A37" s="11" t="n">
        <v>1</v>
      </c>
      <c r="B37" s="356" t="n">
        <v>19</v>
      </c>
      <c r="C37" s="13" t="n">
        <v>41</v>
      </c>
      <c r="D37" s="17" t="s">
        <v>611</v>
      </c>
      <c r="E37" s="17"/>
      <c r="F37" s="16" t="n">
        <v>258</v>
      </c>
      <c r="G37" s="17" t="s">
        <v>33</v>
      </c>
      <c r="H37" s="37" t="n">
        <v>572</v>
      </c>
      <c r="I37" s="20" t="n">
        <v>6</v>
      </c>
      <c r="J37" s="20" t="n">
        <v>67</v>
      </c>
      <c r="K37" s="20" t="n">
        <v>28</v>
      </c>
      <c r="L37" s="20" t="n">
        <v>4</v>
      </c>
      <c r="M37" s="20" t="n">
        <v>177</v>
      </c>
      <c r="N37" s="20" t="n">
        <v>2</v>
      </c>
      <c r="O37" s="20" t="n">
        <v>3</v>
      </c>
      <c r="P37" s="20" t="n">
        <v>1</v>
      </c>
      <c r="Q37" s="20"/>
      <c r="R37" s="20" t="n">
        <v>110</v>
      </c>
      <c r="S37" s="20" t="n">
        <v>5</v>
      </c>
      <c r="T37" s="20" t="n">
        <v>1</v>
      </c>
      <c r="U37" s="38" t="n">
        <v>0</v>
      </c>
      <c r="V37" s="38" t="n">
        <v>3</v>
      </c>
      <c r="W37" s="38"/>
      <c r="X37" s="20" t="n">
        <v>0</v>
      </c>
      <c r="Y37" s="20"/>
      <c r="Z37" s="20"/>
      <c r="AA37" s="20"/>
      <c r="AB37" s="20"/>
      <c r="AC37" s="20" t="n">
        <v>1</v>
      </c>
      <c r="AD37" s="20" t="n">
        <v>9</v>
      </c>
      <c r="AE37" s="20" t="n">
        <f aca="false">SUM(I37:AD37)</f>
        <v>417</v>
      </c>
    </row>
    <row r="38" s="1" customFormat="true" ht="16.5" hidden="false" customHeight="false" outlineLevel="0" collapsed="false">
      <c r="A38" s="11" t="n">
        <v>2</v>
      </c>
      <c r="B38" s="354" t="n">
        <v>19</v>
      </c>
      <c r="C38" s="13" t="n">
        <v>41</v>
      </c>
      <c r="D38" s="17" t="s">
        <v>611</v>
      </c>
      <c r="E38" s="17"/>
      <c r="F38" s="16" t="n">
        <v>258</v>
      </c>
      <c r="G38" s="17" t="s">
        <v>34</v>
      </c>
      <c r="H38" s="37" t="n">
        <v>571</v>
      </c>
      <c r="I38" s="20" t="n">
        <v>8</v>
      </c>
      <c r="J38" s="20" t="n">
        <v>79</v>
      </c>
      <c r="K38" s="20" t="n">
        <v>11</v>
      </c>
      <c r="L38" s="20" t="n">
        <v>4</v>
      </c>
      <c r="M38" s="20" t="n">
        <v>168</v>
      </c>
      <c r="N38" s="20" t="n">
        <v>0</v>
      </c>
      <c r="O38" s="20" t="n">
        <v>0</v>
      </c>
      <c r="P38" s="20" t="n">
        <v>0</v>
      </c>
      <c r="Q38" s="20"/>
      <c r="R38" s="20" t="n">
        <v>124</v>
      </c>
      <c r="S38" s="20" t="n">
        <v>6</v>
      </c>
      <c r="T38" s="20" t="n">
        <v>3</v>
      </c>
      <c r="U38" s="38" t="n">
        <v>0</v>
      </c>
      <c r="V38" s="38" t="n">
        <v>0</v>
      </c>
      <c r="W38" s="38"/>
      <c r="X38" s="20" t="n">
        <v>0</v>
      </c>
      <c r="Y38" s="20"/>
      <c r="Z38" s="20"/>
      <c r="AA38" s="20"/>
      <c r="AB38" s="20"/>
      <c r="AC38" s="20" t="n">
        <v>0</v>
      </c>
      <c r="AD38" s="20" t="n">
        <v>14</v>
      </c>
      <c r="AE38" s="20" t="n">
        <f aca="false">SUM(I38:AD38)</f>
        <v>417</v>
      </c>
    </row>
    <row r="39" s="1" customFormat="true" ht="16.5" hidden="false" customHeight="false" outlineLevel="0" collapsed="false">
      <c r="A39" s="11" t="n">
        <v>3</v>
      </c>
      <c r="B39" s="354" t="n">
        <v>19</v>
      </c>
      <c r="C39" s="13" t="n">
        <v>41</v>
      </c>
      <c r="D39" s="17" t="s">
        <v>611</v>
      </c>
      <c r="E39" s="17"/>
      <c r="F39" s="16" t="n">
        <v>258</v>
      </c>
      <c r="G39" s="17" t="s">
        <v>35</v>
      </c>
      <c r="H39" s="37" t="n">
        <v>571</v>
      </c>
      <c r="I39" s="20" t="n">
        <v>5</v>
      </c>
      <c r="J39" s="20" t="n">
        <v>55</v>
      </c>
      <c r="K39" s="20" t="n">
        <v>18</v>
      </c>
      <c r="L39" s="20" t="n">
        <v>3</v>
      </c>
      <c r="M39" s="20" t="n">
        <v>180</v>
      </c>
      <c r="N39" s="20" t="n">
        <v>0</v>
      </c>
      <c r="O39" s="20" t="n">
        <v>1</v>
      </c>
      <c r="P39" s="20" t="n">
        <v>1</v>
      </c>
      <c r="Q39" s="20"/>
      <c r="R39" s="20" t="n">
        <v>142</v>
      </c>
      <c r="S39" s="20" t="n">
        <v>6</v>
      </c>
      <c r="T39" s="20" t="n">
        <v>6</v>
      </c>
      <c r="U39" s="38" t="n">
        <v>0</v>
      </c>
      <c r="V39" s="38" t="n">
        <v>5</v>
      </c>
      <c r="W39" s="38"/>
      <c r="X39" s="20" t="n">
        <v>0</v>
      </c>
      <c r="Y39" s="20"/>
      <c r="Z39" s="20"/>
      <c r="AA39" s="20"/>
      <c r="AB39" s="20"/>
      <c r="AC39" s="20" t="n">
        <v>0</v>
      </c>
      <c r="AD39" s="20" t="n">
        <v>9</v>
      </c>
      <c r="AE39" s="20" t="n">
        <f aca="false">SUM(I39:AD39)</f>
        <v>431</v>
      </c>
    </row>
    <row r="40" s="1" customFormat="true" ht="16.5" hidden="false" customHeight="false" outlineLevel="0" collapsed="false">
      <c r="A40" s="11" t="n">
        <v>4</v>
      </c>
      <c r="B40" s="354" t="n">
        <v>19</v>
      </c>
      <c r="C40" s="13" t="n">
        <v>41</v>
      </c>
      <c r="D40" s="17" t="s">
        <v>611</v>
      </c>
      <c r="E40" s="17"/>
      <c r="F40" s="16" t="n">
        <v>259</v>
      </c>
      <c r="G40" s="17" t="s">
        <v>33</v>
      </c>
      <c r="H40" s="37" t="n">
        <v>470</v>
      </c>
      <c r="I40" s="20" t="n">
        <v>2</v>
      </c>
      <c r="J40" s="20" t="n">
        <v>38</v>
      </c>
      <c r="K40" s="20" t="n">
        <v>8</v>
      </c>
      <c r="L40" s="20" t="n">
        <v>0</v>
      </c>
      <c r="M40" s="20" t="n">
        <v>160</v>
      </c>
      <c r="N40" s="20" t="n">
        <v>0</v>
      </c>
      <c r="O40" s="20" t="n">
        <v>1</v>
      </c>
      <c r="P40" s="20" t="n">
        <v>3</v>
      </c>
      <c r="Q40" s="20"/>
      <c r="R40" s="20" t="n">
        <v>123</v>
      </c>
      <c r="S40" s="20" t="n">
        <v>5</v>
      </c>
      <c r="T40" s="20" t="n">
        <v>6</v>
      </c>
      <c r="U40" s="38" t="n">
        <v>0</v>
      </c>
      <c r="V40" s="38" t="n">
        <v>4</v>
      </c>
      <c r="W40" s="38"/>
      <c r="X40" s="20" t="n">
        <v>0</v>
      </c>
      <c r="Y40" s="20"/>
      <c r="Z40" s="20"/>
      <c r="AA40" s="20"/>
      <c r="AB40" s="20"/>
      <c r="AC40" s="20" t="n">
        <v>0</v>
      </c>
      <c r="AD40" s="20" t="n">
        <v>1</v>
      </c>
      <c r="AE40" s="20" t="n">
        <f aca="false">SUM(I40:AD40)</f>
        <v>351</v>
      </c>
    </row>
    <row r="41" s="1" customFormat="true" ht="16.5" hidden="false" customHeight="false" outlineLevel="0" collapsed="false">
      <c r="A41" s="11" t="n">
        <v>5</v>
      </c>
      <c r="B41" s="354" t="n">
        <v>19</v>
      </c>
      <c r="C41" s="13" t="n">
        <v>41</v>
      </c>
      <c r="D41" s="17" t="s">
        <v>611</v>
      </c>
      <c r="E41" s="17"/>
      <c r="F41" s="16" t="n">
        <v>259</v>
      </c>
      <c r="G41" s="17" t="s">
        <v>34</v>
      </c>
      <c r="H41" s="37" t="n">
        <v>469</v>
      </c>
      <c r="I41" s="20" t="n">
        <v>3</v>
      </c>
      <c r="J41" s="20" t="n">
        <v>48</v>
      </c>
      <c r="K41" s="20" t="n">
        <v>9</v>
      </c>
      <c r="L41" s="20" t="n">
        <v>3</v>
      </c>
      <c r="M41" s="20" t="n">
        <v>117</v>
      </c>
      <c r="N41" s="20" t="n">
        <v>2</v>
      </c>
      <c r="O41" s="20" t="n">
        <v>0</v>
      </c>
      <c r="P41" s="20" t="n">
        <v>2</v>
      </c>
      <c r="Q41" s="20"/>
      <c r="R41" s="20" t="n">
        <v>127</v>
      </c>
      <c r="S41" s="20" t="n">
        <v>1</v>
      </c>
      <c r="T41" s="20" t="n">
        <v>3</v>
      </c>
      <c r="U41" s="38" t="n">
        <v>0</v>
      </c>
      <c r="V41" s="38" t="n">
        <v>2</v>
      </c>
      <c r="W41" s="38"/>
      <c r="X41" s="20" t="n">
        <v>0</v>
      </c>
      <c r="Y41" s="20"/>
      <c r="Z41" s="20"/>
      <c r="AA41" s="20"/>
      <c r="AB41" s="20"/>
      <c r="AC41" s="20" t="n">
        <v>0</v>
      </c>
      <c r="AD41" s="20" t="n">
        <v>17</v>
      </c>
      <c r="AE41" s="20" t="n">
        <f aca="false">SUM(I41:AD41)</f>
        <v>334</v>
      </c>
      <c r="AF41" s="1" t="s">
        <v>612</v>
      </c>
    </row>
    <row r="42" s="1" customFormat="true" ht="16.5" hidden="false" customHeight="false" outlineLevel="0" collapsed="false">
      <c r="A42" s="11" t="n">
        <v>6</v>
      </c>
      <c r="B42" s="354" t="n">
        <v>19</v>
      </c>
      <c r="C42" s="13" t="n">
        <v>41</v>
      </c>
      <c r="D42" s="17" t="s">
        <v>611</v>
      </c>
      <c r="E42" s="17"/>
      <c r="F42" s="16" t="n">
        <v>260</v>
      </c>
      <c r="G42" s="17" t="s">
        <v>33</v>
      </c>
      <c r="H42" s="37" t="n">
        <v>390</v>
      </c>
      <c r="I42" s="20" t="n">
        <v>9</v>
      </c>
      <c r="J42" s="20" t="n">
        <v>45</v>
      </c>
      <c r="K42" s="20" t="n">
        <v>24</v>
      </c>
      <c r="L42" s="20" t="n">
        <v>1</v>
      </c>
      <c r="M42" s="20" t="n">
        <v>81</v>
      </c>
      <c r="N42" s="20" t="n">
        <v>0</v>
      </c>
      <c r="O42" s="20" t="n">
        <v>0</v>
      </c>
      <c r="P42" s="20" t="n">
        <v>1</v>
      </c>
      <c r="Q42" s="20"/>
      <c r="R42" s="20" t="n">
        <v>118</v>
      </c>
      <c r="S42" s="20" t="n">
        <v>1</v>
      </c>
      <c r="T42" s="20" t="n">
        <v>2</v>
      </c>
      <c r="U42" s="38" t="n">
        <v>0</v>
      </c>
      <c r="V42" s="38" t="n">
        <v>2</v>
      </c>
      <c r="W42" s="38"/>
      <c r="X42" s="20" t="n">
        <v>0</v>
      </c>
      <c r="Y42" s="20"/>
      <c r="Z42" s="20"/>
      <c r="AA42" s="20"/>
      <c r="AB42" s="20"/>
      <c r="AC42" s="20" t="n">
        <v>0</v>
      </c>
      <c r="AD42" s="20" t="n">
        <v>7</v>
      </c>
      <c r="AE42" s="20" t="n">
        <f aca="false">SUM(I42:AD42)</f>
        <v>291</v>
      </c>
    </row>
    <row r="43" s="1" customFormat="true" ht="16.5" hidden="false" customHeight="false" outlineLevel="0" collapsed="false">
      <c r="A43" s="11" t="n">
        <v>7</v>
      </c>
      <c r="B43" s="354" t="n">
        <v>19</v>
      </c>
      <c r="C43" s="13" t="n">
        <v>41</v>
      </c>
      <c r="D43" s="17" t="s">
        <v>611</v>
      </c>
      <c r="E43" s="17"/>
      <c r="F43" s="16" t="n">
        <v>260</v>
      </c>
      <c r="G43" s="17" t="s">
        <v>34</v>
      </c>
      <c r="H43" s="37" t="n">
        <v>390</v>
      </c>
      <c r="I43" s="20" t="n">
        <v>4</v>
      </c>
      <c r="J43" s="20" t="n">
        <v>41</v>
      </c>
      <c r="K43" s="20" t="n">
        <v>20</v>
      </c>
      <c r="L43" s="20" t="n">
        <v>7</v>
      </c>
      <c r="M43" s="20" t="n">
        <v>74</v>
      </c>
      <c r="N43" s="20" t="n">
        <v>1</v>
      </c>
      <c r="O43" s="20" t="n">
        <v>0</v>
      </c>
      <c r="P43" s="20" t="n">
        <v>2</v>
      </c>
      <c r="Q43" s="20"/>
      <c r="R43" s="20" t="n">
        <v>113</v>
      </c>
      <c r="S43" s="20" t="n">
        <v>1</v>
      </c>
      <c r="T43" s="20" t="n">
        <v>2</v>
      </c>
      <c r="U43" s="38" t="n">
        <v>1</v>
      </c>
      <c r="V43" s="38" t="n">
        <v>0</v>
      </c>
      <c r="W43" s="38"/>
      <c r="X43" s="20" t="n">
        <v>2</v>
      </c>
      <c r="Y43" s="20"/>
      <c r="Z43" s="20"/>
      <c r="AA43" s="20"/>
      <c r="AB43" s="20"/>
      <c r="AC43" s="20" t="n">
        <v>0</v>
      </c>
      <c r="AD43" s="20" t="n">
        <v>3</v>
      </c>
      <c r="AE43" s="20" t="n">
        <f aca="false">SUM(I43:AD43)</f>
        <v>271</v>
      </c>
    </row>
    <row r="44" s="1" customFormat="true" ht="16.5" hidden="false" customHeight="false" outlineLevel="0" collapsed="false">
      <c r="A44" s="11" t="n">
        <v>8</v>
      </c>
      <c r="B44" s="354" t="n">
        <v>19</v>
      </c>
      <c r="C44" s="13" t="n">
        <v>41</v>
      </c>
      <c r="D44" s="17" t="s">
        <v>611</v>
      </c>
      <c r="E44" s="17"/>
      <c r="F44" s="16" t="n">
        <v>261</v>
      </c>
      <c r="G44" s="17" t="s">
        <v>33</v>
      </c>
      <c r="H44" s="37" t="n">
        <v>643</v>
      </c>
      <c r="I44" s="20" t="n">
        <v>9</v>
      </c>
      <c r="J44" s="20" t="n">
        <v>102</v>
      </c>
      <c r="K44" s="20" t="n">
        <v>21</v>
      </c>
      <c r="L44" s="20" t="n">
        <v>3</v>
      </c>
      <c r="M44" s="20" t="n">
        <v>148</v>
      </c>
      <c r="N44" s="20" t="n">
        <v>2</v>
      </c>
      <c r="O44" s="20" t="n">
        <v>2</v>
      </c>
      <c r="P44" s="20" t="n">
        <v>0</v>
      </c>
      <c r="Q44" s="20"/>
      <c r="R44" s="20" t="n">
        <v>186</v>
      </c>
      <c r="S44" s="20" t="n">
        <v>3</v>
      </c>
      <c r="T44" s="20" t="n">
        <v>11</v>
      </c>
      <c r="U44" s="38" t="n">
        <v>4</v>
      </c>
      <c r="V44" s="38" t="n">
        <v>3</v>
      </c>
      <c r="W44" s="38"/>
      <c r="X44" s="20" t="n">
        <v>3</v>
      </c>
      <c r="Y44" s="20"/>
      <c r="Z44" s="20"/>
      <c r="AA44" s="20"/>
      <c r="AB44" s="20"/>
      <c r="AC44" s="20" t="n">
        <v>0</v>
      </c>
      <c r="AD44" s="20" t="n">
        <v>8</v>
      </c>
      <c r="AE44" s="20" t="n">
        <f aca="false">SUM(I44:AD44)</f>
        <v>505</v>
      </c>
    </row>
    <row r="45" s="1" customFormat="true" ht="16.5" hidden="false" customHeight="false" outlineLevel="0" collapsed="false">
      <c r="A45" s="11" t="n">
        <v>9</v>
      </c>
      <c r="B45" s="354" t="n">
        <v>19</v>
      </c>
      <c r="C45" s="13" t="n">
        <v>41</v>
      </c>
      <c r="D45" s="17" t="s">
        <v>611</v>
      </c>
      <c r="E45" s="17"/>
      <c r="F45" s="16" t="n">
        <v>261</v>
      </c>
      <c r="G45" s="17" t="s">
        <v>34</v>
      </c>
      <c r="H45" s="37" t="n">
        <v>557</v>
      </c>
      <c r="I45" s="20" t="n">
        <v>2</v>
      </c>
      <c r="J45" s="20" t="n">
        <v>87</v>
      </c>
      <c r="K45" s="20" t="n">
        <v>9</v>
      </c>
      <c r="L45" s="20" t="n">
        <v>0</v>
      </c>
      <c r="M45" s="20" t="n">
        <v>154</v>
      </c>
      <c r="N45" s="20" t="n">
        <v>1</v>
      </c>
      <c r="O45" s="20" t="n">
        <v>0</v>
      </c>
      <c r="P45" s="20" t="n">
        <v>3</v>
      </c>
      <c r="Q45" s="20"/>
      <c r="R45" s="20" t="n">
        <v>169</v>
      </c>
      <c r="S45" s="20" t="n">
        <v>1</v>
      </c>
      <c r="T45" s="20" t="n">
        <v>2</v>
      </c>
      <c r="U45" s="38" t="n">
        <v>1</v>
      </c>
      <c r="V45" s="38" t="n">
        <v>2</v>
      </c>
      <c r="W45" s="38"/>
      <c r="X45" s="20" t="n">
        <v>2</v>
      </c>
      <c r="Y45" s="20"/>
      <c r="Z45" s="20"/>
      <c r="AA45" s="20"/>
      <c r="AB45" s="20"/>
      <c r="AC45" s="20" t="n">
        <v>0</v>
      </c>
      <c r="AD45" s="20" t="n">
        <v>7</v>
      </c>
      <c r="AE45" s="20" t="n">
        <f aca="false">SUM(I45:AD45)</f>
        <v>440</v>
      </c>
    </row>
    <row r="46" s="1" customFormat="true" ht="16.5" hidden="false" customHeight="false" outlineLevel="0" collapsed="false">
      <c r="A46" s="11" t="n">
        <v>10</v>
      </c>
      <c r="B46" s="354" t="n">
        <v>19</v>
      </c>
      <c r="C46" s="13" t="n">
        <v>41</v>
      </c>
      <c r="D46" s="17" t="s">
        <v>611</v>
      </c>
      <c r="E46" s="17"/>
      <c r="F46" s="16" t="n">
        <v>262</v>
      </c>
      <c r="G46" s="17" t="s">
        <v>33</v>
      </c>
      <c r="H46" s="37" t="n">
        <v>669</v>
      </c>
      <c r="I46" s="20" t="n">
        <v>6</v>
      </c>
      <c r="J46" s="20" t="n">
        <v>88</v>
      </c>
      <c r="K46" s="20" t="n">
        <v>22</v>
      </c>
      <c r="L46" s="20" t="n">
        <v>4</v>
      </c>
      <c r="M46" s="20" t="n">
        <v>158</v>
      </c>
      <c r="N46" s="20" t="n">
        <v>0</v>
      </c>
      <c r="O46" s="20" t="n">
        <v>2</v>
      </c>
      <c r="P46" s="20" t="n">
        <v>4</v>
      </c>
      <c r="Q46" s="20"/>
      <c r="R46" s="20" t="n">
        <v>180</v>
      </c>
      <c r="S46" s="20" t="n">
        <v>0</v>
      </c>
      <c r="T46" s="20" t="n">
        <v>6</v>
      </c>
      <c r="U46" s="38" t="n">
        <v>1</v>
      </c>
      <c r="V46" s="38" t="n">
        <v>2</v>
      </c>
      <c r="W46" s="38"/>
      <c r="X46" s="20" t="n">
        <v>1</v>
      </c>
      <c r="Y46" s="20"/>
      <c r="Z46" s="20"/>
      <c r="AA46" s="20"/>
      <c r="AB46" s="20"/>
      <c r="AC46" s="20" t="n">
        <v>1</v>
      </c>
      <c r="AD46" s="20" t="n">
        <v>10</v>
      </c>
      <c r="AE46" s="20" t="n">
        <f aca="false">SUM(I46:AD46)</f>
        <v>485</v>
      </c>
    </row>
    <row r="47" s="1" customFormat="true" ht="16.5" hidden="false" customHeight="false" outlineLevel="0" collapsed="false">
      <c r="A47" s="11" t="n">
        <v>11</v>
      </c>
      <c r="B47" s="354" t="n">
        <v>19</v>
      </c>
      <c r="C47" s="13" t="n">
        <v>41</v>
      </c>
      <c r="D47" s="17" t="s">
        <v>611</v>
      </c>
      <c r="E47" s="17"/>
      <c r="F47" s="16" t="n">
        <v>262</v>
      </c>
      <c r="G47" s="17" t="s">
        <v>34</v>
      </c>
      <c r="H47" s="37" t="n">
        <v>669</v>
      </c>
      <c r="I47" s="20" t="n">
        <v>7</v>
      </c>
      <c r="J47" s="20" t="n">
        <v>120</v>
      </c>
      <c r="K47" s="20" t="n">
        <v>21</v>
      </c>
      <c r="L47" s="20" t="n">
        <v>8</v>
      </c>
      <c r="M47" s="20" t="n">
        <v>161</v>
      </c>
      <c r="N47" s="20" t="n">
        <v>1</v>
      </c>
      <c r="O47" s="20" t="n">
        <v>3</v>
      </c>
      <c r="P47" s="20" t="n">
        <v>1</v>
      </c>
      <c r="Q47" s="20"/>
      <c r="R47" s="20" t="n">
        <v>179</v>
      </c>
      <c r="S47" s="20" t="n">
        <v>1</v>
      </c>
      <c r="T47" s="20" t="n">
        <v>6</v>
      </c>
      <c r="U47" s="38" t="n">
        <v>3</v>
      </c>
      <c r="V47" s="38" t="n">
        <v>2</v>
      </c>
      <c r="W47" s="38"/>
      <c r="X47" s="20" t="n">
        <v>0</v>
      </c>
      <c r="Y47" s="20"/>
      <c r="Z47" s="20"/>
      <c r="AA47" s="20"/>
      <c r="AB47" s="20"/>
      <c r="AC47" s="20" t="n">
        <v>0</v>
      </c>
      <c r="AD47" s="20" t="n">
        <v>10</v>
      </c>
      <c r="AE47" s="20" t="n">
        <f aca="false">SUM(I47:AD47)</f>
        <v>523</v>
      </c>
    </row>
    <row r="48" s="1" customFormat="true" ht="16.5" hidden="false" customHeight="false" outlineLevel="0" collapsed="false">
      <c r="A48" s="11" t="n">
        <v>12</v>
      </c>
      <c r="B48" s="354" t="n">
        <v>19</v>
      </c>
      <c r="C48" s="13" t="n">
        <v>41</v>
      </c>
      <c r="D48" s="17" t="s">
        <v>611</v>
      </c>
      <c r="E48" s="17"/>
      <c r="F48" s="16" t="n">
        <v>263</v>
      </c>
      <c r="G48" s="17" t="s">
        <v>33</v>
      </c>
      <c r="H48" s="37" t="n">
        <v>406</v>
      </c>
      <c r="I48" s="20" t="n">
        <v>2</v>
      </c>
      <c r="J48" s="20" t="n">
        <v>51</v>
      </c>
      <c r="K48" s="20" t="n">
        <v>11</v>
      </c>
      <c r="L48" s="20" t="n">
        <v>2</v>
      </c>
      <c r="M48" s="20" t="n">
        <v>77</v>
      </c>
      <c r="N48" s="20" t="n">
        <v>5</v>
      </c>
      <c r="O48" s="20" t="n">
        <v>1</v>
      </c>
      <c r="P48" s="20" t="n">
        <v>0</v>
      </c>
      <c r="Q48" s="20"/>
      <c r="R48" s="20" t="n">
        <v>123</v>
      </c>
      <c r="S48" s="20" t="n">
        <v>1</v>
      </c>
      <c r="T48" s="20" t="n">
        <v>3</v>
      </c>
      <c r="U48" s="38" t="n">
        <v>0</v>
      </c>
      <c r="V48" s="38" t="n">
        <v>2</v>
      </c>
      <c r="W48" s="38"/>
      <c r="X48" s="20" t="n">
        <v>0</v>
      </c>
      <c r="Y48" s="20"/>
      <c r="Z48" s="20"/>
      <c r="AA48" s="20"/>
      <c r="AB48" s="20"/>
      <c r="AC48" s="20" t="n">
        <v>0</v>
      </c>
      <c r="AD48" s="20" t="n">
        <v>7</v>
      </c>
      <c r="AE48" s="20" t="n">
        <f aca="false">SUM(I48:AD48)</f>
        <v>285</v>
      </c>
    </row>
    <row r="49" s="1" customFormat="true" ht="16.5" hidden="false" customHeight="false" outlineLevel="0" collapsed="false">
      <c r="A49" s="11" t="n">
        <v>13</v>
      </c>
      <c r="B49" s="354" t="n">
        <v>19</v>
      </c>
      <c r="C49" s="13" t="n">
        <v>41</v>
      </c>
      <c r="D49" s="17" t="s">
        <v>611</v>
      </c>
      <c r="E49" s="17"/>
      <c r="F49" s="16" t="n">
        <v>263</v>
      </c>
      <c r="G49" s="17" t="s">
        <v>34</v>
      </c>
      <c r="H49" s="37" t="n">
        <v>406</v>
      </c>
      <c r="I49" s="20" t="n">
        <v>6</v>
      </c>
      <c r="J49" s="20" t="n">
        <v>61</v>
      </c>
      <c r="K49" s="20" t="n">
        <v>14</v>
      </c>
      <c r="L49" s="20" t="n">
        <v>9</v>
      </c>
      <c r="M49" s="20" t="n">
        <v>74</v>
      </c>
      <c r="N49" s="20" t="n">
        <v>4</v>
      </c>
      <c r="O49" s="20" t="n">
        <v>0</v>
      </c>
      <c r="P49" s="20" t="n">
        <v>0</v>
      </c>
      <c r="Q49" s="20"/>
      <c r="R49" s="20" t="n">
        <v>103</v>
      </c>
      <c r="S49" s="20" t="n">
        <v>2</v>
      </c>
      <c r="T49" s="20" t="n">
        <v>2</v>
      </c>
      <c r="U49" s="38" t="n">
        <v>0</v>
      </c>
      <c r="V49" s="38" t="n">
        <v>5</v>
      </c>
      <c r="W49" s="38"/>
      <c r="X49" s="20" t="n">
        <v>1</v>
      </c>
      <c r="Y49" s="20"/>
      <c r="Z49" s="20"/>
      <c r="AA49" s="20"/>
      <c r="AB49" s="20"/>
      <c r="AC49" s="20" t="n">
        <v>1</v>
      </c>
      <c r="AD49" s="20" t="n">
        <v>10</v>
      </c>
      <c r="AE49" s="20" t="n">
        <f aca="false">SUM(I49:AD49)</f>
        <v>292</v>
      </c>
    </row>
    <row r="50" s="1" customFormat="true" ht="16.5" hidden="false" customHeight="false" outlineLevel="0" collapsed="false">
      <c r="A50" s="11" t="n">
        <v>14</v>
      </c>
      <c r="B50" s="354" t="n">
        <v>19</v>
      </c>
      <c r="C50" s="13" t="n">
        <v>41</v>
      </c>
      <c r="D50" s="17" t="s">
        <v>611</v>
      </c>
      <c r="E50" s="17"/>
      <c r="F50" s="16" t="n">
        <v>264</v>
      </c>
      <c r="G50" s="17" t="s">
        <v>33</v>
      </c>
      <c r="H50" s="37" t="n">
        <v>484</v>
      </c>
      <c r="I50" s="20" t="n">
        <v>4</v>
      </c>
      <c r="J50" s="20" t="n">
        <v>77</v>
      </c>
      <c r="K50" s="20" t="n">
        <v>15</v>
      </c>
      <c r="L50" s="20" t="n">
        <v>1</v>
      </c>
      <c r="M50" s="20" t="n">
        <v>98</v>
      </c>
      <c r="N50" s="20" t="n">
        <v>0</v>
      </c>
      <c r="O50" s="20" t="n">
        <v>1</v>
      </c>
      <c r="P50" s="20" t="n">
        <v>0</v>
      </c>
      <c r="Q50" s="20"/>
      <c r="R50" s="20" t="n">
        <v>131</v>
      </c>
      <c r="S50" s="20" t="n">
        <v>0</v>
      </c>
      <c r="T50" s="20" t="n">
        <v>3</v>
      </c>
      <c r="U50" s="38" t="n">
        <v>0</v>
      </c>
      <c r="V50" s="38" t="n">
        <v>1</v>
      </c>
      <c r="W50" s="38"/>
      <c r="X50" s="20" t="n">
        <v>1</v>
      </c>
      <c r="Y50" s="20"/>
      <c r="Z50" s="20"/>
      <c r="AA50" s="20"/>
      <c r="AB50" s="20"/>
      <c r="AC50" s="20" t="n">
        <v>1</v>
      </c>
      <c r="AD50" s="20" t="n">
        <v>7</v>
      </c>
      <c r="AE50" s="20" t="n">
        <f aca="false">SUM(I50:AD50)</f>
        <v>340</v>
      </c>
    </row>
    <row r="51" s="1" customFormat="true" ht="16.5" hidden="false" customHeight="false" outlineLevel="0" collapsed="false">
      <c r="A51" s="11" t="n">
        <v>15</v>
      </c>
      <c r="B51" s="354" t="n">
        <v>19</v>
      </c>
      <c r="C51" s="13" t="n">
        <v>41</v>
      </c>
      <c r="D51" s="17" t="s">
        <v>611</v>
      </c>
      <c r="E51" s="17"/>
      <c r="F51" s="16" t="n">
        <v>264</v>
      </c>
      <c r="G51" s="17" t="s">
        <v>34</v>
      </c>
      <c r="H51" s="37" t="n">
        <v>483</v>
      </c>
      <c r="I51" s="20" t="n">
        <v>7</v>
      </c>
      <c r="J51" s="20" t="n">
        <v>78</v>
      </c>
      <c r="K51" s="20" t="n">
        <v>11</v>
      </c>
      <c r="L51" s="20" t="n">
        <v>1</v>
      </c>
      <c r="M51" s="20" t="n">
        <v>111</v>
      </c>
      <c r="N51" s="20" t="n">
        <v>1</v>
      </c>
      <c r="O51" s="20" t="n">
        <v>2</v>
      </c>
      <c r="P51" s="20" t="n">
        <v>1</v>
      </c>
      <c r="Q51" s="20"/>
      <c r="R51" s="20" t="n">
        <v>142</v>
      </c>
      <c r="S51" s="20" t="n">
        <v>3</v>
      </c>
      <c r="T51" s="20" t="n">
        <v>3</v>
      </c>
      <c r="U51" s="38" t="n">
        <v>0</v>
      </c>
      <c r="V51" s="38" t="n">
        <v>4</v>
      </c>
      <c r="W51" s="38"/>
      <c r="X51" s="20" t="n">
        <v>1</v>
      </c>
      <c r="Y51" s="20"/>
      <c r="Z51" s="20"/>
      <c r="AA51" s="20"/>
      <c r="AB51" s="20"/>
      <c r="AC51" s="20" t="n">
        <v>0</v>
      </c>
      <c r="AD51" s="20" t="n">
        <v>3</v>
      </c>
      <c r="AE51" s="20" t="n">
        <f aca="false">SUM(I51:AD51)</f>
        <v>368</v>
      </c>
    </row>
    <row r="52" s="1" customFormat="true" ht="16.5" hidden="false" customHeight="false" outlineLevel="0" collapsed="false">
      <c r="A52" s="11" t="n">
        <v>16</v>
      </c>
      <c r="B52" s="354" t="n">
        <v>19</v>
      </c>
      <c r="C52" s="13" t="n">
        <v>41</v>
      </c>
      <c r="D52" s="17" t="s">
        <v>611</v>
      </c>
      <c r="E52" s="17"/>
      <c r="F52" s="16" t="n">
        <v>265</v>
      </c>
      <c r="G52" s="17" t="s">
        <v>33</v>
      </c>
      <c r="H52" s="37" t="n">
        <v>643</v>
      </c>
      <c r="I52" s="20" t="n">
        <v>4</v>
      </c>
      <c r="J52" s="20" t="n">
        <v>77</v>
      </c>
      <c r="K52" s="20" t="n">
        <v>28</v>
      </c>
      <c r="L52" s="20" t="n">
        <v>3</v>
      </c>
      <c r="M52" s="20" t="n">
        <v>130</v>
      </c>
      <c r="N52" s="20" t="n">
        <v>2</v>
      </c>
      <c r="O52" s="20" t="n">
        <v>1</v>
      </c>
      <c r="P52" s="20" t="n">
        <v>2</v>
      </c>
      <c r="Q52" s="20"/>
      <c r="R52" s="20" t="n">
        <v>176</v>
      </c>
      <c r="S52" s="20" t="n">
        <v>3</v>
      </c>
      <c r="T52" s="20" t="n">
        <v>3</v>
      </c>
      <c r="U52" s="38" t="n">
        <v>2</v>
      </c>
      <c r="V52" s="38" t="n">
        <v>1</v>
      </c>
      <c r="W52" s="38"/>
      <c r="X52" s="20" t="n">
        <v>0</v>
      </c>
      <c r="Y52" s="20"/>
      <c r="Z52" s="20"/>
      <c r="AA52" s="20"/>
      <c r="AB52" s="20"/>
      <c r="AC52" s="20" t="n">
        <v>0</v>
      </c>
      <c r="AD52" s="20" t="n">
        <v>6</v>
      </c>
      <c r="AE52" s="20" t="n">
        <f aca="false">SUM(I52:AD52)</f>
        <v>438</v>
      </c>
    </row>
    <row r="53" s="1" customFormat="true" ht="16.5" hidden="false" customHeight="false" outlineLevel="0" collapsed="false">
      <c r="A53" s="11" t="n">
        <v>17</v>
      </c>
      <c r="B53" s="354" t="n">
        <v>19</v>
      </c>
      <c r="C53" s="13" t="n">
        <v>41</v>
      </c>
      <c r="D53" s="17" t="s">
        <v>611</v>
      </c>
      <c r="E53" s="17"/>
      <c r="F53" s="16" t="n">
        <v>265</v>
      </c>
      <c r="G53" s="17" t="s">
        <v>34</v>
      </c>
      <c r="H53" s="37" t="n">
        <v>642</v>
      </c>
      <c r="I53" s="20" t="n">
        <v>8</v>
      </c>
      <c r="J53" s="20" t="n">
        <v>64</v>
      </c>
      <c r="K53" s="20" t="n">
        <v>25</v>
      </c>
      <c r="L53" s="20" t="n">
        <v>5</v>
      </c>
      <c r="M53" s="20" t="n">
        <v>119</v>
      </c>
      <c r="N53" s="20" t="n">
        <v>2</v>
      </c>
      <c r="O53" s="20" t="n">
        <v>0</v>
      </c>
      <c r="P53" s="20" t="n">
        <v>0</v>
      </c>
      <c r="Q53" s="20"/>
      <c r="R53" s="20" t="n">
        <v>166</v>
      </c>
      <c r="S53" s="20" t="n">
        <v>5</v>
      </c>
      <c r="T53" s="20" t="n">
        <v>4</v>
      </c>
      <c r="U53" s="38" t="n">
        <v>1</v>
      </c>
      <c r="V53" s="38" t="n">
        <v>1</v>
      </c>
      <c r="W53" s="38"/>
      <c r="X53" s="20" t="n">
        <v>1</v>
      </c>
      <c r="Y53" s="20"/>
      <c r="Z53" s="20"/>
      <c r="AA53" s="20"/>
      <c r="AB53" s="20"/>
      <c r="AC53" s="20" t="n">
        <v>0</v>
      </c>
      <c r="AD53" s="20" t="n">
        <v>7</v>
      </c>
      <c r="AE53" s="20" t="n">
        <f aca="false">SUM(I53:AD53)</f>
        <v>408</v>
      </c>
    </row>
    <row r="54" s="1" customFormat="true" ht="16.5" hidden="false" customHeight="false" outlineLevel="0" collapsed="false">
      <c r="A54" s="11" t="n">
        <v>18</v>
      </c>
      <c r="B54" s="354" t="n">
        <v>19</v>
      </c>
      <c r="C54" s="13" t="n">
        <v>41</v>
      </c>
      <c r="D54" s="17" t="s">
        <v>611</v>
      </c>
      <c r="E54" s="17"/>
      <c r="F54" s="16" t="n">
        <v>265</v>
      </c>
      <c r="G54" s="17" t="s">
        <v>35</v>
      </c>
      <c r="H54" s="37" t="n">
        <v>642</v>
      </c>
      <c r="I54" s="20" t="n">
        <v>4</v>
      </c>
      <c r="J54" s="20" t="n">
        <v>52</v>
      </c>
      <c r="K54" s="20" t="n">
        <v>27</v>
      </c>
      <c r="L54" s="20" t="n">
        <v>5</v>
      </c>
      <c r="M54" s="20" t="n">
        <v>149</v>
      </c>
      <c r="N54" s="20" t="n">
        <v>1</v>
      </c>
      <c r="O54" s="20" t="n">
        <v>3</v>
      </c>
      <c r="P54" s="20" t="n">
        <v>2</v>
      </c>
      <c r="Q54" s="20"/>
      <c r="R54" s="20" t="n">
        <v>170</v>
      </c>
      <c r="S54" s="20" t="n">
        <v>4</v>
      </c>
      <c r="T54" s="20" t="n">
        <v>5</v>
      </c>
      <c r="U54" s="38" t="n">
        <v>3</v>
      </c>
      <c r="V54" s="38" t="n">
        <v>1</v>
      </c>
      <c r="W54" s="38"/>
      <c r="X54" s="20" t="n">
        <v>2</v>
      </c>
      <c r="Y54" s="20"/>
      <c r="Z54" s="20"/>
      <c r="AA54" s="20"/>
      <c r="AB54" s="20"/>
      <c r="AC54" s="20" t="n">
        <v>0</v>
      </c>
      <c r="AD54" s="20" t="n">
        <v>10</v>
      </c>
      <c r="AE54" s="20" t="n">
        <f aca="false">SUM(I54:AD54)</f>
        <v>438</v>
      </c>
    </row>
    <row r="55" s="1" customFormat="true" ht="16.5" hidden="false" customHeight="false" outlineLevel="0" collapsed="false">
      <c r="A55" s="11" t="n">
        <v>19</v>
      </c>
      <c r="B55" s="354" t="n">
        <v>19</v>
      </c>
      <c r="C55" s="13" t="n">
        <v>41</v>
      </c>
      <c r="D55" s="17" t="s">
        <v>611</v>
      </c>
      <c r="E55" s="17"/>
      <c r="F55" s="16" t="n">
        <v>266</v>
      </c>
      <c r="G55" s="17" t="s">
        <v>33</v>
      </c>
      <c r="H55" s="37" t="n">
        <v>622</v>
      </c>
      <c r="I55" s="20" t="n">
        <v>6</v>
      </c>
      <c r="J55" s="20" t="n">
        <v>74</v>
      </c>
      <c r="K55" s="20" t="n">
        <v>16</v>
      </c>
      <c r="L55" s="20" t="n">
        <v>5</v>
      </c>
      <c r="M55" s="20" t="n">
        <v>94</v>
      </c>
      <c r="N55" s="20" t="n">
        <v>0</v>
      </c>
      <c r="O55" s="20" t="n">
        <v>2</v>
      </c>
      <c r="P55" s="20" t="n">
        <v>2</v>
      </c>
      <c r="Q55" s="20"/>
      <c r="R55" s="20" t="n">
        <v>190</v>
      </c>
      <c r="S55" s="20" t="n">
        <v>2</v>
      </c>
      <c r="T55" s="20" t="n">
        <v>2</v>
      </c>
      <c r="U55" s="38" t="n">
        <v>2</v>
      </c>
      <c r="V55" s="38" t="n">
        <v>3</v>
      </c>
      <c r="W55" s="38"/>
      <c r="X55" s="20" t="n">
        <v>3</v>
      </c>
      <c r="Y55" s="20"/>
      <c r="Z55" s="20"/>
      <c r="AA55" s="20"/>
      <c r="AB55" s="20"/>
      <c r="AC55" s="20" t="n">
        <v>0</v>
      </c>
      <c r="AD55" s="20" t="n">
        <v>11</v>
      </c>
      <c r="AE55" s="20" t="n">
        <f aca="false">SUM(I55:AD55)</f>
        <v>412</v>
      </c>
    </row>
    <row r="56" s="1" customFormat="true" ht="16.5" hidden="false" customHeight="false" outlineLevel="0" collapsed="false">
      <c r="A56" s="11" t="n">
        <v>20</v>
      </c>
      <c r="B56" s="354" t="n">
        <v>19</v>
      </c>
      <c r="C56" s="13" t="n">
        <v>41</v>
      </c>
      <c r="D56" s="17" t="s">
        <v>611</v>
      </c>
      <c r="E56" s="17"/>
      <c r="F56" s="16" t="n">
        <v>267</v>
      </c>
      <c r="G56" s="17" t="s">
        <v>33</v>
      </c>
      <c r="H56" s="37" t="n">
        <v>421</v>
      </c>
      <c r="I56" s="20" t="n">
        <v>2</v>
      </c>
      <c r="J56" s="20" t="n">
        <v>39</v>
      </c>
      <c r="K56" s="20" t="n">
        <v>15</v>
      </c>
      <c r="L56" s="20" t="n">
        <v>2</v>
      </c>
      <c r="M56" s="20" t="n">
        <v>52</v>
      </c>
      <c r="N56" s="20" t="n">
        <v>0</v>
      </c>
      <c r="O56" s="20" t="n">
        <v>0</v>
      </c>
      <c r="P56" s="20" t="n">
        <v>0</v>
      </c>
      <c r="Q56" s="20"/>
      <c r="R56" s="20" t="n">
        <v>116</v>
      </c>
      <c r="S56" s="20" t="n">
        <v>2</v>
      </c>
      <c r="T56" s="20" t="n">
        <v>8</v>
      </c>
      <c r="U56" s="38" t="n">
        <v>1</v>
      </c>
      <c r="V56" s="38" t="n">
        <v>3</v>
      </c>
      <c r="W56" s="38"/>
      <c r="X56" s="20" t="n">
        <v>2</v>
      </c>
      <c r="Y56" s="20"/>
      <c r="Z56" s="20"/>
      <c r="AA56" s="20"/>
      <c r="AB56" s="20"/>
      <c r="AC56" s="20" t="n">
        <v>0</v>
      </c>
      <c r="AD56" s="20" t="n">
        <v>9</v>
      </c>
      <c r="AE56" s="20" t="n">
        <f aca="false">SUM(I56:AD56)</f>
        <v>251</v>
      </c>
    </row>
    <row r="57" s="1" customFormat="true" ht="16.5" hidden="false" customHeight="false" outlineLevel="0" collapsed="false">
      <c r="A57" s="11" t="n">
        <v>21</v>
      </c>
      <c r="B57" s="354" t="n">
        <v>19</v>
      </c>
      <c r="C57" s="13" t="n">
        <v>41</v>
      </c>
      <c r="D57" s="17" t="s">
        <v>611</v>
      </c>
      <c r="E57" s="17"/>
      <c r="F57" s="16" t="n">
        <v>267</v>
      </c>
      <c r="G57" s="17" t="s">
        <v>34</v>
      </c>
      <c r="H57" s="37" t="n">
        <v>421</v>
      </c>
      <c r="I57" s="20" t="n">
        <v>4</v>
      </c>
      <c r="J57" s="20" t="n">
        <v>52</v>
      </c>
      <c r="K57" s="20" t="n">
        <v>9</v>
      </c>
      <c r="L57" s="20" t="n">
        <v>1</v>
      </c>
      <c r="M57" s="20" t="n">
        <v>57</v>
      </c>
      <c r="N57" s="20" t="n">
        <v>1</v>
      </c>
      <c r="O57" s="20" t="n">
        <v>1</v>
      </c>
      <c r="P57" s="20" t="n">
        <v>0</v>
      </c>
      <c r="Q57" s="20"/>
      <c r="R57" s="20" t="n">
        <v>113</v>
      </c>
      <c r="S57" s="20" t="n">
        <v>2</v>
      </c>
      <c r="T57" s="20" t="n">
        <v>3</v>
      </c>
      <c r="U57" s="38" t="n">
        <v>2</v>
      </c>
      <c r="V57" s="38" t="n">
        <v>2</v>
      </c>
      <c r="W57" s="38"/>
      <c r="X57" s="20" t="n">
        <v>1</v>
      </c>
      <c r="Y57" s="20"/>
      <c r="Z57" s="20"/>
      <c r="AA57" s="20"/>
      <c r="AB57" s="20"/>
      <c r="AC57" s="20" t="n">
        <v>0</v>
      </c>
      <c r="AD57" s="20" t="n">
        <v>6</v>
      </c>
      <c r="AE57" s="20" t="n">
        <f aca="false">SUM(I57:AD57)</f>
        <v>254</v>
      </c>
    </row>
    <row r="58" s="1" customFormat="true" ht="16.5" hidden="false" customHeight="false" outlineLevel="0" collapsed="false">
      <c r="A58" s="11" t="n">
        <v>22</v>
      </c>
      <c r="B58" s="354" t="n">
        <v>19</v>
      </c>
      <c r="C58" s="13" t="n">
        <v>41</v>
      </c>
      <c r="D58" s="17" t="s">
        <v>611</v>
      </c>
      <c r="E58" s="17"/>
      <c r="F58" s="16" t="n">
        <v>268</v>
      </c>
      <c r="G58" s="17" t="s">
        <v>33</v>
      </c>
      <c r="H58" s="37" t="n">
        <v>748</v>
      </c>
      <c r="I58" s="20" t="n">
        <v>5</v>
      </c>
      <c r="J58" s="20" t="n">
        <v>93</v>
      </c>
      <c r="K58" s="20" t="n">
        <v>24</v>
      </c>
      <c r="L58" s="20" t="n">
        <v>6</v>
      </c>
      <c r="M58" s="20" t="n">
        <v>143</v>
      </c>
      <c r="N58" s="20" t="n">
        <v>1</v>
      </c>
      <c r="O58" s="20" t="n">
        <v>1</v>
      </c>
      <c r="P58" s="20" t="n">
        <v>3</v>
      </c>
      <c r="Q58" s="20"/>
      <c r="R58" s="20" t="n">
        <v>209</v>
      </c>
      <c r="S58" s="20" t="n">
        <v>1</v>
      </c>
      <c r="T58" s="20" t="n">
        <v>6</v>
      </c>
      <c r="U58" s="38" t="n">
        <v>1</v>
      </c>
      <c r="V58" s="38" t="n">
        <v>7</v>
      </c>
      <c r="W58" s="38"/>
      <c r="X58" s="20" t="n">
        <v>1</v>
      </c>
      <c r="Y58" s="20"/>
      <c r="Z58" s="20"/>
      <c r="AA58" s="20"/>
      <c r="AB58" s="20"/>
      <c r="AC58" s="20" t="n">
        <v>0</v>
      </c>
      <c r="AD58" s="20" t="n">
        <v>14</v>
      </c>
      <c r="AE58" s="20" t="n">
        <f aca="false">SUM(I58:AD58)</f>
        <v>515</v>
      </c>
    </row>
    <row r="59" s="1" customFormat="true" ht="16.5" hidden="false" customHeight="false" outlineLevel="0" collapsed="false">
      <c r="A59" s="11" t="n">
        <v>23</v>
      </c>
      <c r="B59" s="354" t="n">
        <v>19</v>
      </c>
      <c r="C59" s="13" t="n">
        <v>41</v>
      </c>
      <c r="D59" s="17" t="s">
        <v>611</v>
      </c>
      <c r="E59" s="17"/>
      <c r="F59" s="16" t="n">
        <v>269</v>
      </c>
      <c r="G59" s="17" t="s">
        <v>33</v>
      </c>
      <c r="H59" s="37" t="n">
        <v>676</v>
      </c>
      <c r="I59" s="20" t="n">
        <v>4</v>
      </c>
      <c r="J59" s="20" t="n">
        <v>67</v>
      </c>
      <c r="K59" s="20" t="n">
        <v>25</v>
      </c>
      <c r="L59" s="20" t="n">
        <v>4</v>
      </c>
      <c r="M59" s="20" t="n">
        <v>151</v>
      </c>
      <c r="N59" s="20" t="n">
        <v>2</v>
      </c>
      <c r="O59" s="20" t="n">
        <v>2</v>
      </c>
      <c r="P59" s="20" t="n">
        <v>0</v>
      </c>
      <c r="Q59" s="20"/>
      <c r="R59" s="20" t="n">
        <v>152</v>
      </c>
      <c r="S59" s="20" t="n">
        <v>0</v>
      </c>
      <c r="T59" s="20" t="n">
        <v>5</v>
      </c>
      <c r="U59" s="38" t="n">
        <v>0</v>
      </c>
      <c r="V59" s="38" t="n">
        <v>1</v>
      </c>
      <c r="W59" s="38"/>
      <c r="X59" s="20" t="n">
        <v>2</v>
      </c>
      <c r="Y59" s="20"/>
      <c r="Z59" s="20"/>
      <c r="AA59" s="20"/>
      <c r="AB59" s="20"/>
      <c r="AC59" s="20" t="n">
        <v>0</v>
      </c>
      <c r="AD59" s="20" t="n">
        <v>17</v>
      </c>
      <c r="AE59" s="20" t="n">
        <f aca="false">SUM(I59:AD59)</f>
        <v>432</v>
      </c>
    </row>
    <row r="60" s="1" customFormat="true" ht="16.5" hidden="false" customHeight="false" outlineLevel="0" collapsed="false">
      <c r="A60" s="11" t="n">
        <v>24</v>
      </c>
      <c r="B60" s="354" t="n">
        <v>19</v>
      </c>
      <c r="C60" s="13" t="n">
        <v>41</v>
      </c>
      <c r="D60" s="17" t="s">
        <v>611</v>
      </c>
      <c r="E60" s="17"/>
      <c r="F60" s="16" t="n">
        <v>269</v>
      </c>
      <c r="G60" s="17" t="s">
        <v>34</v>
      </c>
      <c r="H60" s="37" t="n">
        <v>676</v>
      </c>
      <c r="I60" s="20" t="n">
        <v>8</v>
      </c>
      <c r="J60" s="20" t="n">
        <v>63</v>
      </c>
      <c r="K60" s="20" t="n">
        <v>12</v>
      </c>
      <c r="L60" s="20" t="n">
        <v>6</v>
      </c>
      <c r="M60" s="20" t="n">
        <v>132</v>
      </c>
      <c r="N60" s="20" t="n">
        <v>3</v>
      </c>
      <c r="O60" s="20" t="n">
        <v>4</v>
      </c>
      <c r="P60" s="20" t="n">
        <v>2</v>
      </c>
      <c r="Q60" s="20"/>
      <c r="R60" s="20" t="n">
        <v>186</v>
      </c>
      <c r="S60" s="20" t="n">
        <v>2</v>
      </c>
      <c r="T60" s="20" t="n">
        <v>3</v>
      </c>
      <c r="U60" s="38" t="n">
        <v>0</v>
      </c>
      <c r="V60" s="38" t="n">
        <v>2</v>
      </c>
      <c r="W60" s="38"/>
      <c r="X60" s="20" t="n">
        <v>2</v>
      </c>
      <c r="Y60" s="20"/>
      <c r="Z60" s="20"/>
      <c r="AA60" s="20"/>
      <c r="AB60" s="20"/>
      <c r="AC60" s="20" t="n">
        <v>0</v>
      </c>
      <c r="AD60" s="20" t="n">
        <v>13</v>
      </c>
      <c r="AE60" s="20" t="n">
        <f aca="false">SUM(I60:AD60)</f>
        <v>438</v>
      </c>
    </row>
    <row r="61" s="1" customFormat="true" ht="16.5" hidden="false" customHeight="false" outlineLevel="0" collapsed="false">
      <c r="A61" s="11" t="n">
        <v>25</v>
      </c>
      <c r="B61" s="354" t="n">
        <v>19</v>
      </c>
      <c r="C61" s="13" t="n">
        <v>41</v>
      </c>
      <c r="D61" s="17" t="s">
        <v>611</v>
      </c>
      <c r="E61" s="17"/>
      <c r="F61" s="16" t="n">
        <v>270</v>
      </c>
      <c r="G61" s="17" t="s">
        <v>33</v>
      </c>
      <c r="H61" s="37" t="n">
        <v>549</v>
      </c>
      <c r="I61" s="20" t="n">
        <v>9</v>
      </c>
      <c r="J61" s="20" t="n">
        <v>50</v>
      </c>
      <c r="K61" s="20" t="n">
        <v>18</v>
      </c>
      <c r="L61" s="20" t="n">
        <v>4</v>
      </c>
      <c r="M61" s="20" t="n">
        <v>61</v>
      </c>
      <c r="N61" s="20" t="n">
        <v>0</v>
      </c>
      <c r="O61" s="20" t="n">
        <v>5</v>
      </c>
      <c r="P61" s="20" t="n">
        <v>0</v>
      </c>
      <c r="Q61" s="20"/>
      <c r="R61" s="20" t="n">
        <v>155</v>
      </c>
      <c r="S61" s="20" t="n">
        <v>2</v>
      </c>
      <c r="T61" s="20" t="n">
        <v>2</v>
      </c>
      <c r="U61" s="38" t="n">
        <v>3</v>
      </c>
      <c r="V61" s="38" t="n">
        <v>3</v>
      </c>
      <c r="W61" s="38"/>
      <c r="X61" s="20" t="n">
        <v>0</v>
      </c>
      <c r="Y61" s="20"/>
      <c r="Z61" s="20"/>
      <c r="AA61" s="20"/>
      <c r="AB61" s="20"/>
      <c r="AC61" s="20" t="n">
        <v>0</v>
      </c>
      <c r="AD61" s="20" t="n">
        <v>13</v>
      </c>
      <c r="AE61" s="20" t="n">
        <f aca="false">SUM(I61:AD61)</f>
        <v>325</v>
      </c>
    </row>
    <row r="62" s="1" customFormat="true" ht="16.5" hidden="false" customHeight="false" outlineLevel="0" collapsed="false">
      <c r="A62" s="11" t="n">
        <v>26</v>
      </c>
      <c r="B62" s="354" t="n">
        <v>19</v>
      </c>
      <c r="C62" s="13" t="n">
        <v>41</v>
      </c>
      <c r="D62" s="17" t="s">
        <v>611</v>
      </c>
      <c r="E62" s="17"/>
      <c r="F62" s="16" t="n">
        <v>270</v>
      </c>
      <c r="G62" s="17" t="s">
        <v>34</v>
      </c>
      <c r="H62" s="37" t="n">
        <v>549</v>
      </c>
      <c r="I62" s="20" t="n">
        <v>7</v>
      </c>
      <c r="J62" s="20" t="n">
        <v>34</v>
      </c>
      <c r="K62" s="20" t="n">
        <v>19</v>
      </c>
      <c r="L62" s="20" t="n">
        <v>8</v>
      </c>
      <c r="M62" s="20" t="n">
        <v>83</v>
      </c>
      <c r="N62" s="20" t="n">
        <v>0</v>
      </c>
      <c r="O62" s="20" t="n">
        <v>3</v>
      </c>
      <c r="P62" s="20" t="n">
        <v>2</v>
      </c>
      <c r="Q62" s="20"/>
      <c r="R62" s="20" t="n">
        <v>170</v>
      </c>
      <c r="S62" s="20" t="n">
        <v>4</v>
      </c>
      <c r="T62" s="20" t="n">
        <v>2</v>
      </c>
      <c r="U62" s="38" t="n">
        <v>3</v>
      </c>
      <c r="V62" s="38" t="n">
        <v>0</v>
      </c>
      <c r="W62" s="38"/>
      <c r="X62" s="20" t="n">
        <v>0</v>
      </c>
      <c r="Y62" s="20"/>
      <c r="Z62" s="20"/>
      <c r="AA62" s="20"/>
      <c r="AB62" s="20"/>
      <c r="AC62" s="20" t="n">
        <v>0</v>
      </c>
      <c r="AD62" s="20" t="n">
        <v>7</v>
      </c>
      <c r="AE62" s="20" t="n">
        <f aca="false">SUM(I62:AD62)</f>
        <v>342</v>
      </c>
    </row>
    <row r="63" s="1" customFormat="true" ht="16.5" hidden="false" customHeight="false" outlineLevel="0" collapsed="false">
      <c r="A63" s="11" t="n">
        <v>27</v>
      </c>
      <c r="B63" s="354" t="n">
        <v>19</v>
      </c>
      <c r="C63" s="13" t="n">
        <v>41</v>
      </c>
      <c r="D63" s="17" t="s">
        <v>611</v>
      </c>
      <c r="E63" s="17"/>
      <c r="F63" s="16" t="n">
        <v>270</v>
      </c>
      <c r="G63" s="17" t="s">
        <v>35</v>
      </c>
      <c r="H63" s="37" t="n">
        <v>549</v>
      </c>
      <c r="I63" s="20" t="n">
        <v>8</v>
      </c>
      <c r="J63" s="20" t="n">
        <v>52</v>
      </c>
      <c r="K63" s="20" t="n">
        <v>24</v>
      </c>
      <c r="L63" s="20" t="n">
        <v>6</v>
      </c>
      <c r="M63" s="20" t="n">
        <v>64</v>
      </c>
      <c r="N63" s="20" t="n">
        <v>2</v>
      </c>
      <c r="O63" s="20" t="n">
        <v>1</v>
      </c>
      <c r="P63" s="20" t="n">
        <v>1</v>
      </c>
      <c r="Q63" s="20"/>
      <c r="R63" s="20" t="n">
        <v>159</v>
      </c>
      <c r="S63" s="20" t="n">
        <v>3</v>
      </c>
      <c r="T63" s="20" t="n">
        <v>0</v>
      </c>
      <c r="U63" s="38" t="n">
        <v>3</v>
      </c>
      <c r="V63" s="38" t="n">
        <v>2</v>
      </c>
      <c r="W63" s="38"/>
      <c r="X63" s="20" t="n">
        <v>3</v>
      </c>
      <c r="Y63" s="20"/>
      <c r="Z63" s="20"/>
      <c r="AA63" s="20"/>
      <c r="AB63" s="20"/>
      <c r="AC63" s="20" t="n">
        <v>0</v>
      </c>
      <c r="AD63" s="20" t="n">
        <v>8</v>
      </c>
      <c r="AE63" s="20" t="n">
        <f aca="false">SUM(I63:AD63)</f>
        <v>336</v>
      </c>
    </row>
    <row r="64" s="1" customFormat="true" ht="16.5" hidden="false" customHeight="false" outlineLevel="0" collapsed="false">
      <c r="A64" s="11" t="n">
        <v>28</v>
      </c>
      <c r="B64" s="354" t="n">
        <v>19</v>
      </c>
      <c r="C64" s="13" t="n">
        <v>41</v>
      </c>
      <c r="D64" s="17" t="s">
        <v>611</v>
      </c>
      <c r="E64" s="17"/>
      <c r="F64" s="16" t="n">
        <v>270</v>
      </c>
      <c r="G64" s="17" t="s">
        <v>36</v>
      </c>
      <c r="H64" s="37"/>
      <c r="I64" s="20" t="n">
        <v>2</v>
      </c>
      <c r="J64" s="20" t="n">
        <v>2</v>
      </c>
      <c r="K64" s="20" t="n">
        <v>1</v>
      </c>
      <c r="L64" s="20" t="n">
        <v>0</v>
      </c>
      <c r="M64" s="20" t="n">
        <v>2</v>
      </c>
      <c r="N64" s="20" t="n">
        <v>0</v>
      </c>
      <c r="O64" s="20" t="n">
        <v>0</v>
      </c>
      <c r="P64" s="20" t="n">
        <v>0</v>
      </c>
      <c r="Q64" s="20"/>
      <c r="R64" s="20" t="n">
        <v>13</v>
      </c>
      <c r="S64" s="20" t="n">
        <v>1</v>
      </c>
      <c r="T64" s="20" t="n">
        <v>0</v>
      </c>
      <c r="U64" s="38" t="n">
        <v>1</v>
      </c>
      <c r="V64" s="38" t="n">
        <v>0</v>
      </c>
      <c r="W64" s="38"/>
      <c r="X64" s="20" t="n">
        <v>0</v>
      </c>
      <c r="Y64" s="20"/>
      <c r="Z64" s="20"/>
      <c r="AA64" s="20"/>
      <c r="AB64" s="20"/>
      <c r="AC64" s="20" t="n">
        <v>0</v>
      </c>
      <c r="AD64" s="20" t="n">
        <v>1</v>
      </c>
      <c r="AE64" s="20" t="n">
        <f aca="false">SUM(I64:AD64)</f>
        <v>23</v>
      </c>
    </row>
    <row r="65" s="1" customFormat="true" ht="16.5" hidden="false" customHeight="false" outlineLevel="0" collapsed="false">
      <c r="A65" s="11" t="n">
        <v>29</v>
      </c>
      <c r="B65" s="354" t="n">
        <v>19</v>
      </c>
      <c r="C65" s="13" t="n">
        <v>41</v>
      </c>
      <c r="D65" s="17" t="s">
        <v>611</v>
      </c>
      <c r="E65" s="17"/>
      <c r="F65" s="16" t="n">
        <v>271</v>
      </c>
      <c r="G65" s="17" t="s">
        <v>33</v>
      </c>
      <c r="H65" s="37" t="n">
        <v>501</v>
      </c>
      <c r="I65" s="20" t="n">
        <v>8</v>
      </c>
      <c r="J65" s="20" t="n">
        <v>59</v>
      </c>
      <c r="K65" s="20" t="n">
        <v>15</v>
      </c>
      <c r="L65" s="20" t="n">
        <v>1</v>
      </c>
      <c r="M65" s="20" t="n">
        <v>38</v>
      </c>
      <c r="N65" s="20" t="n">
        <v>2</v>
      </c>
      <c r="O65" s="20" t="n">
        <v>1</v>
      </c>
      <c r="P65" s="20" t="n">
        <v>17</v>
      </c>
      <c r="Q65" s="20"/>
      <c r="R65" s="20" t="n">
        <v>151</v>
      </c>
      <c r="S65" s="20" t="n">
        <v>1</v>
      </c>
      <c r="T65" s="20" t="n">
        <v>8</v>
      </c>
      <c r="U65" s="38" t="n">
        <v>1</v>
      </c>
      <c r="V65" s="38" t="n">
        <v>1</v>
      </c>
      <c r="W65" s="38"/>
      <c r="X65" s="20" t="n">
        <v>1</v>
      </c>
      <c r="Y65" s="20"/>
      <c r="Z65" s="20"/>
      <c r="AA65" s="20"/>
      <c r="AB65" s="20"/>
      <c r="AC65" s="20" t="n">
        <v>0</v>
      </c>
      <c r="AD65" s="20" t="n">
        <v>6</v>
      </c>
      <c r="AE65" s="20" t="n">
        <f aca="false">SUM(I65:AD65)</f>
        <v>310</v>
      </c>
    </row>
    <row r="66" s="1" customFormat="true" ht="16.5" hidden="false" customHeight="false" outlineLevel="0" collapsed="false">
      <c r="A66" s="11" t="n">
        <v>30</v>
      </c>
      <c r="B66" s="354" t="n">
        <v>19</v>
      </c>
      <c r="C66" s="13" t="n">
        <v>41</v>
      </c>
      <c r="D66" s="17" t="s">
        <v>611</v>
      </c>
      <c r="E66" s="17"/>
      <c r="F66" s="16" t="n">
        <v>271</v>
      </c>
      <c r="G66" s="17" t="s">
        <v>34</v>
      </c>
      <c r="H66" s="37" t="n">
        <v>500</v>
      </c>
      <c r="I66" s="20" t="n">
        <v>8</v>
      </c>
      <c r="J66" s="20" t="n">
        <v>71</v>
      </c>
      <c r="K66" s="20" t="n">
        <v>16</v>
      </c>
      <c r="L66" s="20" t="n">
        <v>4</v>
      </c>
      <c r="M66" s="20" t="n">
        <v>40</v>
      </c>
      <c r="N66" s="20" t="n">
        <v>0</v>
      </c>
      <c r="O66" s="20" t="n">
        <v>2</v>
      </c>
      <c r="P66" s="20" t="n">
        <v>13</v>
      </c>
      <c r="Q66" s="20"/>
      <c r="R66" s="20" t="n">
        <v>139</v>
      </c>
      <c r="S66" s="20" t="n">
        <v>2</v>
      </c>
      <c r="T66" s="20" t="n">
        <v>2</v>
      </c>
      <c r="U66" s="38" t="n">
        <v>2</v>
      </c>
      <c r="V66" s="38" t="n">
        <v>2</v>
      </c>
      <c r="W66" s="38"/>
      <c r="X66" s="20" t="n">
        <v>2</v>
      </c>
      <c r="Y66" s="20"/>
      <c r="Z66" s="20"/>
      <c r="AA66" s="20"/>
      <c r="AB66" s="20"/>
      <c r="AC66" s="20" t="n">
        <v>0</v>
      </c>
      <c r="AD66" s="20" t="n">
        <v>10</v>
      </c>
      <c r="AE66" s="20" t="n">
        <f aca="false">SUM(I66:AD66)</f>
        <v>313</v>
      </c>
    </row>
    <row r="67" s="1" customFormat="true" ht="16.5" hidden="false" customHeight="false" outlineLevel="0" collapsed="false">
      <c r="A67" s="11" t="n">
        <v>31</v>
      </c>
      <c r="B67" s="354" t="n">
        <v>19</v>
      </c>
      <c r="C67" s="13" t="n">
        <v>41</v>
      </c>
      <c r="D67" s="17" t="s">
        <v>611</v>
      </c>
      <c r="E67" s="17"/>
      <c r="F67" s="16" t="n">
        <v>272</v>
      </c>
      <c r="G67" s="17" t="s">
        <v>33</v>
      </c>
      <c r="H67" s="37" t="n">
        <v>553</v>
      </c>
      <c r="I67" s="20" t="n">
        <v>5</v>
      </c>
      <c r="J67" s="20" t="n">
        <v>50</v>
      </c>
      <c r="K67" s="20" t="n">
        <v>18</v>
      </c>
      <c r="L67" s="20" t="n">
        <v>3</v>
      </c>
      <c r="M67" s="20" t="n">
        <v>82</v>
      </c>
      <c r="N67" s="20" t="n">
        <v>1</v>
      </c>
      <c r="O67" s="20" t="n">
        <v>2</v>
      </c>
      <c r="P67" s="20" t="n">
        <v>1</v>
      </c>
      <c r="Q67" s="20"/>
      <c r="R67" s="20" t="n">
        <v>178</v>
      </c>
      <c r="S67" s="20" t="n">
        <v>2</v>
      </c>
      <c r="T67" s="20" t="n">
        <v>4</v>
      </c>
      <c r="U67" s="38" t="n">
        <v>1</v>
      </c>
      <c r="V67" s="38" t="n">
        <v>1</v>
      </c>
      <c r="W67" s="38"/>
      <c r="X67" s="20" t="n">
        <v>5</v>
      </c>
      <c r="Y67" s="20"/>
      <c r="Z67" s="20"/>
      <c r="AA67" s="20"/>
      <c r="AB67" s="20"/>
      <c r="AC67" s="20" t="n">
        <v>0</v>
      </c>
      <c r="AD67" s="20" t="n">
        <v>9</v>
      </c>
      <c r="AE67" s="20" t="n">
        <f aca="false">SUM(I67:AD67)</f>
        <v>362</v>
      </c>
    </row>
    <row r="68" s="1" customFormat="true" ht="16.5" hidden="false" customHeight="false" outlineLevel="0" collapsed="false">
      <c r="A68" s="11" t="n">
        <v>32</v>
      </c>
      <c r="B68" s="354" t="n">
        <v>19</v>
      </c>
      <c r="C68" s="13" t="n">
        <v>41</v>
      </c>
      <c r="D68" s="17" t="s">
        <v>611</v>
      </c>
      <c r="E68" s="17"/>
      <c r="F68" s="16" t="n">
        <v>272</v>
      </c>
      <c r="G68" s="17" t="s">
        <v>34</v>
      </c>
      <c r="H68" s="37" t="n">
        <v>552</v>
      </c>
      <c r="I68" s="20" t="n">
        <v>3</v>
      </c>
      <c r="J68" s="20" t="n">
        <v>59</v>
      </c>
      <c r="K68" s="20" t="n">
        <v>14</v>
      </c>
      <c r="L68" s="20" t="n">
        <v>3</v>
      </c>
      <c r="M68" s="20" t="n">
        <v>87</v>
      </c>
      <c r="N68" s="20" t="n">
        <v>2</v>
      </c>
      <c r="O68" s="20" t="n">
        <v>0</v>
      </c>
      <c r="P68" s="20" t="n">
        <v>3</v>
      </c>
      <c r="Q68" s="20"/>
      <c r="R68" s="20" t="n">
        <v>176</v>
      </c>
      <c r="S68" s="20" t="n">
        <v>0</v>
      </c>
      <c r="T68" s="20" t="n">
        <v>13</v>
      </c>
      <c r="U68" s="38" t="n">
        <v>2</v>
      </c>
      <c r="V68" s="38" t="n">
        <v>6</v>
      </c>
      <c r="W68" s="38"/>
      <c r="X68" s="20" t="n">
        <v>1</v>
      </c>
      <c r="Y68" s="20"/>
      <c r="Z68" s="20"/>
      <c r="AA68" s="20"/>
      <c r="AB68" s="20"/>
      <c r="AC68" s="20" t="n">
        <v>0</v>
      </c>
      <c r="AD68" s="20" t="n">
        <v>9</v>
      </c>
      <c r="AE68" s="20" t="n">
        <f aca="false">SUM(I68:AD68)</f>
        <v>378</v>
      </c>
    </row>
    <row r="69" s="1" customFormat="true" ht="16.5" hidden="false" customHeight="false" outlineLevel="0" collapsed="false">
      <c r="A69" s="11" t="n">
        <v>33</v>
      </c>
      <c r="B69" s="354" t="n">
        <v>19</v>
      </c>
      <c r="C69" s="13" t="n">
        <v>41</v>
      </c>
      <c r="D69" s="17" t="s">
        <v>611</v>
      </c>
      <c r="E69" s="17"/>
      <c r="F69" s="16" t="n">
        <v>273</v>
      </c>
      <c r="G69" s="17" t="s">
        <v>33</v>
      </c>
      <c r="H69" s="37" t="n">
        <v>556</v>
      </c>
      <c r="I69" s="20" t="n">
        <v>10</v>
      </c>
      <c r="J69" s="20" t="n">
        <v>95</v>
      </c>
      <c r="K69" s="20" t="n">
        <v>18</v>
      </c>
      <c r="L69" s="20" t="n">
        <v>2</v>
      </c>
      <c r="M69" s="20" t="n">
        <v>69</v>
      </c>
      <c r="N69" s="20" t="n">
        <v>1</v>
      </c>
      <c r="O69" s="20" t="n">
        <v>2</v>
      </c>
      <c r="P69" s="20" t="n">
        <v>4</v>
      </c>
      <c r="Q69" s="20"/>
      <c r="R69" s="20" t="n">
        <v>124</v>
      </c>
      <c r="S69" s="20" t="n">
        <v>0</v>
      </c>
      <c r="T69" s="20" t="n">
        <v>1</v>
      </c>
      <c r="U69" s="38" t="n">
        <v>3</v>
      </c>
      <c r="V69" s="38" t="n">
        <v>4</v>
      </c>
      <c r="W69" s="38"/>
      <c r="X69" s="20" t="n">
        <v>3</v>
      </c>
      <c r="Y69" s="20"/>
      <c r="Z69" s="20"/>
      <c r="AA69" s="20"/>
      <c r="AB69" s="20"/>
      <c r="AC69" s="20" t="n">
        <v>1</v>
      </c>
      <c r="AD69" s="20" t="n">
        <v>15</v>
      </c>
      <c r="AE69" s="20" t="n">
        <f aca="false">SUM(I69:AD69)</f>
        <v>352</v>
      </c>
    </row>
    <row r="70" s="1" customFormat="true" ht="16.5" hidden="false" customHeight="false" outlineLevel="0" collapsed="false">
      <c r="A70" s="11" t="n">
        <v>34</v>
      </c>
      <c r="B70" s="354" t="n">
        <v>19</v>
      </c>
      <c r="C70" s="13" t="n">
        <v>41</v>
      </c>
      <c r="D70" s="17" t="s">
        <v>611</v>
      </c>
      <c r="E70" s="17"/>
      <c r="F70" s="16" t="n">
        <v>273</v>
      </c>
      <c r="G70" s="17" t="s">
        <v>34</v>
      </c>
      <c r="H70" s="37" t="n">
        <v>556</v>
      </c>
      <c r="I70" s="20" t="n">
        <v>1</v>
      </c>
      <c r="J70" s="20" t="n">
        <v>84</v>
      </c>
      <c r="K70" s="20" t="n">
        <v>30</v>
      </c>
      <c r="L70" s="20" t="n">
        <v>7</v>
      </c>
      <c r="M70" s="20" t="n">
        <v>69</v>
      </c>
      <c r="N70" s="20" t="n">
        <v>0</v>
      </c>
      <c r="O70" s="20" t="n">
        <v>1</v>
      </c>
      <c r="P70" s="20" t="n">
        <v>2</v>
      </c>
      <c r="Q70" s="20"/>
      <c r="R70" s="20" t="n">
        <v>144</v>
      </c>
      <c r="S70" s="20" t="n">
        <v>2</v>
      </c>
      <c r="T70" s="20" t="n">
        <v>6</v>
      </c>
      <c r="U70" s="38" t="n">
        <v>3</v>
      </c>
      <c r="V70" s="38" t="n">
        <v>4</v>
      </c>
      <c r="W70" s="38"/>
      <c r="X70" s="20" t="n">
        <v>3</v>
      </c>
      <c r="Y70" s="20"/>
      <c r="Z70" s="20"/>
      <c r="AA70" s="20"/>
      <c r="AB70" s="20"/>
      <c r="AC70" s="20" t="n">
        <v>0</v>
      </c>
      <c r="AD70" s="20" t="n">
        <v>10</v>
      </c>
      <c r="AE70" s="20" t="n">
        <f aca="false">SUM(I70:AD70)</f>
        <v>366</v>
      </c>
    </row>
    <row r="71" s="1" customFormat="true" ht="16.5" hidden="false" customHeight="false" outlineLevel="0" collapsed="false">
      <c r="A71" s="11" t="n">
        <v>35</v>
      </c>
      <c r="B71" s="354" t="n">
        <v>19</v>
      </c>
      <c r="C71" s="13" t="n">
        <v>41</v>
      </c>
      <c r="D71" s="17" t="s">
        <v>611</v>
      </c>
      <c r="E71" s="17"/>
      <c r="F71" s="16" t="n">
        <v>274</v>
      </c>
      <c r="G71" s="17" t="s">
        <v>33</v>
      </c>
      <c r="H71" s="37" t="n">
        <v>627</v>
      </c>
      <c r="I71" s="20" t="n">
        <v>7</v>
      </c>
      <c r="J71" s="20" t="n">
        <v>80</v>
      </c>
      <c r="K71" s="20" t="n">
        <v>27</v>
      </c>
      <c r="L71" s="20" t="n">
        <v>8</v>
      </c>
      <c r="M71" s="20" t="n">
        <v>58</v>
      </c>
      <c r="N71" s="20" t="n">
        <v>0</v>
      </c>
      <c r="O71" s="20" t="n">
        <v>5</v>
      </c>
      <c r="P71" s="20" t="n">
        <v>2</v>
      </c>
      <c r="Q71" s="20"/>
      <c r="R71" s="20" t="n">
        <v>158</v>
      </c>
      <c r="S71" s="20" t="n">
        <v>1</v>
      </c>
      <c r="T71" s="20" t="n">
        <v>5</v>
      </c>
      <c r="U71" s="38" t="n">
        <v>1</v>
      </c>
      <c r="V71" s="38" t="n">
        <v>3</v>
      </c>
      <c r="W71" s="38"/>
      <c r="X71" s="20" t="n">
        <v>3</v>
      </c>
      <c r="Y71" s="20"/>
      <c r="Z71" s="20"/>
      <c r="AA71" s="20"/>
      <c r="AB71" s="20"/>
      <c r="AC71" s="20" t="n">
        <v>0</v>
      </c>
      <c r="AD71" s="20" t="n">
        <v>14</v>
      </c>
      <c r="AE71" s="20" t="n">
        <f aca="false">SUM(I71:AD71)</f>
        <v>372</v>
      </c>
    </row>
    <row r="72" s="1" customFormat="true" ht="16.5" hidden="false" customHeight="false" outlineLevel="0" collapsed="false">
      <c r="A72" s="11" t="n">
        <v>36</v>
      </c>
      <c r="B72" s="354" t="n">
        <v>19</v>
      </c>
      <c r="C72" s="13" t="n">
        <v>41</v>
      </c>
      <c r="D72" s="17" t="s">
        <v>611</v>
      </c>
      <c r="E72" s="17"/>
      <c r="F72" s="16" t="n">
        <v>274</v>
      </c>
      <c r="G72" s="17" t="s">
        <v>34</v>
      </c>
      <c r="H72" s="37" t="n">
        <v>627</v>
      </c>
      <c r="I72" s="20" t="n">
        <v>5</v>
      </c>
      <c r="J72" s="20" t="n">
        <v>58</v>
      </c>
      <c r="K72" s="20" t="n">
        <v>29</v>
      </c>
      <c r="L72" s="20" t="n">
        <v>3</v>
      </c>
      <c r="M72" s="20" t="n">
        <v>78</v>
      </c>
      <c r="N72" s="20" t="n">
        <v>0</v>
      </c>
      <c r="O72" s="20" t="n">
        <v>7</v>
      </c>
      <c r="P72" s="20" t="n">
        <v>2</v>
      </c>
      <c r="Q72" s="20"/>
      <c r="R72" s="20" t="n">
        <v>179</v>
      </c>
      <c r="S72" s="20" t="n">
        <v>3</v>
      </c>
      <c r="T72" s="20" t="n">
        <v>3</v>
      </c>
      <c r="U72" s="38" t="n">
        <v>3</v>
      </c>
      <c r="V72" s="38" t="n">
        <v>3</v>
      </c>
      <c r="W72" s="38"/>
      <c r="X72" s="20" t="n">
        <v>4</v>
      </c>
      <c r="Y72" s="20"/>
      <c r="Z72" s="20"/>
      <c r="AA72" s="20"/>
      <c r="AB72" s="20"/>
      <c r="AC72" s="20" t="n">
        <v>0</v>
      </c>
      <c r="AD72" s="20" t="n">
        <v>8</v>
      </c>
      <c r="AE72" s="20" t="n">
        <f aca="false">SUM(I72:AD72)</f>
        <v>385</v>
      </c>
    </row>
    <row r="73" s="1" customFormat="true" ht="17.25" hidden="false" customHeight="false" outlineLevel="0" collapsed="false">
      <c r="A73" s="11" t="n">
        <v>37</v>
      </c>
      <c r="B73" s="355" t="n">
        <v>19</v>
      </c>
      <c r="C73" s="13" t="n">
        <v>41</v>
      </c>
      <c r="D73" s="17" t="s">
        <v>611</v>
      </c>
      <c r="E73" s="17"/>
      <c r="F73" s="16" t="n">
        <v>274</v>
      </c>
      <c r="G73" s="17" t="s">
        <v>35</v>
      </c>
      <c r="H73" s="37" t="n">
        <v>627</v>
      </c>
      <c r="I73" s="20" t="n">
        <v>11</v>
      </c>
      <c r="J73" s="20" t="n">
        <v>73</v>
      </c>
      <c r="K73" s="20" t="n">
        <v>20</v>
      </c>
      <c r="L73" s="20" t="n">
        <v>5</v>
      </c>
      <c r="M73" s="20" t="n">
        <v>54</v>
      </c>
      <c r="N73" s="20" t="n">
        <v>0</v>
      </c>
      <c r="O73" s="20" t="n">
        <v>1</v>
      </c>
      <c r="P73" s="20" t="n">
        <v>0</v>
      </c>
      <c r="Q73" s="20"/>
      <c r="R73" s="20" t="n">
        <v>177</v>
      </c>
      <c r="S73" s="20" t="n">
        <v>4</v>
      </c>
      <c r="T73" s="20" t="n">
        <v>6</v>
      </c>
      <c r="U73" s="38" t="n">
        <v>1</v>
      </c>
      <c r="V73" s="38" t="n">
        <v>6</v>
      </c>
      <c r="W73" s="38"/>
      <c r="X73" s="20" t="n">
        <v>2</v>
      </c>
      <c r="Y73" s="20"/>
      <c r="Z73" s="20"/>
      <c r="AA73" s="20"/>
      <c r="AB73" s="20"/>
      <c r="AC73" s="20" t="n">
        <v>0</v>
      </c>
      <c r="AD73" s="20" t="n">
        <v>10</v>
      </c>
      <c r="AE73" s="20" t="n">
        <f aca="false">SUM(I73:AD73)</f>
        <v>370</v>
      </c>
    </row>
    <row r="74" s="1" customFormat="true" ht="16.5" hidden="false" customHeight="false" outlineLevel="0" collapsed="false">
      <c r="C74" s="29" t="s">
        <v>65</v>
      </c>
      <c r="D74" s="30" t="s">
        <v>66</v>
      </c>
      <c r="E74" s="30"/>
      <c r="F74" s="30"/>
      <c r="G74" s="30"/>
      <c r="H74" s="31" t="n">
        <f aca="false">SUM(H37:H73)</f>
        <v>19987</v>
      </c>
      <c r="I74" s="31" t="n">
        <f aca="false">SUM(I37:I73)</f>
        <v>209</v>
      </c>
      <c r="J74" s="31" t="n">
        <f aca="false">SUM(J37:J73)</f>
        <v>2385</v>
      </c>
      <c r="K74" s="31" t="n">
        <f aca="false">SUM(K37:K73)</f>
        <v>672</v>
      </c>
      <c r="L74" s="31" t="n">
        <f aca="false">SUM(L37:L73)</f>
        <v>141</v>
      </c>
      <c r="M74" s="31" t="n">
        <f aca="false">SUM(M37:M73)</f>
        <v>3750</v>
      </c>
      <c r="N74" s="31" t="n">
        <f aca="false">SUM(N37:N73)</f>
        <v>39</v>
      </c>
      <c r="O74" s="31" t="n">
        <f aca="false">SUM(O37:O73)</f>
        <v>60</v>
      </c>
      <c r="P74" s="31" t="n">
        <f aca="false">SUM(P37:P73)</f>
        <v>77</v>
      </c>
      <c r="Q74" s="31" t="n">
        <f aca="false">SUM(Q37:Q73)</f>
        <v>0</v>
      </c>
      <c r="R74" s="31" t="n">
        <f aca="false">SUM(R37:R73)</f>
        <v>5471</v>
      </c>
      <c r="S74" s="31" t="n">
        <f aca="false">SUM(S37:S73)</f>
        <v>82</v>
      </c>
      <c r="T74" s="31" t="n">
        <f aca="false">SUM(T37:T73)</f>
        <v>150</v>
      </c>
      <c r="U74" s="31" t="n">
        <f aca="false">SUM(U37:U73)</f>
        <v>49</v>
      </c>
      <c r="V74" s="31" t="n">
        <f aca="false">SUM(V37:V73)</f>
        <v>93</v>
      </c>
      <c r="W74" s="31" t="n">
        <f aca="false">SUM(W37:W73)</f>
        <v>0</v>
      </c>
      <c r="X74" s="31" t="n">
        <f aca="false">SUM(X37:X73)</f>
        <v>52</v>
      </c>
      <c r="Y74" s="31" t="n">
        <f aca="false">SUM(Y37:Y73)</f>
        <v>0</v>
      </c>
      <c r="Z74" s="31" t="n">
        <f aca="false">SUM(Z37:Z73)</f>
        <v>0</v>
      </c>
      <c r="AA74" s="31" t="n">
        <f aca="false">SUM(AA37:AA73)</f>
        <v>0</v>
      </c>
      <c r="AB74" s="31" t="n">
        <f aca="false">SUM(AB37:AB73)</f>
        <v>0</v>
      </c>
      <c r="AC74" s="31" t="n">
        <f aca="false">SUM(AC37:AC73)</f>
        <v>5</v>
      </c>
      <c r="AD74" s="31" t="n">
        <f aca="false">SUM(AD37:AD73)</f>
        <v>335</v>
      </c>
      <c r="AE74" s="31" t="n">
        <f aca="false">SUM(AE37:AE73)</f>
        <v>13570</v>
      </c>
    </row>
    <row r="75" s="1" customFormat="true" ht="16.5" hidden="false" customHeight="false" outlineLevel="0" collapsed="false">
      <c r="F75" s="3"/>
      <c r="G75" s="3"/>
      <c r="U75" s="1" t="n">
        <f aca="false">U74/2</f>
        <v>24.5</v>
      </c>
      <c r="V75" s="1" t="n">
        <f aca="false">V74/2</f>
        <v>46.5</v>
      </c>
    </row>
    <row r="76" s="1" customFormat="true" ht="16.5" hidden="false" customHeight="true" outlineLevel="0" collapsed="false">
      <c r="C76" s="29" t="s">
        <v>67</v>
      </c>
      <c r="D76" s="32" t="s">
        <v>68</v>
      </c>
      <c r="E76" s="32"/>
      <c r="F76" s="32"/>
      <c r="G76" s="32"/>
      <c r="H76" s="33" t="s">
        <v>8</v>
      </c>
      <c r="I76" s="9" t="s">
        <v>9</v>
      </c>
      <c r="J76" s="9" t="s">
        <v>10</v>
      </c>
      <c r="K76" s="9" t="s">
        <v>11</v>
      </c>
      <c r="L76" s="9" t="s">
        <v>12</v>
      </c>
      <c r="M76" s="9" t="s">
        <v>13</v>
      </c>
      <c r="N76" s="9" t="s">
        <v>14</v>
      </c>
      <c r="O76" s="9" t="s">
        <v>15</v>
      </c>
      <c r="P76" s="9" t="s">
        <v>16</v>
      </c>
      <c r="Q76" s="9" t="s">
        <v>17</v>
      </c>
      <c r="R76" s="9" t="s">
        <v>18</v>
      </c>
      <c r="S76" s="9" t="s">
        <v>19</v>
      </c>
      <c r="T76" s="9" t="s">
        <v>20</v>
      </c>
      <c r="U76" s="9" t="s">
        <v>24</v>
      </c>
      <c r="V76" s="9" t="s">
        <v>25</v>
      </c>
      <c r="W76" s="9" t="s">
        <v>26</v>
      </c>
      <c r="X76" s="9" t="s">
        <v>27</v>
      </c>
      <c r="Y76" s="9" t="s">
        <v>28</v>
      </c>
      <c r="Z76" s="9" t="s">
        <v>29</v>
      </c>
      <c r="AA76" s="9" t="s">
        <v>30</v>
      </c>
      <c r="AB76" s="9" t="s">
        <v>31</v>
      </c>
    </row>
    <row r="77" s="1" customFormat="true" ht="16.5" hidden="false" customHeight="false" outlineLevel="0" collapsed="false">
      <c r="D77" s="32"/>
      <c r="E77" s="32"/>
      <c r="F77" s="32"/>
      <c r="G77" s="32"/>
      <c r="H77" s="20" t="n">
        <f aca="false">H74</f>
        <v>19987</v>
      </c>
      <c r="I77" s="20" t="n">
        <f aca="false">I74+24</f>
        <v>233</v>
      </c>
      <c r="J77" s="20" t="n">
        <f aca="false">J74+47</f>
        <v>2432</v>
      </c>
      <c r="K77" s="20" t="n">
        <f aca="false">K74+25</f>
        <v>697</v>
      </c>
      <c r="L77" s="20" t="n">
        <f aca="false">L74+46</f>
        <v>187</v>
      </c>
      <c r="M77" s="20" t="n">
        <f aca="false">M74</f>
        <v>3750</v>
      </c>
      <c r="N77" s="20" t="n">
        <f aca="false">N74</f>
        <v>39</v>
      </c>
      <c r="O77" s="20" t="n">
        <f aca="false">O74</f>
        <v>60</v>
      </c>
      <c r="P77" s="20" t="n">
        <f aca="false">P74</f>
        <v>77</v>
      </c>
      <c r="Q77" s="20" t="n">
        <f aca="false">Q74</f>
        <v>0</v>
      </c>
      <c r="R77" s="20" t="n">
        <f aca="false">R74</f>
        <v>5471</v>
      </c>
      <c r="S77" s="20" t="n">
        <f aca="false">S74</f>
        <v>82</v>
      </c>
      <c r="T77" s="20" t="n">
        <f aca="false">T74</f>
        <v>150</v>
      </c>
      <c r="U77" s="20" t="n">
        <v>52</v>
      </c>
      <c r="V77" s="20" t="n">
        <f aca="false">Y37</f>
        <v>0</v>
      </c>
      <c r="W77" s="20" t="n">
        <f aca="false">Z37</f>
        <v>0</v>
      </c>
      <c r="X77" s="20" t="n">
        <f aca="false">AA37</f>
        <v>0</v>
      </c>
      <c r="Y77" s="20" t="n">
        <f aca="false">AB37</f>
        <v>0</v>
      </c>
      <c r="Z77" s="20" t="n">
        <f aca="false">AC74</f>
        <v>5</v>
      </c>
      <c r="AA77" s="20" t="n">
        <f aca="false">AD74</f>
        <v>335</v>
      </c>
      <c r="AB77" s="20" t="n">
        <f aca="false">SUM(I77:AA77)</f>
        <v>13570</v>
      </c>
    </row>
    <row r="78" s="1" customFormat="true" ht="16.5" hidden="false" customHeight="false" outlineLevel="0" collapsed="false">
      <c r="F78" s="3"/>
      <c r="G78" s="3"/>
    </row>
    <row r="79" s="1" customFormat="true" ht="30.75" hidden="false" customHeight="true" outlineLevel="0" collapsed="false">
      <c r="C79" s="29" t="s">
        <v>69</v>
      </c>
      <c r="D79" s="32" t="s">
        <v>70</v>
      </c>
      <c r="E79" s="32"/>
      <c r="F79" s="32"/>
      <c r="G79" s="32"/>
      <c r="H79" s="33" t="s">
        <v>8</v>
      </c>
      <c r="I79" s="34" t="s">
        <v>71</v>
      </c>
      <c r="J79" s="34"/>
      <c r="K79" s="34" t="s">
        <v>72</v>
      </c>
      <c r="L79" s="34"/>
      <c r="M79" s="9" t="s">
        <v>13</v>
      </c>
      <c r="N79" s="9" t="s">
        <v>14</v>
      </c>
      <c r="O79" s="9" t="s">
        <v>15</v>
      </c>
      <c r="P79" s="9" t="s">
        <v>16</v>
      </c>
      <c r="Q79" s="9" t="s">
        <v>17</v>
      </c>
      <c r="R79" s="9" t="s">
        <v>18</v>
      </c>
      <c r="S79" s="9" t="s">
        <v>19</v>
      </c>
      <c r="T79" s="9" t="s">
        <v>20</v>
      </c>
      <c r="U79" s="9" t="s">
        <v>24</v>
      </c>
      <c r="V79" s="9" t="s">
        <v>25</v>
      </c>
      <c r="W79" s="9" t="s">
        <v>26</v>
      </c>
      <c r="X79" s="9" t="s">
        <v>27</v>
      </c>
      <c r="Y79" s="9" t="s">
        <v>28</v>
      </c>
      <c r="Z79" s="9" t="s">
        <v>29</v>
      </c>
      <c r="AA79" s="9" t="s">
        <v>30</v>
      </c>
      <c r="AB79" s="9" t="s">
        <v>31</v>
      </c>
    </row>
    <row r="80" s="1" customFormat="true" ht="16.5" hidden="false" customHeight="false" outlineLevel="0" collapsed="false">
      <c r="D80" s="32"/>
      <c r="E80" s="32"/>
      <c r="F80" s="32"/>
      <c r="G80" s="32"/>
      <c r="H80" s="20" t="n">
        <f aca="false">H74</f>
        <v>19987</v>
      </c>
      <c r="I80" s="35" t="n">
        <f aca="false">I77+K77</f>
        <v>930</v>
      </c>
      <c r="J80" s="35"/>
      <c r="K80" s="35" t="n">
        <f aca="false">J77+L77</f>
        <v>2619</v>
      </c>
      <c r="L80" s="35"/>
      <c r="M80" s="20" t="n">
        <f aca="false">M77</f>
        <v>3750</v>
      </c>
      <c r="N80" s="20" t="n">
        <f aca="false">N77</f>
        <v>39</v>
      </c>
      <c r="O80" s="20" t="n">
        <f aca="false">O77</f>
        <v>60</v>
      </c>
      <c r="P80" s="20" t="n">
        <f aca="false">P77</f>
        <v>77</v>
      </c>
      <c r="Q80" s="20" t="s">
        <v>148</v>
      </c>
      <c r="R80" s="20" t="n">
        <f aca="false">R77</f>
        <v>5471</v>
      </c>
      <c r="S80" s="20" t="n">
        <f aca="false">S77</f>
        <v>82</v>
      </c>
      <c r="T80" s="20" t="n">
        <f aca="false">T77</f>
        <v>150</v>
      </c>
      <c r="U80" s="20" t="n">
        <f aca="false">U77</f>
        <v>52</v>
      </c>
      <c r="V80" s="20" t="n">
        <f aca="false">V77</f>
        <v>0</v>
      </c>
      <c r="W80" s="20" t="n">
        <f aca="false">W77</f>
        <v>0</v>
      </c>
      <c r="X80" s="20" t="n">
        <f aca="false">X77</f>
        <v>0</v>
      </c>
      <c r="Y80" s="20" t="n">
        <f aca="false">Y77</f>
        <v>0</v>
      </c>
      <c r="Z80" s="20" t="n">
        <f aca="false">Z77</f>
        <v>5</v>
      </c>
      <c r="AA80" s="20" t="n">
        <f aca="false">AA77</f>
        <v>335</v>
      </c>
      <c r="AB80" s="20" t="n">
        <f aca="false">SUM(I80:AA80)</f>
        <v>13570</v>
      </c>
    </row>
    <row r="82" customFormat="false" ht="15" hidden="false" customHeight="false" outlineLevel="0" collapsed="false">
      <c r="D82" s="0" t="s">
        <v>613</v>
      </c>
    </row>
    <row r="83" s="81" customFormat="true" ht="16.5" hidden="false" customHeight="false" outlineLevel="0" collapsed="false">
      <c r="A83" s="41" t="n">
        <v>5</v>
      </c>
      <c r="B83" s="357" t="n">
        <v>19</v>
      </c>
      <c r="C83" s="43" t="n">
        <v>41</v>
      </c>
      <c r="D83" s="253" t="s">
        <v>611</v>
      </c>
      <c r="E83" s="253"/>
      <c r="F83" s="358" t="n">
        <v>259</v>
      </c>
      <c r="G83" s="253" t="s">
        <v>34</v>
      </c>
      <c r="H83" s="359" t="n">
        <v>469</v>
      </c>
      <c r="I83" s="81" t="n">
        <v>3</v>
      </c>
      <c r="J83" s="81" t="n">
        <v>48</v>
      </c>
      <c r="K83" s="81" t="n">
        <v>9</v>
      </c>
      <c r="L83" s="81" t="n">
        <v>3</v>
      </c>
      <c r="M83" s="81" t="n">
        <v>2</v>
      </c>
      <c r="N83" s="81" t="n">
        <v>0</v>
      </c>
      <c r="O83" s="81" t="n">
        <v>0</v>
      </c>
      <c r="P83" s="81" t="n">
        <v>2</v>
      </c>
      <c r="R83" s="81" t="n">
        <v>127</v>
      </c>
      <c r="S83" s="81" t="n">
        <v>1</v>
      </c>
      <c r="T83" s="81" t="n">
        <v>3</v>
      </c>
      <c r="U83" s="253" t="n">
        <v>0</v>
      </c>
      <c r="V83" s="253" t="n">
        <v>2</v>
      </c>
      <c r="W83" s="253"/>
      <c r="X83" s="81" t="n">
        <v>0</v>
      </c>
      <c r="AC83" s="81" t="n">
        <v>0</v>
      </c>
      <c r="AD83" s="81" t="n">
        <v>18</v>
      </c>
      <c r="AE83" s="81" t="n">
        <f aca="false">SUM(I83:AD83)</f>
        <v>218</v>
      </c>
    </row>
    <row r="84" s="81" customFormat="true" ht="16.5" hidden="false" customHeight="false" outlineLevel="0" collapsed="false">
      <c r="A84" s="360"/>
      <c r="B84" s="361"/>
      <c r="C84" s="362"/>
      <c r="D84" s="363"/>
      <c r="E84" s="363"/>
      <c r="F84" s="364"/>
      <c r="G84" s="363"/>
      <c r="H84" s="365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  <c r="U84" s="363"/>
      <c r="V84" s="363"/>
      <c r="W84" s="363"/>
      <c r="X84" s="366"/>
      <c r="Y84" s="366"/>
      <c r="Z84" s="366"/>
      <c r="AA84" s="366"/>
      <c r="AB84" s="366"/>
      <c r="AC84" s="366"/>
      <c r="AD84" s="366"/>
      <c r="AE84" s="366"/>
    </row>
    <row r="85" s="1" customFormat="true" ht="16.5" hidden="false" customHeight="false" outlineLevel="0" collapsed="false">
      <c r="A85" s="5" t="s">
        <v>1</v>
      </c>
      <c r="B85" s="6" t="s">
        <v>2</v>
      </c>
      <c r="C85" s="7" t="s">
        <v>3</v>
      </c>
      <c r="D85" s="5" t="s">
        <v>4</v>
      </c>
      <c r="E85" s="5" t="s">
        <v>5</v>
      </c>
      <c r="F85" s="8" t="s">
        <v>6</v>
      </c>
      <c r="G85" s="8" t="s">
        <v>7</v>
      </c>
      <c r="H85" s="8" t="s">
        <v>8</v>
      </c>
      <c r="I85" s="9" t="s">
        <v>9</v>
      </c>
      <c r="J85" s="9" t="s">
        <v>10</v>
      </c>
      <c r="K85" s="9" t="s">
        <v>11</v>
      </c>
      <c r="L85" s="9" t="s">
        <v>12</v>
      </c>
      <c r="M85" s="9" t="s">
        <v>13</v>
      </c>
      <c r="N85" s="9" t="s">
        <v>14</v>
      </c>
      <c r="O85" s="9" t="s">
        <v>15</v>
      </c>
      <c r="P85" s="9" t="s">
        <v>16</v>
      </c>
      <c r="Q85" s="9" t="s">
        <v>17</v>
      </c>
      <c r="R85" s="9" t="s">
        <v>18</v>
      </c>
      <c r="S85" s="9" t="s">
        <v>19</v>
      </c>
      <c r="T85" s="9" t="s">
        <v>20</v>
      </c>
      <c r="U85" s="10" t="s">
        <v>21</v>
      </c>
      <c r="V85" s="10" t="s">
        <v>22</v>
      </c>
      <c r="W85" s="10" t="s">
        <v>23</v>
      </c>
      <c r="X85" s="9" t="s">
        <v>24</v>
      </c>
      <c r="Y85" s="9" t="s">
        <v>25</v>
      </c>
      <c r="Z85" s="9" t="s">
        <v>26</v>
      </c>
      <c r="AA85" s="9" t="s">
        <v>27</v>
      </c>
      <c r="AB85" s="9" t="s">
        <v>28</v>
      </c>
      <c r="AC85" s="9" t="s">
        <v>29</v>
      </c>
      <c r="AD85" s="9" t="s">
        <v>30</v>
      </c>
      <c r="AE85" s="9" t="s">
        <v>31</v>
      </c>
    </row>
    <row r="86" s="1" customFormat="true" ht="16.5" hidden="false" customHeight="false" outlineLevel="0" collapsed="false">
      <c r="A86" s="11" t="n">
        <v>1</v>
      </c>
      <c r="B86" s="12" t="n">
        <v>19</v>
      </c>
      <c r="C86" s="13" t="n">
        <v>2</v>
      </c>
      <c r="D86" s="17" t="s">
        <v>614</v>
      </c>
      <c r="E86" s="17"/>
      <c r="F86" s="16" t="n">
        <v>669</v>
      </c>
      <c r="G86" s="17" t="s">
        <v>33</v>
      </c>
      <c r="H86" s="37" t="n">
        <v>655</v>
      </c>
      <c r="I86" s="20" t="n">
        <v>50</v>
      </c>
      <c r="J86" s="20" t="n">
        <v>91</v>
      </c>
      <c r="K86" s="20" t="n">
        <v>14</v>
      </c>
      <c r="L86" s="20" t="n">
        <v>1</v>
      </c>
      <c r="M86" s="20" t="n">
        <v>44</v>
      </c>
      <c r="N86" s="20" t="n">
        <v>8</v>
      </c>
      <c r="O86" s="20" t="n">
        <v>1</v>
      </c>
      <c r="P86" s="20" t="n">
        <v>3</v>
      </c>
      <c r="Q86" s="20" t="n">
        <v>2</v>
      </c>
      <c r="R86" s="20" t="n">
        <v>65</v>
      </c>
      <c r="S86" s="20"/>
      <c r="T86" s="20" t="n">
        <v>2</v>
      </c>
      <c r="U86" s="38" t="n">
        <v>3</v>
      </c>
      <c r="V86" s="38" t="n">
        <v>3</v>
      </c>
      <c r="W86" s="38"/>
      <c r="X86" s="20" t="n">
        <v>3</v>
      </c>
      <c r="Y86" s="20"/>
      <c r="Z86" s="20"/>
      <c r="AA86" s="20"/>
      <c r="AB86" s="20"/>
      <c r="AC86" s="20" t="n">
        <v>0</v>
      </c>
      <c r="AD86" s="20" t="n">
        <v>12</v>
      </c>
      <c r="AE86" s="20" t="n">
        <f aca="false">SUM(I86:AD86)</f>
        <v>302</v>
      </c>
    </row>
    <row r="87" s="1" customFormat="true" ht="16.5" hidden="false" customHeight="false" outlineLevel="0" collapsed="false">
      <c r="A87" s="11" t="n">
        <v>2</v>
      </c>
      <c r="B87" s="12" t="n">
        <v>19</v>
      </c>
      <c r="C87" s="13" t="n">
        <v>2</v>
      </c>
      <c r="D87" s="17" t="s">
        <v>614</v>
      </c>
      <c r="E87" s="17"/>
      <c r="F87" s="16" t="n">
        <v>669</v>
      </c>
      <c r="G87" s="50" t="s">
        <v>34</v>
      </c>
      <c r="H87" s="37" t="n">
        <v>654</v>
      </c>
      <c r="I87" s="20" t="n">
        <v>54</v>
      </c>
      <c r="J87" s="20" t="n">
        <v>92</v>
      </c>
      <c r="K87" s="20" t="n">
        <v>8</v>
      </c>
      <c r="L87" s="20" t="n">
        <v>2</v>
      </c>
      <c r="M87" s="20" t="n">
        <v>36</v>
      </c>
      <c r="N87" s="20" t="n">
        <v>1</v>
      </c>
      <c r="O87" s="20" t="n">
        <v>5</v>
      </c>
      <c r="P87" s="20" t="n">
        <v>4</v>
      </c>
      <c r="Q87" s="20" t="n">
        <v>1</v>
      </c>
      <c r="R87" s="20" t="n">
        <v>60</v>
      </c>
      <c r="S87" s="20"/>
      <c r="T87" s="20" t="n">
        <v>1</v>
      </c>
      <c r="U87" s="38" t="n">
        <v>3</v>
      </c>
      <c r="V87" s="38" t="n">
        <v>0</v>
      </c>
      <c r="W87" s="38"/>
      <c r="X87" s="20" t="n">
        <v>3</v>
      </c>
      <c r="Y87" s="20"/>
      <c r="Z87" s="20"/>
      <c r="AA87" s="20"/>
      <c r="AB87" s="20"/>
      <c r="AC87" s="20" t="n">
        <v>0</v>
      </c>
      <c r="AD87" s="20" t="n">
        <v>9</v>
      </c>
      <c r="AE87" s="20" t="n">
        <f aca="false">SUM(I87:AD87)</f>
        <v>279</v>
      </c>
    </row>
    <row r="88" s="1" customFormat="true" ht="16.5" hidden="false" customHeight="false" outlineLevel="0" collapsed="false">
      <c r="A88" s="11" t="n">
        <v>3</v>
      </c>
      <c r="B88" s="12" t="n">
        <v>19</v>
      </c>
      <c r="C88" s="13" t="n">
        <v>2</v>
      </c>
      <c r="D88" s="17" t="s">
        <v>614</v>
      </c>
      <c r="E88" s="17"/>
      <c r="F88" s="16" t="n">
        <v>669</v>
      </c>
      <c r="G88" s="50" t="s">
        <v>35</v>
      </c>
      <c r="H88" s="37" t="n">
        <v>654</v>
      </c>
      <c r="I88" s="20" t="n">
        <v>73</v>
      </c>
      <c r="J88" s="20" t="n">
        <v>97</v>
      </c>
      <c r="K88" s="20" t="n">
        <v>14</v>
      </c>
      <c r="L88" s="20" t="n">
        <v>0</v>
      </c>
      <c r="M88" s="20" t="n">
        <v>32</v>
      </c>
      <c r="N88" s="20" t="n">
        <v>3</v>
      </c>
      <c r="O88" s="20" t="n">
        <v>10</v>
      </c>
      <c r="P88" s="20" t="n">
        <v>6</v>
      </c>
      <c r="Q88" s="20" t="n">
        <v>2</v>
      </c>
      <c r="R88" s="20" t="n">
        <v>52</v>
      </c>
      <c r="S88" s="20"/>
      <c r="T88" s="20" t="n">
        <v>0</v>
      </c>
      <c r="U88" s="38" t="n">
        <v>2</v>
      </c>
      <c r="V88" s="38" t="n">
        <v>0</v>
      </c>
      <c r="W88" s="38"/>
      <c r="X88" s="20" t="n">
        <v>4</v>
      </c>
      <c r="Y88" s="20"/>
      <c r="Z88" s="20"/>
      <c r="AA88" s="20"/>
      <c r="AB88" s="20"/>
      <c r="AC88" s="20" t="n">
        <v>0</v>
      </c>
      <c r="AD88" s="20" t="n">
        <v>16</v>
      </c>
      <c r="AE88" s="20" t="n">
        <f aca="false">SUM(I88:AD88)</f>
        <v>311</v>
      </c>
    </row>
    <row r="89" s="1" customFormat="true" ht="16.5" hidden="false" customHeight="false" outlineLevel="0" collapsed="false">
      <c r="A89" s="11" t="n">
        <v>4</v>
      </c>
      <c r="B89" s="12" t="n">
        <v>19</v>
      </c>
      <c r="C89" s="13" t="n">
        <v>2</v>
      </c>
      <c r="D89" s="17" t="s">
        <v>614</v>
      </c>
      <c r="E89" s="17"/>
      <c r="F89" s="16" t="n">
        <v>669</v>
      </c>
      <c r="G89" s="50" t="s">
        <v>137</v>
      </c>
      <c r="H89" s="37" t="n">
        <v>654</v>
      </c>
      <c r="I89" s="20" t="n">
        <v>56</v>
      </c>
      <c r="J89" s="20" t="n">
        <v>85</v>
      </c>
      <c r="K89" s="20" t="n">
        <v>12</v>
      </c>
      <c r="L89" s="20" t="n">
        <v>2</v>
      </c>
      <c r="M89" s="20" t="n">
        <v>33</v>
      </c>
      <c r="N89" s="20" t="n">
        <v>2</v>
      </c>
      <c r="O89" s="20" t="n">
        <v>2</v>
      </c>
      <c r="P89" s="20" t="n">
        <v>3</v>
      </c>
      <c r="Q89" s="20" t="n">
        <v>1</v>
      </c>
      <c r="R89" s="20" t="n">
        <v>69</v>
      </c>
      <c r="S89" s="20"/>
      <c r="T89" s="20" t="n">
        <v>2</v>
      </c>
      <c r="U89" s="38" t="n">
        <v>3</v>
      </c>
      <c r="V89" s="38" t="n">
        <v>3</v>
      </c>
      <c r="W89" s="38"/>
      <c r="X89" s="20" t="n">
        <v>5</v>
      </c>
      <c r="Y89" s="20"/>
      <c r="Z89" s="20"/>
      <c r="AA89" s="20"/>
      <c r="AB89" s="20"/>
      <c r="AC89" s="20" t="n">
        <v>0</v>
      </c>
      <c r="AD89" s="20" t="n">
        <v>8</v>
      </c>
      <c r="AE89" s="20" t="n">
        <f aca="false">SUM(I89:AD89)</f>
        <v>286</v>
      </c>
    </row>
    <row r="90" s="1" customFormat="true" ht="16.5" hidden="false" customHeight="false" outlineLevel="0" collapsed="false">
      <c r="A90" s="11" t="n">
        <v>5</v>
      </c>
      <c r="B90" s="12" t="n">
        <v>19</v>
      </c>
      <c r="C90" s="13" t="n">
        <v>2</v>
      </c>
      <c r="D90" s="17" t="s">
        <v>614</v>
      </c>
      <c r="E90" s="17"/>
      <c r="F90" s="16" t="n">
        <v>669</v>
      </c>
      <c r="G90" s="50" t="s">
        <v>138</v>
      </c>
      <c r="H90" s="37" t="n">
        <v>654</v>
      </c>
      <c r="I90" s="20" t="n">
        <v>78</v>
      </c>
      <c r="J90" s="20" t="n">
        <v>95</v>
      </c>
      <c r="K90" s="20" t="n">
        <v>17</v>
      </c>
      <c r="L90" s="20" t="n">
        <v>2</v>
      </c>
      <c r="M90" s="20" t="n">
        <v>36</v>
      </c>
      <c r="N90" s="20" t="n">
        <v>1</v>
      </c>
      <c r="O90" s="20" t="n">
        <v>4</v>
      </c>
      <c r="P90" s="20" t="n">
        <v>2</v>
      </c>
      <c r="Q90" s="20" t="n">
        <v>0</v>
      </c>
      <c r="R90" s="20" t="n">
        <v>48</v>
      </c>
      <c r="S90" s="20"/>
      <c r="T90" s="20" t="n">
        <v>3</v>
      </c>
      <c r="U90" s="38" t="n">
        <v>5</v>
      </c>
      <c r="V90" s="38" t="n">
        <v>4</v>
      </c>
      <c r="W90" s="38"/>
      <c r="X90" s="20" t="n">
        <v>5</v>
      </c>
      <c r="Y90" s="20"/>
      <c r="Z90" s="20"/>
      <c r="AA90" s="20"/>
      <c r="AB90" s="20"/>
      <c r="AC90" s="20" t="n">
        <v>0</v>
      </c>
      <c r="AD90" s="20" t="n">
        <v>5</v>
      </c>
      <c r="AE90" s="20" t="n">
        <f aca="false">SUM(I90:AD90)</f>
        <v>305</v>
      </c>
    </row>
    <row r="91" s="1" customFormat="true" ht="16.5" hidden="false" customHeight="false" outlineLevel="0" collapsed="false">
      <c r="A91" s="11" t="n">
        <v>6</v>
      </c>
      <c r="B91" s="12" t="n">
        <v>19</v>
      </c>
      <c r="C91" s="13" t="n">
        <v>2</v>
      </c>
      <c r="D91" s="17" t="s">
        <v>614</v>
      </c>
      <c r="E91" s="17"/>
      <c r="F91" s="16" t="n">
        <v>669</v>
      </c>
      <c r="G91" s="50" t="s">
        <v>139</v>
      </c>
      <c r="H91" s="37" t="n">
        <v>654</v>
      </c>
      <c r="I91" s="20" t="n">
        <v>67</v>
      </c>
      <c r="J91" s="20" t="n">
        <v>85</v>
      </c>
      <c r="K91" s="20" t="n">
        <v>16</v>
      </c>
      <c r="L91" s="20" t="n">
        <v>3</v>
      </c>
      <c r="M91" s="20" t="n">
        <v>46</v>
      </c>
      <c r="N91" s="20" t="n">
        <v>2</v>
      </c>
      <c r="O91" s="20" t="n">
        <v>10</v>
      </c>
      <c r="P91" s="20" t="n">
        <v>4</v>
      </c>
      <c r="Q91" s="20" t="n">
        <v>1</v>
      </c>
      <c r="R91" s="20" t="n">
        <v>46</v>
      </c>
      <c r="S91" s="20"/>
      <c r="T91" s="20" t="n">
        <v>1</v>
      </c>
      <c r="U91" s="38" t="n">
        <v>7</v>
      </c>
      <c r="V91" s="38" t="n">
        <v>1</v>
      </c>
      <c r="W91" s="38"/>
      <c r="X91" s="20" t="n">
        <v>8</v>
      </c>
      <c r="Y91" s="20"/>
      <c r="Z91" s="20"/>
      <c r="AA91" s="20"/>
      <c r="AB91" s="20"/>
      <c r="AC91" s="20" t="n">
        <v>0</v>
      </c>
      <c r="AD91" s="20" t="n">
        <v>5</v>
      </c>
      <c r="AE91" s="20" t="n">
        <f aca="false">SUM(I91:AD91)</f>
        <v>302</v>
      </c>
    </row>
    <row r="92" s="1" customFormat="true" ht="16.5" hidden="false" customHeight="false" outlineLevel="0" collapsed="false">
      <c r="A92" s="11" t="n">
        <v>7</v>
      </c>
      <c r="B92" s="12" t="n">
        <v>19</v>
      </c>
      <c r="C92" s="13" t="n">
        <v>2</v>
      </c>
      <c r="D92" s="17" t="s">
        <v>614</v>
      </c>
      <c r="E92" s="17"/>
      <c r="F92" s="16" t="n">
        <v>670</v>
      </c>
      <c r="G92" s="17" t="s">
        <v>33</v>
      </c>
      <c r="H92" s="37" t="n">
        <v>701</v>
      </c>
      <c r="I92" s="20" t="n">
        <v>50</v>
      </c>
      <c r="J92" s="20" t="n">
        <v>90</v>
      </c>
      <c r="K92" s="20" t="n">
        <v>17</v>
      </c>
      <c r="L92" s="20" t="n">
        <v>0</v>
      </c>
      <c r="M92" s="20" t="n">
        <v>50</v>
      </c>
      <c r="N92" s="20" t="n">
        <v>4</v>
      </c>
      <c r="O92" s="20" t="n">
        <v>18</v>
      </c>
      <c r="P92" s="20" t="n">
        <v>6</v>
      </c>
      <c r="Q92" s="20" t="n">
        <v>1</v>
      </c>
      <c r="R92" s="20" t="n">
        <v>41</v>
      </c>
      <c r="S92" s="20"/>
      <c r="T92" s="20" t="n">
        <v>1</v>
      </c>
      <c r="U92" s="38" t="n">
        <v>5</v>
      </c>
      <c r="V92" s="38" t="n">
        <v>3</v>
      </c>
      <c r="W92" s="38"/>
      <c r="X92" s="20" t="n">
        <v>8</v>
      </c>
      <c r="Y92" s="20"/>
      <c r="Z92" s="20"/>
      <c r="AA92" s="20"/>
      <c r="AB92" s="20"/>
      <c r="AC92" s="20" t="n">
        <v>0</v>
      </c>
      <c r="AD92" s="20" t="n">
        <v>9</v>
      </c>
      <c r="AE92" s="20" t="n">
        <f aca="false">SUM(I92:AD92)</f>
        <v>303</v>
      </c>
    </row>
    <row r="93" s="1" customFormat="true" ht="16.5" hidden="false" customHeight="false" outlineLevel="0" collapsed="false">
      <c r="A93" s="11" t="n">
        <v>8</v>
      </c>
      <c r="B93" s="12" t="n">
        <v>19</v>
      </c>
      <c r="C93" s="13" t="n">
        <v>2</v>
      </c>
      <c r="D93" s="17" t="s">
        <v>614</v>
      </c>
      <c r="E93" s="17"/>
      <c r="F93" s="16" t="n">
        <v>670</v>
      </c>
      <c r="G93" s="50" t="s">
        <v>34</v>
      </c>
      <c r="H93" s="37" t="n">
        <v>701</v>
      </c>
      <c r="I93" s="20" t="n">
        <v>76</v>
      </c>
      <c r="J93" s="20" t="n">
        <v>86</v>
      </c>
      <c r="K93" s="20" t="n">
        <v>16</v>
      </c>
      <c r="L93" s="20" t="n">
        <v>2</v>
      </c>
      <c r="M93" s="20" t="n">
        <v>45</v>
      </c>
      <c r="N93" s="20" t="n">
        <v>2</v>
      </c>
      <c r="O93" s="20" t="n">
        <v>6</v>
      </c>
      <c r="P93" s="20" t="n">
        <v>7</v>
      </c>
      <c r="Q93" s="20" t="n">
        <v>1</v>
      </c>
      <c r="R93" s="20" t="n">
        <v>74</v>
      </c>
      <c r="S93" s="20"/>
      <c r="T93" s="20" t="n">
        <v>3</v>
      </c>
      <c r="U93" s="38" t="n">
        <v>4</v>
      </c>
      <c r="V93" s="38" t="n">
        <v>0</v>
      </c>
      <c r="W93" s="38"/>
      <c r="X93" s="20" t="n">
        <v>8</v>
      </c>
      <c r="Y93" s="20"/>
      <c r="Z93" s="20"/>
      <c r="AA93" s="20"/>
      <c r="AB93" s="20"/>
      <c r="AC93" s="20" t="n">
        <v>0</v>
      </c>
      <c r="AD93" s="20" t="n">
        <v>15</v>
      </c>
      <c r="AE93" s="20" t="n">
        <f aca="false">SUM(I93:AD93)</f>
        <v>345</v>
      </c>
    </row>
    <row r="94" s="1" customFormat="true" ht="16.5" hidden="false" customHeight="false" outlineLevel="0" collapsed="false">
      <c r="A94" s="11" t="n">
        <v>9</v>
      </c>
      <c r="B94" s="12" t="n">
        <v>19</v>
      </c>
      <c r="C94" s="13" t="n">
        <v>2</v>
      </c>
      <c r="D94" s="17" t="s">
        <v>614</v>
      </c>
      <c r="E94" s="17"/>
      <c r="F94" s="16" t="n">
        <v>670</v>
      </c>
      <c r="G94" s="50" t="s">
        <v>35</v>
      </c>
      <c r="H94" s="37" t="n">
        <v>700</v>
      </c>
      <c r="I94" s="20" t="n">
        <v>72</v>
      </c>
      <c r="J94" s="20" t="n">
        <v>84</v>
      </c>
      <c r="K94" s="20" t="n">
        <v>14</v>
      </c>
      <c r="L94" s="20" t="n">
        <v>2</v>
      </c>
      <c r="M94" s="20" t="n">
        <v>48</v>
      </c>
      <c r="N94" s="20" t="n">
        <v>6</v>
      </c>
      <c r="O94" s="20" t="n">
        <v>6</v>
      </c>
      <c r="P94" s="20" t="n">
        <v>8</v>
      </c>
      <c r="Q94" s="20" t="n">
        <v>2</v>
      </c>
      <c r="R94" s="20" t="n">
        <v>66</v>
      </c>
      <c r="S94" s="20"/>
      <c r="T94" s="20" t="n">
        <v>1</v>
      </c>
      <c r="U94" s="38" t="n">
        <v>2</v>
      </c>
      <c r="V94" s="38" t="n">
        <v>4</v>
      </c>
      <c r="W94" s="38"/>
      <c r="X94" s="20" t="n">
        <v>10</v>
      </c>
      <c r="Y94" s="20"/>
      <c r="Z94" s="20"/>
      <c r="AA94" s="20"/>
      <c r="AB94" s="20"/>
      <c r="AC94" s="20" t="n">
        <v>0</v>
      </c>
      <c r="AD94" s="20" t="n">
        <v>8</v>
      </c>
      <c r="AE94" s="20" t="n">
        <f aca="false">SUM(I94:AD94)</f>
        <v>333</v>
      </c>
    </row>
    <row r="95" s="1" customFormat="true" ht="16.5" hidden="false" customHeight="false" outlineLevel="0" collapsed="false">
      <c r="A95" s="11" t="n">
        <v>10</v>
      </c>
      <c r="B95" s="12" t="n">
        <v>19</v>
      </c>
      <c r="C95" s="13" t="n">
        <v>2</v>
      </c>
      <c r="D95" s="17" t="s">
        <v>614</v>
      </c>
      <c r="E95" s="17"/>
      <c r="F95" s="16" t="n">
        <v>670</v>
      </c>
      <c r="G95" s="50" t="s">
        <v>137</v>
      </c>
      <c r="H95" s="37" t="n">
        <v>700</v>
      </c>
      <c r="I95" s="20" t="n">
        <v>84</v>
      </c>
      <c r="J95" s="20" t="n">
        <v>100</v>
      </c>
      <c r="K95" s="20" t="n">
        <v>11</v>
      </c>
      <c r="L95" s="20" t="n">
        <v>2</v>
      </c>
      <c r="M95" s="20" t="n">
        <v>32</v>
      </c>
      <c r="N95" s="20" t="n">
        <v>1</v>
      </c>
      <c r="O95" s="20" t="n">
        <v>3</v>
      </c>
      <c r="P95" s="20" t="n">
        <v>9</v>
      </c>
      <c r="Q95" s="20" t="n">
        <v>0</v>
      </c>
      <c r="R95" s="20" t="n">
        <v>54</v>
      </c>
      <c r="S95" s="20"/>
      <c r="T95" s="20" t="n">
        <v>2</v>
      </c>
      <c r="U95" s="38" t="n">
        <v>5</v>
      </c>
      <c r="V95" s="38" t="n">
        <v>3</v>
      </c>
      <c r="W95" s="38"/>
      <c r="X95" s="20" t="n">
        <v>9</v>
      </c>
      <c r="Y95" s="20"/>
      <c r="Z95" s="20"/>
      <c r="AA95" s="20"/>
      <c r="AB95" s="20"/>
      <c r="AC95" s="20" t="n">
        <v>1</v>
      </c>
      <c r="AD95" s="20" t="n">
        <v>7</v>
      </c>
      <c r="AE95" s="20" t="n">
        <f aca="false">SUM(I95:AD95)</f>
        <v>323</v>
      </c>
    </row>
    <row r="96" s="1" customFormat="true" ht="16.5" hidden="false" customHeight="false" outlineLevel="0" collapsed="false">
      <c r="A96" s="11" t="n">
        <v>11</v>
      </c>
      <c r="B96" s="12" t="n">
        <v>19</v>
      </c>
      <c r="C96" s="13" t="n">
        <v>2</v>
      </c>
      <c r="D96" s="17" t="s">
        <v>614</v>
      </c>
      <c r="E96" s="17"/>
      <c r="F96" s="16" t="n">
        <v>671</v>
      </c>
      <c r="G96" s="17" t="s">
        <v>33</v>
      </c>
      <c r="H96" s="37" t="n">
        <v>711</v>
      </c>
      <c r="I96" s="20" t="n">
        <v>53</v>
      </c>
      <c r="J96" s="20" t="n">
        <v>106</v>
      </c>
      <c r="K96" s="20" t="n">
        <v>14</v>
      </c>
      <c r="L96" s="20" t="n">
        <v>2</v>
      </c>
      <c r="M96" s="20" t="n">
        <v>45</v>
      </c>
      <c r="N96" s="20" t="n">
        <v>3</v>
      </c>
      <c r="O96" s="20" t="n">
        <v>6</v>
      </c>
      <c r="P96" s="20" t="n">
        <v>6</v>
      </c>
      <c r="Q96" s="20" t="n">
        <v>1</v>
      </c>
      <c r="R96" s="20" t="n">
        <v>79</v>
      </c>
      <c r="S96" s="20"/>
      <c r="T96" s="20" t="n">
        <v>6</v>
      </c>
      <c r="U96" s="38" t="n">
        <v>3</v>
      </c>
      <c r="V96" s="38" t="n">
        <v>2</v>
      </c>
      <c r="W96" s="38"/>
      <c r="X96" s="20" t="n">
        <v>10</v>
      </c>
      <c r="Y96" s="20"/>
      <c r="Z96" s="20"/>
      <c r="AA96" s="20"/>
      <c r="AB96" s="20"/>
      <c r="AC96" s="20" t="n">
        <v>1</v>
      </c>
      <c r="AD96" s="20" t="n">
        <v>20</v>
      </c>
      <c r="AE96" s="20" t="n">
        <f aca="false">SUM(I96:AD96)</f>
        <v>357</v>
      </c>
    </row>
    <row r="97" s="1" customFormat="true" ht="16.5" hidden="false" customHeight="false" outlineLevel="0" collapsed="false">
      <c r="A97" s="11" t="n">
        <v>12</v>
      </c>
      <c r="B97" s="12" t="n">
        <v>19</v>
      </c>
      <c r="C97" s="13" t="n">
        <v>2</v>
      </c>
      <c r="D97" s="17" t="s">
        <v>614</v>
      </c>
      <c r="E97" s="17"/>
      <c r="F97" s="16" t="n">
        <v>671</v>
      </c>
      <c r="G97" s="50" t="s">
        <v>34</v>
      </c>
      <c r="H97" s="37" t="n">
        <v>711</v>
      </c>
      <c r="I97" s="20" t="n">
        <v>51</v>
      </c>
      <c r="J97" s="20" t="n">
        <v>135</v>
      </c>
      <c r="K97" s="20" t="n">
        <v>8</v>
      </c>
      <c r="L97" s="20" t="n">
        <v>2</v>
      </c>
      <c r="M97" s="20" t="n">
        <v>42</v>
      </c>
      <c r="N97" s="20" t="n">
        <v>3</v>
      </c>
      <c r="O97" s="20" t="n">
        <v>9</v>
      </c>
      <c r="P97" s="20" t="n">
        <v>3</v>
      </c>
      <c r="Q97" s="20" t="n">
        <v>0</v>
      </c>
      <c r="R97" s="20" t="n">
        <v>73</v>
      </c>
      <c r="S97" s="20"/>
      <c r="T97" s="20" t="n">
        <v>6</v>
      </c>
      <c r="U97" s="38" t="n">
        <v>5</v>
      </c>
      <c r="V97" s="38" t="n">
        <v>3</v>
      </c>
      <c r="W97" s="38"/>
      <c r="X97" s="20" t="n">
        <v>9</v>
      </c>
      <c r="Y97" s="20"/>
      <c r="Z97" s="20"/>
      <c r="AA97" s="20"/>
      <c r="AB97" s="20"/>
      <c r="AC97" s="20" t="n">
        <v>0</v>
      </c>
      <c r="AD97" s="20" t="n">
        <v>2</v>
      </c>
      <c r="AE97" s="20" t="n">
        <f aca="false">SUM(I97:AD97)</f>
        <v>351</v>
      </c>
    </row>
    <row r="98" s="1" customFormat="true" ht="16.5" hidden="false" customHeight="false" outlineLevel="0" collapsed="false">
      <c r="A98" s="11" t="n">
        <v>12</v>
      </c>
      <c r="B98" s="12" t="n">
        <v>19</v>
      </c>
      <c r="C98" s="13" t="n">
        <v>2</v>
      </c>
      <c r="D98" s="17" t="s">
        <v>614</v>
      </c>
      <c r="E98" s="17"/>
      <c r="F98" s="16" t="n">
        <v>672</v>
      </c>
      <c r="G98" s="17" t="s">
        <v>33</v>
      </c>
      <c r="H98" s="37" t="n">
        <v>585</v>
      </c>
      <c r="I98" s="20" t="n">
        <v>46</v>
      </c>
      <c r="J98" s="20" t="n">
        <v>64</v>
      </c>
      <c r="K98" s="20" t="n">
        <v>31</v>
      </c>
      <c r="L98" s="20" t="n">
        <v>3</v>
      </c>
      <c r="M98" s="20" t="n">
        <v>28</v>
      </c>
      <c r="N98" s="20" t="n">
        <v>5</v>
      </c>
      <c r="O98" s="20" t="n">
        <v>11</v>
      </c>
      <c r="P98" s="20" t="n">
        <v>2</v>
      </c>
      <c r="Q98" s="20" t="n">
        <v>0</v>
      </c>
      <c r="R98" s="20" t="n">
        <v>31</v>
      </c>
      <c r="S98" s="20"/>
      <c r="T98" s="20" t="n">
        <v>1</v>
      </c>
      <c r="U98" s="38" t="n">
        <v>1</v>
      </c>
      <c r="V98" s="38" t="n">
        <v>5</v>
      </c>
      <c r="W98" s="38"/>
      <c r="X98" s="20" t="n">
        <v>18</v>
      </c>
      <c r="Y98" s="20"/>
      <c r="Z98" s="20"/>
      <c r="AA98" s="20"/>
      <c r="AB98" s="20"/>
      <c r="AC98" s="20" t="n">
        <v>0</v>
      </c>
      <c r="AD98" s="20" t="n">
        <v>4</v>
      </c>
      <c r="AE98" s="20" t="n">
        <f aca="false">SUM(I98:AD98)</f>
        <v>250</v>
      </c>
    </row>
    <row r="99" s="1" customFormat="true" ht="16.5" hidden="false" customHeight="false" outlineLevel="0" collapsed="false">
      <c r="A99" s="11" t="n">
        <v>12</v>
      </c>
      <c r="B99" s="12" t="n">
        <v>19</v>
      </c>
      <c r="C99" s="13" t="n">
        <v>2</v>
      </c>
      <c r="D99" s="17" t="s">
        <v>614</v>
      </c>
      <c r="E99" s="17"/>
      <c r="F99" s="16" t="n">
        <v>672</v>
      </c>
      <c r="G99" s="50" t="s">
        <v>34</v>
      </c>
      <c r="H99" s="37" t="n">
        <v>585</v>
      </c>
      <c r="I99" s="20" t="n">
        <v>74</v>
      </c>
      <c r="J99" s="20" t="n">
        <v>66</v>
      </c>
      <c r="K99" s="20" t="n">
        <v>27</v>
      </c>
      <c r="L99" s="20" t="n">
        <v>1</v>
      </c>
      <c r="M99" s="20" t="n">
        <v>33</v>
      </c>
      <c r="N99" s="20" t="n">
        <v>1</v>
      </c>
      <c r="O99" s="20" t="n">
        <v>3</v>
      </c>
      <c r="P99" s="20" t="n">
        <v>5</v>
      </c>
      <c r="Q99" s="20" t="n">
        <v>0</v>
      </c>
      <c r="R99" s="20" t="n">
        <v>35</v>
      </c>
      <c r="S99" s="20"/>
      <c r="T99" s="20" t="n">
        <v>1</v>
      </c>
      <c r="U99" s="38" t="n">
        <v>8</v>
      </c>
      <c r="V99" s="38" t="n">
        <v>2</v>
      </c>
      <c r="W99" s="38"/>
      <c r="X99" s="20" t="n">
        <v>21</v>
      </c>
      <c r="Y99" s="20"/>
      <c r="Z99" s="20"/>
      <c r="AA99" s="20"/>
      <c r="AB99" s="20"/>
      <c r="AC99" s="20" t="n">
        <v>0</v>
      </c>
      <c r="AD99" s="20" t="n">
        <v>13</v>
      </c>
      <c r="AE99" s="20" t="n">
        <f aca="false">SUM(I99:AD99)</f>
        <v>290</v>
      </c>
    </row>
    <row r="100" s="1" customFormat="true" ht="16.5" hidden="false" customHeight="false" outlineLevel="0" collapsed="false">
      <c r="A100" s="11" t="n">
        <v>12</v>
      </c>
      <c r="B100" s="12" t="n">
        <v>19</v>
      </c>
      <c r="C100" s="13" t="n">
        <v>2</v>
      </c>
      <c r="D100" s="17" t="s">
        <v>614</v>
      </c>
      <c r="E100" s="17"/>
      <c r="F100" s="16" t="n">
        <v>672</v>
      </c>
      <c r="G100" s="50" t="s">
        <v>35</v>
      </c>
      <c r="H100" s="37" t="n">
        <v>584</v>
      </c>
      <c r="I100" s="20" t="n">
        <v>53</v>
      </c>
      <c r="J100" s="20" t="n">
        <v>89</v>
      </c>
      <c r="K100" s="20" t="n">
        <v>35</v>
      </c>
      <c r="L100" s="20" t="n">
        <v>4</v>
      </c>
      <c r="M100" s="20" t="n">
        <v>50</v>
      </c>
      <c r="N100" s="20" t="n">
        <v>3</v>
      </c>
      <c r="O100" s="20" t="n">
        <v>1</v>
      </c>
      <c r="P100" s="20" t="n">
        <v>4</v>
      </c>
      <c r="Q100" s="20" t="n">
        <v>0</v>
      </c>
      <c r="R100" s="20" t="n">
        <v>38</v>
      </c>
      <c r="S100" s="20"/>
      <c r="T100" s="20" t="n">
        <v>5</v>
      </c>
      <c r="U100" s="38" t="n">
        <v>5</v>
      </c>
      <c r="V100" s="38" t="n">
        <v>1</v>
      </c>
      <c r="W100" s="38"/>
      <c r="X100" s="20" t="n">
        <v>15</v>
      </c>
      <c r="Y100" s="20"/>
      <c r="Z100" s="20"/>
      <c r="AA100" s="20"/>
      <c r="AB100" s="20"/>
      <c r="AC100" s="20" t="n">
        <v>0</v>
      </c>
      <c r="AD100" s="20" t="n">
        <v>10</v>
      </c>
      <c r="AE100" s="20" t="n">
        <f aca="false">SUM(I100:AD100)</f>
        <v>313</v>
      </c>
    </row>
    <row r="101" s="1" customFormat="true" ht="16.5" hidden="false" customHeight="false" outlineLevel="0" collapsed="false">
      <c r="A101" s="11" t="n">
        <v>12</v>
      </c>
      <c r="B101" s="12" t="n">
        <v>19</v>
      </c>
      <c r="C101" s="13" t="n">
        <v>2</v>
      </c>
      <c r="D101" s="17" t="s">
        <v>614</v>
      </c>
      <c r="E101" s="17"/>
      <c r="F101" s="16" t="n">
        <v>673</v>
      </c>
      <c r="G101" s="17" t="s">
        <v>33</v>
      </c>
      <c r="H101" s="37" t="n">
        <v>677</v>
      </c>
      <c r="I101" s="20" t="n">
        <v>74</v>
      </c>
      <c r="J101" s="20" t="n">
        <v>86</v>
      </c>
      <c r="K101" s="20" t="n">
        <v>31</v>
      </c>
      <c r="L101" s="20" t="n">
        <v>1</v>
      </c>
      <c r="M101" s="20" t="n">
        <v>37</v>
      </c>
      <c r="N101" s="20" t="n">
        <v>4</v>
      </c>
      <c r="O101" s="20" t="n">
        <v>18</v>
      </c>
      <c r="P101" s="20" t="n">
        <v>2</v>
      </c>
      <c r="Q101" s="20" t="n">
        <v>0</v>
      </c>
      <c r="R101" s="20" t="n">
        <v>33</v>
      </c>
      <c r="S101" s="20"/>
      <c r="T101" s="20" t="n">
        <v>2</v>
      </c>
      <c r="U101" s="38" t="n">
        <v>7</v>
      </c>
      <c r="V101" s="38" t="n">
        <v>2</v>
      </c>
      <c r="W101" s="38"/>
      <c r="X101" s="20" t="n">
        <v>4</v>
      </c>
      <c r="Y101" s="20"/>
      <c r="Z101" s="20"/>
      <c r="AA101" s="20"/>
      <c r="AB101" s="20"/>
      <c r="AC101" s="20" t="n">
        <v>0</v>
      </c>
      <c r="AD101" s="20" t="n">
        <v>5</v>
      </c>
      <c r="AE101" s="20" t="n">
        <f aca="false">SUM(I101:AD101)</f>
        <v>306</v>
      </c>
    </row>
    <row r="102" s="1" customFormat="true" ht="16.5" hidden="false" customHeight="false" outlineLevel="0" collapsed="false">
      <c r="A102" s="11" t="n">
        <v>12</v>
      </c>
      <c r="B102" s="12" t="n">
        <v>19</v>
      </c>
      <c r="C102" s="13" t="n">
        <v>2</v>
      </c>
      <c r="D102" s="17" t="s">
        <v>614</v>
      </c>
      <c r="E102" s="17"/>
      <c r="F102" s="16" t="n">
        <v>673</v>
      </c>
      <c r="G102" s="50" t="s">
        <v>34</v>
      </c>
      <c r="H102" s="37" t="n">
        <v>677</v>
      </c>
      <c r="I102" s="20" t="n">
        <v>57</v>
      </c>
      <c r="J102" s="20" t="n">
        <v>80</v>
      </c>
      <c r="K102" s="20" t="n">
        <v>24</v>
      </c>
      <c r="L102" s="20" t="n">
        <v>5</v>
      </c>
      <c r="M102" s="20" t="n">
        <v>52</v>
      </c>
      <c r="N102" s="20" t="n">
        <v>6</v>
      </c>
      <c r="O102" s="20" t="n">
        <v>6</v>
      </c>
      <c r="P102" s="20" t="n">
        <v>6</v>
      </c>
      <c r="Q102" s="20" t="n">
        <v>2</v>
      </c>
      <c r="R102" s="20" t="n">
        <v>35</v>
      </c>
      <c r="S102" s="20"/>
      <c r="T102" s="20" t="n">
        <v>1</v>
      </c>
      <c r="U102" s="38" t="n">
        <v>8</v>
      </c>
      <c r="V102" s="38" t="n">
        <v>1</v>
      </c>
      <c r="W102" s="38"/>
      <c r="X102" s="20" t="n">
        <v>4</v>
      </c>
      <c r="Y102" s="20"/>
      <c r="Z102" s="20"/>
      <c r="AA102" s="20"/>
      <c r="AB102" s="20"/>
      <c r="AC102" s="20" t="n">
        <v>0</v>
      </c>
      <c r="AD102" s="20" t="n">
        <v>8</v>
      </c>
      <c r="AE102" s="20" t="n">
        <f aca="false">SUM(I102:AD102)</f>
        <v>295</v>
      </c>
    </row>
    <row r="103" s="1" customFormat="true" ht="16.5" hidden="false" customHeight="false" outlineLevel="0" collapsed="false">
      <c r="A103" s="11" t="n">
        <v>12</v>
      </c>
      <c r="B103" s="12" t="n">
        <v>19</v>
      </c>
      <c r="C103" s="13" t="n">
        <v>2</v>
      </c>
      <c r="D103" s="17" t="s">
        <v>614</v>
      </c>
      <c r="E103" s="17"/>
      <c r="F103" s="16" t="n">
        <v>673</v>
      </c>
      <c r="G103" s="50" t="s">
        <v>35</v>
      </c>
      <c r="H103" s="37" t="n">
        <v>677</v>
      </c>
      <c r="I103" s="20" t="n">
        <v>64</v>
      </c>
      <c r="J103" s="20" t="n">
        <v>102</v>
      </c>
      <c r="K103" s="20" t="n">
        <v>18</v>
      </c>
      <c r="L103" s="20" t="n">
        <v>1</v>
      </c>
      <c r="M103" s="20" t="n">
        <v>46</v>
      </c>
      <c r="N103" s="20" t="n">
        <v>6</v>
      </c>
      <c r="O103" s="20" t="n">
        <v>6</v>
      </c>
      <c r="P103" s="20" t="n">
        <v>7</v>
      </c>
      <c r="Q103" s="20" t="n">
        <v>2</v>
      </c>
      <c r="R103" s="20" t="n">
        <v>41</v>
      </c>
      <c r="S103" s="20"/>
      <c r="T103" s="20" t="n">
        <v>1</v>
      </c>
      <c r="U103" s="38" t="n">
        <v>9</v>
      </c>
      <c r="V103" s="38" t="n">
        <v>0</v>
      </c>
      <c r="W103" s="38"/>
      <c r="X103" s="20" t="n">
        <v>5</v>
      </c>
      <c r="Y103" s="20"/>
      <c r="Z103" s="20"/>
      <c r="AA103" s="20"/>
      <c r="AB103" s="20"/>
      <c r="AC103" s="20" t="n">
        <v>0</v>
      </c>
      <c r="AD103" s="20" t="n">
        <v>1</v>
      </c>
      <c r="AE103" s="20" t="n">
        <f aca="false">SUM(I103:AD103)</f>
        <v>309</v>
      </c>
    </row>
    <row r="104" s="1" customFormat="true" ht="16.5" hidden="false" customHeight="false" outlineLevel="0" collapsed="false">
      <c r="A104" s="11" t="n">
        <v>12</v>
      </c>
      <c r="B104" s="12" t="n">
        <v>19</v>
      </c>
      <c r="C104" s="13" t="n">
        <v>2</v>
      </c>
      <c r="D104" s="17" t="s">
        <v>614</v>
      </c>
      <c r="E104" s="17"/>
      <c r="F104" s="16" t="n">
        <v>673</v>
      </c>
      <c r="G104" s="50" t="s">
        <v>137</v>
      </c>
      <c r="H104" s="37" t="n">
        <v>677</v>
      </c>
      <c r="I104" s="20" t="n">
        <v>50</v>
      </c>
      <c r="J104" s="20" t="n">
        <v>108</v>
      </c>
      <c r="K104" s="20" t="n">
        <v>25</v>
      </c>
      <c r="L104" s="20" t="n">
        <v>4</v>
      </c>
      <c r="M104" s="20" t="n">
        <v>46</v>
      </c>
      <c r="N104" s="20" t="n">
        <v>2</v>
      </c>
      <c r="O104" s="20" t="n">
        <v>12</v>
      </c>
      <c r="P104" s="20" t="n">
        <v>2</v>
      </c>
      <c r="Q104" s="20" t="n">
        <v>1</v>
      </c>
      <c r="R104" s="20" t="n">
        <v>44</v>
      </c>
      <c r="S104" s="20"/>
      <c r="T104" s="20" t="n">
        <v>2</v>
      </c>
      <c r="U104" s="38" t="n">
        <v>4</v>
      </c>
      <c r="V104" s="38" t="n">
        <v>0</v>
      </c>
      <c r="W104" s="38"/>
      <c r="X104" s="20" t="n">
        <v>3</v>
      </c>
      <c r="Y104" s="20"/>
      <c r="Z104" s="20"/>
      <c r="AA104" s="20"/>
      <c r="AB104" s="20"/>
      <c r="AC104" s="20" t="n">
        <v>0</v>
      </c>
      <c r="AD104" s="20" t="n">
        <v>16</v>
      </c>
      <c r="AE104" s="20" t="n">
        <f aca="false">SUM(I104:AD104)</f>
        <v>319</v>
      </c>
    </row>
    <row r="105" s="1" customFormat="true" ht="16.5" hidden="false" customHeight="false" outlineLevel="0" collapsed="false">
      <c r="A105" s="11" t="n">
        <v>12</v>
      </c>
      <c r="B105" s="12" t="n">
        <v>19</v>
      </c>
      <c r="C105" s="13" t="n">
        <v>2</v>
      </c>
      <c r="D105" s="17" t="s">
        <v>614</v>
      </c>
      <c r="E105" s="17"/>
      <c r="F105" s="16" t="n">
        <v>673</v>
      </c>
      <c r="G105" s="50" t="s">
        <v>138</v>
      </c>
      <c r="H105" s="37" t="n">
        <v>677</v>
      </c>
      <c r="I105" s="20" t="n">
        <v>50</v>
      </c>
      <c r="J105" s="20" t="n">
        <v>90</v>
      </c>
      <c r="K105" s="20" t="n">
        <v>17</v>
      </c>
      <c r="L105" s="20" t="n">
        <v>0</v>
      </c>
      <c r="M105" s="20" t="n">
        <v>50</v>
      </c>
      <c r="N105" s="20" t="n">
        <v>4</v>
      </c>
      <c r="O105" s="20" t="n">
        <v>18</v>
      </c>
      <c r="P105" s="20" t="n">
        <v>6</v>
      </c>
      <c r="Q105" s="20" t="n">
        <v>1</v>
      </c>
      <c r="R105" s="20" t="n">
        <v>41</v>
      </c>
      <c r="S105" s="20"/>
      <c r="T105" s="20" t="n">
        <v>1</v>
      </c>
      <c r="U105" s="38" t="n">
        <v>4</v>
      </c>
      <c r="V105" s="38" t="n">
        <v>3</v>
      </c>
      <c r="W105" s="38"/>
      <c r="X105" s="20" t="n">
        <v>8</v>
      </c>
      <c r="Y105" s="20"/>
      <c r="Z105" s="20"/>
      <c r="AA105" s="20"/>
      <c r="AB105" s="20"/>
      <c r="AC105" s="20" t="n">
        <v>0</v>
      </c>
      <c r="AD105" s="20" t="n">
        <v>9</v>
      </c>
      <c r="AE105" s="20" t="n">
        <f aca="false">SUM(I105:AD105)</f>
        <v>302</v>
      </c>
    </row>
    <row r="106" s="1" customFormat="true" ht="16.5" hidden="false" customHeight="false" outlineLevel="0" collapsed="false">
      <c r="A106" s="11" t="n">
        <v>12</v>
      </c>
      <c r="B106" s="12" t="n">
        <v>19</v>
      </c>
      <c r="C106" s="13" t="n">
        <v>2</v>
      </c>
      <c r="D106" s="17" t="s">
        <v>614</v>
      </c>
      <c r="E106" s="17"/>
      <c r="F106" s="16" t="n">
        <v>673</v>
      </c>
      <c r="G106" s="50" t="s">
        <v>139</v>
      </c>
      <c r="H106" s="37" t="n">
        <v>676</v>
      </c>
      <c r="I106" s="20" t="n">
        <v>69</v>
      </c>
      <c r="J106" s="20" t="n">
        <v>102</v>
      </c>
      <c r="K106" s="20" t="n">
        <v>15</v>
      </c>
      <c r="L106" s="20" t="n">
        <v>9</v>
      </c>
      <c r="M106" s="20" t="n">
        <v>53</v>
      </c>
      <c r="N106" s="20" t="n">
        <v>4</v>
      </c>
      <c r="O106" s="20" t="n">
        <v>6</v>
      </c>
      <c r="P106" s="20" t="n">
        <v>5</v>
      </c>
      <c r="Q106" s="20" t="n">
        <v>2</v>
      </c>
      <c r="R106" s="20" t="n">
        <v>36</v>
      </c>
      <c r="S106" s="20"/>
      <c r="T106" s="20" t="n">
        <v>1</v>
      </c>
      <c r="U106" s="38" t="n">
        <v>6</v>
      </c>
      <c r="V106" s="38" t="n">
        <v>3</v>
      </c>
      <c r="W106" s="38"/>
      <c r="X106" s="20" t="n">
        <v>7</v>
      </c>
      <c r="Y106" s="20"/>
      <c r="Z106" s="20"/>
      <c r="AA106" s="20"/>
      <c r="AB106" s="20"/>
      <c r="AC106" s="20" t="n">
        <v>0</v>
      </c>
      <c r="AD106" s="20" t="n">
        <v>6</v>
      </c>
      <c r="AE106" s="20" t="n">
        <f aca="false">SUM(I106:AD106)</f>
        <v>324</v>
      </c>
    </row>
    <row r="107" s="1" customFormat="true" ht="16.5" hidden="false" customHeight="false" outlineLevel="0" collapsed="false">
      <c r="A107" s="11" t="n">
        <v>12</v>
      </c>
      <c r="B107" s="12" t="n">
        <v>19</v>
      </c>
      <c r="C107" s="13" t="n">
        <v>2</v>
      </c>
      <c r="D107" s="17" t="s">
        <v>614</v>
      </c>
      <c r="E107" s="17"/>
      <c r="F107" s="16" t="n">
        <v>673</v>
      </c>
      <c r="G107" s="50" t="s">
        <v>140</v>
      </c>
      <c r="H107" s="37" t="n">
        <v>676</v>
      </c>
      <c r="I107" s="20" t="n">
        <v>53</v>
      </c>
      <c r="J107" s="20" t="n">
        <v>77</v>
      </c>
      <c r="K107" s="20" t="n">
        <v>22</v>
      </c>
      <c r="L107" s="20" t="n">
        <v>5</v>
      </c>
      <c r="M107" s="20" t="n">
        <v>42</v>
      </c>
      <c r="N107" s="20" t="n">
        <v>4</v>
      </c>
      <c r="O107" s="20" t="n">
        <v>8</v>
      </c>
      <c r="P107" s="20" t="n">
        <v>3</v>
      </c>
      <c r="Q107" s="20" t="n">
        <v>0</v>
      </c>
      <c r="R107" s="20" t="n">
        <v>42</v>
      </c>
      <c r="S107" s="20"/>
      <c r="T107" s="20" t="n">
        <v>2</v>
      </c>
      <c r="U107" s="38" t="n">
        <v>8</v>
      </c>
      <c r="V107" s="38" t="n">
        <v>0</v>
      </c>
      <c r="W107" s="38"/>
      <c r="X107" s="20" t="n">
        <v>7</v>
      </c>
      <c r="Y107" s="20"/>
      <c r="Z107" s="20"/>
      <c r="AA107" s="20"/>
      <c r="AB107" s="20"/>
      <c r="AC107" s="20" t="n">
        <v>0</v>
      </c>
      <c r="AD107" s="20" t="n">
        <v>18</v>
      </c>
      <c r="AE107" s="20" t="n">
        <f aca="false">SUM(I107:AD107)</f>
        <v>291</v>
      </c>
    </row>
    <row r="108" s="1" customFormat="true" ht="16.5" hidden="false" customHeight="false" outlineLevel="0" collapsed="false">
      <c r="A108" s="11" t="n">
        <v>12</v>
      </c>
      <c r="B108" s="12" t="n">
        <v>19</v>
      </c>
      <c r="C108" s="13" t="n">
        <v>2</v>
      </c>
      <c r="D108" s="17" t="s">
        <v>614</v>
      </c>
      <c r="E108" s="17"/>
      <c r="F108" s="16" t="n">
        <v>674</v>
      </c>
      <c r="G108" s="17" t="s">
        <v>33</v>
      </c>
      <c r="H108" s="37" t="n">
        <v>727</v>
      </c>
      <c r="I108" s="20" t="n">
        <v>92</v>
      </c>
      <c r="J108" s="20" t="n">
        <v>114</v>
      </c>
      <c r="K108" s="20" t="n">
        <v>13</v>
      </c>
      <c r="L108" s="20" t="n">
        <v>5</v>
      </c>
      <c r="M108" s="20" t="n">
        <v>52</v>
      </c>
      <c r="N108" s="20" t="n">
        <v>3</v>
      </c>
      <c r="O108" s="20" t="n">
        <v>4</v>
      </c>
      <c r="P108" s="20" t="n">
        <v>3</v>
      </c>
      <c r="Q108" s="20" t="n">
        <v>3</v>
      </c>
      <c r="R108" s="20" t="n">
        <v>48</v>
      </c>
      <c r="S108" s="20"/>
      <c r="T108" s="20" t="n">
        <v>5</v>
      </c>
      <c r="U108" s="38" t="n">
        <v>3</v>
      </c>
      <c r="V108" s="38" t="n">
        <v>4</v>
      </c>
      <c r="W108" s="38"/>
      <c r="X108" s="20" t="n">
        <v>8</v>
      </c>
      <c r="Y108" s="20"/>
      <c r="Z108" s="20"/>
      <c r="AA108" s="20"/>
      <c r="AB108" s="20"/>
      <c r="AC108" s="20" t="n">
        <v>0</v>
      </c>
      <c r="AD108" s="20" t="n">
        <v>12</v>
      </c>
      <c r="AE108" s="20" t="n">
        <f aca="false">SUM(I108:AD108)</f>
        <v>369</v>
      </c>
    </row>
    <row r="109" s="1" customFormat="true" ht="16.5" hidden="false" customHeight="false" outlineLevel="0" collapsed="false">
      <c r="A109" s="11" t="n">
        <v>12</v>
      </c>
      <c r="B109" s="12" t="n">
        <v>19</v>
      </c>
      <c r="C109" s="13" t="n">
        <v>2</v>
      </c>
      <c r="D109" s="17" t="s">
        <v>614</v>
      </c>
      <c r="E109" s="17"/>
      <c r="F109" s="16" t="n">
        <v>674</v>
      </c>
      <c r="G109" s="50" t="s">
        <v>34</v>
      </c>
      <c r="H109" s="37" t="n">
        <v>726</v>
      </c>
      <c r="I109" s="20" t="n">
        <v>73</v>
      </c>
      <c r="J109" s="20" t="n">
        <v>143</v>
      </c>
      <c r="K109" s="20" t="n">
        <v>12</v>
      </c>
      <c r="L109" s="20" t="n">
        <v>6</v>
      </c>
      <c r="M109" s="20" t="n">
        <v>53</v>
      </c>
      <c r="N109" s="20" t="n">
        <v>2</v>
      </c>
      <c r="O109" s="20" t="n">
        <v>1</v>
      </c>
      <c r="P109" s="20" t="n">
        <v>9</v>
      </c>
      <c r="Q109" s="20" t="n">
        <v>2</v>
      </c>
      <c r="R109" s="20" t="n">
        <v>49</v>
      </c>
      <c r="S109" s="20"/>
      <c r="T109" s="20" t="n">
        <v>3</v>
      </c>
      <c r="U109" s="38" t="n">
        <v>7</v>
      </c>
      <c r="V109" s="38" t="n">
        <v>6</v>
      </c>
      <c r="W109" s="38"/>
      <c r="X109" s="20" t="n">
        <v>7</v>
      </c>
      <c r="Y109" s="20"/>
      <c r="Z109" s="20"/>
      <c r="AA109" s="20"/>
      <c r="AB109" s="20"/>
      <c r="AC109" s="20" t="n">
        <v>0</v>
      </c>
      <c r="AD109" s="20" t="n">
        <v>13</v>
      </c>
      <c r="AE109" s="20" t="n">
        <f aca="false">SUM(I109:AD109)</f>
        <v>386</v>
      </c>
    </row>
    <row r="110" s="1" customFormat="true" ht="16.5" hidden="false" customHeight="false" outlineLevel="0" collapsed="false">
      <c r="A110" s="11" t="n">
        <v>12</v>
      </c>
      <c r="B110" s="12" t="n">
        <v>19</v>
      </c>
      <c r="C110" s="13" t="n">
        <v>2</v>
      </c>
      <c r="D110" s="17" t="s">
        <v>614</v>
      </c>
      <c r="E110" s="17"/>
      <c r="F110" s="16" t="n">
        <v>675</v>
      </c>
      <c r="G110" s="17" t="s">
        <v>33</v>
      </c>
      <c r="H110" s="37" t="n">
        <v>735</v>
      </c>
      <c r="I110" s="20" t="n">
        <v>48</v>
      </c>
      <c r="J110" s="20" t="n">
        <v>116</v>
      </c>
      <c r="K110" s="20" t="n">
        <v>11</v>
      </c>
      <c r="L110" s="20" t="n">
        <v>1</v>
      </c>
      <c r="M110" s="20" t="n">
        <v>44</v>
      </c>
      <c r="N110" s="20" t="n">
        <v>3</v>
      </c>
      <c r="O110" s="20" t="n">
        <v>4</v>
      </c>
      <c r="P110" s="20" t="n">
        <v>5</v>
      </c>
      <c r="Q110" s="20" t="n">
        <v>0</v>
      </c>
      <c r="R110" s="20" t="n">
        <v>68</v>
      </c>
      <c r="S110" s="20"/>
      <c r="T110" s="20" t="n">
        <v>4</v>
      </c>
      <c r="U110" s="38" t="n">
        <v>7</v>
      </c>
      <c r="V110" s="38" t="n">
        <v>0</v>
      </c>
      <c r="W110" s="38"/>
      <c r="X110" s="20" t="n">
        <v>9</v>
      </c>
      <c r="Y110" s="20"/>
      <c r="Z110" s="20"/>
      <c r="AA110" s="20"/>
      <c r="AB110" s="20"/>
      <c r="AC110" s="20" t="n">
        <v>0</v>
      </c>
      <c r="AD110" s="20" t="n">
        <v>14</v>
      </c>
      <c r="AE110" s="20" t="n">
        <f aca="false">SUM(I110:AD110)</f>
        <v>334</v>
      </c>
    </row>
    <row r="111" s="1" customFormat="true" ht="16.5" hidden="false" customHeight="false" outlineLevel="0" collapsed="false">
      <c r="A111" s="11" t="n">
        <v>12</v>
      </c>
      <c r="B111" s="12" t="n">
        <v>19</v>
      </c>
      <c r="C111" s="13" t="n">
        <v>2</v>
      </c>
      <c r="D111" s="17" t="s">
        <v>614</v>
      </c>
      <c r="E111" s="17"/>
      <c r="F111" s="16" t="n">
        <v>675</v>
      </c>
      <c r="G111" s="50" t="s">
        <v>34</v>
      </c>
      <c r="H111" s="37" t="n">
        <v>735</v>
      </c>
      <c r="I111" s="20" t="n">
        <v>73</v>
      </c>
      <c r="J111" s="20" t="n">
        <v>149</v>
      </c>
      <c r="K111" s="20" t="n">
        <v>18</v>
      </c>
      <c r="L111" s="20" t="n">
        <v>2</v>
      </c>
      <c r="M111" s="20" t="n">
        <v>40</v>
      </c>
      <c r="N111" s="20" t="n">
        <v>0</v>
      </c>
      <c r="O111" s="20" t="n">
        <v>5</v>
      </c>
      <c r="P111" s="20" t="n">
        <v>8</v>
      </c>
      <c r="Q111" s="20" t="n">
        <v>1</v>
      </c>
      <c r="R111" s="20" t="n">
        <v>57</v>
      </c>
      <c r="S111" s="20"/>
      <c r="T111" s="20" t="n">
        <v>8</v>
      </c>
      <c r="U111" s="38" t="n">
        <v>2</v>
      </c>
      <c r="V111" s="38" t="n">
        <v>1</v>
      </c>
      <c r="W111" s="38"/>
      <c r="X111" s="20" t="n">
        <v>13</v>
      </c>
      <c r="Y111" s="20"/>
      <c r="Z111" s="20"/>
      <c r="AA111" s="20"/>
      <c r="AB111" s="20"/>
      <c r="AC111" s="20" t="n">
        <v>0</v>
      </c>
      <c r="AD111" s="20" t="n">
        <v>4</v>
      </c>
      <c r="AE111" s="20" t="n">
        <f aca="false">SUM(I111:AD111)</f>
        <v>381</v>
      </c>
    </row>
    <row r="112" s="1" customFormat="true" ht="16.5" hidden="false" customHeight="false" outlineLevel="0" collapsed="false">
      <c r="A112" s="11" t="n">
        <v>12</v>
      </c>
      <c r="B112" s="12" t="n">
        <v>19</v>
      </c>
      <c r="C112" s="13" t="n">
        <v>2</v>
      </c>
      <c r="D112" s="17" t="s">
        <v>614</v>
      </c>
      <c r="E112" s="17"/>
      <c r="F112" s="16" t="n">
        <v>676</v>
      </c>
      <c r="G112" s="17" t="s">
        <v>33</v>
      </c>
      <c r="H112" s="37" t="n">
        <v>593</v>
      </c>
      <c r="I112" s="20" t="n">
        <v>50</v>
      </c>
      <c r="J112" s="20" t="n">
        <v>171</v>
      </c>
      <c r="K112" s="20" t="n">
        <v>8</v>
      </c>
      <c r="L112" s="20" t="n">
        <v>7</v>
      </c>
      <c r="M112" s="20" t="n">
        <v>33</v>
      </c>
      <c r="N112" s="20" t="n">
        <v>0</v>
      </c>
      <c r="O112" s="20" t="n">
        <v>2</v>
      </c>
      <c r="P112" s="20" t="n">
        <v>16</v>
      </c>
      <c r="Q112" s="20" t="n">
        <v>0</v>
      </c>
      <c r="R112" s="20" t="n">
        <v>47</v>
      </c>
      <c r="S112" s="20"/>
      <c r="T112" s="20" t="n">
        <v>1</v>
      </c>
      <c r="U112" s="38" t="n">
        <v>1</v>
      </c>
      <c r="V112" s="38" t="n">
        <v>7</v>
      </c>
      <c r="W112" s="38"/>
      <c r="X112" s="20" t="n">
        <v>6</v>
      </c>
      <c r="Y112" s="20"/>
      <c r="Z112" s="20"/>
      <c r="AA112" s="20"/>
      <c r="AB112" s="20"/>
      <c r="AC112" s="20" t="n">
        <v>0</v>
      </c>
      <c r="AD112" s="20" t="n">
        <v>6</v>
      </c>
      <c r="AE112" s="20" t="n">
        <f aca="false">SUM(I112:AD112)</f>
        <v>355</v>
      </c>
    </row>
    <row r="113" s="1" customFormat="true" ht="16.5" hidden="false" customHeight="false" outlineLevel="0" collapsed="false">
      <c r="A113" s="11" t="n">
        <v>12</v>
      </c>
      <c r="B113" s="12" t="n">
        <v>19</v>
      </c>
      <c r="C113" s="13" t="n">
        <v>2</v>
      </c>
      <c r="D113" s="17" t="s">
        <v>614</v>
      </c>
      <c r="E113" s="17"/>
      <c r="F113" s="16" t="n">
        <v>676</v>
      </c>
      <c r="G113" s="50" t="s">
        <v>34</v>
      </c>
      <c r="H113" s="37" t="n">
        <v>593</v>
      </c>
      <c r="I113" s="20" t="n">
        <v>32</v>
      </c>
      <c r="J113" s="20" t="n">
        <v>144</v>
      </c>
      <c r="K113" s="20" t="n">
        <v>13</v>
      </c>
      <c r="L113" s="20" t="n">
        <v>4</v>
      </c>
      <c r="M113" s="20" t="n">
        <v>27</v>
      </c>
      <c r="N113" s="20" t="n">
        <v>2</v>
      </c>
      <c r="O113" s="20" t="n">
        <v>1</v>
      </c>
      <c r="P113" s="20" t="n">
        <v>11</v>
      </c>
      <c r="Q113" s="20" t="n">
        <v>2</v>
      </c>
      <c r="R113" s="20" t="n">
        <v>49</v>
      </c>
      <c r="S113" s="20"/>
      <c r="T113" s="20" t="n">
        <v>0</v>
      </c>
      <c r="U113" s="38" t="n">
        <v>2</v>
      </c>
      <c r="V113" s="38" t="n">
        <v>5</v>
      </c>
      <c r="W113" s="38"/>
      <c r="X113" s="20" t="n">
        <v>10</v>
      </c>
      <c r="Y113" s="20"/>
      <c r="Z113" s="20"/>
      <c r="AA113" s="20"/>
      <c r="AB113" s="20"/>
      <c r="AC113" s="20" t="n">
        <v>0</v>
      </c>
      <c r="AD113" s="20" t="n">
        <v>9</v>
      </c>
      <c r="AE113" s="20" t="n">
        <f aca="false">SUM(I113:AD113)</f>
        <v>311</v>
      </c>
    </row>
    <row r="114" s="1" customFormat="true" ht="16.5" hidden="false" customHeight="false" outlineLevel="0" collapsed="false">
      <c r="A114" s="11" t="n">
        <v>12</v>
      </c>
      <c r="B114" s="12" t="n">
        <v>19</v>
      </c>
      <c r="C114" s="13" t="n">
        <v>2</v>
      </c>
      <c r="D114" s="17" t="s">
        <v>614</v>
      </c>
      <c r="E114" s="17"/>
      <c r="F114" s="16" t="n">
        <v>677</v>
      </c>
      <c r="G114" s="17" t="s">
        <v>33</v>
      </c>
      <c r="H114" s="37" t="n">
        <v>503</v>
      </c>
      <c r="I114" s="20" t="n">
        <v>28</v>
      </c>
      <c r="J114" s="20" t="n">
        <v>131</v>
      </c>
      <c r="K114" s="20" t="n">
        <v>13</v>
      </c>
      <c r="L114" s="20" t="n">
        <v>0</v>
      </c>
      <c r="M114" s="20" t="n">
        <v>20</v>
      </c>
      <c r="N114" s="20" t="n">
        <v>0</v>
      </c>
      <c r="O114" s="20" t="n">
        <v>3</v>
      </c>
      <c r="P114" s="20" t="n">
        <v>13</v>
      </c>
      <c r="Q114" s="20" t="n">
        <v>1</v>
      </c>
      <c r="R114" s="20" t="n">
        <v>42</v>
      </c>
      <c r="S114" s="20"/>
      <c r="T114" s="20" t="n">
        <v>1</v>
      </c>
      <c r="U114" s="38" t="n">
        <v>3</v>
      </c>
      <c r="V114" s="38" t="n">
        <v>2</v>
      </c>
      <c r="W114" s="38"/>
      <c r="X114" s="20" t="n">
        <v>5</v>
      </c>
      <c r="Y114" s="20"/>
      <c r="Z114" s="20"/>
      <c r="AA114" s="20"/>
      <c r="AB114" s="20"/>
      <c r="AC114" s="20" t="n">
        <v>0</v>
      </c>
      <c r="AD114" s="20" t="n">
        <v>2</v>
      </c>
      <c r="AE114" s="20" t="n">
        <f aca="false">SUM(I114:AD114)</f>
        <v>264</v>
      </c>
    </row>
    <row r="115" s="1" customFormat="true" ht="16.5" hidden="false" customHeight="false" outlineLevel="0" collapsed="false">
      <c r="A115" s="11" t="n">
        <v>12</v>
      </c>
      <c r="B115" s="12" t="n">
        <v>19</v>
      </c>
      <c r="C115" s="13" t="n">
        <v>2</v>
      </c>
      <c r="D115" s="17" t="s">
        <v>614</v>
      </c>
      <c r="E115" s="17"/>
      <c r="F115" s="16" t="n">
        <v>677</v>
      </c>
      <c r="G115" s="50" t="s">
        <v>34</v>
      </c>
      <c r="H115" s="37" t="n">
        <v>502</v>
      </c>
      <c r="I115" s="20" t="n">
        <v>35</v>
      </c>
      <c r="J115" s="20" t="n">
        <v>132</v>
      </c>
      <c r="K115" s="20" t="n">
        <v>9</v>
      </c>
      <c r="L115" s="20" t="n">
        <v>4</v>
      </c>
      <c r="M115" s="20" t="n">
        <v>14</v>
      </c>
      <c r="N115" s="20" t="n">
        <v>3</v>
      </c>
      <c r="O115" s="20" t="n">
        <v>6</v>
      </c>
      <c r="P115" s="20" t="n">
        <v>7</v>
      </c>
      <c r="Q115" s="20" t="n">
        <v>1</v>
      </c>
      <c r="R115" s="20" t="n">
        <v>34</v>
      </c>
      <c r="S115" s="20"/>
      <c r="T115" s="20" t="n">
        <v>0</v>
      </c>
      <c r="U115" s="38" t="n">
        <v>2</v>
      </c>
      <c r="V115" s="38" t="n">
        <v>3</v>
      </c>
      <c r="W115" s="38"/>
      <c r="X115" s="20" t="n">
        <v>6</v>
      </c>
      <c r="Y115" s="20"/>
      <c r="Z115" s="20"/>
      <c r="AA115" s="20"/>
      <c r="AB115" s="20"/>
      <c r="AC115" s="20" t="n">
        <v>0</v>
      </c>
      <c r="AD115" s="20" t="n">
        <v>5</v>
      </c>
      <c r="AE115" s="20" t="n">
        <f aca="false">SUM(I115:AD115)</f>
        <v>261</v>
      </c>
    </row>
    <row r="116" s="1" customFormat="true" ht="16.5" hidden="false" customHeight="false" outlineLevel="0" collapsed="false">
      <c r="A116" s="11" t="n">
        <v>12</v>
      </c>
      <c r="B116" s="12" t="n">
        <v>19</v>
      </c>
      <c r="C116" s="13" t="n">
        <v>2</v>
      </c>
      <c r="D116" s="17" t="s">
        <v>614</v>
      </c>
      <c r="E116" s="17"/>
      <c r="F116" s="16" t="n">
        <v>677</v>
      </c>
      <c r="G116" s="50" t="s">
        <v>35</v>
      </c>
      <c r="H116" s="37" t="n">
        <v>502</v>
      </c>
      <c r="I116" s="20" t="n">
        <v>29</v>
      </c>
      <c r="J116" s="20" t="n">
        <v>138</v>
      </c>
      <c r="K116" s="20" t="n">
        <v>7</v>
      </c>
      <c r="L116" s="20" t="n">
        <v>1</v>
      </c>
      <c r="M116" s="20" t="n">
        <v>21</v>
      </c>
      <c r="N116" s="20" t="n">
        <v>0</v>
      </c>
      <c r="O116" s="20" t="n">
        <v>1</v>
      </c>
      <c r="P116" s="20" t="n">
        <v>7</v>
      </c>
      <c r="Q116" s="20" t="n">
        <v>0</v>
      </c>
      <c r="R116" s="20" t="n">
        <v>47</v>
      </c>
      <c r="S116" s="20"/>
      <c r="T116" s="20" t="n">
        <v>0</v>
      </c>
      <c r="U116" s="38" t="n">
        <v>2</v>
      </c>
      <c r="V116" s="38" t="n">
        <v>2</v>
      </c>
      <c r="W116" s="38"/>
      <c r="X116" s="20" t="n">
        <v>3</v>
      </c>
      <c r="Y116" s="20"/>
      <c r="Z116" s="20"/>
      <c r="AA116" s="20"/>
      <c r="AB116" s="20"/>
      <c r="AC116" s="20" t="n">
        <v>0</v>
      </c>
      <c r="AD116" s="20" t="n">
        <v>4</v>
      </c>
      <c r="AE116" s="20" t="n">
        <f aca="false">SUM(I116:AD116)</f>
        <v>262</v>
      </c>
    </row>
    <row r="117" s="1" customFormat="true" ht="16.5" hidden="false" customHeight="false" outlineLevel="0" collapsed="false">
      <c r="A117" s="11" t="n">
        <v>12</v>
      </c>
      <c r="B117" s="12" t="n">
        <v>19</v>
      </c>
      <c r="C117" s="13" t="n">
        <v>2</v>
      </c>
      <c r="D117" s="17" t="s">
        <v>614</v>
      </c>
      <c r="E117" s="17"/>
      <c r="F117" s="16" t="n">
        <v>678</v>
      </c>
      <c r="G117" s="17" t="s">
        <v>33</v>
      </c>
      <c r="H117" s="37" t="n">
        <v>560</v>
      </c>
      <c r="I117" s="20" t="n">
        <v>50</v>
      </c>
      <c r="J117" s="20" t="n">
        <v>86</v>
      </c>
      <c r="K117" s="20" t="n">
        <v>5</v>
      </c>
      <c r="L117" s="20" t="n">
        <v>5</v>
      </c>
      <c r="M117" s="20" t="n">
        <v>46</v>
      </c>
      <c r="N117" s="20" t="n">
        <v>1</v>
      </c>
      <c r="O117" s="20" t="n">
        <v>12</v>
      </c>
      <c r="P117" s="20" t="n">
        <v>4</v>
      </c>
      <c r="Q117" s="20" t="n">
        <v>1</v>
      </c>
      <c r="R117" s="20" t="n">
        <v>30</v>
      </c>
      <c r="S117" s="20"/>
      <c r="T117" s="20" t="n">
        <v>1</v>
      </c>
      <c r="U117" s="38" t="n">
        <v>1</v>
      </c>
      <c r="V117" s="38" t="n">
        <v>2</v>
      </c>
      <c r="W117" s="38"/>
      <c r="X117" s="20" t="n">
        <v>7</v>
      </c>
      <c r="Y117" s="20"/>
      <c r="Z117" s="20"/>
      <c r="AA117" s="20"/>
      <c r="AB117" s="20"/>
      <c r="AC117" s="20" t="n">
        <v>0</v>
      </c>
      <c r="AD117" s="20" t="n">
        <v>3</v>
      </c>
      <c r="AE117" s="20" t="n">
        <f aca="false">SUM(I117:AD117)</f>
        <v>254</v>
      </c>
    </row>
    <row r="118" s="1" customFormat="true" ht="16.5" hidden="false" customHeight="false" outlineLevel="0" collapsed="false">
      <c r="A118" s="11" t="n">
        <v>12</v>
      </c>
      <c r="B118" s="12" t="n">
        <v>19</v>
      </c>
      <c r="C118" s="13" t="n">
        <v>2</v>
      </c>
      <c r="D118" s="17" t="s">
        <v>614</v>
      </c>
      <c r="E118" s="17"/>
      <c r="F118" s="16" t="n">
        <v>678</v>
      </c>
      <c r="G118" s="50" t="s">
        <v>34</v>
      </c>
      <c r="H118" s="37" t="n">
        <v>560</v>
      </c>
      <c r="I118" s="20" t="n">
        <v>56</v>
      </c>
      <c r="J118" s="20" t="n">
        <v>66</v>
      </c>
      <c r="K118" s="20" t="n">
        <v>12</v>
      </c>
      <c r="L118" s="20" t="n">
        <v>1</v>
      </c>
      <c r="M118" s="20" t="n">
        <v>31</v>
      </c>
      <c r="N118" s="20" t="n">
        <v>3</v>
      </c>
      <c r="O118" s="20" t="n">
        <v>5</v>
      </c>
      <c r="P118" s="20" t="n">
        <v>3</v>
      </c>
      <c r="Q118" s="20" t="n">
        <v>3</v>
      </c>
      <c r="R118" s="20" t="n">
        <v>33</v>
      </c>
      <c r="S118" s="20"/>
      <c r="T118" s="20" t="n">
        <v>1</v>
      </c>
      <c r="U118" s="38" t="n">
        <v>1</v>
      </c>
      <c r="V118" s="38" t="n">
        <v>2</v>
      </c>
      <c r="W118" s="38"/>
      <c r="X118" s="20" t="n">
        <v>7</v>
      </c>
      <c r="Y118" s="20"/>
      <c r="Z118" s="20"/>
      <c r="AA118" s="20"/>
      <c r="AB118" s="20"/>
      <c r="AC118" s="20" t="n">
        <v>0</v>
      </c>
      <c r="AD118" s="20" t="n">
        <v>8</v>
      </c>
      <c r="AE118" s="20" t="n">
        <f aca="false">SUM(I118:AD118)</f>
        <v>232</v>
      </c>
    </row>
    <row r="119" s="1" customFormat="true" ht="16.5" hidden="false" customHeight="false" outlineLevel="0" collapsed="false">
      <c r="A119" s="11" t="n">
        <v>12</v>
      </c>
      <c r="B119" s="12" t="n">
        <v>19</v>
      </c>
      <c r="C119" s="13" t="n">
        <v>2</v>
      </c>
      <c r="D119" s="17" t="s">
        <v>614</v>
      </c>
      <c r="E119" s="17"/>
      <c r="F119" s="16" t="n">
        <v>678</v>
      </c>
      <c r="G119" s="50" t="s">
        <v>35</v>
      </c>
      <c r="H119" s="37" t="n">
        <v>560</v>
      </c>
      <c r="I119" s="20" t="n">
        <v>43</v>
      </c>
      <c r="J119" s="20" t="n">
        <v>89</v>
      </c>
      <c r="K119" s="20" t="n">
        <v>5</v>
      </c>
      <c r="L119" s="20" t="n">
        <v>3</v>
      </c>
      <c r="M119" s="20" t="n">
        <v>45</v>
      </c>
      <c r="N119" s="20" t="n">
        <v>2</v>
      </c>
      <c r="O119" s="20" t="n">
        <v>0</v>
      </c>
      <c r="P119" s="20" t="n">
        <v>13</v>
      </c>
      <c r="Q119" s="20" t="n">
        <v>7</v>
      </c>
      <c r="R119" s="20" t="n">
        <v>1</v>
      </c>
      <c r="S119" s="20"/>
      <c r="T119" s="20" t="n">
        <v>25</v>
      </c>
      <c r="U119" s="38" t="n">
        <v>1</v>
      </c>
      <c r="V119" s="38" t="n">
        <v>2</v>
      </c>
      <c r="W119" s="38"/>
      <c r="X119" s="20" t="n">
        <v>0</v>
      </c>
      <c r="Y119" s="20"/>
      <c r="Z119" s="20"/>
      <c r="AA119" s="20"/>
      <c r="AB119" s="20"/>
      <c r="AC119" s="20" t="n">
        <v>7</v>
      </c>
      <c r="AD119" s="20" t="n">
        <v>8</v>
      </c>
      <c r="AE119" s="20" t="n">
        <f aca="false">SUM(I119:AD119)</f>
        <v>251</v>
      </c>
    </row>
    <row r="120" s="1" customFormat="true" ht="16.5" hidden="false" customHeight="false" outlineLevel="0" collapsed="false">
      <c r="A120" s="11" t="n">
        <v>12</v>
      </c>
      <c r="B120" s="12" t="n">
        <v>19</v>
      </c>
      <c r="C120" s="13" t="n">
        <v>2</v>
      </c>
      <c r="D120" s="17" t="s">
        <v>614</v>
      </c>
      <c r="E120" s="17"/>
      <c r="F120" s="16" t="n">
        <v>679</v>
      </c>
      <c r="G120" s="17" t="s">
        <v>33</v>
      </c>
      <c r="H120" s="37" t="n">
        <v>570</v>
      </c>
      <c r="I120" s="20" t="n">
        <v>47</v>
      </c>
      <c r="J120" s="20" t="n">
        <v>57</v>
      </c>
      <c r="K120" s="20" t="n">
        <v>19</v>
      </c>
      <c r="L120" s="20" t="n">
        <v>0</v>
      </c>
      <c r="M120" s="20" t="n">
        <v>66</v>
      </c>
      <c r="N120" s="20" t="n">
        <v>3</v>
      </c>
      <c r="O120" s="20" t="n">
        <v>10</v>
      </c>
      <c r="P120" s="20" t="n">
        <v>6</v>
      </c>
      <c r="Q120" s="20" t="n">
        <v>1</v>
      </c>
      <c r="R120" s="20" t="n">
        <v>29</v>
      </c>
      <c r="S120" s="20"/>
      <c r="T120" s="20" t="n">
        <v>1</v>
      </c>
      <c r="U120" s="38" t="n">
        <v>3</v>
      </c>
      <c r="V120" s="38" t="n">
        <v>2</v>
      </c>
      <c r="W120" s="38"/>
      <c r="X120" s="20" t="n">
        <v>11</v>
      </c>
      <c r="Y120" s="20"/>
      <c r="Z120" s="20"/>
      <c r="AA120" s="20"/>
      <c r="AB120" s="20"/>
      <c r="AC120" s="20" t="n">
        <v>0</v>
      </c>
      <c r="AD120" s="20" t="n">
        <v>5</v>
      </c>
      <c r="AE120" s="20" t="n">
        <f aca="false">SUM(I120:AD120)</f>
        <v>260</v>
      </c>
    </row>
    <row r="121" s="1" customFormat="true" ht="16.5" hidden="false" customHeight="false" outlineLevel="0" collapsed="false">
      <c r="A121" s="11" t="n">
        <v>12</v>
      </c>
      <c r="B121" s="12" t="n">
        <v>19</v>
      </c>
      <c r="C121" s="13" t="n">
        <v>2</v>
      </c>
      <c r="D121" s="17" t="s">
        <v>614</v>
      </c>
      <c r="E121" s="17"/>
      <c r="F121" s="16" t="n">
        <v>679</v>
      </c>
      <c r="G121" s="17" t="s">
        <v>34</v>
      </c>
      <c r="H121" s="37" t="n">
        <v>569</v>
      </c>
      <c r="I121" s="20" t="n">
        <v>35</v>
      </c>
      <c r="J121" s="20" t="n">
        <v>72</v>
      </c>
      <c r="K121" s="20" t="n">
        <v>15</v>
      </c>
      <c r="L121" s="20" t="n">
        <v>0</v>
      </c>
      <c r="M121" s="20" t="n">
        <v>62</v>
      </c>
      <c r="N121" s="20" t="n">
        <v>7</v>
      </c>
      <c r="O121" s="20" t="n">
        <v>4</v>
      </c>
      <c r="P121" s="20" t="n">
        <v>4</v>
      </c>
      <c r="Q121" s="20" t="n">
        <v>1</v>
      </c>
      <c r="R121" s="20" t="n">
        <v>27</v>
      </c>
      <c r="S121" s="20"/>
      <c r="T121" s="20" t="n">
        <v>0</v>
      </c>
      <c r="U121" s="38" t="n">
        <v>4</v>
      </c>
      <c r="V121" s="38" t="n">
        <v>2</v>
      </c>
      <c r="W121" s="38"/>
      <c r="X121" s="20" t="n">
        <v>2</v>
      </c>
      <c r="Y121" s="20"/>
      <c r="Z121" s="20"/>
      <c r="AA121" s="20"/>
      <c r="AB121" s="20"/>
      <c r="AC121" s="20" t="n">
        <v>0</v>
      </c>
      <c r="AD121" s="20" t="n">
        <v>23</v>
      </c>
      <c r="AE121" s="20" t="n">
        <f aca="false">SUM(I121:AD121)</f>
        <v>258</v>
      </c>
    </row>
    <row r="122" s="1" customFormat="true" ht="16.5" hidden="false" customHeight="false" outlineLevel="0" collapsed="false">
      <c r="A122" s="11" t="n">
        <v>12</v>
      </c>
      <c r="B122" s="12" t="n">
        <v>19</v>
      </c>
      <c r="C122" s="13" t="n">
        <v>2</v>
      </c>
      <c r="D122" s="17" t="s">
        <v>614</v>
      </c>
      <c r="E122" s="17"/>
      <c r="F122" s="16" t="n">
        <v>679</v>
      </c>
      <c r="G122" s="17" t="s">
        <v>35</v>
      </c>
      <c r="H122" s="37" t="n">
        <v>569</v>
      </c>
      <c r="I122" s="20" t="n">
        <v>41</v>
      </c>
      <c r="J122" s="20" t="n">
        <v>61</v>
      </c>
      <c r="K122" s="20" t="n">
        <v>28</v>
      </c>
      <c r="L122" s="20" t="n">
        <v>1</v>
      </c>
      <c r="M122" s="20" t="n">
        <v>59</v>
      </c>
      <c r="N122" s="20" t="n">
        <v>6</v>
      </c>
      <c r="O122" s="20" t="n">
        <v>8</v>
      </c>
      <c r="P122" s="20" t="n">
        <v>3</v>
      </c>
      <c r="Q122" s="20" t="n">
        <v>0</v>
      </c>
      <c r="R122" s="20" t="n">
        <v>29</v>
      </c>
      <c r="S122" s="20"/>
      <c r="T122" s="20" t="n">
        <v>1</v>
      </c>
      <c r="U122" s="38" t="n">
        <v>5</v>
      </c>
      <c r="V122" s="38" t="n">
        <v>1</v>
      </c>
      <c r="W122" s="38"/>
      <c r="X122" s="20" t="n">
        <v>13</v>
      </c>
      <c r="Y122" s="20"/>
      <c r="Z122" s="20"/>
      <c r="AA122" s="20"/>
      <c r="AB122" s="20"/>
      <c r="AC122" s="20" t="n">
        <v>0</v>
      </c>
      <c r="AD122" s="20" t="n">
        <v>10</v>
      </c>
      <c r="AE122" s="20" t="n">
        <f aca="false">SUM(I122:AD122)</f>
        <v>266</v>
      </c>
    </row>
    <row r="123" s="1" customFormat="true" ht="16.5" hidden="false" customHeight="false" outlineLevel="0" collapsed="false">
      <c r="A123" s="11" t="n">
        <v>12</v>
      </c>
      <c r="B123" s="12" t="n">
        <v>19</v>
      </c>
      <c r="C123" s="13" t="n">
        <v>2</v>
      </c>
      <c r="D123" s="17" t="s">
        <v>614</v>
      </c>
      <c r="E123" s="17"/>
      <c r="F123" s="16" t="n">
        <v>679</v>
      </c>
      <c r="G123" s="17" t="s">
        <v>137</v>
      </c>
      <c r="H123" s="37" t="n">
        <v>569</v>
      </c>
      <c r="I123" s="20" t="n">
        <v>24</v>
      </c>
      <c r="J123" s="20" t="n">
        <v>73</v>
      </c>
      <c r="K123" s="20" t="n">
        <v>12</v>
      </c>
      <c r="L123" s="20" t="n">
        <v>3</v>
      </c>
      <c r="M123" s="20" t="n">
        <v>87</v>
      </c>
      <c r="N123" s="20" t="n">
        <v>4</v>
      </c>
      <c r="O123" s="20" t="n">
        <v>9</v>
      </c>
      <c r="P123" s="20" t="n">
        <v>1</v>
      </c>
      <c r="Q123" s="20" t="n">
        <v>1</v>
      </c>
      <c r="R123" s="20" t="n">
        <v>30</v>
      </c>
      <c r="S123" s="20"/>
      <c r="T123" s="20" t="n">
        <v>1</v>
      </c>
      <c r="U123" s="38" t="n">
        <v>4</v>
      </c>
      <c r="V123" s="38" t="n">
        <v>2</v>
      </c>
      <c r="W123" s="38"/>
      <c r="X123" s="20" t="n">
        <v>9</v>
      </c>
      <c r="Y123" s="20"/>
      <c r="Z123" s="20"/>
      <c r="AA123" s="20"/>
      <c r="AB123" s="20"/>
      <c r="AC123" s="20" t="n">
        <v>0</v>
      </c>
      <c r="AD123" s="20" t="n">
        <v>5</v>
      </c>
      <c r="AE123" s="20" t="n">
        <f aca="false">SUM(I123:AD123)</f>
        <v>265</v>
      </c>
    </row>
    <row r="124" s="1" customFormat="true" ht="16.5" hidden="false" customHeight="false" outlineLevel="0" collapsed="false">
      <c r="A124" s="11" t="n">
        <v>12</v>
      </c>
      <c r="B124" s="12" t="n">
        <v>19</v>
      </c>
      <c r="C124" s="13" t="n">
        <v>2</v>
      </c>
      <c r="D124" s="17" t="s">
        <v>614</v>
      </c>
      <c r="E124" s="17"/>
      <c r="F124" s="16" t="n">
        <v>680</v>
      </c>
      <c r="G124" s="17" t="s">
        <v>33</v>
      </c>
      <c r="H124" s="37" t="n">
        <v>703</v>
      </c>
      <c r="I124" s="20" t="n">
        <v>73</v>
      </c>
      <c r="J124" s="20" t="n">
        <v>102</v>
      </c>
      <c r="K124" s="20" t="n">
        <v>13</v>
      </c>
      <c r="L124" s="20" t="n">
        <v>3</v>
      </c>
      <c r="M124" s="20" t="n">
        <v>33</v>
      </c>
      <c r="N124" s="20" t="n">
        <v>6</v>
      </c>
      <c r="O124" s="20" t="n">
        <v>3</v>
      </c>
      <c r="P124" s="20" t="n">
        <v>1</v>
      </c>
      <c r="Q124" s="20" t="n">
        <v>1</v>
      </c>
      <c r="R124" s="20" t="n">
        <v>51</v>
      </c>
      <c r="S124" s="20"/>
      <c r="T124" s="20" t="n">
        <v>4</v>
      </c>
      <c r="U124" s="38" t="n">
        <v>1</v>
      </c>
      <c r="V124" s="38" t="n">
        <v>2</v>
      </c>
      <c r="W124" s="38"/>
      <c r="X124" s="20" t="n">
        <v>4</v>
      </c>
      <c r="Y124" s="20"/>
      <c r="Z124" s="20"/>
      <c r="AA124" s="20"/>
      <c r="AB124" s="20"/>
      <c r="AC124" s="20" t="n">
        <v>0</v>
      </c>
      <c r="AD124" s="20" t="n">
        <v>11</v>
      </c>
      <c r="AE124" s="20" t="n">
        <f aca="false">SUM(I124:AD124)</f>
        <v>308</v>
      </c>
    </row>
    <row r="125" s="1" customFormat="true" ht="16.5" hidden="false" customHeight="false" outlineLevel="0" collapsed="false">
      <c r="A125" s="11" t="n">
        <v>12</v>
      </c>
      <c r="B125" s="12" t="n">
        <v>19</v>
      </c>
      <c r="C125" s="13" t="n">
        <v>2</v>
      </c>
      <c r="D125" s="17" t="s">
        <v>614</v>
      </c>
      <c r="E125" s="17"/>
      <c r="F125" s="16" t="n">
        <v>680</v>
      </c>
      <c r="G125" s="17" t="s">
        <v>34</v>
      </c>
      <c r="H125" s="37" t="n">
        <v>703</v>
      </c>
      <c r="I125" s="20" t="n">
        <v>56</v>
      </c>
      <c r="J125" s="20" t="n">
        <v>87</v>
      </c>
      <c r="K125" s="20" t="n">
        <v>22</v>
      </c>
      <c r="L125" s="20" t="n">
        <v>4</v>
      </c>
      <c r="M125" s="20" t="n">
        <v>46</v>
      </c>
      <c r="N125" s="20" t="n">
        <v>1</v>
      </c>
      <c r="O125" s="20" t="n">
        <v>4</v>
      </c>
      <c r="P125" s="20" t="n">
        <v>2</v>
      </c>
      <c r="Q125" s="20" t="n">
        <v>0</v>
      </c>
      <c r="R125" s="20" t="n">
        <v>45</v>
      </c>
      <c r="S125" s="20"/>
      <c r="T125" s="20" t="n">
        <v>2</v>
      </c>
      <c r="U125" s="38" t="n">
        <v>1</v>
      </c>
      <c r="V125" s="38" t="n">
        <v>3</v>
      </c>
      <c r="W125" s="38"/>
      <c r="X125" s="20" t="n">
        <v>18</v>
      </c>
      <c r="Y125" s="20"/>
      <c r="Z125" s="20"/>
      <c r="AA125" s="20"/>
      <c r="AB125" s="20"/>
      <c r="AC125" s="20" t="n">
        <v>0</v>
      </c>
      <c r="AD125" s="20" t="n">
        <v>8</v>
      </c>
      <c r="AE125" s="20" t="n">
        <f aca="false">SUM(I125:AD125)</f>
        <v>299</v>
      </c>
    </row>
    <row r="126" s="1" customFormat="true" ht="16.5" hidden="false" customHeight="false" outlineLevel="0" collapsed="false">
      <c r="A126" s="11" t="n">
        <v>12</v>
      </c>
      <c r="B126" s="12" t="n">
        <v>19</v>
      </c>
      <c r="C126" s="13" t="n">
        <v>2</v>
      </c>
      <c r="D126" s="17" t="s">
        <v>614</v>
      </c>
      <c r="E126" s="17"/>
      <c r="F126" s="16" t="n">
        <v>680</v>
      </c>
      <c r="G126" s="17" t="s">
        <v>36</v>
      </c>
      <c r="H126" s="37"/>
      <c r="I126" s="20" t="n">
        <v>3</v>
      </c>
      <c r="J126" s="20" t="n">
        <v>8</v>
      </c>
      <c r="K126" s="20" t="n">
        <v>1</v>
      </c>
      <c r="L126" s="20" t="n">
        <v>0</v>
      </c>
      <c r="M126" s="20" t="n">
        <v>3</v>
      </c>
      <c r="N126" s="20" t="n">
        <v>0</v>
      </c>
      <c r="O126" s="20" t="n">
        <v>0</v>
      </c>
      <c r="P126" s="20" t="n">
        <v>0</v>
      </c>
      <c r="Q126" s="20" t="n">
        <v>0</v>
      </c>
      <c r="R126" s="20" t="n">
        <v>1</v>
      </c>
      <c r="S126" s="20"/>
      <c r="T126" s="20" t="n">
        <v>0</v>
      </c>
      <c r="U126" s="38" t="n">
        <v>0</v>
      </c>
      <c r="V126" s="38" t="n">
        <v>0</v>
      </c>
      <c r="W126" s="38"/>
      <c r="X126" s="20" t="n">
        <v>0</v>
      </c>
      <c r="Y126" s="20"/>
      <c r="Z126" s="20"/>
      <c r="AA126" s="20"/>
      <c r="AB126" s="20"/>
      <c r="AC126" s="20" t="n">
        <v>0</v>
      </c>
      <c r="AD126" s="20" t="n">
        <v>0</v>
      </c>
      <c r="AE126" s="20" t="n">
        <f aca="false">SUM(I126:AD126)</f>
        <v>16</v>
      </c>
    </row>
    <row r="127" s="1" customFormat="true" ht="16.5" hidden="false" customHeight="false" outlineLevel="0" collapsed="false">
      <c r="A127" s="11" t="n">
        <v>12</v>
      </c>
      <c r="B127" s="12" t="n">
        <v>19</v>
      </c>
      <c r="C127" s="13" t="n">
        <v>2</v>
      </c>
      <c r="D127" s="17" t="s">
        <v>614</v>
      </c>
      <c r="E127" s="17"/>
      <c r="F127" s="16" t="n">
        <v>680</v>
      </c>
      <c r="G127" s="17" t="s">
        <v>334</v>
      </c>
      <c r="H127" s="37"/>
      <c r="I127" s="20" t="n">
        <v>4</v>
      </c>
      <c r="J127" s="20" t="n">
        <v>4</v>
      </c>
      <c r="K127" s="20" t="n">
        <v>1</v>
      </c>
      <c r="L127" s="20" t="n">
        <v>0</v>
      </c>
      <c r="M127" s="20" t="n">
        <v>4</v>
      </c>
      <c r="N127" s="20" t="n">
        <v>0</v>
      </c>
      <c r="O127" s="20" t="n">
        <v>0</v>
      </c>
      <c r="P127" s="20" t="n">
        <v>0</v>
      </c>
      <c r="Q127" s="20" t="n">
        <v>0</v>
      </c>
      <c r="R127" s="20" t="n">
        <v>3</v>
      </c>
      <c r="S127" s="20"/>
      <c r="T127" s="20" t="n">
        <v>0</v>
      </c>
      <c r="U127" s="38" t="n">
        <v>1</v>
      </c>
      <c r="V127" s="38" t="n">
        <v>0</v>
      </c>
      <c r="W127" s="38"/>
      <c r="X127" s="20" t="n">
        <v>0</v>
      </c>
      <c r="Y127" s="20"/>
      <c r="Z127" s="20"/>
      <c r="AA127" s="20"/>
      <c r="AB127" s="20"/>
      <c r="AC127" s="20" t="n">
        <v>0</v>
      </c>
      <c r="AD127" s="20" t="n">
        <v>0</v>
      </c>
      <c r="AE127" s="20" t="n">
        <f aca="false">SUM(I127:AD127)</f>
        <v>17</v>
      </c>
    </row>
    <row r="128" s="1" customFormat="true" ht="16.5" hidden="false" customHeight="false" outlineLevel="0" collapsed="false">
      <c r="A128" s="11" t="n">
        <v>12</v>
      </c>
      <c r="B128" s="12" t="n">
        <v>19</v>
      </c>
      <c r="C128" s="13" t="n">
        <v>2</v>
      </c>
      <c r="D128" s="17" t="s">
        <v>614</v>
      </c>
      <c r="E128" s="17"/>
      <c r="F128" s="16" t="n">
        <v>681</v>
      </c>
      <c r="G128" s="17" t="s">
        <v>33</v>
      </c>
      <c r="H128" s="37" t="n">
        <v>609</v>
      </c>
      <c r="I128" s="20" t="n">
        <v>40</v>
      </c>
      <c r="J128" s="20" t="n">
        <v>95</v>
      </c>
      <c r="K128" s="20" t="n">
        <v>19</v>
      </c>
      <c r="L128" s="20" t="n">
        <v>6</v>
      </c>
      <c r="M128" s="20" t="n">
        <v>29</v>
      </c>
      <c r="N128" s="20" t="n">
        <v>1</v>
      </c>
      <c r="O128" s="20" t="n">
        <v>2</v>
      </c>
      <c r="P128" s="20" t="n">
        <v>6</v>
      </c>
      <c r="Q128" s="20" t="n">
        <v>2</v>
      </c>
      <c r="R128" s="20" t="n">
        <v>60</v>
      </c>
      <c r="S128" s="20"/>
      <c r="T128" s="20" t="n">
        <v>6</v>
      </c>
      <c r="U128" s="38" t="n">
        <v>1</v>
      </c>
      <c r="V128" s="38" t="n">
        <v>1</v>
      </c>
      <c r="W128" s="38"/>
      <c r="X128" s="20" t="n">
        <v>6</v>
      </c>
      <c r="Y128" s="20"/>
      <c r="Z128" s="20"/>
      <c r="AA128" s="20"/>
      <c r="AB128" s="20"/>
      <c r="AC128" s="20" t="n">
        <v>0</v>
      </c>
      <c r="AD128" s="20" t="n">
        <v>3</v>
      </c>
      <c r="AE128" s="20" t="n">
        <f aca="false">SUM(I128:AD128)</f>
        <v>277</v>
      </c>
    </row>
    <row r="129" s="1" customFormat="true" ht="16.5" hidden="false" customHeight="false" outlineLevel="0" collapsed="false">
      <c r="A129" s="11" t="n">
        <v>12</v>
      </c>
      <c r="B129" s="12" t="n">
        <v>19</v>
      </c>
      <c r="C129" s="13" t="n">
        <v>2</v>
      </c>
      <c r="D129" s="17" t="s">
        <v>614</v>
      </c>
      <c r="E129" s="17"/>
      <c r="F129" s="16" t="n">
        <v>681</v>
      </c>
      <c r="G129" s="17" t="s">
        <v>34</v>
      </c>
      <c r="H129" s="37" t="n">
        <v>609</v>
      </c>
      <c r="I129" s="20" t="n">
        <v>51</v>
      </c>
      <c r="J129" s="20" t="n">
        <v>112</v>
      </c>
      <c r="K129" s="20" t="n">
        <v>28</v>
      </c>
      <c r="L129" s="20" t="n">
        <v>3</v>
      </c>
      <c r="M129" s="20" t="n">
        <v>27</v>
      </c>
      <c r="N129" s="20" t="n">
        <v>4</v>
      </c>
      <c r="O129" s="20" t="n">
        <v>2</v>
      </c>
      <c r="P129" s="20" t="n">
        <v>3</v>
      </c>
      <c r="Q129" s="20" t="n">
        <v>1</v>
      </c>
      <c r="R129" s="20" t="n">
        <v>52</v>
      </c>
      <c r="S129" s="20"/>
      <c r="T129" s="20" t="n">
        <v>2</v>
      </c>
      <c r="U129" s="38" t="n">
        <v>4</v>
      </c>
      <c r="V129" s="38" t="n">
        <v>1</v>
      </c>
      <c r="W129" s="38"/>
      <c r="X129" s="20" t="n">
        <v>6</v>
      </c>
      <c r="Y129" s="20"/>
      <c r="Z129" s="20"/>
      <c r="AA129" s="20"/>
      <c r="AB129" s="20"/>
      <c r="AC129" s="20" t="n">
        <v>0</v>
      </c>
      <c r="AD129" s="20" t="n">
        <v>4</v>
      </c>
      <c r="AE129" s="20" t="n">
        <f aca="false">SUM(I129:AD129)</f>
        <v>300</v>
      </c>
    </row>
    <row r="130" s="1" customFormat="true" ht="16.5" hidden="false" customHeight="false" outlineLevel="0" collapsed="false">
      <c r="A130" s="11" t="n">
        <v>12</v>
      </c>
      <c r="B130" s="12" t="n">
        <v>19</v>
      </c>
      <c r="C130" s="13" t="n">
        <v>2</v>
      </c>
      <c r="D130" s="17" t="s">
        <v>614</v>
      </c>
      <c r="E130" s="17"/>
      <c r="F130" s="16" t="n">
        <v>682</v>
      </c>
      <c r="G130" s="17" t="s">
        <v>33</v>
      </c>
      <c r="H130" s="37" t="n">
        <v>739</v>
      </c>
      <c r="I130" s="20" t="n">
        <v>65</v>
      </c>
      <c r="J130" s="20" t="n">
        <v>104</v>
      </c>
      <c r="K130" s="20" t="n">
        <v>20</v>
      </c>
      <c r="L130" s="20" t="n">
        <v>1</v>
      </c>
      <c r="M130" s="20" t="n">
        <v>62</v>
      </c>
      <c r="N130" s="20" t="n">
        <v>7</v>
      </c>
      <c r="O130" s="20" t="n">
        <v>11</v>
      </c>
      <c r="P130" s="20" t="n">
        <v>7</v>
      </c>
      <c r="Q130" s="20" t="n">
        <v>2</v>
      </c>
      <c r="R130" s="20" t="n">
        <v>64</v>
      </c>
      <c r="S130" s="20"/>
      <c r="T130" s="20" t="n">
        <v>1</v>
      </c>
      <c r="U130" s="38" t="n">
        <v>5</v>
      </c>
      <c r="V130" s="38" t="n">
        <v>4</v>
      </c>
      <c r="W130" s="38"/>
      <c r="X130" s="20" t="n">
        <v>9</v>
      </c>
      <c r="Y130" s="20"/>
      <c r="Z130" s="20"/>
      <c r="AA130" s="20"/>
      <c r="AB130" s="20"/>
      <c r="AC130" s="20" t="n">
        <v>0</v>
      </c>
      <c r="AD130" s="20" t="n">
        <v>15</v>
      </c>
      <c r="AE130" s="20" t="n">
        <f aca="false">SUM(I130:AD130)</f>
        <v>377</v>
      </c>
    </row>
    <row r="131" s="1" customFormat="true" ht="16.5" hidden="false" customHeight="false" outlineLevel="0" collapsed="false">
      <c r="A131" s="11" t="n">
        <v>12</v>
      </c>
      <c r="B131" s="12" t="n">
        <v>19</v>
      </c>
      <c r="C131" s="13" t="n">
        <v>2</v>
      </c>
      <c r="D131" s="17" t="s">
        <v>614</v>
      </c>
      <c r="E131" s="17"/>
      <c r="F131" s="16" t="n">
        <v>682</v>
      </c>
      <c r="G131" s="17" t="s">
        <v>34</v>
      </c>
      <c r="H131" s="37" t="n">
        <v>739</v>
      </c>
      <c r="I131" s="20" t="n">
        <v>58</v>
      </c>
      <c r="J131" s="20" t="n">
        <v>124</v>
      </c>
      <c r="K131" s="20" t="n">
        <v>30</v>
      </c>
      <c r="L131" s="20" t="n">
        <v>1</v>
      </c>
      <c r="M131" s="20" t="n">
        <v>55</v>
      </c>
      <c r="N131" s="20" t="n">
        <v>2</v>
      </c>
      <c r="O131" s="20" t="n">
        <v>10</v>
      </c>
      <c r="P131" s="20" t="n">
        <v>4</v>
      </c>
      <c r="Q131" s="20" t="n">
        <v>0</v>
      </c>
      <c r="R131" s="20" t="n">
        <v>50</v>
      </c>
      <c r="S131" s="20"/>
      <c r="T131" s="20" t="n">
        <v>4</v>
      </c>
      <c r="U131" s="38" t="n">
        <v>5</v>
      </c>
      <c r="V131" s="38" t="n">
        <v>0</v>
      </c>
      <c r="W131" s="38"/>
      <c r="X131" s="20" t="n">
        <v>2</v>
      </c>
      <c r="Y131" s="20"/>
      <c r="Z131" s="20"/>
      <c r="AA131" s="20"/>
      <c r="AB131" s="20"/>
      <c r="AC131" s="20" t="n">
        <v>0</v>
      </c>
      <c r="AD131" s="20" t="n">
        <v>11</v>
      </c>
      <c r="AE131" s="20" t="n">
        <f aca="false">SUM(I131:AD131)</f>
        <v>356</v>
      </c>
    </row>
    <row r="132" s="1" customFormat="true" ht="16.5" hidden="false" customHeight="false" outlineLevel="0" collapsed="false">
      <c r="A132" s="11" t="n">
        <v>12</v>
      </c>
      <c r="B132" s="12" t="n">
        <v>19</v>
      </c>
      <c r="C132" s="13" t="n">
        <v>2</v>
      </c>
      <c r="D132" s="17" t="s">
        <v>614</v>
      </c>
      <c r="E132" s="17"/>
      <c r="F132" s="16" t="n">
        <v>683</v>
      </c>
      <c r="G132" s="17" t="s">
        <v>33</v>
      </c>
      <c r="H132" s="37" t="n">
        <v>677</v>
      </c>
      <c r="I132" s="20" t="n">
        <v>77</v>
      </c>
      <c r="J132" s="20" t="n">
        <v>64</v>
      </c>
      <c r="K132" s="20" t="n">
        <v>21</v>
      </c>
      <c r="L132" s="20" t="n">
        <v>4</v>
      </c>
      <c r="M132" s="20" t="n">
        <v>40</v>
      </c>
      <c r="N132" s="20" t="n">
        <v>3</v>
      </c>
      <c r="O132" s="20" t="n">
        <v>6</v>
      </c>
      <c r="P132" s="20" t="n">
        <v>5</v>
      </c>
      <c r="Q132" s="20" t="n">
        <v>0</v>
      </c>
      <c r="R132" s="20" t="n">
        <v>40</v>
      </c>
      <c r="S132" s="20"/>
      <c r="T132" s="20" t="n">
        <v>1</v>
      </c>
      <c r="U132" s="38" t="n">
        <v>4</v>
      </c>
      <c r="V132" s="38" t="n">
        <v>2</v>
      </c>
      <c r="W132" s="38"/>
      <c r="X132" s="20" t="n">
        <v>4</v>
      </c>
      <c r="Y132" s="20"/>
      <c r="Z132" s="20"/>
      <c r="AA132" s="20"/>
      <c r="AB132" s="20"/>
      <c r="AC132" s="20" t="n">
        <v>0</v>
      </c>
      <c r="AD132" s="20" t="n">
        <v>7</v>
      </c>
      <c r="AE132" s="20" t="n">
        <f aca="false">SUM(I132:AD132)</f>
        <v>278</v>
      </c>
    </row>
    <row r="133" s="1" customFormat="true" ht="16.5" hidden="false" customHeight="false" outlineLevel="0" collapsed="false">
      <c r="A133" s="11" t="n">
        <v>12</v>
      </c>
      <c r="B133" s="12" t="n">
        <v>19</v>
      </c>
      <c r="C133" s="13" t="n">
        <v>2</v>
      </c>
      <c r="D133" s="17" t="s">
        <v>614</v>
      </c>
      <c r="E133" s="17"/>
      <c r="F133" s="16" t="n">
        <v>683</v>
      </c>
      <c r="G133" s="17" t="s">
        <v>34</v>
      </c>
      <c r="H133" s="37" t="n">
        <v>677</v>
      </c>
      <c r="I133" s="20" t="n">
        <v>62</v>
      </c>
      <c r="J133" s="20" t="n">
        <v>70</v>
      </c>
      <c r="K133" s="20" t="n">
        <v>25</v>
      </c>
      <c r="L133" s="20" t="n">
        <v>1</v>
      </c>
      <c r="M133" s="20" t="n">
        <v>26</v>
      </c>
      <c r="N133" s="20" t="n">
        <v>4</v>
      </c>
      <c r="O133" s="20" t="n">
        <v>10</v>
      </c>
      <c r="P133" s="20" t="n">
        <v>2</v>
      </c>
      <c r="Q133" s="20" t="n">
        <v>2</v>
      </c>
      <c r="R133" s="20" t="n">
        <v>57</v>
      </c>
      <c r="S133" s="20"/>
      <c r="T133" s="20" t="n">
        <v>2</v>
      </c>
      <c r="U133" s="38" t="n">
        <v>5</v>
      </c>
      <c r="V133" s="38" t="n">
        <v>0</v>
      </c>
      <c r="W133" s="38"/>
      <c r="X133" s="20" t="n">
        <v>7</v>
      </c>
      <c r="Y133" s="20"/>
      <c r="Z133" s="20"/>
      <c r="AA133" s="20"/>
      <c r="AB133" s="20"/>
      <c r="AC133" s="20" t="n">
        <v>0</v>
      </c>
      <c r="AD133" s="20" t="n">
        <v>10</v>
      </c>
      <c r="AE133" s="20" t="n">
        <f aca="false">SUM(I133:AD133)</f>
        <v>283</v>
      </c>
    </row>
    <row r="134" s="1" customFormat="true" ht="16.5" hidden="false" customHeight="false" outlineLevel="0" collapsed="false">
      <c r="A134" s="11" t="n">
        <v>12</v>
      </c>
      <c r="B134" s="12" t="n">
        <v>19</v>
      </c>
      <c r="C134" s="13" t="n">
        <v>2</v>
      </c>
      <c r="D134" s="17" t="s">
        <v>614</v>
      </c>
      <c r="E134" s="17"/>
      <c r="F134" s="16" t="n">
        <v>683</v>
      </c>
      <c r="G134" s="17" t="s">
        <v>35</v>
      </c>
      <c r="H134" s="37" t="n">
        <v>676</v>
      </c>
      <c r="I134" s="20" t="n">
        <v>75</v>
      </c>
      <c r="J134" s="20" t="n">
        <v>86</v>
      </c>
      <c r="K134" s="20" t="n">
        <v>17</v>
      </c>
      <c r="L134" s="20" t="n">
        <v>6</v>
      </c>
      <c r="M134" s="20" t="n">
        <v>44</v>
      </c>
      <c r="N134" s="20" t="n">
        <v>3</v>
      </c>
      <c r="O134" s="20" t="n">
        <v>5</v>
      </c>
      <c r="P134" s="20" t="n">
        <v>0</v>
      </c>
      <c r="Q134" s="20" t="n">
        <v>2</v>
      </c>
      <c r="R134" s="20" t="n">
        <v>62</v>
      </c>
      <c r="S134" s="20"/>
      <c r="T134" s="20" t="n">
        <v>3</v>
      </c>
      <c r="U134" s="38" t="n">
        <v>5</v>
      </c>
      <c r="V134" s="38" t="n">
        <v>3</v>
      </c>
      <c r="W134" s="38"/>
      <c r="X134" s="20" t="n">
        <v>6</v>
      </c>
      <c r="Y134" s="20"/>
      <c r="Z134" s="20"/>
      <c r="AA134" s="20"/>
      <c r="AB134" s="20"/>
      <c r="AC134" s="20" t="n">
        <v>0</v>
      </c>
      <c r="AD134" s="20" t="n">
        <v>10</v>
      </c>
      <c r="AE134" s="20" t="n">
        <f aca="false">SUM(I134:AD134)</f>
        <v>327</v>
      </c>
    </row>
    <row r="135" s="1" customFormat="true" ht="16.5" hidden="false" customHeight="false" outlineLevel="0" collapsed="false">
      <c r="A135" s="11" t="n">
        <v>12</v>
      </c>
      <c r="B135" s="12" t="n">
        <v>19</v>
      </c>
      <c r="C135" s="13" t="n">
        <v>2</v>
      </c>
      <c r="D135" s="17" t="s">
        <v>614</v>
      </c>
      <c r="E135" s="17"/>
      <c r="F135" s="16" t="n">
        <v>684</v>
      </c>
      <c r="G135" s="17" t="s">
        <v>33</v>
      </c>
      <c r="H135" s="37" t="n">
        <v>564</v>
      </c>
      <c r="I135" s="20" t="n">
        <v>52</v>
      </c>
      <c r="J135" s="20" t="n">
        <v>88</v>
      </c>
      <c r="K135" s="20" t="n">
        <v>22</v>
      </c>
      <c r="L135" s="20" t="n">
        <v>2</v>
      </c>
      <c r="M135" s="20" t="n">
        <v>47</v>
      </c>
      <c r="N135" s="20" t="n">
        <v>4</v>
      </c>
      <c r="O135" s="20" t="n">
        <v>3</v>
      </c>
      <c r="P135" s="20" t="n">
        <v>3</v>
      </c>
      <c r="Q135" s="20" t="n">
        <v>0</v>
      </c>
      <c r="R135" s="20" t="n">
        <v>49</v>
      </c>
      <c r="S135" s="20"/>
      <c r="T135" s="20" t="n">
        <v>2</v>
      </c>
      <c r="U135" s="38" t="n">
        <v>5</v>
      </c>
      <c r="V135" s="38" t="n">
        <v>0</v>
      </c>
      <c r="W135" s="38"/>
      <c r="X135" s="20" t="n">
        <v>4</v>
      </c>
      <c r="Y135" s="20"/>
      <c r="Z135" s="20"/>
      <c r="AA135" s="20"/>
      <c r="AB135" s="20"/>
      <c r="AC135" s="20" t="n">
        <v>0</v>
      </c>
      <c r="AD135" s="20" t="n">
        <v>10</v>
      </c>
      <c r="AE135" s="20" t="n">
        <f aca="false">SUM(I135:AD135)</f>
        <v>291</v>
      </c>
    </row>
    <row r="136" s="1" customFormat="true" ht="16.5" hidden="false" customHeight="false" outlineLevel="0" collapsed="false">
      <c r="A136" s="11" t="n">
        <v>12</v>
      </c>
      <c r="B136" s="12" t="n">
        <v>19</v>
      </c>
      <c r="C136" s="13" t="n">
        <v>2</v>
      </c>
      <c r="D136" s="17" t="s">
        <v>614</v>
      </c>
      <c r="E136" s="17"/>
      <c r="F136" s="16" t="n">
        <v>684</v>
      </c>
      <c r="G136" s="17" t="s">
        <v>34</v>
      </c>
      <c r="H136" s="37" t="n">
        <v>564</v>
      </c>
      <c r="I136" s="20" t="n">
        <v>56</v>
      </c>
      <c r="J136" s="20" t="n">
        <v>108</v>
      </c>
      <c r="K136" s="20" t="n">
        <v>13</v>
      </c>
      <c r="L136" s="20" t="n">
        <v>0</v>
      </c>
      <c r="M136" s="20" t="n">
        <v>43</v>
      </c>
      <c r="N136" s="20" t="n">
        <v>0</v>
      </c>
      <c r="O136" s="20" t="n">
        <v>3</v>
      </c>
      <c r="P136" s="20" t="n">
        <v>2</v>
      </c>
      <c r="Q136" s="20" t="n">
        <v>0</v>
      </c>
      <c r="R136" s="20" t="n">
        <v>36</v>
      </c>
      <c r="S136" s="20"/>
      <c r="T136" s="20" t="n">
        <v>0</v>
      </c>
      <c r="U136" s="38" t="n">
        <v>5</v>
      </c>
      <c r="V136" s="38" t="n">
        <v>3</v>
      </c>
      <c r="W136" s="38"/>
      <c r="X136" s="20" t="n">
        <v>6</v>
      </c>
      <c r="Y136" s="20"/>
      <c r="Z136" s="20"/>
      <c r="AA136" s="20"/>
      <c r="AB136" s="20"/>
      <c r="AC136" s="20" t="n">
        <v>0</v>
      </c>
      <c r="AD136" s="20" t="n">
        <v>6</v>
      </c>
      <c r="AE136" s="20" t="n">
        <f aca="false">SUM(I136:AD136)</f>
        <v>281</v>
      </c>
    </row>
    <row r="137" s="1" customFormat="true" ht="16.5" hidden="false" customHeight="false" outlineLevel="0" collapsed="false">
      <c r="A137" s="11" t="n">
        <v>12</v>
      </c>
      <c r="B137" s="12" t="n">
        <v>19</v>
      </c>
      <c r="C137" s="13" t="n">
        <v>2</v>
      </c>
      <c r="D137" s="17" t="s">
        <v>614</v>
      </c>
      <c r="E137" s="17"/>
      <c r="F137" s="16" t="n">
        <v>684</v>
      </c>
      <c r="G137" s="17" t="s">
        <v>35</v>
      </c>
      <c r="H137" s="37" t="n">
        <v>564</v>
      </c>
      <c r="I137" s="20" t="n">
        <v>48</v>
      </c>
      <c r="J137" s="20" t="n">
        <v>97</v>
      </c>
      <c r="K137" s="20" t="n">
        <v>18</v>
      </c>
      <c r="L137" s="20" t="n">
        <v>2</v>
      </c>
      <c r="M137" s="20" t="n">
        <v>45</v>
      </c>
      <c r="N137" s="20" t="n">
        <v>1</v>
      </c>
      <c r="O137" s="20" t="n">
        <v>6</v>
      </c>
      <c r="P137" s="20" t="n">
        <v>3</v>
      </c>
      <c r="Q137" s="20" t="n">
        <v>0</v>
      </c>
      <c r="R137" s="20" t="n">
        <v>51</v>
      </c>
      <c r="S137" s="20"/>
      <c r="T137" s="20" t="n">
        <v>1</v>
      </c>
      <c r="U137" s="38" t="n">
        <v>1</v>
      </c>
      <c r="V137" s="38" t="n">
        <v>0</v>
      </c>
      <c r="W137" s="38"/>
      <c r="X137" s="20" t="n">
        <v>7</v>
      </c>
      <c r="Y137" s="20"/>
      <c r="Z137" s="20"/>
      <c r="AA137" s="20"/>
      <c r="AB137" s="20"/>
      <c r="AC137" s="20" t="n">
        <v>0</v>
      </c>
      <c r="AD137" s="20" t="n">
        <v>8</v>
      </c>
      <c r="AE137" s="20" t="n">
        <f aca="false">SUM(I137:AD137)</f>
        <v>288</v>
      </c>
    </row>
    <row r="138" s="1" customFormat="true" ht="16.5" hidden="false" customHeight="false" outlineLevel="0" collapsed="false">
      <c r="A138" s="11" t="n">
        <v>12</v>
      </c>
      <c r="B138" s="12" t="n">
        <v>19</v>
      </c>
      <c r="C138" s="13" t="n">
        <v>2</v>
      </c>
      <c r="D138" s="17" t="s">
        <v>614</v>
      </c>
      <c r="E138" s="17"/>
      <c r="F138" s="16" t="n">
        <v>685</v>
      </c>
      <c r="G138" s="17" t="s">
        <v>33</v>
      </c>
      <c r="H138" s="37" t="n">
        <v>740</v>
      </c>
      <c r="I138" s="20" t="n">
        <v>84</v>
      </c>
      <c r="J138" s="20" t="n">
        <v>134</v>
      </c>
      <c r="K138" s="20" t="n">
        <v>16</v>
      </c>
      <c r="L138" s="20" t="n">
        <v>6</v>
      </c>
      <c r="M138" s="20" t="n">
        <v>52</v>
      </c>
      <c r="N138" s="20" t="n">
        <v>3</v>
      </c>
      <c r="O138" s="20" t="n">
        <v>8</v>
      </c>
      <c r="P138" s="20" t="n">
        <v>2</v>
      </c>
      <c r="Q138" s="20" t="n">
        <v>0</v>
      </c>
      <c r="R138" s="20" t="n">
        <v>41</v>
      </c>
      <c r="S138" s="20"/>
      <c r="T138" s="20" t="n">
        <v>2</v>
      </c>
      <c r="U138" s="38" t="n">
        <v>1</v>
      </c>
      <c r="V138" s="38" t="n">
        <v>3</v>
      </c>
      <c r="W138" s="38"/>
      <c r="X138" s="20" t="n">
        <v>10</v>
      </c>
      <c r="Y138" s="20"/>
      <c r="Z138" s="20"/>
      <c r="AA138" s="20"/>
      <c r="AB138" s="20"/>
      <c r="AC138" s="20" t="n">
        <v>0</v>
      </c>
      <c r="AD138" s="20" t="n">
        <v>7</v>
      </c>
      <c r="AE138" s="20" t="n">
        <f aca="false">SUM(I138:AD138)</f>
        <v>369</v>
      </c>
    </row>
    <row r="139" s="1" customFormat="true" ht="16.5" hidden="false" customHeight="false" outlineLevel="0" collapsed="false">
      <c r="A139" s="11" t="n">
        <v>12</v>
      </c>
      <c r="B139" s="12" t="n">
        <v>19</v>
      </c>
      <c r="C139" s="13" t="n">
        <v>2</v>
      </c>
      <c r="D139" s="17" t="s">
        <v>614</v>
      </c>
      <c r="E139" s="17"/>
      <c r="F139" s="16" t="n">
        <v>685</v>
      </c>
      <c r="G139" s="17" t="s">
        <v>34</v>
      </c>
      <c r="H139" s="37" t="n">
        <v>740</v>
      </c>
      <c r="I139" s="20" t="n">
        <v>85</v>
      </c>
      <c r="J139" s="20" t="n">
        <v>138</v>
      </c>
      <c r="K139" s="20" t="n">
        <v>13</v>
      </c>
      <c r="L139" s="20" t="n">
        <v>1</v>
      </c>
      <c r="M139" s="20" t="n">
        <v>41</v>
      </c>
      <c r="N139" s="20" t="n">
        <v>1</v>
      </c>
      <c r="O139" s="20" t="n">
        <v>8</v>
      </c>
      <c r="P139" s="20" t="n">
        <v>4</v>
      </c>
      <c r="Q139" s="20" t="n">
        <v>1</v>
      </c>
      <c r="R139" s="20" t="n">
        <v>39</v>
      </c>
      <c r="S139" s="20"/>
      <c r="T139" s="20" t="n">
        <v>5</v>
      </c>
      <c r="U139" s="38" t="n">
        <v>7</v>
      </c>
      <c r="V139" s="38" t="n">
        <v>2</v>
      </c>
      <c r="W139" s="38"/>
      <c r="X139" s="20" t="n">
        <v>7</v>
      </c>
      <c r="Y139" s="20"/>
      <c r="Z139" s="20"/>
      <c r="AA139" s="20"/>
      <c r="AB139" s="20"/>
      <c r="AC139" s="20" t="n">
        <v>0</v>
      </c>
      <c r="AD139" s="20" t="n">
        <v>9</v>
      </c>
      <c r="AE139" s="20" t="n">
        <f aca="false">SUM(I139:AD139)</f>
        <v>361</v>
      </c>
    </row>
    <row r="140" s="1" customFormat="true" ht="16.5" hidden="false" customHeight="false" outlineLevel="0" collapsed="false">
      <c r="A140" s="11" t="n">
        <v>12</v>
      </c>
      <c r="B140" s="12" t="n">
        <v>19</v>
      </c>
      <c r="C140" s="13" t="n">
        <v>2</v>
      </c>
      <c r="D140" s="17" t="s">
        <v>614</v>
      </c>
      <c r="E140" s="17"/>
      <c r="F140" s="16" t="n">
        <v>686</v>
      </c>
      <c r="G140" s="17" t="s">
        <v>33</v>
      </c>
      <c r="H140" s="37" t="n">
        <v>659</v>
      </c>
      <c r="I140" s="20" t="n">
        <v>54</v>
      </c>
      <c r="J140" s="20" t="n">
        <v>80</v>
      </c>
      <c r="K140" s="20" t="n">
        <v>9</v>
      </c>
      <c r="L140" s="20" t="n">
        <v>16</v>
      </c>
      <c r="M140" s="20" t="n">
        <v>37</v>
      </c>
      <c r="N140" s="20" t="n">
        <v>7</v>
      </c>
      <c r="O140" s="20" t="n">
        <v>12</v>
      </c>
      <c r="P140" s="20" t="n">
        <v>2</v>
      </c>
      <c r="Q140" s="20" t="n">
        <v>6</v>
      </c>
      <c r="R140" s="20" t="n">
        <v>27</v>
      </c>
      <c r="S140" s="20"/>
      <c r="T140" s="20" t="n">
        <v>4</v>
      </c>
      <c r="U140" s="38" t="n">
        <v>5</v>
      </c>
      <c r="V140" s="38" t="n">
        <v>0</v>
      </c>
      <c r="W140" s="38"/>
      <c r="X140" s="20" t="n">
        <v>10</v>
      </c>
      <c r="Y140" s="20"/>
      <c r="Z140" s="20"/>
      <c r="AA140" s="20"/>
      <c r="AB140" s="20"/>
      <c r="AC140" s="20" t="n">
        <v>0</v>
      </c>
      <c r="AD140" s="20" t="n">
        <v>13</v>
      </c>
      <c r="AE140" s="20" t="n">
        <f aca="false">SUM(I140:AD140)</f>
        <v>282</v>
      </c>
    </row>
    <row r="141" s="1" customFormat="true" ht="16.5" hidden="false" customHeight="false" outlineLevel="0" collapsed="false">
      <c r="A141" s="11" t="n">
        <v>12</v>
      </c>
      <c r="B141" s="12" t="n">
        <v>19</v>
      </c>
      <c r="C141" s="13" t="n">
        <v>2</v>
      </c>
      <c r="D141" s="17" t="s">
        <v>614</v>
      </c>
      <c r="E141" s="17"/>
      <c r="F141" s="16" t="n">
        <v>686</v>
      </c>
      <c r="G141" s="17" t="s">
        <v>34</v>
      </c>
      <c r="H141" s="37" t="n">
        <v>659</v>
      </c>
      <c r="I141" s="20" t="n">
        <v>51</v>
      </c>
      <c r="J141" s="20" t="n">
        <v>81</v>
      </c>
      <c r="K141" s="20" t="n">
        <v>17</v>
      </c>
      <c r="L141" s="20" t="n">
        <v>1</v>
      </c>
      <c r="M141" s="20" t="n">
        <v>42</v>
      </c>
      <c r="N141" s="20" t="n">
        <v>12</v>
      </c>
      <c r="O141" s="20" t="n">
        <v>5</v>
      </c>
      <c r="P141" s="20" t="n">
        <v>4</v>
      </c>
      <c r="Q141" s="20" t="n">
        <v>0</v>
      </c>
      <c r="R141" s="20" t="n">
        <v>54</v>
      </c>
      <c r="S141" s="20"/>
      <c r="T141" s="20" t="n">
        <v>3</v>
      </c>
      <c r="U141" s="38" t="n">
        <v>2</v>
      </c>
      <c r="V141" s="38" t="n">
        <v>2</v>
      </c>
      <c r="W141" s="38"/>
      <c r="X141" s="20" t="n">
        <v>7</v>
      </c>
      <c r="Y141" s="20"/>
      <c r="Z141" s="20"/>
      <c r="AA141" s="20"/>
      <c r="AB141" s="20"/>
      <c r="AC141" s="20" t="n">
        <v>0</v>
      </c>
      <c r="AD141" s="20" t="n">
        <v>9</v>
      </c>
      <c r="AE141" s="20" t="n">
        <f aca="false">SUM(I141:AD141)</f>
        <v>290</v>
      </c>
    </row>
    <row r="142" s="1" customFormat="true" ht="16.5" hidden="false" customHeight="false" outlineLevel="0" collapsed="false">
      <c r="A142" s="11" t="n">
        <v>12</v>
      </c>
      <c r="B142" s="12" t="n">
        <v>19</v>
      </c>
      <c r="C142" s="13" t="n">
        <v>2</v>
      </c>
      <c r="D142" s="17" t="s">
        <v>614</v>
      </c>
      <c r="E142" s="17"/>
      <c r="F142" s="16" t="n">
        <v>686</v>
      </c>
      <c r="G142" s="17" t="s">
        <v>35</v>
      </c>
      <c r="H142" s="37" t="n">
        <v>658</v>
      </c>
      <c r="I142" s="20" t="n">
        <v>60</v>
      </c>
      <c r="J142" s="20" t="n">
        <v>64</v>
      </c>
      <c r="K142" s="20" t="n">
        <v>17</v>
      </c>
      <c r="L142" s="20" t="n">
        <v>2</v>
      </c>
      <c r="M142" s="20" t="n">
        <v>40</v>
      </c>
      <c r="N142" s="20" t="n">
        <v>13</v>
      </c>
      <c r="O142" s="20" t="n">
        <v>12</v>
      </c>
      <c r="P142" s="20" t="n">
        <v>2</v>
      </c>
      <c r="Q142" s="20" t="n">
        <v>2</v>
      </c>
      <c r="R142" s="20" t="n">
        <v>40</v>
      </c>
      <c r="S142" s="20"/>
      <c r="T142" s="20" t="n">
        <v>1</v>
      </c>
      <c r="U142" s="38" t="n">
        <v>7</v>
      </c>
      <c r="V142" s="38" t="n">
        <v>0</v>
      </c>
      <c r="W142" s="38"/>
      <c r="X142" s="20" t="n">
        <v>5</v>
      </c>
      <c r="Y142" s="20"/>
      <c r="Z142" s="20"/>
      <c r="AA142" s="20"/>
      <c r="AB142" s="20"/>
      <c r="AC142" s="20" t="n">
        <v>0</v>
      </c>
      <c r="AD142" s="20" t="n">
        <v>10</v>
      </c>
      <c r="AE142" s="20" t="n">
        <f aca="false">SUM(I142:AD142)</f>
        <v>275</v>
      </c>
    </row>
    <row r="143" s="1" customFormat="true" ht="16.5" hidden="false" customHeight="false" outlineLevel="0" collapsed="false">
      <c r="A143" s="11" t="n">
        <v>12</v>
      </c>
      <c r="B143" s="12" t="n">
        <v>19</v>
      </c>
      <c r="C143" s="13" t="n">
        <v>2</v>
      </c>
      <c r="D143" s="17" t="s">
        <v>614</v>
      </c>
      <c r="E143" s="17"/>
      <c r="F143" s="16" t="n">
        <v>686</v>
      </c>
      <c r="G143" s="17" t="s">
        <v>137</v>
      </c>
      <c r="H143" s="37" t="n">
        <v>658</v>
      </c>
      <c r="I143" s="20" t="n">
        <v>50</v>
      </c>
      <c r="J143" s="20" t="n">
        <v>83</v>
      </c>
      <c r="K143" s="20" t="n">
        <v>16</v>
      </c>
      <c r="L143" s="20" t="n">
        <v>1</v>
      </c>
      <c r="M143" s="20" t="n">
        <v>24</v>
      </c>
      <c r="N143" s="20" t="n">
        <v>6</v>
      </c>
      <c r="O143" s="20" t="n">
        <v>16</v>
      </c>
      <c r="P143" s="20" t="n">
        <v>4</v>
      </c>
      <c r="Q143" s="20" t="n">
        <v>0</v>
      </c>
      <c r="R143" s="20" t="n">
        <v>47</v>
      </c>
      <c r="S143" s="20"/>
      <c r="T143" s="20" t="n">
        <v>3</v>
      </c>
      <c r="U143" s="38" t="n">
        <v>7</v>
      </c>
      <c r="V143" s="38" t="n">
        <v>1</v>
      </c>
      <c r="W143" s="38"/>
      <c r="X143" s="20" t="n">
        <v>2</v>
      </c>
      <c r="Y143" s="20"/>
      <c r="Z143" s="20"/>
      <c r="AA143" s="20"/>
      <c r="AB143" s="20"/>
      <c r="AC143" s="20" t="n">
        <v>0</v>
      </c>
      <c r="AD143" s="20" t="n">
        <v>7</v>
      </c>
      <c r="AE143" s="20" t="n">
        <f aca="false">SUM(I143:AD143)</f>
        <v>267</v>
      </c>
    </row>
    <row r="144" s="1" customFormat="true" ht="16.5" hidden="false" customHeight="false" outlineLevel="0" collapsed="false">
      <c r="A144" s="11" t="n">
        <v>12</v>
      </c>
      <c r="B144" s="12" t="n">
        <v>19</v>
      </c>
      <c r="C144" s="13" t="n">
        <v>2</v>
      </c>
      <c r="D144" s="17" t="s">
        <v>614</v>
      </c>
      <c r="E144" s="17"/>
      <c r="F144" s="16" t="n">
        <v>687</v>
      </c>
      <c r="G144" s="17" t="s">
        <v>33</v>
      </c>
      <c r="H144" s="37" t="n">
        <v>571</v>
      </c>
      <c r="I144" s="20" t="n">
        <v>53</v>
      </c>
      <c r="J144" s="20" t="n">
        <v>66</v>
      </c>
      <c r="K144" s="20" t="n">
        <v>25</v>
      </c>
      <c r="L144" s="20" t="n">
        <v>6</v>
      </c>
      <c r="M144" s="20" t="n">
        <v>23</v>
      </c>
      <c r="N144" s="20" t="n">
        <v>1</v>
      </c>
      <c r="O144" s="20" t="n">
        <v>30</v>
      </c>
      <c r="P144" s="20" t="n">
        <v>3</v>
      </c>
      <c r="Q144" s="20" t="n">
        <v>1</v>
      </c>
      <c r="R144" s="20" t="n">
        <v>33</v>
      </c>
      <c r="S144" s="20"/>
      <c r="T144" s="20" t="n">
        <v>3</v>
      </c>
      <c r="U144" s="38" t="n">
        <v>3</v>
      </c>
      <c r="V144" s="38" t="n">
        <v>1</v>
      </c>
      <c r="W144" s="38"/>
      <c r="X144" s="20" t="n">
        <v>5</v>
      </c>
      <c r="Y144" s="20"/>
      <c r="Z144" s="20"/>
      <c r="AA144" s="20"/>
      <c r="AB144" s="20"/>
      <c r="AC144" s="20" t="n">
        <v>0</v>
      </c>
      <c r="AD144" s="20" t="n">
        <v>7</v>
      </c>
      <c r="AE144" s="20" t="n">
        <f aca="false">SUM(I144:AD144)</f>
        <v>260</v>
      </c>
    </row>
    <row r="145" s="1" customFormat="true" ht="16.5" hidden="false" customHeight="false" outlineLevel="0" collapsed="false">
      <c r="A145" s="11" t="n">
        <v>12</v>
      </c>
      <c r="B145" s="12" t="n">
        <v>19</v>
      </c>
      <c r="C145" s="13" t="n">
        <v>2</v>
      </c>
      <c r="D145" s="17" t="s">
        <v>614</v>
      </c>
      <c r="E145" s="17"/>
      <c r="F145" s="16" t="n">
        <v>687</v>
      </c>
      <c r="G145" s="17" t="s">
        <v>34</v>
      </c>
      <c r="H145" s="37" t="n">
        <v>571</v>
      </c>
      <c r="I145" s="20" t="n">
        <v>74</v>
      </c>
      <c r="J145" s="20" t="n">
        <v>68</v>
      </c>
      <c r="K145" s="20" t="n">
        <v>14</v>
      </c>
      <c r="L145" s="20" t="n">
        <v>1</v>
      </c>
      <c r="M145" s="20" t="n">
        <v>17</v>
      </c>
      <c r="N145" s="20" t="n">
        <v>1</v>
      </c>
      <c r="O145" s="20" t="n">
        <v>33</v>
      </c>
      <c r="P145" s="20" t="n">
        <v>3</v>
      </c>
      <c r="Q145" s="20" t="n">
        <v>0</v>
      </c>
      <c r="R145" s="20" t="n">
        <v>44</v>
      </c>
      <c r="S145" s="20"/>
      <c r="T145" s="20" t="n">
        <v>1</v>
      </c>
      <c r="U145" s="38" t="n">
        <v>4</v>
      </c>
      <c r="V145" s="38" t="n">
        <v>2</v>
      </c>
      <c r="W145" s="38"/>
      <c r="X145" s="20" t="n">
        <v>5</v>
      </c>
      <c r="Y145" s="20"/>
      <c r="Z145" s="20"/>
      <c r="AA145" s="20"/>
      <c r="AB145" s="20"/>
      <c r="AC145" s="20" t="n">
        <v>0</v>
      </c>
      <c r="AD145" s="20" t="n">
        <v>10</v>
      </c>
      <c r="AE145" s="20" t="n">
        <f aca="false">SUM(I145:AD145)</f>
        <v>277</v>
      </c>
    </row>
    <row r="146" s="1" customFormat="true" ht="16.5" hidden="false" customHeight="false" outlineLevel="0" collapsed="false">
      <c r="A146" s="11" t="n">
        <v>12</v>
      </c>
      <c r="B146" s="12" t="n">
        <v>19</v>
      </c>
      <c r="C146" s="13" t="n">
        <v>2</v>
      </c>
      <c r="D146" s="17" t="s">
        <v>614</v>
      </c>
      <c r="E146" s="17"/>
      <c r="F146" s="16" t="n">
        <v>687</v>
      </c>
      <c r="G146" s="17" t="s">
        <v>35</v>
      </c>
      <c r="H146" s="37" t="n">
        <v>570</v>
      </c>
      <c r="I146" s="20" t="n">
        <v>32</v>
      </c>
      <c r="J146" s="20" t="n">
        <v>69</v>
      </c>
      <c r="K146" s="20" t="n">
        <v>13</v>
      </c>
      <c r="L146" s="20" t="n">
        <v>0</v>
      </c>
      <c r="M146" s="20" t="n">
        <v>22</v>
      </c>
      <c r="N146" s="20" t="n">
        <v>2</v>
      </c>
      <c r="O146" s="20" t="n">
        <v>25</v>
      </c>
      <c r="P146" s="20" t="n">
        <v>4</v>
      </c>
      <c r="Q146" s="20" t="n">
        <v>0</v>
      </c>
      <c r="R146" s="20" t="n">
        <v>44</v>
      </c>
      <c r="S146" s="20"/>
      <c r="T146" s="20" t="n">
        <v>2</v>
      </c>
      <c r="U146" s="38" t="n">
        <v>2</v>
      </c>
      <c r="V146" s="38" t="n">
        <v>1</v>
      </c>
      <c r="W146" s="38"/>
      <c r="X146" s="20" t="n">
        <v>5</v>
      </c>
      <c r="Y146" s="20"/>
      <c r="Z146" s="20"/>
      <c r="AA146" s="20"/>
      <c r="AB146" s="20"/>
      <c r="AC146" s="20" t="n">
        <v>0</v>
      </c>
      <c r="AD146" s="20" t="n">
        <v>16</v>
      </c>
      <c r="AE146" s="20" t="n">
        <f aca="false">SUM(I146:AD146)</f>
        <v>237</v>
      </c>
    </row>
    <row r="147" s="1" customFormat="true" ht="16.5" hidden="false" customHeight="false" outlineLevel="0" collapsed="false">
      <c r="A147" s="11" t="n">
        <v>12</v>
      </c>
      <c r="B147" s="12" t="n">
        <v>19</v>
      </c>
      <c r="C147" s="13" t="n">
        <v>2</v>
      </c>
      <c r="D147" s="17" t="s">
        <v>614</v>
      </c>
      <c r="E147" s="17"/>
      <c r="F147" s="16" t="n">
        <v>688</v>
      </c>
      <c r="G147" s="17" t="s">
        <v>33</v>
      </c>
      <c r="H147" s="37" t="n">
        <v>744</v>
      </c>
      <c r="I147" s="20" t="n">
        <v>48</v>
      </c>
      <c r="J147" s="20" t="n">
        <v>143</v>
      </c>
      <c r="K147" s="20" t="n">
        <v>25</v>
      </c>
      <c r="L147" s="20" t="n">
        <v>4</v>
      </c>
      <c r="M147" s="20" t="n">
        <v>56</v>
      </c>
      <c r="N147" s="20" t="n">
        <v>1</v>
      </c>
      <c r="O147" s="20" t="n">
        <v>3</v>
      </c>
      <c r="P147" s="20" t="n">
        <v>11</v>
      </c>
      <c r="Q147" s="20" t="n">
        <v>1</v>
      </c>
      <c r="R147" s="20" t="n">
        <v>64</v>
      </c>
      <c r="S147" s="20"/>
      <c r="T147" s="20" t="n">
        <v>3</v>
      </c>
      <c r="U147" s="38" t="n">
        <v>2</v>
      </c>
      <c r="V147" s="38" t="n">
        <v>4</v>
      </c>
      <c r="W147" s="38"/>
      <c r="X147" s="20" t="n">
        <v>13</v>
      </c>
      <c r="Y147" s="20"/>
      <c r="Z147" s="20"/>
      <c r="AA147" s="20"/>
      <c r="AB147" s="20"/>
      <c r="AC147" s="20" t="n">
        <v>0</v>
      </c>
      <c r="AD147" s="20" t="n">
        <v>11</v>
      </c>
      <c r="AE147" s="20" t="n">
        <f aca="false">SUM(I147:AD147)</f>
        <v>389</v>
      </c>
    </row>
    <row r="148" s="1" customFormat="true" ht="16.5" hidden="false" customHeight="false" outlineLevel="0" collapsed="false">
      <c r="A148" s="11" t="n">
        <v>12</v>
      </c>
      <c r="B148" s="12" t="n">
        <v>19</v>
      </c>
      <c r="C148" s="13" t="n">
        <v>2</v>
      </c>
      <c r="D148" s="17" t="s">
        <v>614</v>
      </c>
      <c r="E148" s="17"/>
      <c r="F148" s="16" t="n">
        <v>688</v>
      </c>
      <c r="G148" s="17" t="s">
        <v>34</v>
      </c>
      <c r="H148" s="37" t="n">
        <v>744</v>
      </c>
      <c r="I148" s="20" t="n">
        <v>58</v>
      </c>
      <c r="J148" s="20" t="n">
        <v>167</v>
      </c>
      <c r="K148" s="20" t="n">
        <v>23</v>
      </c>
      <c r="L148" s="20" t="n">
        <v>3</v>
      </c>
      <c r="M148" s="20" t="n">
        <v>52</v>
      </c>
      <c r="N148" s="20" t="n">
        <v>3</v>
      </c>
      <c r="O148" s="20" t="n">
        <v>4</v>
      </c>
      <c r="P148" s="20" t="n">
        <v>15</v>
      </c>
      <c r="Q148" s="20" t="n">
        <v>1</v>
      </c>
      <c r="R148" s="20" t="n">
        <v>49</v>
      </c>
      <c r="S148" s="20"/>
      <c r="T148" s="20" t="n">
        <v>1</v>
      </c>
      <c r="U148" s="38" t="n">
        <v>3</v>
      </c>
      <c r="V148" s="38" t="n">
        <v>4</v>
      </c>
      <c r="W148" s="38"/>
      <c r="X148" s="20" t="n">
        <v>9</v>
      </c>
      <c r="Y148" s="20"/>
      <c r="Z148" s="20"/>
      <c r="AA148" s="20"/>
      <c r="AB148" s="20"/>
      <c r="AC148" s="20" t="n">
        <v>0</v>
      </c>
      <c r="AD148" s="20" t="n">
        <v>8</v>
      </c>
      <c r="AE148" s="20" t="n">
        <f aca="false">SUM(I148:AD148)</f>
        <v>400</v>
      </c>
    </row>
    <row r="149" s="1" customFormat="true" ht="16.5" hidden="false" customHeight="false" outlineLevel="0" collapsed="false">
      <c r="A149" s="11" t="n">
        <v>12</v>
      </c>
      <c r="B149" s="12" t="n">
        <v>19</v>
      </c>
      <c r="C149" s="13" t="n">
        <v>2</v>
      </c>
      <c r="D149" s="17" t="s">
        <v>614</v>
      </c>
      <c r="E149" s="17"/>
      <c r="F149" s="16" t="n">
        <v>689</v>
      </c>
      <c r="G149" s="17" t="s">
        <v>33</v>
      </c>
      <c r="H149" s="37" t="n">
        <v>669</v>
      </c>
      <c r="I149" s="20" t="n">
        <v>52</v>
      </c>
      <c r="J149" s="20" t="n">
        <v>192</v>
      </c>
      <c r="K149" s="20" t="n">
        <v>8</v>
      </c>
      <c r="L149" s="20" t="n">
        <v>3</v>
      </c>
      <c r="M149" s="20" t="n">
        <v>44</v>
      </c>
      <c r="N149" s="20" t="n">
        <v>4</v>
      </c>
      <c r="O149" s="20" t="n">
        <v>1</v>
      </c>
      <c r="P149" s="20" t="n">
        <v>3</v>
      </c>
      <c r="Q149" s="20" t="n">
        <v>1</v>
      </c>
      <c r="R149" s="20" t="n">
        <v>59</v>
      </c>
      <c r="S149" s="20"/>
      <c r="T149" s="20" t="n">
        <v>2</v>
      </c>
      <c r="U149" s="38" t="n">
        <v>2</v>
      </c>
      <c r="V149" s="38" t="n">
        <v>8</v>
      </c>
      <c r="W149" s="38"/>
      <c r="X149" s="20" t="n">
        <v>3</v>
      </c>
      <c r="Y149" s="20"/>
      <c r="Z149" s="20"/>
      <c r="AA149" s="20"/>
      <c r="AB149" s="20"/>
      <c r="AC149" s="20" t="n">
        <v>0</v>
      </c>
      <c r="AD149" s="20" t="n">
        <v>8</v>
      </c>
      <c r="AE149" s="20" t="n">
        <f aca="false">SUM(I149:AD149)</f>
        <v>390</v>
      </c>
    </row>
    <row r="150" s="1" customFormat="true" ht="16.5" hidden="false" customHeight="false" outlineLevel="0" collapsed="false">
      <c r="A150" s="11" t="n">
        <v>12</v>
      </c>
      <c r="B150" s="12" t="n">
        <v>19</v>
      </c>
      <c r="C150" s="13" t="n">
        <v>2</v>
      </c>
      <c r="D150" s="17" t="s">
        <v>614</v>
      </c>
      <c r="E150" s="17"/>
      <c r="F150" s="16" t="n">
        <v>689</v>
      </c>
      <c r="G150" s="17" t="s">
        <v>34</v>
      </c>
      <c r="H150" s="37" t="n">
        <v>668</v>
      </c>
      <c r="I150" s="20" t="n">
        <v>52</v>
      </c>
      <c r="J150" s="20" t="n">
        <v>179</v>
      </c>
      <c r="K150" s="20" t="n">
        <v>8</v>
      </c>
      <c r="L150" s="20" t="n">
        <v>4</v>
      </c>
      <c r="M150" s="20" t="n">
        <v>46</v>
      </c>
      <c r="N150" s="20" t="n">
        <v>4</v>
      </c>
      <c r="O150" s="20" t="n">
        <v>4</v>
      </c>
      <c r="P150" s="20" t="n">
        <v>4</v>
      </c>
      <c r="Q150" s="20" t="n">
        <v>0</v>
      </c>
      <c r="R150" s="20" t="n">
        <v>53</v>
      </c>
      <c r="S150" s="20"/>
      <c r="T150" s="20" t="n">
        <v>2</v>
      </c>
      <c r="U150" s="38" t="n">
        <v>3</v>
      </c>
      <c r="V150" s="38" t="n">
        <v>2</v>
      </c>
      <c r="W150" s="38"/>
      <c r="X150" s="20" t="n">
        <v>3</v>
      </c>
      <c r="Y150" s="20"/>
      <c r="Z150" s="20"/>
      <c r="AA150" s="20"/>
      <c r="AB150" s="20"/>
      <c r="AC150" s="20" t="n">
        <v>0</v>
      </c>
      <c r="AD150" s="20" t="n">
        <v>4</v>
      </c>
      <c r="AE150" s="20" t="n">
        <f aca="false">SUM(I150:AD150)</f>
        <v>368</v>
      </c>
    </row>
    <row r="151" s="1" customFormat="true" ht="16.5" hidden="false" customHeight="false" outlineLevel="0" collapsed="false">
      <c r="A151" s="11" t="n">
        <v>12</v>
      </c>
      <c r="B151" s="12" t="n">
        <v>19</v>
      </c>
      <c r="C151" s="13" t="n">
        <v>2</v>
      </c>
      <c r="D151" s="17" t="s">
        <v>614</v>
      </c>
      <c r="E151" s="17"/>
      <c r="F151" s="16" t="n">
        <v>690</v>
      </c>
      <c r="G151" s="17" t="s">
        <v>33</v>
      </c>
      <c r="H151" s="37" t="n">
        <v>599</v>
      </c>
      <c r="I151" s="20" t="n">
        <v>48</v>
      </c>
      <c r="J151" s="20" t="n">
        <v>156</v>
      </c>
      <c r="K151" s="20" t="n">
        <v>9</v>
      </c>
      <c r="L151" s="20" t="n">
        <v>6</v>
      </c>
      <c r="M151" s="20" t="n">
        <v>53</v>
      </c>
      <c r="N151" s="20" t="n">
        <v>0</v>
      </c>
      <c r="O151" s="20" t="n">
        <v>1</v>
      </c>
      <c r="P151" s="20" t="n">
        <v>9</v>
      </c>
      <c r="Q151" s="20" t="n">
        <v>0</v>
      </c>
      <c r="R151" s="20" t="n">
        <v>33</v>
      </c>
      <c r="S151" s="20"/>
      <c r="T151" s="20" t="n">
        <v>2</v>
      </c>
      <c r="U151" s="38" t="n">
        <v>1</v>
      </c>
      <c r="V151" s="38" t="n">
        <v>3</v>
      </c>
      <c r="W151" s="38"/>
      <c r="X151" s="20" t="n">
        <v>15</v>
      </c>
      <c r="Y151" s="20"/>
      <c r="Z151" s="20"/>
      <c r="AA151" s="20"/>
      <c r="AB151" s="20"/>
      <c r="AC151" s="20" t="n">
        <v>0</v>
      </c>
      <c r="AD151" s="20" t="n">
        <v>9</v>
      </c>
      <c r="AE151" s="20" t="n">
        <f aca="false">SUM(I151:AD151)</f>
        <v>345</v>
      </c>
    </row>
    <row r="152" s="1" customFormat="true" ht="16.5" hidden="false" customHeight="false" outlineLevel="0" collapsed="false">
      <c r="A152" s="11" t="n">
        <v>12</v>
      </c>
      <c r="B152" s="12" t="n">
        <v>19</v>
      </c>
      <c r="C152" s="13" t="n">
        <v>2</v>
      </c>
      <c r="D152" s="17" t="s">
        <v>614</v>
      </c>
      <c r="E152" s="17"/>
      <c r="F152" s="16" t="n">
        <v>691</v>
      </c>
      <c r="G152" s="17" t="s">
        <v>33</v>
      </c>
      <c r="H152" s="37" t="n">
        <v>611</v>
      </c>
      <c r="I152" s="20" t="n">
        <v>64</v>
      </c>
      <c r="J152" s="20" t="n">
        <v>131</v>
      </c>
      <c r="K152" s="20" t="n">
        <v>12</v>
      </c>
      <c r="L152" s="20" t="n">
        <v>3</v>
      </c>
      <c r="M152" s="20" t="n">
        <v>47</v>
      </c>
      <c r="N152" s="20" t="n">
        <v>1</v>
      </c>
      <c r="O152" s="20" t="n">
        <v>6</v>
      </c>
      <c r="P152" s="20" t="n">
        <v>4</v>
      </c>
      <c r="Q152" s="20" t="n">
        <v>0</v>
      </c>
      <c r="R152" s="20" t="n">
        <v>25</v>
      </c>
      <c r="S152" s="20"/>
      <c r="T152" s="20" t="n">
        <v>1</v>
      </c>
      <c r="U152" s="38" t="n">
        <v>5</v>
      </c>
      <c r="V152" s="38" t="n">
        <v>1</v>
      </c>
      <c r="W152" s="38"/>
      <c r="X152" s="20" t="n">
        <v>15</v>
      </c>
      <c r="Y152" s="20"/>
      <c r="Z152" s="20"/>
      <c r="AA152" s="20"/>
      <c r="AB152" s="20"/>
      <c r="AC152" s="20" t="n">
        <v>0</v>
      </c>
      <c r="AD152" s="20" t="n">
        <v>9</v>
      </c>
      <c r="AE152" s="20" t="n">
        <f aca="false">SUM(I152:AD152)</f>
        <v>324</v>
      </c>
    </row>
    <row r="153" s="1" customFormat="true" ht="16.5" hidden="false" customHeight="false" outlineLevel="0" collapsed="false">
      <c r="A153" s="11" t="n">
        <v>12</v>
      </c>
      <c r="B153" s="12" t="n">
        <v>19</v>
      </c>
      <c r="C153" s="13" t="n">
        <v>2</v>
      </c>
      <c r="D153" s="17" t="s">
        <v>614</v>
      </c>
      <c r="E153" s="17"/>
      <c r="F153" s="16" t="n">
        <v>691</v>
      </c>
      <c r="G153" s="17" t="s">
        <v>34</v>
      </c>
      <c r="H153" s="37" t="n">
        <v>611</v>
      </c>
      <c r="I153" s="20" t="n">
        <v>64</v>
      </c>
      <c r="J153" s="20" t="n">
        <v>130</v>
      </c>
      <c r="K153" s="20" t="n">
        <v>10</v>
      </c>
      <c r="L153" s="20" t="n">
        <v>0</v>
      </c>
      <c r="M153" s="20" t="n">
        <v>50</v>
      </c>
      <c r="N153" s="20" t="n">
        <v>0</v>
      </c>
      <c r="O153" s="20" t="n">
        <v>2</v>
      </c>
      <c r="P153" s="20" t="n">
        <v>9</v>
      </c>
      <c r="Q153" s="20" t="n">
        <v>0</v>
      </c>
      <c r="R153" s="20" t="n">
        <v>20</v>
      </c>
      <c r="S153" s="20"/>
      <c r="T153" s="20" t="n">
        <v>0</v>
      </c>
      <c r="U153" s="38" t="n">
        <v>5</v>
      </c>
      <c r="V153" s="38" t="n">
        <v>4</v>
      </c>
      <c r="W153" s="38"/>
      <c r="X153" s="20" t="n">
        <v>21</v>
      </c>
      <c r="Y153" s="20"/>
      <c r="Z153" s="20"/>
      <c r="AA153" s="20"/>
      <c r="AB153" s="20"/>
      <c r="AC153" s="20" t="n">
        <v>0</v>
      </c>
      <c r="AD153" s="20" t="n">
        <v>4</v>
      </c>
      <c r="AE153" s="20" t="n">
        <f aca="false">SUM(I153:AD153)</f>
        <v>319</v>
      </c>
    </row>
    <row r="154" s="1" customFormat="true" ht="16.5" hidden="false" customHeight="false" outlineLevel="0" collapsed="false">
      <c r="A154" s="11" t="n">
        <v>12</v>
      </c>
      <c r="B154" s="12" t="n">
        <v>19</v>
      </c>
      <c r="C154" s="13" t="n">
        <v>2</v>
      </c>
      <c r="D154" s="17" t="s">
        <v>614</v>
      </c>
      <c r="E154" s="17"/>
      <c r="F154" s="16" t="n">
        <v>692</v>
      </c>
      <c r="G154" s="17" t="s">
        <v>33</v>
      </c>
      <c r="H154" s="37" t="n">
        <v>594</v>
      </c>
      <c r="I154" s="20" t="n">
        <v>85</v>
      </c>
      <c r="J154" s="20" t="n">
        <v>94</v>
      </c>
      <c r="K154" s="20" t="n">
        <v>15</v>
      </c>
      <c r="L154" s="20" t="n">
        <v>1</v>
      </c>
      <c r="M154" s="20" t="n">
        <v>0</v>
      </c>
      <c r="N154" s="20" t="n">
        <v>0</v>
      </c>
      <c r="O154" s="20" t="n">
        <v>1</v>
      </c>
      <c r="P154" s="20" t="n">
        <v>2</v>
      </c>
      <c r="Q154" s="20" t="n">
        <v>1</v>
      </c>
      <c r="R154" s="20" t="n">
        <v>28</v>
      </c>
      <c r="S154" s="20"/>
      <c r="T154" s="20" t="n">
        <v>2</v>
      </c>
      <c r="U154" s="38" t="n">
        <v>9</v>
      </c>
      <c r="V154" s="38" t="n">
        <v>2</v>
      </c>
      <c r="W154" s="38"/>
      <c r="X154" s="20" t="n">
        <v>9</v>
      </c>
      <c r="Y154" s="20"/>
      <c r="Z154" s="20"/>
      <c r="AA154" s="20"/>
      <c r="AB154" s="20"/>
      <c r="AC154" s="20" t="n">
        <v>0</v>
      </c>
      <c r="AD154" s="20" t="n">
        <v>0</v>
      </c>
      <c r="AE154" s="20" t="n">
        <f aca="false">SUM(I154:AD154)</f>
        <v>249</v>
      </c>
    </row>
    <row r="155" s="1" customFormat="true" ht="16.5" hidden="false" customHeight="false" outlineLevel="0" collapsed="false">
      <c r="A155" s="11" t="n">
        <v>12</v>
      </c>
      <c r="B155" s="12" t="n">
        <v>19</v>
      </c>
      <c r="C155" s="13" t="n">
        <v>2</v>
      </c>
      <c r="D155" s="17" t="s">
        <v>614</v>
      </c>
      <c r="E155" s="17"/>
      <c r="F155" s="16" t="n">
        <v>692</v>
      </c>
      <c r="G155" s="17" t="s">
        <v>34</v>
      </c>
      <c r="H155" s="37" t="n">
        <v>593</v>
      </c>
      <c r="I155" s="20" t="n">
        <v>88</v>
      </c>
      <c r="J155" s="20" t="n">
        <v>83</v>
      </c>
      <c r="K155" s="20" t="n">
        <v>14</v>
      </c>
      <c r="L155" s="20" t="n">
        <v>1</v>
      </c>
      <c r="M155" s="20" t="n">
        <v>54</v>
      </c>
      <c r="N155" s="20" t="n">
        <v>1</v>
      </c>
      <c r="O155" s="20" t="n">
        <v>1</v>
      </c>
      <c r="P155" s="20" t="n">
        <v>3</v>
      </c>
      <c r="Q155" s="20" t="n">
        <v>2</v>
      </c>
      <c r="R155" s="20" t="n">
        <v>33</v>
      </c>
      <c r="S155" s="20"/>
      <c r="T155" s="20" t="n">
        <v>6</v>
      </c>
      <c r="U155" s="38" t="n">
        <v>6</v>
      </c>
      <c r="V155" s="38" t="n">
        <v>2</v>
      </c>
      <c r="W155" s="38"/>
      <c r="X155" s="20" t="n">
        <v>22</v>
      </c>
      <c r="Y155" s="20"/>
      <c r="Z155" s="20"/>
      <c r="AA155" s="20"/>
      <c r="AB155" s="20"/>
      <c r="AC155" s="20" t="n">
        <v>0</v>
      </c>
      <c r="AD155" s="20" t="n">
        <v>9</v>
      </c>
      <c r="AE155" s="20" t="n">
        <f aca="false">SUM(I155:AD155)</f>
        <v>325</v>
      </c>
    </row>
    <row r="156" s="1" customFormat="true" ht="16.5" hidden="false" customHeight="false" outlineLevel="0" collapsed="false">
      <c r="A156" s="11" t="n">
        <v>12</v>
      </c>
      <c r="B156" s="12" t="n">
        <v>19</v>
      </c>
      <c r="C156" s="13" t="n">
        <v>2</v>
      </c>
      <c r="D156" s="17" t="s">
        <v>614</v>
      </c>
      <c r="E156" s="17"/>
      <c r="F156" s="16" t="n">
        <v>693</v>
      </c>
      <c r="G156" s="17" t="s">
        <v>33</v>
      </c>
      <c r="H156" s="37" t="n">
        <v>526</v>
      </c>
      <c r="I156" s="20" t="n">
        <v>63</v>
      </c>
      <c r="J156" s="20" t="n">
        <v>67</v>
      </c>
      <c r="K156" s="20" t="n">
        <v>21</v>
      </c>
      <c r="L156" s="20" t="n">
        <v>1</v>
      </c>
      <c r="M156" s="20" t="n">
        <v>37</v>
      </c>
      <c r="N156" s="20" t="n">
        <v>2</v>
      </c>
      <c r="O156" s="20" t="n">
        <v>10</v>
      </c>
      <c r="P156" s="20" t="n">
        <v>3</v>
      </c>
      <c r="Q156" s="20" t="n">
        <v>1</v>
      </c>
      <c r="R156" s="20" t="n">
        <v>32</v>
      </c>
      <c r="S156" s="20"/>
      <c r="T156" s="20" t="n">
        <v>2</v>
      </c>
      <c r="U156" s="38" t="n">
        <v>6</v>
      </c>
      <c r="V156" s="38" t="n">
        <v>0</v>
      </c>
      <c r="W156" s="38"/>
      <c r="X156" s="20" t="n">
        <v>5</v>
      </c>
      <c r="Y156" s="20"/>
      <c r="Z156" s="20"/>
      <c r="AA156" s="20"/>
      <c r="AB156" s="20"/>
      <c r="AC156" s="20" t="n">
        <v>0</v>
      </c>
      <c r="AD156" s="20" t="n">
        <v>3</v>
      </c>
      <c r="AE156" s="20" t="n">
        <f aca="false">SUM(I156:AD156)</f>
        <v>253</v>
      </c>
    </row>
    <row r="157" s="1" customFormat="true" ht="16.5" hidden="false" customHeight="false" outlineLevel="0" collapsed="false">
      <c r="A157" s="11" t="n">
        <v>12</v>
      </c>
      <c r="B157" s="12" t="n">
        <v>19</v>
      </c>
      <c r="C157" s="13" t="n">
        <v>2</v>
      </c>
      <c r="D157" s="17" t="s">
        <v>614</v>
      </c>
      <c r="E157" s="17"/>
      <c r="F157" s="16" t="n">
        <v>693</v>
      </c>
      <c r="G157" s="17" t="s">
        <v>34</v>
      </c>
      <c r="H157" s="37" t="n">
        <v>526</v>
      </c>
      <c r="I157" s="20" t="n">
        <v>75</v>
      </c>
      <c r="J157" s="20" t="n">
        <v>59</v>
      </c>
      <c r="K157" s="20" t="n">
        <v>22</v>
      </c>
      <c r="L157" s="20" t="n">
        <v>2</v>
      </c>
      <c r="M157" s="20" t="n">
        <v>42</v>
      </c>
      <c r="N157" s="20" t="n">
        <v>3</v>
      </c>
      <c r="O157" s="20" t="n">
        <v>2</v>
      </c>
      <c r="P157" s="20" t="n">
        <v>1</v>
      </c>
      <c r="Q157" s="20" t="n">
        <v>1</v>
      </c>
      <c r="R157" s="20" t="n">
        <v>34</v>
      </c>
      <c r="S157" s="20"/>
      <c r="T157" s="20" t="n">
        <v>0</v>
      </c>
      <c r="U157" s="38" t="n">
        <v>4</v>
      </c>
      <c r="V157" s="38" t="n">
        <v>0</v>
      </c>
      <c r="W157" s="38"/>
      <c r="X157" s="20" t="n">
        <v>4</v>
      </c>
      <c r="Y157" s="20"/>
      <c r="Z157" s="20"/>
      <c r="AA157" s="20"/>
      <c r="AB157" s="20"/>
      <c r="AC157" s="20" t="n">
        <v>0</v>
      </c>
      <c r="AD157" s="20" t="n">
        <v>10</v>
      </c>
      <c r="AE157" s="20" t="n">
        <f aca="false">SUM(I157:AD157)</f>
        <v>259</v>
      </c>
    </row>
    <row r="158" s="1" customFormat="true" ht="16.5" hidden="false" customHeight="false" outlineLevel="0" collapsed="false">
      <c r="A158" s="11" t="n">
        <v>12</v>
      </c>
      <c r="B158" s="12" t="n">
        <v>19</v>
      </c>
      <c r="C158" s="13" t="n">
        <v>2</v>
      </c>
      <c r="D158" s="17" t="s">
        <v>614</v>
      </c>
      <c r="E158" s="17"/>
      <c r="F158" s="16" t="n">
        <v>693</v>
      </c>
      <c r="G158" s="17" t="s">
        <v>35</v>
      </c>
      <c r="H158" s="37" t="n">
        <v>525</v>
      </c>
      <c r="I158" s="20" t="n">
        <v>57</v>
      </c>
      <c r="J158" s="20" t="n">
        <v>60</v>
      </c>
      <c r="K158" s="20" t="n">
        <v>17</v>
      </c>
      <c r="L158" s="20" t="n">
        <v>1</v>
      </c>
      <c r="M158" s="20" t="n">
        <v>35</v>
      </c>
      <c r="N158" s="20" t="n">
        <v>6</v>
      </c>
      <c r="O158" s="20" t="n">
        <v>8</v>
      </c>
      <c r="P158" s="20" t="n">
        <v>4</v>
      </c>
      <c r="Q158" s="20" t="n">
        <v>0</v>
      </c>
      <c r="R158" s="20" t="n">
        <v>28</v>
      </c>
      <c r="S158" s="20"/>
      <c r="T158" s="20" t="n">
        <v>3</v>
      </c>
      <c r="U158" s="38" t="n">
        <v>5</v>
      </c>
      <c r="V158" s="38" t="n">
        <v>1</v>
      </c>
      <c r="W158" s="38"/>
      <c r="X158" s="20" t="n">
        <v>6</v>
      </c>
      <c r="Y158" s="20"/>
      <c r="Z158" s="20"/>
      <c r="AA158" s="20"/>
      <c r="AB158" s="20"/>
      <c r="AC158" s="20" t="n">
        <v>0</v>
      </c>
      <c r="AD158" s="20" t="n">
        <v>10</v>
      </c>
      <c r="AE158" s="20" t="n">
        <f aca="false">SUM(I158:AD158)</f>
        <v>241</v>
      </c>
    </row>
    <row r="159" s="1" customFormat="true" ht="16.5" hidden="false" customHeight="false" outlineLevel="0" collapsed="false">
      <c r="A159" s="11" t="n">
        <v>12</v>
      </c>
      <c r="B159" s="12" t="n">
        <v>19</v>
      </c>
      <c r="C159" s="13" t="n">
        <v>2</v>
      </c>
      <c r="D159" s="17" t="s">
        <v>614</v>
      </c>
      <c r="E159" s="17"/>
      <c r="F159" s="16" t="n">
        <v>694</v>
      </c>
      <c r="G159" s="17" t="s">
        <v>33</v>
      </c>
      <c r="H159" s="37" t="n">
        <v>612</v>
      </c>
      <c r="I159" s="20" t="n">
        <v>36</v>
      </c>
      <c r="J159" s="20" t="n">
        <v>109</v>
      </c>
      <c r="K159" s="20" t="n">
        <v>8</v>
      </c>
      <c r="L159" s="20" t="n">
        <v>3</v>
      </c>
      <c r="M159" s="20" t="n">
        <v>98</v>
      </c>
      <c r="N159" s="20" t="n">
        <v>4</v>
      </c>
      <c r="O159" s="20" t="n">
        <v>2</v>
      </c>
      <c r="P159" s="20" t="n">
        <v>1</v>
      </c>
      <c r="Q159" s="20" t="n">
        <v>0</v>
      </c>
      <c r="R159" s="20" t="n">
        <v>31</v>
      </c>
      <c r="S159" s="20"/>
      <c r="T159" s="20" t="n">
        <v>0</v>
      </c>
      <c r="U159" s="38" t="n">
        <v>4</v>
      </c>
      <c r="V159" s="38" t="n">
        <v>1</v>
      </c>
      <c r="W159" s="38"/>
      <c r="X159" s="20" t="n">
        <v>11</v>
      </c>
      <c r="Y159" s="20"/>
      <c r="Z159" s="20"/>
      <c r="AA159" s="20"/>
      <c r="AB159" s="20"/>
      <c r="AC159" s="20" t="n">
        <v>0</v>
      </c>
      <c r="AD159" s="20" t="n">
        <v>11</v>
      </c>
      <c r="AE159" s="20" t="n">
        <f aca="false">SUM(I159:AD159)</f>
        <v>319</v>
      </c>
    </row>
    <row r="160" s="1" customFormat="true" ht="16.5" hidden="false" customHeight="false" outlineLevel="0" collapsed="false">
      <c r="A160" s="11" t="n">
        <v>12</v>
      </c>
      <c r="B160" s="12" t="n">
        <v>19</v>
      </c>
      <c r="C160" s="13" t="n">
        <v>2</v>
      </c>
      <c r="D160" s="17" t="s">
        <v>614</v>
      </c>
      <c r="E160" s="17"/>
      <c r="F160" s="16" t="n">
        <v>694</v>
      </c>
      <c r="G160" s="17" t="s">
        <v>34</v>
      </c>
      <c r="H160" s="37" t="n">
        <v>611</v>
      </c>
      <c r="I160" s="20" t="n">
        <v>39</v>
      </c>
      <c r="J160" s="20" t="n">
        <v>103</v>
      </c>
      <c r="K160" s="20" t="n">
        <v>15</v>
      </c>
      <c r="L160" s="20" t="n">
        <v>1</v>
      </c>
      <c r="M160" s="20" t="n">
        <v>85</v>
      </c>
      <c r="N160" s="20" t="n">
        <v>3</v>
      </c>
      <c r="O160" s="20" t="n">
        <v>2</v>
      </c>
      <c r="P160" s="20" t="n">
        <v>2</v>
      </c>
      <c r="Q160" s="20" t="n">
        <v>0</v>
      </c>
      <c r="R160" s="20" t="n">
        <v>42</v>
      </c>
      <c r="S160" s="20"/>
      <c r="T160" s="20" t="n">
        <v>1</v>
      </c>
      <c r="U160" s="38" t="n">
        <v>2</v>
      </c>
      <c r="V160" s="38" t="n">
        <v>4</v>
      </c>
      <c r="W160" s="38"/>
      <c r="X160" s="20" t="n">
        <v>7</v>
      </c>
      <c r="Y160" s="20"/>
      <c r="Z160" s="20"/>
      <c r="AA160" s="20"/>
      <c r="AB160" s="20"/>
      <c r="AC160" s="20" t="n">
        <v>0</v>
      </c>
      <c r="AD160" s="20" t="n">
        <v>2</v>
      </c>
      <c r="AE160" s="20" t="n">
        <f aca="false">SUM(I160:AD160)</f>
        <v>308</v>
      </c>
    </row>
    <row r="161" s="1" customFormat="true" ht="16.5" hidden="false" customHeight="false" outlineLevel="0" collapsed="false">
      <c r="A161" s="11" t="n">
        <v>12</v>
      </c>
      <c r="B161" s="12" t="n">
        <v>19</v>
      </c>
      <c r="C161" s="13" t="n">
        <v>2</v>
      </c>
      <c r="D161" s="17" t="s">
        <v>614</v>
      </c>
      <c r="E161" s="17"/>
      <c r="F161" s="16" t="n">
        <v>695</v>
      </c>
      <c r="G161" s="17" t="s">
        <v>33</v>
      </c>
      <c r="H161" s="37" t="n">
        <v>577</v>
      </c>
      <c r="I161" s="20" t="n">
        <v>44</v>
      </c>
      <c r="J161" s="20" t="n">
        <v>72</v>
      </c>
      <c r="K161" s="20" t="n">
        <v>13</v>
      </c>
      <c r="L161" s="20" t="n">
        <v>2</v>
      </c>
      <c r="M161" s="20" t="n">
        <v>29</v>
      </c>
      <c r="N161" s="20" t="n">
        <v>0</v>
      </c>
      <c r="O161" s="20" t="n">
        <v>2</v>
      </c>
      <c r="P161" s="20" t="n">
        <v>6</v>
      </c>
      <c r="Q161" s="20" t="n">
        <v>0</v>
      </c>
      <c r="R161" s="20" t="n">
        <v>65</v>
      </c>
      <c r="S161" s="20"/>
      <c r="T161" s="20" t="n">
        <v>2</v>
      </c>
      <c r="U161" s="38" t="n">
        <v>6</v>
      </c>
      <c r="V161" s="38" t="n">
        <v>1</v>
      </c>
      <c r="W161" s="38"/>
      <c r="X161" s="20" t="n">
        <v>14</v>
      </c>
      <c r="Y161" s="20"/>
      <c r="Z161" s="20"/>
      <c r="AA161" s="20"/>
      <c r="AB161" s="20"/>
      <c r="AC161" s="20" t="n">
        <v>0</v>
      </c>
      <c r="AD161" s="20" t="n">
        <v>5</v>
      </c>
      <c r="AE161" s="20" t="n">
        <f aca="false">SUM(I161:AD161)</f>
        <v>261</v>
      </c>
    </row>
    <row r="162" s="1" customFormat="true" ht="16.5" hidden="false" customHeight="false" outlineLevel="0" collapsed="false">
      <c r="A162" s="11" t="n">
        <v>12</v>
      </c>
      <c r="B162" s="12" t="n">
        <v>19</v>
      </c>
      <c r="C162" s="13" t="n">
        <v>2</v>
      </c>
      <c r="D162" s="17" t="s">
        <v>614</v>
      </c>
      <c r="E162" s="17"/>
      <c r="F162" s="16" t="n">
        <v>695</v>
      </c>
      <c r="G162" s="17" t="s">
        <v>34</v>
      </c>
      <c r="H162" s="37" t="n">
        <v>577</v>
      </c>
      <c r="I162" s="20" t="n">
        <v>52</v>
      </c>
      <c r="J162" s="20" t="n">
        <v>82</v>
      </c>
      <c r="K162" s="20" t="n">
        <v>10</v>
      </c>
      <c r="L162" s="20" t="n">
        <v>1</v>
      </c>
      <c r="M162" s="20" t="n">
        <v>26</v>
      </c>
      <c r="N162" s="20" t="n">
        <v>1</v>
      </c>
      <c r="O162" s="20" t="n">
        <v>3</v>
      </c>
      <c r="P162" s="20" t="n">
        <v>1</v>
      </c>
      <c r="Q162" s="20" t="n">
        <v>2</v>
      </c>
      <c r="R162" s="20" t="n">
        <v>71</v>
      </c>
      <c r="S162" s="20"/>
      <c r="T162" s="20" t="n">
        <v>4</v>
      </c>
      <c r="U162" s="38" t="n">
        <v>7</v>
      </c>
      <c r="V162" s="38" t="n">
        <v>0</v>
      </c>
      <c r="W162" s="38"/>
      <c r="X162" s="20" t="n">
        <v>10</v>
      </c>
      <c r="Y162" s="20"/>
      <c r="Z162" s="20"/>
      <c r="AA162" s="20"/>
      <c r="AB162" s="20"/>
      <c r="AC162" s="20" t="n">
        <v>0</v>
      </c>
      <c r="AD162" s="20" t="n">
        <v>7</v>
      </c>
      <c r="AE162" s="20" t="n">
        <f aca="false">SUM(I162:AD162)</f>
        <v>277</v>
      </c>
    </row>
    <row r="163" s="1" customFormat="true" ht="16.5" hidden="false" customHeight="false" outlineLevel="0" collapsed="false">
      <c r="A163" s="11" t="n">
        <v>12</v>
      </c>
      <c r="B163" s="12" t="n">
        <v>19</v>
      </c>
      <c r="C163" s="13" t="n">
        <v>2</v>
      </c>
      <c r="D163" s="17" t="s">
        <v>614</v>
      </c>
      <c r="E163" s="17"/>
      <c r="F163" s="16" t="n">
        <v>696</v>
      </c>
      <c r="G163" s="17" t="s">
        <v>33</v>
      </c>
      <c r="H163" s="37" t="n">
        <v>468</v>
      </c>
      <c r="I163" s="20" t="n">
        <v>45</v>
      </c>
      <c r="J163" s="20" t="n">
        <v>132</v>
      </c>
      <c r="K163" s="20" t="n">
        <v>9</v>
      </c>
      <c r="L163" s="20" t="n">
        <v>0</v>
      </c>
      <c r="M163" s="20" t="n">
        <v>38</v>
      </c>
      <c r="N163" s="20" t="n">
        <v>0</v>
      </c>
      <c r="O163" s="20" t="n">
        <v>3</v>
      </c>
      <c r="P163" s="20" t="n">
        <v>1</v>
      </c>
      <c r="Q163" s="20" t="n">
        <v>0</v>
      </c>
      <c r="R163" s="20" t="n">
        <v>16</v>
      </c>
      <c r="S163" s="20"/>
      <c r="T163" s="20" t="n">
        <v>0</v>
      </c>
      <c r="U163" s="38" t="n">
        <v>5</v>
      </c>
      <c r="V163" s="38" t="n">
        <v>4</v>
      </c>
      <c r="W163" s="38"/>
      <c r="X163" s="20" t="n">
        <v>6</v>
      </c>
      <c r="Y163" s="20"/>
      <c r="Z163" s="20"/>
      <c r="AA163" s="20"/>
      <c r="AB163" s="20"/>
      <c r="AC163" s="20" t="n">
        <v>0</v>
      </c>
      <c r="AD163" s="20" t="n">
        <v>10</v>
      </c>
      <c r="AE163" s="20" t="n">
        <f aca="false">SUM(I163:AD163)</f>
        <v>269</v>
      </c>
    </row>
    <row r="164" s="1" customFormat="true" ht="16.5" hidden="false" customHeight="false" outlineLevel="0" collapsed="false">
      <c r="A164" s="11" t="n">
        <v>12</v>
      </c>
      <c r="B164" s="12" t="n">
        <v>19</v>
      </c>
      <c r="C164" s="13" t="n">
        <v>2</v>
      </c>
      <c r="D164" s="17" t="s">
        <v>614</v>
      </c>
      <c r="E164" s="17"/>
      <c r="F164" s="16" t="n">
        <v>696</v>
      </c>
      <c r="G164" s="17" t="s">
        <v>34</v>
      </c>
      <c r="H164" s="37" t="n">
        <v>468</v>
      </c>
      <c r="I164" s="20" t="n">
        <v>47</v>
      </c>
      <c r="J164" s="20" t="n">
        <v>128</v>
      </c>
      <c r="K164" s="20" t="n">
        <v>5</v>
      </c>
      <c r="L164" s="20" t="n">
        <v>2</v>
      </c>
      <c r="M164" s="20" t="n">
        <v>30</v>
      </c>
      <c r="N164" s="20" t="n">
        <v>0</v>
      </c>
      <c r="O164" s="20" t="n">
        <v>2</v>
      </c>
      <c r="P164" s="20" t="n">
        <v>1</v>
      </c>
      <c r="Q164" s="20" t="n">
        <v>0</v>
      </c>
      <c r="R164" s="20" t="n">
        <v>30</v>
      </c>
      <c r="S164" s="20"/>
      <c r="T164" s="20" t="n">
        <v>1</v>
      </c>
      <c r="U164" s="38" t="n">
        <v>4</v>
      </c>
      <c r="V164" s="38" t="n">
        <v>6</v>
      </c>
      <c r="W164" s="38"/>
      <c r="X164" s="20" t="n">
        <v>3</v>
      </c>
      <c r="Y164" s="20"/>
      <c r="Z164" s="20"/>
      <c r="AA164" s="20"/>
      <c r="AB164" s="20"/>
      <c r="AC164" s="20" t="n">
        <v>0</v>
      </c>
      <c r="AD164" s="20" t="n">
        <v>0</v>
      </c>
      <c r="AE164" s="20" t="n">
        <f aca="false">SUM(I164:AD164)</f>
        <v>259</v>
      </c>
    </row>
    <row r="165" s="1" customFormat="true" ht="16.5" hidden="false" customHeight="false" outlineLevel="0" collapsed="false">
      <c r="A165" s="11" t="n">
        <v>12</v>
      </c>
      <c r="B165" s="12" t="n">
        <v>19</v>
      </c>
      <c r="C165" s="13" t="n">
        <v>2</v>
      </c>
      <c r="D165" s="17" t="s">
        <v>614</v>
      </c>
      <c r="E165" s="17"/>
      <c r="F165" s="16" t="n">
        <v>696</v>
      </c>
      <c r="G165" s="17" t="s">
        <v>36</v>
      </c>
      <c r="H165" s="37"/>
      <c r="I165" s="20" t="n">
        <v>5</v>
      </c>
      <c r="J165" s="20" t="n">
        <v>7</v>
      </c>
      <c r="K165" s="20" t="n">
        <v>1</v>
      </c>
      <c r="L165" s="20" t="n">
        <v>0</v>
      </c>
      <c r="M165" s="20" t="n">
        <v>3</v>
      </c>
      <c r="N165" s="20" t="n">
        <v>0</v>
      </c>
      <c r="O165" s="20" t="n">
        <v>0</v>
      </c>
      <c r="P165" s="20" t="n">
        <v>1</v>
      </c>
      <c r="Q165" s="20" t="n">
        <v>0</v>
      </c>
      <c r="R165" s="20" t="n">
        <v>1</v>
      </c>
      <c r="S165" s="20"/>
      <c r="T165" s="20" t="n">
        <v>1</v>
      </c>
      <c r="U165" s="38" t="n">
        <v>0</v>
      </c>
      <c r="V165" s="38" t="n">
        <v>0</v>
      </c>
      <c r="W165" s="38"/>
      <c r="X165" s="20" t="n">
        <v>0</v>
      </c>
      <c r="Y165" s="20"/>
      <c r="Z165" s="20"/>
      <c r="AA165" s="20"/>
      <c r="AB165" s="20"/>
      <c r="AC165" s="20" t="n">
        <v>0</v>
      </c>
      <c r="AD165" s="20" t="n">
        <v>0</v>
      </c>
      <c r="AE165" s="20" t="n">
        <f aca="false">SUM(I165:AD165)</f>
        <v>19</v>
      </c>
    </row>
    <row r="166" s="1" customFormat="true" ht="16.5" hidden="false" customHeight="false" outlineLevel="0" collapsed="false">
      <c r="A166" s="11" t="n">
        <v>12</v>
      </c>
      <c r="B166" s="12" t="n">
        <v>19</v>
      </c>
      <c r="C166" s="13" t="n">
        <v>2</v>
      </c>
      <c r="D166" s="17" t="s">
        <v>614</v>
      </c>
      <c r="E166" s="17"/>
      <c r="F166" s="16" t="n">
        <v>697</v>
      </c>
      <c r="G166" s="17" t="s">
        <v>33</v>
      </c>
      <c r="H166" s="37" t="n">
        <v>696</v>
      </c>
      <c r="I166" s="20" t="n">
        <v>51</v>
      </c>
      <c r="J166" s="20" t="n">
        <v>104</v>
      </c>
      <c r="K166" s="20" t="n">
        <v>14</v>
      </c>
      <c r="L166" s="20" t="n">
        <v>1</v>
      </c>
      <c r="M166" s="20" t="n">
        <v>30</v>
      </c>
      <c r="N166" s="20" t="n">
        <v>4</v>
      </c>
      <c r="O166" s="20" t="n">
        <v>2</v>
      </c>
      <c r="P166" s="20" t="n">
        <v>1</v>
      </c>
      <c r="Q166" s="20" t="n">
        <v>2</v>
      </c>
      <c r="R166" s="20" t="n">
        <v>43</v>
      </c>
      <c r="S166" s="20"/>
      <c r="T166" s="20" t="n">
        <v>11</v>
      </c>
      <c r="U166" s="38" t="n">
        <v>2</v>
      </c>
      <c r="V166" s="38" t="n">
        <v>2</v>
      </c>
      <c r="W166" s="38"/>
      <c r="X166" s="20" t="n">
        <v>56</v>
      </c>
      <c r="Y166" s="20"/>
      <c r="Z166" s="20"/>
      <c r="AA166" s="20"/>
      <c r="AB166" s="20"/>
      <c r="AC166" s="20" t="n">
        <v>0</v>
      </c>
      <c r="AD166" s="20" t="n">
        <v>7</v>
      </c>
      <c r="AE166" s="20" t="n">
        <f aca="false">SUM(I166:AD166)</f>
        <v>330</v>
      </c>
    </row>
    <row r="167" s="1" customFormat="true" ht="16.5" hidden="false" customHeight="false" outlineLevel="0" collapsed="false">
      <c r="A167" s="11" t="n">
        <v>12</v>
      </c>
      <c r="B167" s="12" t="n">
        <v>19</v>
      </c>
      <c r="C167" s="13" t="n">
        <v>2</v>
      </c>
      <c r="D167" s="17" t="s">
        <v>614</v>
      </c>
      <c r="E167" s="17"/>
      <c r="F167" s="16" t="n">
        <v>697</v>
      </c>
      <c r="G167" s="17" t="s">
        <v>34</v>
      </c>
      <c r="H167" s="37" t="n">
        <v>696</v>
      </c>
      <c r="I167" s="20" t="n">
        <v>52</v>
      </c>
      <c r="J167" s="20" t="n">
        <v>101</v>
      </c>
      <c r="K167" s="20" t="n">
        <v>13</v>
      </c>
      <c r="L167" s="20" t="n">
        <v>3</v>
      </c>
      <c r="M167" s="20" t="n">
        <v>38</v>
      </c>
      <c r="N167" s="20" t="n">
        <v>4</v>
      </c>
      <c r="O167" s="20" t="n">
        <v>2</v>
      </c>
      <c r="P167" s="20" t="n">
        <v>2</v>
      </c>
      <c r="Q167" s="20" t="n">
        <v>0</v>
      </c>
      <c r="R167" s="20" t="n">
        <v>42</v>
      </c>
      <c r="S167" s="20"/>
      <c r="T167" s="20" t="n">
        <v>21</v>
      </c>
      <c r="U167" s="38" t="n">
        <v>4</v>
      </c>
      <c r="V167" s="38" t="n">
        <v>1</v>
      </c>
      <c r="W167" s="38"/>
      <c r="X167" s="20" t="n">
        <v>53</v>
      </c>
      <c r="Y167" s="20"/>
      <c r="Z167" s="20"/>
      <c r="AA167" s="20"/>
      <c r="AB167" s="20"/>
      <c r="AC167" s="20" t="n">
        <v>0</v>
      </c>
      <c r="AD167" s="20" t="n">
        <v>6</v>
      </c>
      <c r="AE167" s="20" t="n">
        <f aca="false">SUM(I167:AD167)</f>
        <v>342</v>
      </c>
    </row>
    <row r="168" s="1" customFormat="true" ht="16.5" hidden="false" customHeight="false" outlineLevel="0" collapsed="false">
      <c r="A168" s="11" t="n">
        <v>12</v>
      </c>
      <c r="B168" s="12" t="n">
        <v>19</v>
      </c>
      <c r="C168" s="13" t="n">
        <v>2</v>
      </c>
      <c r="D168" s="17" t="s">
        <v>614</v>
      </c>
      <c r="E168" s="17"/>
      <c r="F168" s="16" t="n">
        <v>698</v>
      </c>
      <c r="G168" s="17" t="s">
        <v>33</v>
      </c>
      <c r="H168" s="37" t="n">
        <v>292</v>
      </c>
      <c r="I168" s="20" t="n">
        <v>22</v>
      </c>
      <c r="J168" s="20" t="n">
        <v>52</v>
      </c>
      <c r="K168" s="20" t="n">
        <v>5</v>
      </c>
      <c r="L168" s="20" t="n">
        <v>0</v>
      </c>
      <c r="M168" s="20" t="n">
        <v>16</v>
      </c>
      <c r="N168" s="20" t="n">
        <v>0</v>
      </c>
      <c r="O168" s="20" t="n">
        <v>1</v>
      </c>
      <c r="P168" s="20" t="n">
        <v>1</v>
      </c>
      <c r="Q168" s="20" t="n">
        <v>0</v>
      </c>
      <c r="R168" s="20" t="n">
        <v>25</v>
      </c>
      <c r="S168" s="20"/>
      <c r="T168" s="20" t="n">
        <v>1</v>
      </c>
      <c r="U168" s="38" t="n">
        <v>0</v>
      </c>
      <c r="V168" s="38" t="n">
        <v>1</v>
      </c>
      <c r="W168" s="38"/>
      <c r="X168" s="20" t="n">
        <v>8</v>
      </c>
      <c r="Y168" s="20"/>
      <c r="Z168" s="20"/>
      <c r="AA168" s="20"/>
      <c r="AB168" s="20"/>
      <c r="AC168" s="20" t="n">
        <v>0</v>
      </c>
      <c r="AD168" s="20" t="n">
        <v>9</v>
      </c>
      <c r="AE168" s="20" t="n">
        <f aca="false">SUM(I168:AD168)</f>
        <v>141</v>
      </c>
    </row>
    <row r="169" s="1" customFormat="true" ht="16.5" hidden="false" customHeight="false" outlineLevel="0" collapsed="false">
      <c r="A169" s="11" t="n">
        <v>12</v>
      </c>
      <c r="B169" s="12" t="n">
        <v>19</v>
      </c>
      <c r="C169" s="13" t="n">
        <v>2</v>
      </c>
      <c r="D169" s="17" t="s">
        <v>614</v>
      </c>
      <c r="E169" s="17"/>
      <c r="F169" s="16" t="n">
        <v>699</v>
      </c>
      <c r="G169" s="17" t="s">
        <v>33</v>
      </c>
      <c r="H169" s="37" t="n">
        <v>572</v>
      </c>
      <c r="I169" s="20" t="n">
        <v>52</v>
      </c>
      <c r="J169" s="20" t="n">
        <v>83</v>
      </c>
      <c r="K169" s="20" t="n">
        <v>11</v>
      </c>
      <c r="L169" s="20" t="n">
        <v>1</v>
      </c>
      <c r="M169" s="20" t="n">
        <v>30</v>
      </c>
      <c r="N169" s="20" t="n">
        <v>3</v>
      </c>
      <c r="O169" s="20" t="n">
        <v>4</v>
      </c>
      <c r="P169" s="20" t="n">
        <v>6</v>
      </c>
      <c r="Q169" s="20" t="n">
        <v>0</v>
      </c>
      <c r="R169" s="20" t="n">
        <v>32</v>
      </c>
      <c r="S169" s="20"/>
      <c r="T169" s="20" t="n">
        <v>5</v>
      </c>
      <c r="U169" s="38" t="n">
        <v>3</v>
      </c>
      <c r="V169" s="38" t="n">
        <v>1</v>
      </c>
      <c r="W169" s="38"/>
      <c r="X169" s="20" t="n">
        <v>12</v>
      </c>
      <c r="Y169" s="20"/>
      <c r="Z169" s="20"/>
      <c r="AA169" s="20"/>
      <c r="AB169" s="20"/>
      <c r="AC169" s="20" t="n">
        <v>0</v>
      </c>
      <c r="AD169" s="20" t="n">
        <v>10</v>
      </c>
      <c r="AE169" s="20" t="n">
        <f aca="false">SUM(I169:AD169)</f>
        <v>253</v>
      </c>
    </row>
    <row r="170" s="1" customFormat="true" ht="16.5" hidden="false" customHeight="false" outlineLevel="0" collapsed="false">
      <c r="A170" s="11" t="n">
        <v>12</v>
      </c>
      <c r="B170" s="12" t="n">
        <v>19</v>
      </c>
      <c r="C170" s="13" t="n">
        <v>2</v>
      </c>
      <c r="D170" s="17" t="s">
        <v>614</v>
      </c>
      <c r="E170" s="17"/>
      <c r="F170" s="16" t="n">
        <v>699</v>
      </c>
      <c r="G170" s="17" t="s">
        <v>34</v>
      </c>
      <c r="H170" s="37" t="n">
        <v>572</v>
      </c>
      <c r="I170" s="20" t="n">
        <v>75</v>
      </c>
      <c r="J170" s="20" t="n">
        <v>85</v>
      </c>
      <c r="K170" s="20" t="n">
        <v>9</v>
      </c>
      <c r="L170" s="20" t="n">
        <v>2</v>
      </c>
      <c r="M170" s="20" t="n">
        <v>26</v>
      </c>
      <c r="N170" s="20" t="n">
        <v>4</v>
      </c>
      <c r="O170" s="20" t="n">
        <v>3</v>
      </c>
      <c r="P170" s="20" t="n">
        <v>6</v>
      </c>
      <c r="Q170" s="20" t="n">
        <v>2</v>
      </c>
      <c r="R170" s="20" t="n">
        <v>44</v>
      </c>
      <c r="S170" s="20"/>
      <c r="T170" s="20" t="n">
        <v>4</v>
      </c>
      <c r="U170" s="38" t="n">
        <v>6</v>
      </c>
      <c r="V170" s="38" t="n">
        <v>0</v>
      </c>
      <c r="W170" s="38"/>
      <c r="X170" s="20" t="n">
        <v>10</v>
      </c>
      <c r="Y170" s="20"/>
      <c r="Z170" s="20"/>
      <c r="AA170" s="20"/>
      <c r="AB170" s="20"/>
      <c r="AC170" s="20" t="n">
        <v>0</v>
      </c>
      <c r="AD170" s="20" t="n">
        <v>5</v>
      </c>
      <c r="AE170" s="20" t="n">
        <f aca="false">SUM(I170:AD170)</f>
        <v>281</v>
      </c>
    </row>
    <row r="171" s="1" customFormat="true" ht="16.5" hidden="false" customHeight="false" outlineLevel="0" collapsed="false">
      <c r="A171" s="11" t="n">
        <v>12</v>
      </c>
      <c r="B171" s="12" t="n">
        <v>19</v>
      </c>
      <c r="C171" s="13" t="n">
        <v>2</v>
      </c>
      <c r="D171" s="17" t="s">
        <v>614</v>
      </c>
      <c r="E171" s="17"/>
      <c r="F171" s="16" t="n">
        <v>700</v>
      </c>
      <c r="G171" s="17" t="s">
        <v>33</v>
      </c>
      <c r="H171" s="37" t="n">
        <v>574</v>
      </c>
      <c r="I171" s="20" t="n">
        <v>43</v>
      </c>
      <c r="J171" s="20" t="n">
        <v>116</v>
      </c>
      <c r="K171" s="20" t="n">
        <v>12</v>
      </c>
      <c r="L171" s="20" t="n">
        <v>2</v>
      </c>
      <c r="M171" s="20" t="n">
        <v>33</v>
      </c>
      <c r="N171" s="20" t="n">
        <v>2</v>
      </c>
      <c r="O171" s="20" t="n">
        <v>4</v>
      </c>
      <c r="P171" s="20" t="n">
        <v>6</v>
      </c>
      <c r="Q171" s="20" t="n">
        <v>2</v>
      </c>
      <c r="R171" s="20" t="n">
        <v>41</v>
      </c>
      <c r="S171" s="20"/>
      <c r="T171" s="20" t="n">
        <v>1</v>
      </c>
      <c r="U171" s="38" t="n">
        <v>4</v>
      </c>
      <c r="V171" s="38" t="n">
        <v>2</v>
      </c>
      <c r="W171" s="38"/>
      <c r="X171" s="20" t="n">
        <v>4</v>
      </c>
      <c r="Y171" s="20"/>
      <c r="Z171" s="20"/>
      <c r="AA171" s="20"/>
      <c r="AB171" s="20"/>
      <c r="AC171" s="20" t="n">
        <v>0</v>
      </c>
      <c r="AD171" s="20" t="n">
        <v>5</v>
      </c>
      <c r="AE171" s="20" t="n">
        <f aca="false">SUM(I171:AD171)</f>
        <v>277</v>
      </c>
    </row>
    <row r="172" s="1" customFormat="true" ht="16.5" hidden="false" customHeight="false" outlineLevel="0" collapsed="false">
      <c r="A172" s="11" t="n">
        <v>12</v>
      </c>
      <c r="B172" s="12" t="n">
        <v>19</v>
      </c>
      <c r="C172" s="13" t="n">
        <v>2</v>
      </c>
      <c r="D172" s="17" t="s">
        <v>614</v>
      </c>
      <c r="E172" s="17"/>
      <c r="F172" s="16" t="n">
        <v>700</v>
      </c>
      <c r="G172" s="17" t="s">
        <v>34</v>
      </c>
      <c r="H172" s="37" t="n">
        <v>573</v>
      </c>
      <c r="I172" s="20" t="n">
        <v>47</v>
      </c>
      <c r="J172" s="20" t="n">
        <v>112</v>
      </c>
      <c r="K172" s="20" t="n">
        <v>14</v>
      </c>
      <c r="L172" s="20" t="n">
        <v>2</v>
      </c>
      <c r="M172" s="20" t="n">
        <v>19</v>
      </c>
      <c r="N172" s="20" t="n">
        <v>2</v>
      </c>
      <c r="O172" s="20" t="n">
        <v>7</v>
      </c>
      <c r="P172" s="20" t="n">
        <v>4</v>
      </c>
      <c r="Q172" s="20" t="n">
        <v>4</v>
      </c>
      <c r="R172" s="20" t="n">
        <v>48</v>
      </c>
      <c r="S172" s="20"/>
      <c r="T172" s="20" t="n">
        <v>1</v>
      </c>
      <c r="U172" s="38" t="n">
        <v>2</v>
      </c>
      <c r="V172" s="38" t="n">
        <v>6</v>
      </c>
      <c r="W172" s="38"/>
      <c r="X172" s="20" t="n">
        <v>7</v>
      </c>
      <c r="Y172" s="20"/>
      <c r="Z172" s="20"/>
      <c r="AA172" s="20"/>
      <c r="AB172" s="20"/>
      <c r="AC172" s="20" t="n">
        <v>0</v>
      </c>
      <c r="AD172" s="20" t="n">
        <v>11</v>
      </c>
      <c r="AE172" s="20" t="n">
        <f aca="false">SUM(I172:AD172)</f>
        <v>286</v>
      </c>
    </row>
    <row r="173" s="1" customFormat="true" ht="16.5" hidden="false" customHeight="false" outlineLevel="0" collapsed="false">
      <c r="A173" s="11" t="n">
        <v>12</v>
      </c>
      <c r="B173" s="12" t="n">
        <v>19</v>
      </c>
      <c r="C173" s="13" t="n">
        <v>2</v>
      </c>
      <c r="D173" s="17" t="s">
        <v>614</v>
      </c>
      <c r="E173" s="17"/>
      <c r="F173" s="16" t="n">
        <v>701</v>
      </c>
      <c r="G173" s="17" t="s">
        <v>33</v>
      </c>
      <c r="H173" s="37" t="n">
        <v>569</v>
      </c>
      <c r="I173" s="20" t="n">
        <v>47</v>
      </c>
      <c r="J173" s="20" t="n">
        <v>112</v>
      </c>
      <c r="K173" s="20" t="n">
        <v>14</v>
      </c>
      <c r="L173" s="20" t="n">
        <v>2</v>
      </c>
      <c r="M173" s="20" t="n">
        <v>19</v>
      </c>
      <c r="N173" s="20" t="n">
        <v>2</v>
      </c>
      <c r="O173" s="20" t="n">
        <v>7</v>
      </c>
      <c r="P173" s="20" t="n">
        <v>4</v>
      </c>
      <c r="Q173" s="20" t="n">
        <v>4</v>
      </c>
      <c r="R173" s="20" t="n">
        <v>48</v>
      </c>
      <c r="S173" s="20"/>
      <c r="T173" s="20" t="n">
        <v>1</v>
      </c>
      <c r="U173" s="38" t="n">
        <v>2</v>
      </c>
      <c r="V173" s="38" t="n">
        <v>6</v>
      </c>
      <c r="W173" s="38"/>
      <c r="X173" s="20" t="n">
        <v>7</v>
      </c>
      <c r="Y173" s="20"/>
      <c r="Z173" s="20"/>
      <c r="AA173" s="20"/>
      <c r="AB173" s="20"/>
      <c r="AC173" s="20" t="n">
        <v>0</v>
      </c>
      <c r="AD173" s="20" t="n">
        <v>14</v>
      </c>
      <c r="AE173" s="20" t="n">
        <f aca="false">SUM(I173:AD173)</f>
        <v>289</v>
      </c>
    </row>
    <row r="174" s="1" customFormat="true" ht="16.5" hidden="false" customHeight="false" outlineLevel="0" collapsed="false">
      <c r="A174" s="11" t="n">
        <v>12</v>
      </c>
      <c r="B174" s="12" t="n">
        <v>19</v>
      </c>
      <c r="C174" s="13" t="n">
        <v>2</v>
      </c>
      <c r="D174" s="17" t="s">
        <v>614</v>
      </c>
      <c r="E174" s="17"/>
      <c r="F174" s="16" t="n">
        <v>701</v>
      </c>
      <c r="G174" s="17" t="s">
        <v>34</v>
      </c>
      <c r="H174" s="37" t="n">
        <v>568</v>
      </c>
      <c r="I174" s="20" t="n">
        <v>42</v>
      </c>
      <c r="J174" s="20" t="n">
        <v>122</v>
      </c>
      <c r="K174" s="20" t="n">
        <v>13</v>
      </c>
      <c r="L174" s="20" t="n">
        <v>1</v>
      </c>
      <c r="M174" s="20" t="n">
        <v>55</v>
      </c>
      <c r="N174" s="20" t="n">
        <v>1</v>
      </c>
      <c r="O174" s="20" t="n">
        <v>12</v>
      </c>
      <c r="P174" s="20" t="n">
        <v>2</v>
      </c>
      <c r="Q174" s="20" t="n">
        <v>0</v>
      </c>
      <c r="R174" s="20" t="n">
        <v>32</v>
      </c>
      <c r="S174" s="20"/>
      <c r="T174" s="20" t="n">
        <v>3</v>
      </c>
      <c r="U174" s="38" t="n">
        <v>0</v>
      </c>
      <c r="V174" s="38" t="n">
        <v>1</v>
      </c>
      <c r="W174" s="38"/>
      <c r="X174" s="20" t="n">
        <v>9</v>
      </c>
      <c r="Y174" s="20"/>
      <c r="Z174" s="20"/>
      <c r="AA174" s="20"/>
      <c r="AB174" s="20"/>
      <c r="AC174" s="20" t="n">
        <v>0</v>
      </c>
      <c r="AD174" s="20" t="n">
        <v>8</v>
      </c>
      <c r="AE174" s="20" t="n">
        <f aca="false">SUM(I174:AD174)</f>
        <v>301</v>
      </c>
    </row>
    <row r="175" s="1" customFormat="true" ht="16.5" hidden="false" customHeight="false" outlineLevel="0" collapsed="false">
      <c r="A175" s="11" t="n">
        <v>12</v>
      </c>
      <c r="B175" s="12" t="n">
        <v>19</v>
      </c>
      <c r="C175" s="13" t="n">
        <v>2</v>
      </c>
      <c r="D175" s="17" t="s">
        <v>614</v>
      </c>
      <c r="E175" s="17"/>
      <c r="F175" s="16" t="n">
        <v>702</v>
      </c>
      <c r="G175" s="17" t="s">
        <v>33</v>
      </c>
      <c r="H175" s="37" t="n">
        <v>495</v>
      </c>
      <c r="I175" s="20" t="n">
        <v>49</v>
      </c>
      <c r="J175" s="20" t="n">
        <v>110</v>
      </c>
      <c r="K175" s="20" t="n">
        <v>8</v>
      </c>
      <c r="L175" s="20" t="n">
        <v>0</v>
      </c>
      <c r="M175" s="20" t="n">
        <v>43</v>
      </c>
      <c r="N175" s="20" t="n">
        <v>2</v>
      </c>
      <c r="O175" s="20" t="n">
        <v>0</v>
      </c>
      <c r="P175" s="20" t="n">
        <v>7</v>
      </c>
      <c r="Q175" s="20" t="n">
        <v>0</v>
      </c>
      <c r="R175" s="20" t="n">
        <v>24</v>
      </c>
      <c r="S175" s="20"/>
      <c r="T175" s="20" t="n">
        <v>3</v>
      </c>
      <c r="U175" s="38" t="n">
        <v>2</v>
      </c>
      <c r="V175" s="38" t="n">
        <v>2</v>
      </c>
      <c r="W175" s="38"/>
      <c r="X175" s="20" t="n">
        <v>1</v>
      </c>
      <c r="Y175" s="20"/>
      <c r="Z175" s="20"/>
      <c r="AA175" s="20"/>
      <c r="AB175" s="20"/>
      <c r="AC175" s="20" t="n">
        <v>0</v>
      </c>
      <c r="AD175" s="20" t="n">
        <v>10</v>
      </c>
      <c r="AE175" s="20" t="n">
        <f aca="false">SUM(I175:AD175)</f>
        <v>261</v>
      </c>
    </row>
    <row r="176" s="1" customFormat="true" ht="16.5" hidden="false" customHeight="false" outlineLevel="0" collapsed="false">
      <c r="A176" s="11" t="n">
        <v>12</v>
      </c>
      <c r="B176" s="12" t="n">
        <v>19</v>
      </c>
      <c r="C176" s="13" t="n">
        <v>2</v>
      </c>
      <c r="D176" s="17" t="s">
        <v>614</v>
      </c>
      <c r="E176" s="17"/>
      <c r="F176" s="16" t="n">
        <v>702</v>
      </c>
      <c r="G176" s="17" t="s">
        <v>34</v>
      </c>
      <c r="H176" s="37" t="n">
        <v>495</v>
      </c>
      <c r="I176" s="20" t="n">
        <v>53</v>
      </c>
      <c r="J176" s="20" t="n">
        <v>107</v>
      </c>
      <c r="K176" s="20" t="n">
        <v>8</v>
      </c>
      <c r="L176" s="20" t="n">
        <v>1</v>
      </c>
      <c r="M176" s="20" t="n">
        <v>42</v>
      </c>
      <c r="N176" s="20" t="n">
        <v>1</v>
      </c>
      <c r="O176" s="20" t="n">
        <v>1</v>
      </c>
      <c r="P176" s="20" t="n">
        <v>3</v>
      </c>
      <c r="Q176" s="20" t="n">
        <v>1</v>
      </c>
      <c r="R176" s="20" t="n">
        <v>35</v>
      </c>
      <c r="S176" s="20"/>
      <c r="T176" s="20" t="n">
        <v>4</v>
      </c>
      <c r="U176" s="38" t="n">
        <v>1</v>
      </c>
      <c r="V176" s="38" t="n">
        <v>2</v>
      </c>
      <c r="W176" s="38"/>
      <c r="X176" s="20" t="n">
        <v>9</v>
      </c>
      <c r="Y176" s="20"/>
      <c r="Z176" s="20"/>
      <c r="AA176" s="20"/>
      <c r="AB176" s="20"/>
      <c r="AC176" s="20" t="n">
        <v>0</v>
      </c>
      <c r="AD176" s="20" t="n">
        <v>4</v>
      </c>
      <c r="AE176" s="20" t="n">
        <f aca="false">SUM(I176:AD176)</f>
        <v>272</v>
      </c>
    </row>
    <row r="177" s="1" customFormat="true" ht="16.5" hidden="false" customHeight="false" outlineLevel="0" collapsed="false">
      <c r="A177" s="11" t="n">
        <v>12</v>
      </c>
      <c r="B177" s="12" t="n">
        <v>19</v>
      </c>
      <c r="C177" s="13" t="n">
        <v>2</v>
      </c>
      <c r="D177" s="17" t="s">
        <v>614</v>
      </c>
      <c r="E177" s="17"/>
      <c r="F177" s="16" t="n">
        <v>703</v>
      </c>
      <c r="G177" s="17" t="s">
        <v>33</v>
      </c>
      <c r="H177" s="37" t="n">
        <v>564</v>
      </c>
      <c r="I177" s="20" t="n">
        <v>58</v>
      </c>
      <c r="J177" s="20" t="n">
        <v>94</v>
      </c>
      <c r="K177" s="20" t="n">
        <v>10</v>
      </c>
      <c r="L177" s="20" t="n">
        <v>2</v>
      </c>
      <c r="M177" s="20" t="n">
        <v>46</v>
      </c>
      <c r="N177" s="20" t="n">
        <v>3</v>
      </c>
      <c r="O177" s="20" t="n">
        <v>3</v>
      </c>
      <c r="P177" s="20" t="n">
        <v>2</v>
      </c>
      <c r="Q177" s="20" t="n">
        <v>0</v>
      </c>
      <c r="R177" s="20" t="n">
        <v>37</v>
      </c>
      <c r="S177" s="20"/>
      <c r="T177" s="20" t="n">
        <v>0</v>
      </c>
      <c r="U177" s="38" t="n">
        <v>5</v>
      </c>
      <c r="V177" s="38" t="n">
        <v>2</v>
      </c>
      <c r="W177" s="38"/>
      <c r="X177" s="20" t="n">
        <v>7</v>
      </c>
      <c r="Y177" s="20"/>
      <c r="Z177" s="20"/>
      <c r="AA177" s="20"/>
      <c r="AB177" s="20"/>
      <c r="AC177" s="20" t="n">
        <v>0</v>
      </c>
      <c r="AD177" s="20" t="n">
        <v>14</v>
      </c>
      <c r="AE177" s="20" t="n">
        <f aca="false">SUM(I177:AD177)</f>
        <v>283</v>
      </c>
    </row>
    <row r="178" s="1" customFormat="true" ht="16.5" hidden="false" customHeight="false" outlineLevel="0" collapsed="false">
      <c r="A178" s="11" t="n">
        <v>12</v>
      </c>
      <c r="B178" s="12" t="n">
        <v>19</v>
      </c>
      <c r="C178" s="13" t="n">
        <v>2</v>
      </c>
      <c r="D178" s="17" t="s">
        <v>614</v>
      </c>
      <c r="E178" s="17"/>
      <c r="F178" s="16" t="n">
        <v>703</v>
      </c>
      <c r="G178" s="17" t="s">
        <v>34</v>
      </c>
      <c r="H178" s="37" t="n">
        <v>564</v>
      </c>
      <c r="I178" s="20" t="n">
        <v>62</v>
      </c>
      <c r="J178" s="20" t="n">
        <v>93</v>
      </c>
      <c r="K178" s="20" t="n">
        <v>14</v>
      </c>
      <c r="L178" s="20" t="n">
        <v>2</v>
      </c>
      <c r="M178" s="20" t="n">
        <v>57</v>
      </c>
      <c r="N178" s="20" t="n">
        <v>0</v>
      </c>
      <c r="O178" s="20" t="n">
        <v>2</v>
      </c>
      <c r="P178" s="20" t="n">
        <v>3</v>
      </c>
      <c r="Q178" s="20" t="n">
        <v>0</v>
      </c>
      <c r="R178" s="20" t="n">
        <v>39</v>
      </c>
      <c r="S178" s="20"/>
      <c r="T178" s="20" t="n">
        <v>1</v>
      </c>
      <c r="U178" s="38" t="n">
        <v>4</v>
      </c>
      <c r="V178" s="38" t="n">
        <v>2</v>
      </c>
      <c r="W178" s="38"/>
      <c r="X178" s="20" t="n">
        <v>10</v>
      </c>
      <c r="Y178" s="20"/>
      <c r="Z178" s="20"/>
      <c r="AA178" s="20"/>
      <c r="AB178" s="20"/>
      <c r="AC178" s="20" t="n">
        <v>0</v>
      </c>
      <c r="AD178" s="20" t="n">
        <v>13</v>
      </c>
      <c r="AE178" s="20" t="n">
        <f aca="false">SUM(I178:AD178)</f>
        <v>302</v>
      </c>
    </row>
    <row r="179" s="1" customFormat="true" ht="16.5" hidden="false" customHeight="false" outlineLevel="0" collapsed="false">
      <c r="A179" s="11" t="n">
        <v>12</v>
      </c>
      <c r="B179" s="12" t="n">
        <v>19</v>
      </c>
      <c r="C179" s="13" t="n">
        <v>2</v>
      </c>
      <c r="D179" s="17" t="s">
        <v>614</v>
      </c>
      <c r="E179" s="17"/>
      <c r="F179" s="16" t="n">
        <v>703</v>
      </c>
      <c r="G179" s="17" t="s">
        <v>35</v>
      </c>
      <c r="H179" s="37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38"/>
      <c r="V179" s="38"/>
      <c r="W179" s="38"/>
      <c r="X179" s="20"/>
      <c r="Y179" s="20"/>
      <c r="Z179" s="20"/>
      <c r="AA179" s="20"/>
      <c r="AB179" s="20"/>
      <c r="AC179" s="20"/>
      <c r="AD179" s="20"/>
      <c r="AE179" s="20"/>
      <c r="AF179" s="1" t="s">
        <v>615</v>
      </c>
    </row>
    <row r="180" s="1" customFormat="true" ht="16.5" hidden="false" customHeight="false" outlineLevel="0" collapsed="false">
      <c r="A180" s="11" t="n">
        <v>12</v>
      </c>
      <c r="B180" s="12" t="n">
        <v>19</v>
      </c>
      <c r="C180" s="13" t="n">
        <v>2</v>
      </c>
      <c r="D180" s="17" t="s">
        <v>614</v>
      </c>
      <c r="E180" s="17"/>
      <c r="F180" s="16" t="n">
        <v>704</v>
      </c>
      <c r="G180" s="17" t="s">
        <v>33</v>
      </c>
      <c r="H180" s="37" t="n">
        <v>568</v>
      </c>
      <c r="I180" s="20" t="n">
        <v>81</v>
      </c>
      <c r="J180" s="20" t="n">
        <v>158</v>
      </c>
      <c r="K180" s="20" t="n">
        <v>13</v>
      </c>
      <c r="L180" s="20" t="n">
        <v>3</v>
      </c>
      <c r="M180" s="20" t="n">
        <v>31</v>
      </c>
      <c r="N180" s="20" t="n">
        <v>6</v>
      </c>
      <c r="O180" s="20" t="n">
        <v>6</v>
      </c>
      <c r="P180" s="20" t="n">
        <v>6</v>
      </c>
      <c r="Q180" s="20" t="n">
        <v>1</v>
      </c>
      <c r="R180" s="20" t="n">
        <v>26</v>
      </c>
      <c r="S180" s="20"/>
      <c r="T180" s="20" t="n">
        <v>1</v>
      </c>
      <c r="U180" s="38" t="n">
        <v>6</v>
      </c>
      <c r="V180" s="38" t="n">
        <v>3</v>
      </c>
      <c r="W180" s="38"/>
      <c r="X180" s="20" t="n">
        <v>7</v>
      </c>
      <c r="Y180" s="20"/>
      <c r="Z180" s="20"/>
      <c r="AA180" s="20"/>
      <c r="AB180" s="20"/>
      <c r="AC180" s="20" t="n">
        <v>0</v>
      </c>
      <c r="AD180" s="20" t="n">
        <v>11</v>
      </c>
      <c r="AE180" s="20" t="n">
        <f aca="false">SUM(I180:AD180)</f>
        <v>359</v>
      </c>
    </row>
    <row r="181" s="1" customFormat="true" ht="16.5" hidden="false" customHeight="false" outlineLevel="0" collapsed="false">
      <c r="A181" s="11" t="n">
        <v>12</v>
      </c>
      <c r="B181" s="12" t="n">
        <v>19</v>
      </c>
      <c r="C181" s="13" t="n">
        <v>2</v>
      </c>
      <c r="D181" s="17" t="s">
        <v>614</v>
      </c>
      <c r="E181" s="17"/>
      <c r="F181" s="16" t="n">
        <v>705</v>
      </c>
      <c r="G181" s="17" t="s">
        <v>33</v>
      </c>
      <c r="H181" s="37" t="n">
        <v>262</v>
      </c>
      <c r="I181" s="20" t="n">
        <v>25</v>
      </c>
      <c r="J181" s="20" t="n">
        <v>101</v>
      </c>
      <c r="K181" s="20" t="n">
        <v>4</v>
      </c>
      <c r="L181" s="20" t="n">
        <v>3</v>
      </c>
      <c r="M181" s="20" t="n">
        <v>22</v>
      </c>
      <c r="N181" s="20" t="n">
        <v>2</v>
      </c>
      <c r="O181" s="20" t="n">
        <v>0</v>
      </c>
      <c r="P181" s="20" t="n">
        <v>2</v>
      </c>
      <c r="Q181" s="20" t="n">
        <v>1</v>
      </c>
      <c r="R181" s="20" t="n">
        <v>22</v>
      </c>
      <c r="S181" s="20"/>
      <c r="T181" s="20" t="n">
        <v>0</v>
      </c>
      <c r="U181" s="38" t="n">
        <v>0</v>
      </c>
      <c r="V181" s="38" t="n">
        <v>0</v>
      </c>
      <c r="W181" s="38"/>
      <c r="X181" s="20" t="n">
        <v>2</v>
      </c>
      <c r="Y181" s="20"/>
      <c r="Z181" s="20"/>
      <c r="AA181" s="20"/>
      <c r="AB181" s="20"/>
      <c r="AC181" s="20" t="n">
        <v>0</v>
      </c>
      <c r="AD181" s="20" t="n">
        <v>7</v>
      </c>
      <c r="AE181" s="20" t="n">
        <f aca="false">SUM(I181:AD181)</f>
        <v>191</v>
      </c>
    </row>
    <row r="182" s="1" customFormat="true" ht="16.5" hidden="false" customHeight="false" outlineLevel="0" collapsed="false">
      <c r="A182" s="11" t="n">
        <v>12</v>
      </c>
      <c r="B182" s="12" t="n">
        <v>19</v>
      </c>
      <c r="C182" s="13" t="n">
        <v>2</v>
      </c>
      <c r="D182" s="17" t="s">
        <v>614</v>
      </c>
      <c r="E182" s="17"/>
      <c r="F182" s="16" t="n">
        <v>706</v>
      </c>
      <c r="G182" s="17" t="s">
        <v>33</v>
      </c>
      <c r="H182" s="37" t="n">
        <v>646</v>
      </c>
      <c r="I182" s="20" t="n">
        <v>61</v>
      </c>
      <c r="J182" s="20" t="n">
        <v>107</v>
      </c>
      <c r="K182" s="20" t="n">
        <v>42</v>
      </c>
      <c r="L182" s="20" t="n">
        <v>1</v>
      </c>
      <c r="M182" s="20" t="n">
        <v>65</v>
      </c>
      <c r="N182" s="20" t="n">
        <v>5</v>
      </c>
      <c r="O182" s="20" t="n">
        <v>16</v>
      </c>
      <c r="P182" s="20" t="n">
        <v>1</v>
      </c>
      <c r="Q182" s="20" t="n">
        <v>0</v>
      </c>
      <c r="R182" s="20" t="n">
        <v>58</v>
      </c>
      <c r="S182" s="20"/>
      <c r="T182" s="20" t="n">
        <v>0</v>
      </c>
      <c r="U182" s="38" t="n">
        <v>1</v>
      </c>
      <c r="V182" s="38" t="n">
        <v>0</v>
      </c>
      <c r="W182" s="38"/>
      <c r="X182" s="20" t="n">
        <v>5</v>
      </c>
      <c r="Y182" s="20"/>
      <c r="Z182" s="20"/>
      <c r="AA182" s="20"/>
      <c r="AB182" s="20"/>
      <c r="AC182" s="20" t="n">
        <v>0</v>
      </c>
      <c r="AD182" s="20" t="n">
        <v>14</v>
      </c>
      <c r="AE182" s="20" t="n">
        <f aca="false">SUM(I182:AD182)</f>
        <v>376</v>
      </c>
    </row>
    <row r="183" s="1" customFormat="true" ht="16.5" hidden="false" customHeight="false" outlineLevel="0" collapsed="false">
      <c r="A183" s="11" t="n">
        <v>12</v>
      </c>
      <c r="B183" s="12" t="n">
        <v>19</v>
      </c>
      <c r="C183" s="13" t="n">
        <v>2</v>
      </c>
      <c r="D183" s="17" t="s">
        <v>614</v>
      </c>
      <c r="E183" s="17"/>
      <c r="F183" s="16" t="n">
        <v>707</v>
      </c>
      <c r="G183" s="17" t="s">
        <v>33</v>
      </c>
      <c r="H183" s="37" t="n">
        <v>431</v>
      </c>
      <c r="I183" s="20" t="n">
        <v>85</v>
      </c>
      <c r="J183" s="20" t="n">
        <v>119</v>
      </c>
      <c r="K183" s="20" t="n">
        <v>7</v>
      </c>
      <c r="L183" s="20" t="n">
        <v>0</v>
      </c>
      <c r="M183" s="20" t="n">
        <v>27</v>
      </c>
      <c r="N183" s="20" t="n">
        <v>0</v>
      </c>
      <c r="O183" s="20" t="n">
        <v>2</v>
      </c>
      <c r="P183" s="20" t="n">
        <v>2</v>
      </c>
      <c r="Q183" s="20" t="n">
        <v>0</v>
      </c>
      <c r="R183" s="20" t="n">
        <v>16</v>
      </c>
      <c r="S183" s="20"/>
      <c r="T183" s="20" t="n">
        <v>0</v>
      </c>
      <c r="U183" s="38" t="n">
        <v>6</v>
      </c>
      <c r="V183" s="38" t="n">
        <v>3</v>
      </c>
      <c r="W183" s="38"/>
      <c r="X183" s="20" t="n">
        <v>6</v>
      </c>
      <c r="Y183" s="20"/>
      <c r="Z183" s="20"/>
      <c r="AA183" s="20"/>
      <c r="AB183" s="20"/>
      <c r="AC183" s="20" t="n">
        <v>1</v>
      </c>
      <c r="AD183" s="20" t="n">
        <v>6</v>
      </c>
      <c r="AE183" s="20" t="n">
        <f aca="false">SUM(I183:AD183)</f>
        <v>280</v>
      </c>
    </row>
    <row r="184" s="1" customFormat="true" ht="16.5" hidden="false" customHeight="false" outlineLevel="0" collapsed="false">
      <c r="A184" s="11" t="n">
        <v>12</v>
      </c>
      <c r="B184" s="12" t="n">
        <v>19</v>
      </c>
      <c r="C184" s="13" t="n">
        <v>2</v>
      </c>
      <c r="D184" s="17" t="s">
        <v>614</v>
      </c>
      <c r="E184" s="17"/>
      <c r="F184" s="16" t="n">
        <v>707</v>
      </c>
      <c r="G184" s="17" t="s">
        <v>34</v>
      </c>
      <c r="H184" s="37" t="n">
        <v>430</v>
      </c>
      <c r="I184" s="20" t="n">
        <v>50</v>
      </c>
      <c r="J184" s="20" t="n">
        <v>128</v>
      </c>
      <c r="K184" s="20" t="n">
        <v>7</v>
      </c>
      <c r="L184" s="20" t="n">
        <v>5</v>
      </c>
      <c r="M184" s="20" t="n">
        <v>43</v>
      </c>
      <c r="N184" s="20" t="n">
        <v>0</v>
      </c>
      <c r="O184" s="20" t="n">
        <v>3</v>
      </c>
      <c r="P184" s="20" t="n">
        <v>2</v>
      </c>
      <c r="Q184" s="20" t="n">
        <v>1</v>
      </c>
      <c r="R184" s="20" t="n">
        <v>22</v>
      </c>
      <c r="S184" s="20"/>
      <c r="T184" s="20" t="n">
        <v>2</v>
      </c>
      <c r="U184" s="38" t="n">
        <v>2</v>
      </c>
      <c r="V184" s="38" t="n">
        <v>2</v>
      </c>
      <c r="W184" s="38"/>
      <c r="X184" s="20" t="n">
        <v>0</v>
      </c>
      <c r="Y184" s="20"/>
      <c r="Z184" s="20"/>
      <c r="AA184" s="20"/>
      <c r="AB184" s="20"/>
      <c r="AC184" s="20" t="n">
        <v>0</v>
      </c>
      <c r="AD184" s="20" t="n">
        <v>11</v>
      </c>
      <c r="AE184" s="20" t="n">
        <f aca="false">SUM(I184:AD184)</f>
        <v>278</v>
      </c>
    </row>
    <row r="185" s="1" customFormat="true" ht="16.5" hidden="false" customHeight="false" outlineLevel="0" collapsed="false">
      <c r="A185" s="11" t="n">
        <v>12</v>
      </c>
      <c r="B185" s="12" t="n">
        <v>19</v>
      </c>
      <c r="C185" s="13" t="n">
        <v>2</v>
      </c>
      <c r="D185" s="17" t="s">
        <v>614</v>
      </c>
      <c r="E185" s="17"/>
      <c r="F185" s="16" t="n">
        <v>708</v>
      </c>
      <c r="G185" s="17" t="s">
        <v>33</v>
      </c>
      <c r="H185" s="37" t="n">
        <v>648</v>
      </c>
      <c r="I185" s="20" t="n">
        <v>124</v>
      </c>
      <c r="J185" s="20" t="n">
        <v>156</v>
      </c>
      <c r="K185" s="20" t="n">
        <v>19</v>
      </c>
      <c r="L185" s="20" t="n">
        <v>4</v>
      </c>
      <c r="M185" s="20" t="n">
        <v>29</v>
      </c>
      <c r="N185" s="20" t="n">
        <v>1</v>
      </c>
      <c r="O185" s="20" t="n">
        <v>2</v>
      </c>
      <c r="P185" s="20" t="n">
        <v>3</v>
      </c>
      <c r="Q185" s="20" t="n">
        <v>1</v>
      </c>
      <c r="R185" s="20" t="n">
        <v>30</v>
      </c>
      <c r="S185" s="20"/>
      <c r="T185" s="20" t="n">
        <v>0</v>
      </c>
      <c r="U185" s="38" t="n">
        <v>3</v>
      </c>
      <c r="V185" s="38" t="n">
        <v>0</v>
      </c>
      <c r="W185" s="38"/>
      <c r="X185" s="20" t="n">
        <v>1</v>
      </c>
      <c r="Y185" s="20"/>
      <c r="Z185" s="20"/>
      <c r="AA185" s="20"/>
      <c r="AB185" s="20"/>
      <c r="AC185" s="20" t="n">
        <v>0</v>
      </c>
      <c r="AD185" s="20" t="n">
        <v>16</v>
      </c>
      <c r="AE185" s="20" t="n">
        <f aca="false">SUM(I185:AD185)</f>
        <v>389</v>
      </c>
    </row>
    <row r="186" s="1" customFormat="true" ht="16.5" hidden="false" customHeight="false" outlineLevel="0" collapsed="false">
      <c r="A186" s="11" t="n">
        <v>12</v>
      </c>
      <c r="B186" s="12" t="n">
        <v>19</v>
      </c>
      <c r="C186" s="13" t="n">
        <v>2</v>
      </c>
      <c r="D186" s="17" t="s">
        <v>614</v>
      </c>
      <c r="E186" s="17"/>
      <c r="F186" s="16" t="n">
        <v>708</v>
      </c>
      <c r="G186" s="17" t="s">
        <v>34</v>
      </c>
      <c r="H186" s="37" t="n">
        <v>647</v>
      </c>
      <c r="I186" s="20" t="n">
        <v>142</v>
      </c>
      <c r="J186" s="20" t="n">
        <v>148</v>
      </c>
      <c r="K186" s="20" t="n">
        <v>12</v>
      </c>
      <c r="L186" s="20" t="n">
        <v>2</v>
      </c>
      <c r="M186" s="20" t="n">
        <v>23</v>
      </c>
      <c r="N186" s="20" t="n">
        <v>2</v>
      </c>
      <c r="O186" s="20" t="n">
        <v>2</v>
      </c>
      <c r="P186" s="20" t="n">
        <v>3</v>
      </c>
      <c r="Q186" s="20" t="n">
        <v>1</v>
      </c>
      <c r="R186" s="20" t="n">
        <v>56</v>
      </c>
      <c r="S186" s="20"/>
      <c r="T186" s="20" t="n">
        <v>1</v>
      </c>
      <c r="U186" s="38" t="n">
        <v>8</v>
      </c>
      <c r="V186" s="38" t="n">
        <v>3</v>
      </c>
      <c r="W186" s="38"/>
      <c r="X186" s="20" t="n">
        <v>4</v>
      </c>
      <c r="Y186" s="20"/>
      <c r="Z186" s="20"/>
      <c r="AA186" s="20"/>
      <c r="AB186" s="20"/>
      <c r="AC186" s="20" t="n">
        <v>0</v>
      </c>
      <c r="AD186" s="20" t="n">
        <v>7</v>
      </c>
      <c r="AE186" s="20" t="n">
        <f aca="false">SUM(I186:AD186)</f>
        <v>414</v>
      </c>
    </row>
    <row r="187" s="1" customFormat="true" ht="16.5" hidden="false" customHeight="false" outlineLevel="0" collapsed="false">
      <c r="A187" s="11" t="n">
        <v>12</v>
      </c>
      <c r="B187" s="12" t="n">
        <v>19</v>
      </c>
      <c r="C187" s="13" t="n">
        <v>2</v>
      </c>
      <c r="D187" s="17" t="s">
        <v>614</v>
      </c>
      <c r="E187" s="17"/>
      <c r="F187" s="16" t="n">
        <v>708</v>
      </c>
      <c r="G187" s="17" t="s">
        <v>35</v>
      </c>
      <c r="H187" s="37" t="n">
        <v>647</v>
      </c>
      <c r="I187" s="20" t="n">
        <v>109</v>
      </c>
      <c r="J187" s="20" t="n">
        <v>143</v>
      </c>
      <c r="K187" s="20" t="n">
        <v>14</v>
      </c>
      <c r="L187" s="20" t="n">
        <v>2</v>
      </c>
      <c r="M187" s="20" t="n">
        <v>36</v>
      </c>
      <c r="N187" s="20" t="n">
        <v>1</v>
      </c>
      <c r="O187" s="20" t="n">
        <v>4</v>
      </c>
      <c r="P187" s="20" t="n">
        <v>3</v>
      </c>
      <c r="Q187" s="20" t="n">
        <v>0</v>
      </c>
      <c r="R187" s="20" t="n">
        <v>51</v>
      </c>
      <c r="S187" s="20"/>
      <c r="T187" s="20" t="n">
        <v>1</v>
      </c>
      <c r="U187" s="38" t="n">
        <v>4</v>
      </c>
      <c r="V187" s="38" t="n">
        <v>2</v>
      </c>
      <c r="W187" s="38"/>
      <c r="X187" s="20" t="n">
        <v>5</v>
      </c>
      <c r="Y187" s="20"/>
      <c r="Z187" s="20"/>
      <c r="AA187" s="20"/>
      <c r="AB187" s="20"/>
      <c r="AC187" s="20" t="n">
        <v>0</v>
      </c>
      <c r="AD187" s="20" t="n">
        <v>12</v>
      </c>
      <c r="AE187" s="20" t="n">
        <f aca="false">SUM(I187:AD187)</f>
        <v>387</v>
      </c>
    </row>
    <row r="188" s="1" customFormat="true" ht="16.5" hidden="false" customHeight="false" outlineLevel="0" collapsed="false">
      <c r="A188" s="11" t="n">
        <v>12</v>
      </c>
      <c r="B188" s="12" t="n">
        <v>19</v>
      </c>
      <c r="C188" s="13" t="n">
        <v>2</v>
      </c>
      <c r="D188" s="17" t="s">
        <v>614</v>
      </c>
      <c r="E188" s="17"/>
      <c r="F188" s="16" t="n">
        <v>708</v>
      </c>
      <c r="G188" s="17" t="s">
        <v>62</v>
      </c>
      <c r="H188" s="37" t="n">
        <v>167</v>
      </c>
      <c r="I188" s="20" t="n">
        <v>20</v>
      </c>
      <c r="J188" s="20" t="n">
        <v>51</v>
      </c>
      <c r="K188" s="20" t="n">
        <v>10</v>
      </c>
      <c r="L188" s="20" t="n">
        <v>2</v>
      </c>
      <c r="M188" s="20" t="n">
        <v>14</v>
      </c>
      <c r="N188" s="20" t="n">
        <v>3</v>
      </c>
      <c r="O188" s="20" t="n">
        <v>3</v>
      </c>
      <c r="P188" s="20" t="n">
        <v>3</v>
      </c>
      <c r="Q188" s="20" t="n">
        <v>0</v>
      </c>
      <c r="R188" s="20" t="n">
        <v>13</v>
      </c>
      <c r="S188" s="20"/>
      <c r="T188" s="20" t="n">
        <v>0</v>
      </c>
      <c r="U188" s="38" t="n">
        <v>0</v>
      </c>
      <c r="V188" s="38" t="n">
        <v>0</v>
      </c>
      <c r="W188" s="38"/>
      <c r="X188" s="20" t="n">
        <v>0</v>
      </c>
      <c r="Y188" s="20"/>
      <c r="Z188" s="20"/>
      <c r="AA188" s="20"/>
      <c r="AB188" s="20"/>
      <c r="AC188" s="20" t="n">
        <v>0</v>
      </c>
      <c r="AD188" s="20" t="n">
        <v>2</v>
      </c>
      <c r="AE188" s="20" t="n">
        <f aca="false">SUM(I188:AD188)</f>
        <v>121</v>
      </c>
    </row>
    <row r="189" s="1" customFormat="true" ht="16.5" hidden="false" customHeight="false" outlineLevel="0" collapsed="false">
      <c r="A189" s="11" t="n">
        <v>12</v>
      </c>
      <c r="B189" s="12" t="n">
        <v>19</v>
      </c>
      <c r="C189" s="13" t="n">
        <v>2</v>
      </c>
      <c r="D189" s="17" t="s">
        <v>614</v>
      </c>
      <c r="E189" s="17"/>
      <c r="F189" s="16" t="n">
        <v>709</v>
      </c>
      <c r="G189" s="17" t="s">
        <v>33</v>
      </c>
      <c r="H189" s="37" t="n">
        <v>465</v>
      </c>
      <c r="I189" s="20" t="n">
        <v>34</v>
      </c>
      <c r="J189" s="20" t="n">
        <v>66</v>
      </c>
      <c r="K189" s="20" t="n">
        <v>7</v>
      </c>
      <c r="L189" s="20" t="n">
        <v>0</v>
      </c>
      <c r="M189" s="20" t="n">
        <v>40</v>
      </c>
      <c r="N189" s="20" t="n">
        <v>2</v>
      </c>
      <c r="O189" s="20" t="n">
        <v>1</v>
      </c>
      <c r="P189" s="20" t="n">
        <v>1</v>
      </c>
      <c r="Q189" s="20" t="n">
        <v>0</v>
      </c>
      <c r="R189" s="20" t="n">
        <v>36</v>
      </c>
      <c r="S189" s="20"/>
      <c r="T189" s="20" t="n">
        <v>1</v>
      </c>
      <c r="U189" s="38" t="n">
        <v>3</v>
      </c>
      <c r="V189" s="38" t="n">
        <v>0</v>
      </c>
      <c r="W189" s="38"/>
      <c r="X189" s="20" t="n">
        <v>3</v>
      </c>
      <c r="Y189" s="20"/>
      <c r="Z189" s="20"/>
      <c r="AA189" s="20"/>
      <c r="AB189" s="20"/>
      <c r="AC189" s="20" t="n">
        <v>0</v>
      </c>
      <c r="AD189" s="20" t="n">
        <v>9</v>
      </c>
      <c r="AE189" s="20" t="n">
        <f aca="false">SUM(I189:AD189)</f>
        <v>203</v>
      </c>
    </row>
    <row r="190" s="1" customFormat="true" ht="16.5" hidden="false" customHeight="false" outlineLevel="0" collapsed="false">
      <c r="A190" s="11" t="n">
        <v>12</v>
      </c>
      <c r="B190" s="12" t="n">
        <v>19</v>
      </c>
      <c r="C190" s="13" t="n">
        <v>2</v>
      </c>
      <c r="D190" s="17" t="s">
        <v>614</v>
      </c>
      <c r="E190" s="17"/>
      <c r="F190" s="16" t="n">
        <v>709</v>
      </c>
      <c r="G190" s="27" t="s">
        <v>34</v>
      </c>
      <c r="H190" s="37" t="n">
        <v>465</v>
      </c>
      <c r="I190" s="20" t="n">
        <v>43</v>
      </c>
      <c r="J190" s="20" t="n">
        <v>59</v>
      </c>
      <c r="K190" s="20" t="n">
        <v>10</v>
      </c>
      <c r="L190" s="20" t="n">
        <v>3</v>
      </c>
      <c r="M190" s="20" t="n">
        <v>41</v>
      </c>
      <c r="N190" s="20" t="n">
        <v>5</v>
      </c>
      <c r="O190" s="20" t="n">
        <v>0</v>
      </c>
      <c r="P190" s="20" t="n">
        <v>5</v>
      </c>
      <c r="Q190" s="20" t="n">
        <v>0</v>
      </c>
      <c r="R190" s="20" t="n">
        <v>39</v>
      </c>
      <c r="S190" s="20"/>
      <c r="T190" s="20" t="n">
        <v>1</v>
      </c>
      <c r="U190" s="38" t="n">
        <v>1</v>
      </c>
      <c r="V190" s="38" t="n">
        <v>2</v>
      </c>
      <c r="W190" s="38"/>
      <c r="X190" s="20" t="n">
        <v>6</v>
      </c>
      <c r="Y190" s="20"/>
      <c r="Z190" s="20"/>
      <c r="AA190" s="20"/>
      <c r="AB190" s="20"/>
      <c r="AC190" s="20" t="n">
        <v>0</v>
      </c>
      <c r="AD190" s="20" t="n">
        <v>6</v>
      </c>
      <c r="AE190" s="20" t="n">
        <f aca="false">SUM(I190:AD190)</f>
        <v>221</v>
      </c>
    </row>
    <row r="191" s="1" customFormat="true" ht="16.5" hidden="false" customHeight="false" outlineLevel="0" collapsed="false">
      <c r="C191" s="29" t="s">
        <v>65</v>
      </c>
      <c r="D191" s="30" t="s">
        <v>66</v>
      </c>
      <c r="E191" s="30"/>
      <c r="F191" s="30"/>
      <c r="G191" s="30"/>
      <c r="H191" s="31" t="n">
        <v>61192</v>
      </c>
      <c r="I191" s="31" t="n">
        <v>5817</v>
      </c>
      <c r="J191" s="31" t="n">
        <v>10298</v>
      </c>
      <c r="K191" s="31" t="n">
        <v>1530</v>
      </c>
      <c r="L191" s="31" t="n">
        <v>245</v>
      </c>
      <c r="M191" s="31" t="n">
        <v>4075</v>
      </c>
      <c r="N191" s="31" t="n">
        <v>284</v>
      </c>
      <c r="O191" s="31" t="n">
        <v>602</v>
      </c>
      <c r="P191" s="31" t="n">
        <v>440</v>
      </c>
      <c r="Q191" s="31" t="n">
        <v>94</v>
      </c>
      <c r="R191" s="31" t="n">
        <v>4285</v>
      </c>
      <c r="S191" s="31" t="n">
        <v>0</v>
      </c>
      <c r="T191" s="31" t="n">
        <v>244</v>
      </c>
      <c r="U191" s="31" t="n">
        <v>384</v>
      </c>
      <c r="V191" s="31" t="n">
        <v>207</v>
      </c>
      <c r="W191" s="31" t="n">
        <v>0</v>
      </c>
      <c r="X191" s="31" t="n">
        <v>833</v>
      </c>
      <c r="Y191" s="31" t="n">
        <v>0</v>
      </c>
      <c r="Z191" s="31" t="n">
        <v>0</v>
      </c>
      <c r="AA191" s="31" t="n">
        <v>0</v>
      </c>
      <c r="AB191" s="31" t="n">
        <v>0</v>
      </c>
      <c r="AC191" s="31" t="n">
        <v>10</v>
      </c>
      <c r="AD191" s="31" t="n">
        <v>665</v>
      </c>
      <c r="AE191" s="31" t="n">
        <v>30013</v>
      </c>
    </row>
    <row r="192" s="1" customFormat="true" ht="16.5" hidden="false" customHeight="false" outlineLevel="0" collapsed="false">
      <c r="F192" s="3"/>
      <c r="G192" s="3"/>
      <c r="U192" s="1" t="n">
        <f aca="false">U191/2</f>
        <v>192</v>
      </c>
      <c r="V192" s="1" t="n">
        <f aca="false">V191/2</f>
        <v>103.5</v>
      </c>
    </row>
    <row r="193" s="1" customFormat="true" ht="16.5" hidden="false" customHeight="true" outlineLevel="0" collapsed="false">
      <c r="C193" s="29" t="s">
        <v>67</v>
      </c>
      <c r="D193" s="32" t="s">
        <v>68</v>
      </c>
      <c r="E193" s="32"/>
      <c r="F193" s="32"/>
      <c r="G193" s="32"/>
      <c r="H193" s="33" t="s">
        <v>8</v>
      </c>
      <c r="I193" s="9" t="s">
        <v>9</v>
      </c>
      <c r="J193" s="9" t="s">
        <v>10</v>
      </c>
      <c r="K193" s="9" t="s">
        <v>11</v>
      </c>
      <c r="L193" s="9" t="s">
        <v>12</v>
      </c>
      <c r="M193" s="9" t="s">
        <v>13</v>
      </c>
      <c r="N193" s="9" t="s">
        <v>14</v>
      </c>
      <c r="O193" s="9" t="s">
        <v>15</v>
      </c>
      <c r="P193" s="9" t="s">
        <v>16</v>
      </c>
      <c r="Q193" s="9" t="s">
        <v>17</v>
      </c>
      <c r="R193" s="9" t="s">
        <v>18</v>
      </c>
      <c r="S193" s="9" t="s">
        <v>19</v>
      </c>
      <c r="T193" s="9" t="s">
        <v>20</v>
      </c>
      <c r="U193" s="9" t="s">
        <v>24</v>
      </c>
      <c r="V193" s="9" t="s">
        <v>25</v>
      </c>
      <c r="W193" s="9" t="s">
        <v>26</v>
      </c>
      <c r="X193" s="9" t="s">
        <v>27</v>
      </c>
      <c r="Y193" s="9" t="s">
        <v>28</v>
      </c>
      <c r="Z193" s="9" t="s">
        <v>29</v>
      </c>
      <c r="AA193" s="9" t="s">
        <v>30</v>
      </c>
      <c r="AB193" s="9" t="s">
        <v>31</v>
      </c>
    </row>
    <row r="194" s="1" customFormat="true" ht="16.5" hidden="false" customHeight="false" outlineLevel="0" collapsed="false">
      <c r="D194" s="32"/>
      <c r="E194" s="32"/>
      <c r="F194" s="32"/>
      <c r="G194" s="32"/>
      <c r="H194" s="20" t="n">
        <f aca="false">H191</f>
        <v>61192</v>
      </c>
      <c r="I194" s="20" t="n">
        <f aca="false">IF(I191=K191,ROUNDUP((U191/2),0)+I191,IF(LARGE((I191~K191),1)=I191,ROUNDUP((U191/2),0),ROUNDDOWN((U191/2),0))+I191)</f>
        <v>6009</v>
      </c>
      <c r="J194" s="20" t="n">
        <f aca="false">IF(J191=L191,ROUNDUP((V191/2),0)+J191,IF(LARGE((J191~L191),1)=J191,ROUNDUP((V191/2),0),ROUNDDOWN((V191/2),0))+J191)</f>
        <v>10402</v>
      </c>
      <c r="K194" s="20" t="n">
        <f aca="false">IF(K191=I191,ROUNDUP((U191/2),0)+K191,IF(LARGE((K191~I191),1)=K191,ROUNDUP((U191/2),0),ROUNDDOWN((U191/2),0))+K191)</f>
        <v>1722</v>
      </c>
      <c r="L194" s="20" t="n">
        <f aca="false">IF(L191=J191,ROUNDUP((V191/2),0)+L191,IF(LARGE((L191~J191),1)=L191,ROUNDUP((V191/2),0),ROUNDDOWN((V191/2),0))+L191)</f>
        <v>348</v>
      </c>
      <c r="M194" s="20" t="n">
        <f aca="false">M191</f>
        <v>4075</v>
      </c>
      <c r="N194" s="20" t="n">
        <f aca="false">N191</f>
        <v>284</v>
      </c>
      <c r="O194" s="20" t="n">
        <f aca="false">O191</f>
        <v>602</v>
      </c>
      <c r="P194" s="20" t="n">
        <f aca="false">P191</f>
        <v>440</v>
      </c>
      <c r="Q194" s="20" t="n">
        <f aca="false">Q191</f>
        <v>94</v>
      </c>
      <c r="R194" s="20" t="n">
        <f aca="false">R191</f>
        <v>4285</v>
      </c>
      <c r="S194" s="20" t="n">
        <f aca="false">S191</f>
        <v>0</v>
      </c>
      <c r="T194" s="20" t="n">
        <f aca="false">T191</f>
        <v>244</v>
      </c>
      <c r="U194" s="20" t="n">
        <f aca="false">X191</f>
        <v>833</v>
      </c>
      <c r="V194" s="20" t="n">
        <f aca="false">Y86</f>
        <v>0</v>
      </c>
      <c r="W194" s="20" t="n">
        <f aca="false">Z86</f>
        <v>0</v>
      </c>
      <c r="X194" s="20" t="n">
        <f aca="false">AA86</f>
        <v>0</v>
      </c>
      <c r="Y194" s="20" t="n">
        <f aca="false">AB86</f>
        <v>0</v>
      </c>
      <c r="Z194" s="20" t="n">
        <f aca="false">AC191</f>
        <v>10</v>
      </c>
      <c r="AA194" s="20" t="n">
        <f aca="false">AD191</f>
        <v>665</v>
      </c>
      <c r="AB194" s="20" t="n">
        <f aca="false">SUM(I194:AA194)</f>
        <v>30013</v>
      </c>
    </row>
    <row r="195" s="1" customFormat="true" ht="16.5" hidden="false" customHeight="false" outlineLevel="0" collapsed="false">
      <c r="F195" s="3"/>
      <c r="G195" s="3"/>
    </row>
    <row r="196" s="1" customFormat="true" ht="30.75" hidden="false" customHeight="true" outlineLevel="0" collapsed="false">
      <c r="C196" s="29" t="s">
        <v>69</v>
      </c>
      <c r="D196" s="32" t="s">
        <v>70</v>
      </c>
      <c r="E196" s="32"/>
      <c r="F196" s="32"/>
      <c r="G196" s="32"/>
      <c r="H196" s="33" t="s">
        <v>8</v>
      </c>
      <c r="I196" s="34" t="s">
        <v>71</v>
      </c>
      <c r="J196" s="34"/>
      <c r="K196" s="34" t="s">
        <v>72</v>
      </c>
      <c r="L196" s="34"/>
      <c r="M196" s="9" t="s">
        <v>13</v>
      </c>
      <c r="N196" s="9" t="s">
        <v>14</v>
      </c>
      <c r="O196" s="9" t="s">
        <v>15</v>
      </c>
      <c r="P196" s="9" t="s">
        <v>16</v>
      </c>
      <c r="Q196" s="9" t="s">
        <v>17</v>
      </c>
      <c r="R196" s="9" t="s">
        <v>18</v>
      </c>
      <c r="S196" s="9" t="s">
        <v>19</v>
      </c>
      <c r="T196" s="9" t="s">
        <v>20</v>
      </c>
      <c r="U196" s="9" t="s">
        <v>24</v>
      </c>
      <c r="V196" s="9" t="s">
        <v>25</v>
      </c>
      <c r="W196" s="9" t="s">
        <v>26</v>
      </c>
      <c r="X196" s="9" t="s">
        <v>27</v>
      </c>
      <c r="Y196" s="9" t="s">
        <v>28</v>
      </c>
      <c r="Z196" s="9" t="s">
        <v>29</v>
      </c>
      <c r="AA196" s="9" t="s">
        <v>30</v>
      </c>
      <c r="AB196" s="9" t="s">
        <v>31</v>
      </c>
    </row>
    <row r="197" s="1" customFormat="true" ht="16.5" hidden="false" customHeight="false" outlineLevel="0" collapsed="false">
      <c r="D197" s="32"/>
      <c r="E197" s="32"/>
      <c r="F197" s="32"/>
      <c r="G197" s="32"/>
      <c r="H197" s="20" t="n">
        <f aca="false">H191</f>
        <v>61192</v>
      </c>
      <c r="I197" s="35" t="n">
        <f aca="false">I194+K194</f>
        <v>7731</v>
      </c>
      <c r="J197" s="35"/>
      <c r="K197" s="35" t="n">
        <f aca="false">J194+L194</f>
        <v>10750</v>
      </c>
      <c r="L197" s="35"/>
      <c r="M197" s="20" t="n">
        <f aca="false">M194</f>
        <v>4075</v>
      </c>
      <c r="N197" s="20" t="n">
        <f aca="false">N194</f>
        <v>284</v>
      </c>
      <c r="O197" s="20" t="n">
        <f aca="false">O194</f>
        <v>602</v>
      </c>
      <c r="P197" s="20" t="n">
        <f aca="false">P194</f>
        <v>440</v>
      </c>
      <c r="Q197" s="20" t="n">
        <f aca="false">Q194</f>
        <v>94</v>
      </c>
      <c r="R197" s="20" t="n">
        <f aca="false">R194</f>
        <v>4285</v>
      </c>
      <c r="S197" s="20" t="s">
        <v>148</v>
      </c>
      <c r="T197" s="20" t="n">
        <f aca="false">T194</f>
        <v>244</v>
      </c>
      <c r="U197" s="20" t="n">
        <f aca="false">U194</f>
        <v>833</v>
      </c>
      <c r="V197" s="18" t="s">
        <v>148</v>
      </c>
      <c r="W197" s="18" t="s">
        <v>148</v>
      </c>
      <c r="X197" s="18" t="s">
        <v>148</v>
      </c>
      <c r="Y197" s="18" t="s">
        <v>148</v>
      </c>
      <c r="Z197" s="20" t="n">
        <f aca="false">Z194</f>
        <v>10</v>
      </c>
      <c r="AA197" s="20" t="n">
        <f aca="false">AA194</f>
        <v>665</v>
      </c>
      <c r="AB197" s="20" t="n">
        <f aca="false">SUM(I197:AA197)</f>
        <v>30013</v>
      </c>
    </row>
    <row r="198" s="1" customFormat="true" ht="16.5" hidden="false" customHeight="false" outlineLevel="0" collapsed="false">
      <c r="D198" s="235"/>
      <c r="E198" s="235"/>
      <c r="F198" s="235"/>
      <c r="G198" s="235"/>
      <c r="H198" s="81"/>
      <c r="I198" s="230"/>
      <c r="J198" s="230"/>
      <c r="K198" s="230"/>
      <c r="L198" s="230"/>
      <c r="M198" s="81"/>
      <c r="N198" s="81"/>
      <c r="O198" s="81"/>
      <c r="P198" s="81"/>
      <c r="Q198" s="81"/>
      <c r="R198" s="81"/>
      <c r="S198" s="81"/>
      <c r="T198" s="81"/>
      <c r="U198" s="81"/>
      <c r="V198" s="230"/>
      <c r="W198" s="230"/>
      <c r="X198" s="230"/>
      <c r="Y198" s="230"/>
      <c r="Z198" s="81"/>
      <c r="AA198" s="81"/>
      <c r="AB198" s="81"/>
    </row>
    <row r="199" customFormat="false" ht="15" hidden="false" customHeight="false" outlineLevel="0" collapsed="false">
      <c r="A199" s="367" t="s">
        <v>616</v>
      </c>
    </row>
    <row r="200" customFormat="false" ht="15" hidden="false" customHeight="false" outlineLevel="0" collapsed="false">
      <c r="A200" s="367"/>
    </row>
    <row r="201" customFormat="false" ht="15" hidden="false" customHeight="false" outlineLevel="0" collapsed="false">
      <c r="D201" s="0" t="s">
        <v>188</v>
      </c>
    </row>
    <row r="202" s="1" customFormat="true" ht="16.5" hidden="false" customHeight="false" outlineLevel="0" collapsed="false">
      <c r="A202" s="11" t="n">
        <v>12</v>
      </c>
      <c r="B202" s="12" t="n">
        <v>19</v>
      </c>
      <c r="C202" s="13" t="n">
        <v>2</v>
      </c>
      <c r="D202" s="17" t="s">
        <v>614</v>
      </c>
      <c r="E202" s="17"/>
      <c r="F202" s="16" t="n">
        <v>703</v>
      </c>
      <c r="G202" s="17" t="s">
        <v>35</v>
      </c>
      <c r="H202" s="37" t="n">
        <v>563</v>
      </c>
      <c r="I202" s="20" t="n">
        <v>48</v>
      </c>
      <c r="J202" s="20" t="n">
        <v>83</v>
      </c>
      <c r="K202" s="20" t="n">
        <v>14</v>
      </c>
      <c r="L202" s="20" t="n">
        <v>2</v>
      </c>
      <c r="M202" s="20" t="n">
        <v>65</v>
      </c>
      <c r="N202" s="20" t="n">
        <v>2</v>
      </c>
      <c r="O202" s="20" t="n">
        <v>3</v>
      </c>
      <c r="P202" s="20" t="n">
        <v>5</v>
      </c>
      <c r="Q202" s="20" t="n">
        <v>1</v>
      </c>
      <c r="R202" s="20" t="n">
        <v>43</v>
      </c>
      <c r="S202" s="20"/>
      <c r="T202" s="20" t="n">
        <v>1</v>
      </c>
      <c r="U202" s="38" t="n">
        <v>5</v>
      </c>
      <c r="V202" s="38" t="n">
        <v>3</v>
      </c>
      <c r="W202" s="38"/>
      <c r="X202" s="20" t="n">
        <v>6</v>
      </c>
      <c r="Y202" s="20"/>
      <c r="Z202" s="20"/>
      <c r="AA202" s="20"/>
      <c r="AB202" s="20"/>
      <c r="AC202" s="20" t="n">
        <v>1</v>
      </c>
      <c r="AD202" s="20" t="n">
        <v>14</v>
      </c>
      <c r="AE202" s="20" t="n">
        <f aca="false">SUM(I202:AD202)</f>
        <v>296</v>
      </c>
    </row>
    <row r="204" s="1" customFormat="true" ht="16.5" hidden="false" customHeight="false" outlineLevel="0" collapsed="false">
      <c r="A204" s="5" t="s">
        <v>1</v>
      </c>
      <c r="B204" s="6" t="s">
        <v>2</v>
      </c>
      <c r="C204" s="7" t="s">
        <v>3</v>
      </c>
      <c r="D204" s="5" t="s">
        <v>4</v>
      </c>
      <c r="E204" s="5" t="s">
        <v>5</v>
      </c>
      <c r="F204" s="8" t="s">
        <v>6</v>
      </c>
      <c r="G204" s="8" t="s">
        <v>7</v>
      </c>
      <c r="H204" s="8" t="s">
        <v>8</v>
      </c>
      <c r="I204" s="9" t="s">
        <v>9</v>
      </c>
      <c r="J204" s="9" t="s">
        <v>10</v>
      </c>
      <c r="K204" s="9" t="s">
        <v>11</v>
      </c>
      <c r="L204" s="9" t="s">
        <v>12</v>
      </c>
      <c r="M204" s="9" t="s">
        <v>13</v>
      </c>
      <c r="N204" s="9" t="s">
        <v>14</v>
      </c>
      <c r="O204" s="9" t="s">
        <v>15</v>
      </c>
      <c r="P204" s="9" t="s">
        <v>16</v>
      </c>
      <c r="Q204" s="9" t="s">
        <v>17</v>
      </c>
      <c r="R204" s="9" t="s">
        <v>18</v>
      </c>
      <c r="S204" s="9" t="s">
        <v>19</v>
      </c>
      <c r="T204" s="9" t="s">
        <v>20</v>
      </c>
      <c r="U204" s="10" t="s">
        <v>21</v>
      </c>
      <c r="V204" s="10" t="s">
        <v>22</v>
      </c>
      <c r="W204" s="10" t="s">
        <v>23</v>
      </c>
      <c r="X204" s="9" t="s">
        <v>24</v>
      </c>
      <c r="Y204" s="9" t="s">
        <v>25</v>
      </c>
      <c r="Z204" s="9" t="s">
        <v>26</v>
      </c>
      <c r="AA204" s="9" t="s">
        <v>27</v>
      </c>
      <c r="AB204" s="9" t="s">
        <v>28</v>
      </c>
      <c r="AC204" s="9" t="s">
        <v>29</v>
      </c>
      <c r="AD204" s="9" t="s">
        <v>30</v>
      </c>
      <c r="AE204" s="9" t="s">
        <v>31</v>
      </c>
    </row>
    <row r="205" s="1" customFormat="true" ht="16.5" hidden="false" customHeight="false" outlineLevel="0" collapsed="false">
      <c r="A205" s="11" t="n">
        <v>1</v>
      </c>
      <c r="B205" s="354" t="n">
        <v>19</v>
      </c>
      <c r="C205" s="13" t="n">
        <v>121</v>
      </c>
      <c r="D205" s="17" t="s">
        <v>617</v>
      </c>
      <c r="E205" s="17"/>
      <c r="F205" s="16" t="n">
        <v>814</v>
      </c>
      <c r="G205" s="17" t="s">
        <v>33</v>
      </c>
      <c r="H205" s="37" t="n">
        <v>540</v>
      </c>
      <c r="I205" s="20" t="n">
        <v>2</v>
      </c>
      <c r="J205" s="20" t="n">
        <v>177</v>
      </c>
      <c r="K205" s="20" t="n">
        <v>191</v>
      </c>
      <c r="L205" s="20" t="n">
        <v>4</v>
      </c>
      <c r="M205" s="20" t="n">
        <v>3</v>
      </c>
      <c r="N205" s="20"/>
      <c r="O205" s="20"/>
      <c r="P205" s="20" t="n">
        <v>0</v>
      </c>
      <c r="Q205" s="20" t="n">
        <v>3</v>
      </c>
      <c r="R205" s="20" t="n">
        <v>20</v>
      </c>
      <c r="S205" s="20"/>
      <c r="T205" s="20"/>
      <c r="U205" s="38" t="n">
        <v>2</v>
      </c>
      <c r="V205" s="38" t="n">
        <v>4</v>
      </c>
      <c r="W205" s="38"/>
      <c r="X205" s="20"/>
      <c r="Y205" s="20"/>
      <c r="Z205" s="20"/>
      <c r="AA205" s="20"/>
      <c r="AB205" s="20"/>
      <c r="AC205" s="20"/>
      <c r="AD205" s="20" t="n">
        <v>7</v>
      </c>
      <c r="AE205" s="20" t="n">
        <f aca="false">SUM(I205:AD205)</f>
        <v>413</v>
      </c>
    </row>
    <row r="206" s="1" customFormat="true" ht="16.5" hidden="false" customHeight="false" outlineLevel="0" collapsed="false">
      <c r="A206" s="11" t="n">
        <v>2</v>
      </c>
      <c r="B206" s="354" t="n">
        <v>19</v>
      </c>
      <c r="C206" s="13" t="n">
        <v>121</v>
      </c>
      <c r="D206" s="17" t="s">
        <v>617</v>
      </c>
      <c r="E206" s="17"/>
      <c r="F206" s="16" t="n">
        <v>814</v>
      </c>
      <c r="G206" s="17" t="s">
        <v>34</v>
      </c>
      <c r="H206" s="37" t="n">
        <v>540</v>
      </c>
      <c r="I206" s="20" t="n">
        <v>1</v>
      </c>
      <c r="J206" s="20" t="n">
        <v>153</v>
      </c>
      <c r="K206" s="20" t="n">
        <v>214</v>
      </c>
      <c r="L206" s="20" t="n">
        <v>1</v>
      </c>
      <c r="M206" s="20" t="n">
        <v>4</v>
      </c>
      <c r="N206" s="20"/>
      <c r="O206" s="20"/>
      <c r="P206" s="20" t="n">
        <v>0</v>
      </c>
      <c r="Q206" s="20" t="n">
        <v>3</v>
      </c>
      <c r="R206" s="20" t="n">
        <v>21</v>
      </c>
      <c r="S206" s="20"/>
      <c r="T206" s="20"/>
      <c r="U206" s="38" t="n">
        <v>7</v>
      </c>
      <c r="V206" s="38" t="n">
        <v>0</v>
      </c>
      <c r="W206" s="38"/>
      <c r="X206" s="20"/>
      <c r="Y206" s="20"/>
      <c r="Z206" s="20"/>
      <c r="AA206" s="20"/>
      <c r="AB206" s="20"/>
      <c r="AC206" s="20"/>
      <c r="AD206" s="20" t="n">
        <v>12</v>
      </c>
      <c r="AE206" s="20" t="n">
        <f aca="false">SUM(I206:AD206)</f>
        <v>416</v>
      </c>
    </row>
    <row r="207" s="1" customFormat="true" ht="16.5" hidden="false" customHeight="false" outlineLevel="0" collapsed="false">
      <c r="A207" s="11" t="n">
        <v>3</v>
      </c>
      <c r="B207" s="354" t="n">
        <v>19</v>
      </c>
      <c r="C207" s="13" t="n">
        <v>121</v>
      </c>
      <c r="D207" s="17" t="s">
        <v>617</v>
      </c>
      <c r="E207" s="17"/>
      <c r="F207" s="16" t="n">
        <v>814</v>
      </c>
      <c r="G207" s="17" t="s">
        <v>35</v>
      </c>
      <c r="H207" s="37" t="n">
        <v>540</v>
      </c>
      <c r="I207" s="20" t="n">
        <v>0</v>
      </c>
      <c r="J207" s="20" t="n">
        <v>146</v>
      </c>
      <c r="K207" s="20" t="n">
        <v>249</v>
      </c>
      <c r="L207" s="20" t="n">
        <v>3</v>
      </c>
      <c r="M207" s="20" t="n">
        <v>1</v>
      </c>
      <c r="N207" s="20"/>
      <c r="O207" s="20"/>
      <c r="P207" s="20" t="n">
        <v>0</v>
      </c>
      <c r="Q207" s="20" t="n">
        <v>1</v>
      </c>
      <c r="R207" s="20" t="n">
        <v>29</v>
      </c>
      <c r="S207" s="20"/>
      <c r="T207" s="20"/>
      <c r="U207" s="38" t="n">
        <v>1</v>
      </c>
      <c r="V207" s="38" t="n">
        <v>1</v>
      </c>
      <c r="W207" s="38"/>
      <c r="X207" s="20"/>
      <c r="Y207" s="20"/>
      <c r="Z207" s="20"/>
      <c r="AA207" s="20"/>
      <c r="AB207" s="20"/>
      <c r="AC207" s="20"/>
      <c r="AD207" s="20" t="n">
        <v>10</v>
      </c>
      <c r="AE207" s="20" t="n">
        <f aca="false">SUM(I207:AD207)</f>
        <v>441</v>
      </c>
    </row>
    <row r="208" s="1" customFormat="true" ht="16.5" hidden="false" customHeight="false" outlineLevel="0" collapsed="false">
      <c r="A208" s="11" t="n">
        <v>4</v>
      </c>
      <c r="B208" s="354" t="n">
        <v>19</v>
      </c>
      <c r="C208" s="13" t="n">
        <v>121</v>
      </c>
      <c r="D208" s="17" t="s">
        <v>617</v>
      </c>
      <c r="E208" s="17"/>
      <c r="F208" s="16" t="n">
        <v>815</v>
      </c>
      <c r="G208" s="17" t="s">
        <v>33</v>
      </c>
      <c r="H208" s="37" t="n">
        <v>736</v>
      </c>
      <c r="I208" s="20" t="n">
        <v>4</v>
      </c>
      <c r="J208" s="20" t="n">
        <v>173</v>
      </c>
      <c r="K208" s="20" t="n">
        <v>239</v>
      </c>
      <c r="L208" s="20" t="n">
        <v>4</v>
      </c>
      <c r="M208" s="20" t="n">
        <v>4</v>
      </c>
      <c r="N208" s="20"/>
      <c r="O208" s="20"/>
      <c r="P208" s="20" t="n">
        <v>3</v>
      </c>
      <c r="Q208" s="20" t="n">
        <v>2</v>
      </c>
      <c r="R208" s="20" t="n">
        <v>79</v>
      </c>
      <c r="S208" s="20"/>
      <c r="T208" s="20"/>
      <c r="U208" s="38" t="n">
        <v>4</v>
      </c>
      <c r="V208" s="38" t="n">
        <v>4</v>
      </c>
      <c r="W208" s="38"/>
      <c r="X208" s="20"/>
      <c r="Y208" s="20"/>
      <c r="Z208" s="20"/>
      <c r="AA208" s="20"/>
      <c r="AB208" s="20"/>
      <c r="AC208" s="20"/>
      <c r="AD208" s="20" t="n">
        <v>5</v>
      </c>
      <c r="AE208" s="20" t="n">
        <f aca="false">SUM(I208:AD208)</f>
        <v>521</v>
      </c>
    </row>
    <row r="209" s="1" customFormat="true" ht="16.5" hidden="false" customHeight="false" outlineLevel="0" collapsed="false">
      <c r="A209" s="11" t="n">
        <v>5</v>
      </c>
      <c r="B209" s="354" t="n">
        <v>19</v>
      </c>
      <c r="C209" s="13" t="n">
        <v>121</v>
      </c>
      <c r="D209" s="17" t="s">
        <v>617</v>
      </c>
      <c r="E209" s="17"/>
      <c r="F209" s="16" t="n">
        <v>815</v>
      </c>
      <c r="G209" s="17" t="s">
        <v>34</v>
      </c>
      <c r="H209" s="37" t="n">
        <v>736</v>
      </c>
      <c r="I209" s="20" t="n">
        <v>4</v>
      </c>
      <c r="J209" s="20" t="n">
        <v>199</v>
      </c>
      <c r="K209" s="20" t="n">
        <v>259</v>
      </c>
      <c r="L209" s="20" t="n">
        <v>12</v>
      </c>
      <c r="M209" s="20" t="n">
        <v>0</v>
      </c>
      <c r="N209" s="20"/>
      <c r="O209" s="20"/>
      <c r="P209" s="20" t="n">
        <v>1</v>
      </c>
      <c r="Q209" s="20" t="n">
        <v>2</v>
      </c>
      <c r="R209" s="20" t="n">
        <v>61</v>
      </c>
      <c r="S209" s="20"/>
      <c r="T209" s="20"/>
      <c r="U209" s="38" t="n">
        <v>4</v>
      </c>
      <c r="V209" s="38" t="n">
        <v>3</v>
      </c>
      <c r="W209" s="38"/>
      <c r="X209" s="20"/>
      <c r="Y209" s="20"/>
      <c r="Z209" s="20"/>
      <c r="AA209" s="20"/>
      <c r="AB209" s="20"/>
      <c r="AC209" s="20"/>
      <c r="AD209" s="20" t="n">
        <v>8</v>
      </c>
      <c r="AE209" s="17" t="n">
        <f aca="false">SUM(I209:AD209)</f>
        <v>553</v>
      </c>
    </row>
    <row r="210" s="1" customFormat="true" ht="16.5" hidden="false" customHeight="false" outlineLevel="0" collapsed="false">
      <c r="A210" s="11" t="n">
        <v>6</v>
      </c>
      <c r="B210" s="354" t="n">
        <v>19</v>
      </c>
      <c r="C210" s="13" t="n">
        <v>121</v>
      </c>
      <c r="D210" s="17" t="s">
        <v>617</v>
      </c>
      <c r="E210" s="17"/>
      <c r="F210" s="16" t="n">
        <v>815</v>
      </c>
      <c r="G210" s="17" t="s">
        <v>35</v>
      </c>
      <c r="H210" s="37" t="n">
        <v>736</v>
      </c>
      <c r="I210" s="20" t="n">
        <v>2</v>
      </c>
      <c r="J210" s="20" t="n">
        <v>187</v>
      </c>
      <c r="K210" s="20" t="n">
        <v>257</v>
      </c>
      <c r="L210" s="20" t="n">
        <v>9</v>
      </c>
      <c r="M210" s="20" t="n">
        <v>1</v>
      </c>
      <c r="N210" s="20"/>
      <c r="O210" s="20"/>
      <c r="P210" s="20" t="n">
        <v>2</v>
      </c>
      <c r="Q210" s="20" t="n">
        <v>2</v>
      </c>
      <c r="R210" s="20" t="n">
        <v>82</v>
      </c>
      <c r="S210" s="20"/>
      <c r="T210" s="20"/>
      <c r="U210" s="38" t="n">
        <v>2</v>
      </c>
      <c r="V210" s="38" t="n">
        <v>3</v>
      </c>
      <c r="W210" s="38"/>
      <c r="X210" s="20"/>
      <c r="Y210" s="20"/>
      <c r="Z210" s="20"/>
      <c r="AA210" s="20"/>
      <c r="AB210" s="20"/>
      <c r="AC210" s="20"/>
      <c r="AD210" s="20" t="n">
        <v>6</v>
      </c>
      <c r="AE210" s="20" t="n">
        <f aca="false">SUM(I210:AD210)</f>
        <v>553</v>
      </c>
    </row>
    <row r="211" s="1" customFormat="true" ht="16.5" hidden="false" customHeight="false" outlineLevel="0" collapsed="false">
      <c r="A211" s="11" t="n">
        <v>7</v>
      </c>
      <c r="B211" s="354" t="n">
        <v>19</v>
      </c>
      <c r="C211" s="13" t="n">
        <v>121</v>
      </c>
      <c r="D211" s="17" t="s">
        <v>617</v>
      </c>
      <c r="E211" s="17"/>
      <c r="F211" s="16" t="n">
        <v>815</v>
      </c>
      <c r="G211" s="17" t="s">
        <v>137</v>
      </c>
      <c r="H211" s="37" t="n">
        <v>736</v>
      </c>
      <c r="I211" s="20" t="n">
        <v>1</v>
      </c>
      <c r="J211" s="20" t="n">
        <v>197</v>
      </c>
      <c r="K211" s="17" t="n">
        <v>257</v>
      </c>
      <c r="L211" s="20" t="n">
        <v>5</v>
      </c>
      <c r="M211" s="20" t="n">
        <v>1</v>
      </c>
      <c r="N211" s="20"/>
      <c r="O211" s="20"/>
      <c r="P211" s="20" t="n">
        <v>2</v>
      </c>
      <c r="Q211" s="20" t="n">
        <v>2</v>
      </c>
      <c r="R211" s="20" t="n">
        <v>78</v>
      </c>
      <c r="S211" s="20"/>
      <c r="T211" s="20"/>
      <c r="U211" s="38" t="n">
        <v>2</v>
      </c>
      <c r="V211" s="38" t="n">
        <v>2</v>
      </c>
      <c r="W211" s="38"/>
      <c r="X211" s="20"/>
      <c r="Y211" s="20"/>
      <c r="Z211" s="20"/>
      <c r="AA211" s="20"/>
      <c r="AB211" s="20"/>
      <c r="AC211" s="20"/>
      <c r="AD211" s="20" t="n">
        <v>6</v>
      </c>
      <c r="AE211" s="20" t="n">
        <f aca="false">SUM(I211:AD211)</f>
        <v>553</v>
      </c>
    </row>
    <row r="212" s="1" customFormat="true" ht="16.5" hidden="false" customHeight="false" outlineLevel="0" collapsed="false">
      <c r="A212" s="11" t="n">
        <v>8</v>
      </c>
      <c r="B212" s="354" t="n">
        <v>19</v>
      </c>
      <c r="C212" s="13" t="n">
        <v>121</v>
      </c>
      <c r="D212" s="17" t="s">
        <v>617</v>
      </c>
      <c r="E212" s="17"/>
      <c r="F212" s="16" t="n">
        <v>816</v>
      </c>
      <c r="G212" s="17" t="s">
        <v>33</v>
      </c>
      <c r="H212" s="37" t="n">
        <v>626</v>
      </c>
      <c r="I212" s="20" t="n">
        <v>0</v>
      </c>
      <c r="J212" s="20" t="n">
        <v>180</v>
      </c>
      <c r="K212" s="20" t="n">
        <v>208</v>
      </c>
      <c r="L212" s="20" t="n">
        <v>3</v>
      </c>
      <c r="M212" s="20" t="n">
        <v>1</v>
      </c>
      <c r="N212" s="20"/>
      <c r="O212" s="20"/>
      <c r="P212" s="20" t="n">
        <v>2</v>
      </c>
      <c r="Q212" s="20" t="n">
        <v>1</v>
      </c>
      <c r="R212" s="20" t="n">
        <v>90</v>
      </c>
      <c r="S212" s="20"/>
      <c r="T212" s="20"/>
      <c r="U212" s="38" t="n">
        <v>1</v>
      </c>
      <c r="V212" s="38" t="n">
        <v>2</v>
      </c>
      <c r="W212" s="38"/>
      <c r="X212" s="20"/>
      <c r="Y212" s="20"/>
      <c r="Z212" s="20"/>
      <c r="AA212" s="20"/>
      <c r="AB212" s="20"/>
      <c r="AC212" s="20"/>
      <c r="AD212" s="20" t="n">
        <v>7</v>
      </c>
      <c r="AE212" s="20" t="n">
        <f aca="false">SUM(I212:AD212)</f>
        <v>495</v>
      </c>
    </row>
    <row r="213" s="1" customFormat="true" ht="16.5" hidden="false" customHeight="false" outlineLevel="0" collapsed="false">
      <c r="A213" s="11" t="n">
        <v>9</v>
      </c>
      <c r="B213" s="354" t="n">
        <v>19</v>
      </c>
      <c r="C213" s="13" t="n">
        <v>121</v>
      </c>
      <c r="D213" s="17" t="s">
        <v>617</v>
      </c>
      <c r="E213" s="17"/>
      <c r="F213" s="16" t="n">
        <v>816</v>
      </c>
      <c r="G213" s="17" t="s">
        <v>34</v>
      </c>
      <c r="H213" s="37" t="n">
        <v>626</v>
      </c>
      <c r="I213" s="20" t="n">
        <v>2</v>
      </c>
      <c r="J213" s="20" t="n">
        <v>181</v>
      </c>
      <c r="K213" s="20" t="n">
        <v>222</v>
      </c>
      <c r="L213" s="20" t="n">
        <v>4</v>
      </c>
      <c r="M213" s="20" t="n">
        <v>1</v>
      </c>
      <c r="N213" s="20"/>
      <c r="O213" s="20"/>
      <c r="P213" s="20" t="n">
        <v>1</v>
      </c>
      <c r="Q213" s="20" t="n">
        <v>4</v>
      </c>
      <c r="R213" s="20" t="n">
        <v>102</v>
      </c>
      <c r="S213" s="20"/>
      <c r="T213" s="20"/>
      <c r="U213" s="38" t="n">
        <v>2</v>
      </c>
      <c r="V213" s="38" t="n">
        <v>1</v>
      </c>
      <c r="W213" s="38"/>
      <c r="X213" s="20"/>
      <c r="Y213" s="20"/>
      <c r="Z213" s="20"/>
      <c r="AA213" s="20"/>
      <c r="AB213" s="20"/>
      <c r="AC213" s="20"/>
      <c r="AD213" s="20" t="n">
        <v>4</v>
      </c>
      <c r="AE213" s="20" t="n">
        <f aca="false">SUM(I213:AD213)</f>
        <v>524</v>
      </c>
    </row>
    <row r="214" s="1" customFormat="true" ht="16.5" hidden="false" customHeight="false" outlineLevel="0" collapsed="false">
      <c r="A214" s="11" t="n">
        <v>10</v>
      </c>
      <c r="B214" s="354" t="n">
        <v>19</v>
      </c>
      <c r="C214" s="13" t="n">
        <v>121</v>
      </c>
      <c r="D214" s="17" t="s">
        <v>617</v>
      </c>
      <c r="E214" s="17"/>
      <c r="F214" s="16" t="n">
        <v>816</v>
      </c>
      <c r="G214" s="17" t="s">
        <v>35</v>
      </c>
      <c r="H214" s="37" t="n">
        <v>625</v>
      </c>
      <c r="I214" s="20" t="n">
        <v>1</v>
      </c>
      <c r="J214" s="20" t="n">
        <v>203</v>
      </c>
      <c r="K214" s="20" t="n">
        <v>213</v>
      </c>
      <c r="L214" s="20" t="n">
        <v>3</v>
      </c>
      <c r="M214" s="20" t="n">
        <v>2</v>
      </c>
      <c r="N214" s="20"/>
      <c r="O214" s="20"/>
      <c r="P214" s="20" t="n">
        <v>1</v>
      </c>
      <c r="Q214" s="20" t="n">
        <v>3</v>
      </c>
      <c r="R214" s="20" t="n">
        <v>69</v>
      </c>
      <c r="S214" s="20"/>
      <c r="T214" s="20"/>
      <c r="U214" s="38" t="n">
        <v>4</v>
      </c>
      <c r="V214" s="38" t="n">
        <v>4</v>
      </c>
      <c r="W214" s="38"/>
      <c r="X214" s="20"/>
      <c r="Y214" s="20"/>
      <c r="Z214" s="20"/>
      <c r="AA214" s="20"/>
      <c r="AB214" s="20"/>
      <c r="AC214" s="20"/>
      <c r="AD214" s="20" t="n">
        <v>10</v>
      </c>
      <c r="AE214" s="17" t="n">
        <f aca="false">SUM(I214:AD214)</f>
        <v>513</v>
      </c>
    </row>
    <row r="215" s="1" customFormat="true" ht="16.5" hidden="false" customHeight="false" outlineLevel="0" collapsed="false">
      <c r="A215" s="11" t="n">
        <v>11</v>
      </c>
      <c r="B215" s="354" t="n">
        <v>19</v>
      </c>
      <c r="C215" s="13" t="n">
        <v>121</v>
      </c>
      <c r="D215" s="17" t="s">
        <v>617</v>
      </c>
      <c r="E215" s="17"/>
      <c r="F215" s="16" t="n">
        <v>817</v>
      </c>
      <c r="G215" s="17" t="s">
        <v>33</v>
      </c>
      <c r="H215" s="37" t="n">
        <v>522</v>
      </c>
      <c r="I215" s="20" t="n">
        <v>2</v>
      </c>
      <c r="J215" s="20" t="n">
        <v>115</v>
      </c>
      <c r="K215" s="20" t="n">
        <v>194</v>
      </c>
      <c r="L215" s="20" t="n">
        <v>4</v>
      </c>
      <c r="M215" s="20" t="n">
        <v>1</v>
      </c>
      <c r="N215" s="20"/>
      <c r="O215" s="20"/>
      <c r="P215" s="20" t="n">
        <v>0</v>
      </c>
      <c r="Q215" s="20" t="n">
        <v>3</v>
      </c>
      <c r="R215" s="20" t="n">
        <v>72</v>
      </c>
      <c r="S215" s="20"/>
      <c r="T215" s="20"/>
      <c r="U215" s="38" t="n">
        <v>1</v>
      </c>
      <c r="V215" s="38" t="n">
        <v>1</v>
      </c>
      <c r="W215" s="38"/>
      <c r="X215" s="20"/>
      <c r="Y215" s="20"/>
      <c r="Z215" s="20"/>
      <c r="AA215" s="20"/>
      <c r="AB215" s="20"/>
      <c r="AC215" s="20"/>
      <c r="AD215" s="20" t="n">
        <v>8</v>
      </c>
      <c r="AE215" s="20" t="n">
        <f aca="false">SUM(I215:AD215)</f>
        <v>401</v>
      </c>
    </row>
    <row r="216" s="1" customFormat="true" ht="16.5" hidden="false" customHeight="false" outlineLevel="0" collapsed="false">
      <c r="A216" s="11" t="n">
        <v>12</v>
      </c>
      <c r="B216" s="354" t="n">
        <v>19</v>
      </c>
      <c r="C216" s="13" t="n">
        <v>121</v>
      </c>
      <c r="D216" s="17" t="s">
        <v>617</v>
      </c>
      <c r="E216" s="17"/>
      <c r="F216" s="16" t="n">
        <v>817</v>
      </c>
      <c r="G216" s="17" t="s">
        <v>34</v>
      </c>
      <c r="H216" s="37" t="n">
        <v>522</v>
      </c>
      <c r="I216" s="20" t="n">
        <v>2</v>
      </c>
      <c r="J216" s="20" t="n">
        <v>146</v>
      </c>
      <c r="K216" s="20" t="n">
        <v>164</v>
      </c>
      <c r="L216" s="20" t="n">
        <v>8</v>
      </c>
      <c r="M216" s="20" t="n">
        <v>1</v>
      </c>
      <c r="N216" s="20"/>
      <c r="O216" s="20"/>
      <c r="P216" s="20" t="n">
        <v>1</v>
      </c>
      <c r="Q216" s="20" t="n">
        <v>2</v>
      </c>
      <c r="R216" s="20" t="n">
        <v>52</v>
      </c>
      <c r="S216" s="20"/>
      <c r="T216" s="20"/>
      <c r="U216" s="38" t="n">
        <v>3</v>
      </c>
      <c r="V216" s="38" t="n">
        <v>0</v>
      </c>
      <c r="W216" s="38"/>
      <c r="X216" s="20"/>
      <c r="Y216" s="20"/>
      <c r="Z216" s="20"/>
      <c r="AA216" s="20"/>
      <c r="AB216" s="20"/>
      <c r="AC216" s="20"/>
      <c r="AD216" s="20" t="n">
        <v>0</v>
      </c>
      <c r="AE216" s="17" t="n">
        <f aca="false">SUM(I216:AD216)</f>
        <v>379</v>
      </c>
    </row>
    <row r="217" s="1" customFormat="true" ht="16.5" hidden="false" customHeight="false" outlineLevel="0" collapsed="false">
      <c r="A217" s="11" t="n">
        <v>13</v>
      </c>
      <c r="B217" s="354" t="n">
        <v>19</v>
      </c>
      <c r="C217" s="13" t="n">
        <v>121</v>
      </c>
      <c r="D217" s="17" t="s">
        <v>617</v>
      </c>
      <c r="E217" s="17"/>
      <c r="F217" s="16" t="n">
        <v>817</v>
      </c>
      <c r="G217" s="17" t="s">
        <v>35</v>
      </c>
      <c r="H217" s="37" t="n">
        <v>521</v>
      </c>
      <c r="I217" s="20" t="n">
        <v>2</v>
      </c>
      <c r="J217" s="20" t="n">
        <v>129</v>
      </c>
      <c r="K217" s="20" t="n">
        <v>187</v>
      </c>
      <c r="L217" s="20" t="n">
        <v>6</v>
      </c>
      <c r="M217" s="20" t="n">
        <v>0</v>
      </c>
      <c r="N217" s="20"/>
      <c r="O217" s="20"/>
      <c r="P217" s="20" t="n">
        <v>1</v>
      </c>
      <c r="Q217" s="20" t="n">
        <v>3</v>
      </c>
      <c r="R217" s="20" t="n">
        <v>58</v>
      </c>
      <c r="S217" s="20"/>
      <c r="T217" s="20"/>
      <c r="U217" s="38" t="n">
        <v>2</v>
      </c>
      <c r="V217" s="38" t="n">
        <v>5</v>
      </c>
      <c r="W217" s="38"/>
      <c r="X217" s="20"/>
      <c r="Y217" s="20"/>
      <c r="Z217" s="20"/>
      <c r="AA217" s="20"/>
      <c r="AB217" s="20"/>
      <c r="AC217" s="20"/>
      <c r="AD217" s="20" t="n">
        <v>5</v>
      </c>
      <c r="AE217" s="20" t="n">
        <f aca="false">SUM(I217:AD217)</f>
        <v>398</v>
      </c>
    </row>
    <row r="218" s="1" customFormat="true" ht="16.5" hidden="false" customHeight="false" outlineLevel="0" collapsed="false">
      <c r="A218" s="11" t="n">
        <v>14</v>
      </c>
      <c r="B218" s="354" t="n">
        <v>19</v>
      </c>
      <c r="C218" s="13" t="n">
        <v>121</v>
      </c>
      <c r="D218" s="17" t="s">
        <v>617</v>
      </c>
      <c r="E218" s="17"/>
      <c r="F218" s="16" t="n">
        <v>818</v>
      </c>
      <c r="G218" s="17" t="s">
        <v>33</v>
      </c>
      <c r="H218" s="37" t="n">
        <v>660</v>
      </c>
      <c r="I218" s="20" t="n">
        <v>4</v>
      </c>
      <c r="J218" s="20" t="n">
        <v>165</v>
      </c>
      <c r="K218" s="20" t="n">
        <v>242</v>
      </c>
      <c r="L218" s="20" t="n">
        <v>6</v>
      </c>
      <c r="M218" s="20" t="n">
        <v>1</v>
      </c>
      <c r="N218" s="20"/>
      <c r="O218" s="20"/>
      <c r="P218" s="20" t="n">
        <v>0</v>
      </c>
      <c r="Q218" s="20" t="n">
        <v>7</v>
      </c>
      <c r="R218" s="20" t="n">
        <v>65</v>
      </c>
      <c r="S218" s="20"/>
      <c r="T218" s="20"/>
      <c r="U218" s="38" t="n">
        <v>1</v>
      </c>
      <c r="V218" s="38" t="n">
        <v>2</v>
      </c>
      <c r="W218" s="38"/>
      <c r="X218" s="20"/>
      <c r="Y218" s="20"/>
      <c r="Z218" s="20"/>
      <c r="AA218" s="20"/>
      <c r="AB218" s="20"/>
      <c r="AC218" s="20"/>
      <c r="AD218" s="20" t="n">
        <v>9</v>
      </c>
      <c r="AE218" s="20" t="n">
        <f aca="false">SUM(I218:AD218)</f>
        <v>502</v>
      </c>
    </row>
    <row r="219" s="1" customFormat="true" ht="16.5" hidden="false" customHeight="false" outlineLevel="0" collapsed="false">
      <c r="A219" s="11" t="n">
        <v>15</v>
      </c>
      <c r="B219" s="354" t="n">
        <v>19</v>
      </c>
      <c r="C219" s="13" t="n">
        <v>121</v>
      </c>
      <c r="D219" s="17" t="s">
        <v>617</v>
      </c>
      <c r="E219" s="17"/>
      <c r="F219" s="16" t="n">
        <v>818</v>
      </c>
      <c r="G219" s="17" t="s">
        <v>34</v>
      </c>
      <c r="H219" s="37" t="n">
        <v>660</v>
      </c>
      <c r="I219" s="20" t="n">
        <v>8</v>
      </c>
      <c r="J219" s="20" t="n">
        <v>173</v>
      </c>
      <c r="K219" s="20" t="n">
        <v>222</v>
      </c>
      <c r="L219" s="20" t="n">
        <v>2</v>
      </c>
      <c r="M219" s="20" t="n">
        <v>2</v>
      </c>
      <c r="N219" s="20"/>
      <c r="O219" s="20"/>
      <c r="P219" s="20" t="n">
        <v>4</v>
      </c>
      <c r="Q219" s="20" t="n">
        <v>2</v>
      </c>
      <c r="R219" s="20" t="n">
        <v>74</v>
      </c>
      <c r="S219" s="20"/>
      <c r="T219" s="20"/>
      <c r="U219" s="38" t="n">
        <v>2</v>
      </c>
      <c r="V219" s="38" t="n">
        <v>2</v>
      </c>
      <c r="W219" s="38"/>
      <c r="X219" s="20"/>
      <c r="Y219" s="20"/>
      <c r="Z219" s="20"/>
      <c r="AA219" s="20"/>
      <c r="AB219" s="20"/>
      <c r="AC219" s="20"/>
      <c r="AD219" s="20" t="n">
        <v>10</v>
      </c>
      <c r="AE219" s="20" t="n">
        <f aca="false">SUM(I219:AD219)</f>
        <v>501</v>
      </c>
    </row>
    <row r="220" s="1" customFormat="true" ht="16.5" hidden="false" customHeight="false" outlineLevel="0" collapsed="false">
      <c r="A220" s="11" t="n">
        <v>16</v>
      </c>
      <c r="B220" s="354" t="n">
        <v>19</v>
      </c>
      <c r="C220" s="13" t="n">
        <v>121</v>
      </c>
      <c r="D220" s="17" t="s">
        <v>617</v>
      </c>
      <c r="E220" s="17"/>
      <c r="F220" s="16" t="n">
        <v>818</v>
      </c>
      <c r="G220" s="17" t="s">
        <v>35</v>
      </c>
      <c r="H220" s="37" t="n">
        <v>659</v>
      </c>
      <c r="I220" s="20" t="n">
        <v>3</v>
      </c>
      <c r="J220" s="20" t="n">
        <v>171</v>
      </c>
      <c r="K220" s="20" t="n">
        <v>234</v>
      </c>
      <c r="L220" s="20" t="n">
        <v>2</v>
      </c>
      <c r="M220" s="20" t="n">
        <v>4</v>
      </c>
      <c r="N220" s="20"/>
      <c r="O220" s="20"/>
      <c r="P220" s="20" t="n">
        <v>3</v>
      </c>
      <c r="Q220" s="20" t="n">
        <v>2</v>
      </c>
      <c r="R220" s="20" t="n">
        <v>75</v>
      </c>
      <c r="S220" s="20"/>
      <c r="T220" s="20"/>
      <c r="U220" s="38" t="n">
        <v>1</v>
      </c>
      <c r="V220" s="38" t="n">
        <v>1</v>
      </c>
      <c r="W220" s="38"/>
      <c r="X220" s="20"/>
      <c r="Y220" s="20"/>
      <c r="Z220" s="20"/>
      <c r="AA220" s="20"/>
      <c r="AB220" s="20"/>
      <c r="AC220" s="20"/>
      <c r="AD220" s="20" t="n">
        <v>11</v>
      </c>
      <c r="AE220" s="20" t="n">
        <f aca="false">SUM(I220:AD220)</f>
        <v>507</v>
      </c>
    </row>
    <row r="221" s="1" customFormat="true" ht="16.5" hidden="false" customHeight="false" outlineLevel="0" collapsed="false">
      <c r="A221" s="11" t="n">
        <v>17</v>
      </c>
      <c r="B221" s="354" t="n">
        <v>19</v>
      </c>
      <c r="C221" s="13" t="n">
        <v>121</v>
      </c>
      <c r="D221" s="17" t="s">
        <v>617</v>
      </c>
      <c r="E221" s="17"/>
      <c r="F221" s="16" t="n">
        <v>818</v>
      </c>
      <c r="G221" s="17" t="s">
        <v>62</v>
      </c>
      <c r="H221" s="37" t="n">
        <v>504</v>
      </c>
      <c r="I221" s="20" t="n">
        <v>3</v>
      </c>
      <c r="J221" s="20" t="n">
        <v>145</v>
      </c>
      <c r="K221" s="20" t="n">
        <v>218</v>
      </c>
      <c r="L221" s="20" t="n">
        <v>2</v>
      </c>
      <c r="M221" s="20" t="n">
        <v>2</v>
      </c>
      <c r="N221" s="20"/>
      <c r="O221" s="20"/>
      <c r="P221" s="20" t="n">
        <v>0</v>
      </c>
      <c r="Q221" s="20" t="n">
        <v>1</v>
      </c>
      <c r="R221" s="20" t="n">
        <v>49</v>
      </c>
      <c r="S221" s="20"/>
      <c r="T221" s="20"/>
      <c r="U221" s="38" t="n">
        <v>5</v>
      </c>
      <c r="V221" s="38" t="n">
        <v>3</v>
      </c>
      <c r="W221" s="38"/>
      <c r="X221" s="20"/>
      <c r="Y221" s="20"/>
      <c r="Z221" s="20"/>
      <c r="AA221" s="20"/>
      <c r="AB221" s="20"/>
      <c r="AC221" s="20"/>
      <c r="AD221" s="20" t="n">
        <v>8</v>
      </c>
      <c r="AE221" s="20" t="n">
        <f aca="false">SUM(I221:AD221)</f>
        <v>436</v>
      </c>
    </row>
    <row r="222" s="1" customFormat="true" ht="16.5" hidden="false" customHeight="false" outlineLevel="0" collapsed="false">
      <c r="A222" s="11" t="n">
        <v>18</v>
      </c>
      <c r="B222" s="354" t="n">
        <v>19</v>
      </c>
      <c r="C222" s="13" t="n">
        <v>121</v>
      </c>
      <c r="D222" s="17" t="s">
        <v>617</v>
      </c>
      <c r="E222" s="17"/>
      <c r="F222" s="16" t="n">
        <v>818</v>
      </c>
      <c r="G222" s="17" t="s">
        <v>75</v>
      </c>
      <c r="H222" s="37" t="n">
        <v>504</v>
      </c>
      <c r="I222" s="20" t="n">
        <v>1</v>
      </c>
      <c r="J222" s="20" t="n">
        <v>141</v>
      </c>
      <c r="K222" s="20" t="n">
        <v>210</v>
      </c>
      <c r="L222" s="20" t="n">
        <v>1</v>
      </c>
      <c r="M222" s="20" t="n">
        <v>5</v>
      </c>
      <c r="N222" s="20"/>
      <c r="O222" s="20"/>
      <c r="P222" s="20" t="n">
        <v>1</v>
      </c>
      <c r="Q222" s="20" t="n">
        <v>1</v>
      </c>
      <c r="R222" s="20" t="n">
        <v>61</v>
      </c>
      <c r="S222" s="20"/>
      <c r="T222" s="20"/>
      <c r="U222" s="38" t="n">
        <v>2</v>
      </c>
      <c r="V222" s="38" t="n">
        <v>1</v>
      </c>
      <c r="W222" s="38"/>
      <c r="X222" s="20"/>
      <c r="Y222" s="20"/>
      <c r="Z222" s="20"/>
      <c r="AA222" s="20"/>
      <c r="AB222" s="20"/>
      <c r="AC222" s="20"/>
      <c r="AD222" s="20" t="n">
        <v>9</v>
      </c>
      <c r="AE222" s="20" t="n">
        <f aca="false">SUM(I222:AD222)</f>
        <v>433</v>
      </c>
    </row>
    <row r="223" s="1" customFormat="true" ht="16.5" hidden="false" customHeight="false" outlineLevel="0" collapsed="false">
      <c r="A223" s="11" t="n">
        <v>19</v>
      </c>
      <c r="B223" s="354" t="n">
        <v>19</v>
      </c>
      <c r="C223" s="13" t="n">
        <v>121</v>
      </c>
      <c r="D223" s="17" t="s">
        <v>617</v>
      </c>
      <c r="E223" s="17"/>
      <c r="F223" s="16" t="n">
        <v>819</v>
      </c>
      <c r="G223" s="17" t="s">
        <v>33</v>
      </c>
      <c r="H223" s="37" t="n">
        <v>629</v>
      </c>
      <c r="I223" s="20" t="n">
        <v>2</v>
      </c>
      <c r="J223" s="20" t="n">
        <v>241</v>
      </c>
      <c r="K223" s="20" t="n">
        <v>215</v>
      </c>
      <c r="L223" s="20" t="n">
        <v>2</v>
      </c>
      <c r="M223" s="20" t="n">
        <v>0</v>
      </c>
      <c r="N223" s="20"/>
      <c r="O223" s="20"/>
      <c r="P223" s="20" t="n">
        <v>0</v>
      </c>
      <c r="Q223" s="20" t="n">
        <v>3</v>
      </c>
      <c r="R223" s="20" t="n">
        <v>23</v>
      </c>
      <c r="S223" s="20"/>
      <c r="T223" s="20"/>
      <c r="U223" s="38" t="n">
        <v>0</v>
      </c>
      <c r="V223" s="38" t="n">
        <v>2</v>
      </c>
      <c r="W223" s="38"/>
      <c r="X223" s="20"/>
      <c r="Y223" s="20"/>
      <c r="Z223" s="20"/>
      <c r="AA223" s="20"/>
      <c r="AB223" s="20"/>
      <c r="AC223" s="20"/>
      <c r="AD223" s="20" t="n">
        <v>3</v>
      </c>
      <c r="AE223" s="20" t="n">
        <f aca="false">SUM(I223:AD223)</f>
        <v>491</v>
      </c>
    </row>
    <row r="224" s="1" customFormat="true" ht="16.5" hidden="false" customHeight="false" outlineLevel="0" collapsed="false">
      <c r="A224" s="11" t="n">
        <v>20</v>
      </c>
      <c r="B224" s="354" t="n">
        <v>19</v>
      </c>
      <c r="C224" s="13" t="n">
        <v>121</v>
      </c>
      <c r="D224" s="17" t="s">
        <v>617</v>
      </c>
      <c r="E224" s="17"/>
      <c r="F224" s="16" t="n">
        <v>819</v>
      </c>
      <c r="G224" s="17" t="s">
        <v>34</v>
      </c>
      <c r="H224" s="37" t="n">
        <v>628</v>
      </c>
      <c r="I224" s="20" t="n">
        <v>1</v>
      </c>
      <c r="J224" s="20" t="n">
        <v>201</v>
      </c>
      <c r="K224" s="20" t="n">
        <v>222</v>
      </c>
      <c r="L224" s="20" t="n">
        <v>1</v>
      </c>
      <c r="M224" s="20" t="n">
        <v>1</v>
      </c>
      <c r="N224" s="20"/>
      <c r="O224" s="20"/>
      <c r="P224" s="20" t="n">
        <v>0</v>
      </c>
      <c r="Q224" s="20" t="n">
        <v>1</v>
      </c>
      <c r="R224" s="20" t="n">
        <v>22</v>
      </c>
      <c r="S224" s="20"/>
      <c r="T224" s="20"/>
      <c r="U224" s="38" t="n">
        <v>0</v>
      </c>
      <c r="V224" s="38" t="n">
        <v>0</v>
      </c>
      <c r="W224" s="38"/>
      <c r="X224" s="20"/>
      <c r="Y224" s="20"/>
      <c r="Z224" s="20"/>
      <c r="AA224" s="20"/>
      <c r="AB224" s="20"/>
      <c r="AC224" s="20"/>
      <c r="AD224" s="20" t="n">
        <v>2</v>
      </c>
      <c r="AE224" s="20" t="n">
        <f aca="false">SUM(I224:AD224)</f>
        <v>451</v>
      </c>
    </row>
    <row r="225" s="1" customFormat="true" ht="16.5" hidden="false" customHeight="false" outlineLevel="0" collapsed="false">
      <c r="A225" s="11" t="n">
        <v>21</v>
      </c>
      <c r="B225" s="354" t="n">
        <v>19</v>
      </c>
      <c r="C225" s="13" t="n">
        <v>121</v>
      </c>
      <c r="D225" s="17" t="s">
        <v>617</v>
      </c>
      <c r="E225" s="17"/>
      <c r="F225" s="16" t="n">
        <v>819</v>
      </c>
      <c r="G225" s="17" t="s">
        <v>35</v>
      </c>
      <c r="H225" s="37" t="n">
        <v>628</v>
      </c>
      <c r="I225" s="20" t="n">
        <v>0</v>
      </c>
      <c r="J225" s="20" t="n">
        <v>229</v>
      </c>
      <c r="K225" s="20" t="n">
        <v>213</v>
      </c>
      <c r="L225" s="20" t="n">
        <v>2</v>
      </c>
      <c r="M225" s="20" t="n">
        <v>0</v>
      </c>
      <c r="N225" s="20"/>
      <c r="O225" s="20"/>
      <c r="P225" s="20" t="n">
        <v>0</v>
      </c>
      <c r="Q225" s="20" t="n">
        <v>0</v>
      </c>
      <c r="R225" s="20" t="n">
        <v>17</v>
      </c>
      <c r="S225" s="20"/>
      <c r="T225" s="20"/>
      <c r="U225" s="38" t="n">
        <v>0</v>
      </c>
      <c r="V225" s="38" t="n">
        <v>6</v>
      </c>
      <c r="W225" s="38"/>
      <c r="X225" s="20"/>
      <c r="Y225" s="20"/>
      <c r="Z225" s="20"/>
      <c r="AA225" s="20"/>
      <c r="AB225" s="20"/>
      <c r="AC225" s="20"/>
      <c r="AD225" s="20" t="n">
        <v>6</v>
      </c>
      <c r="AE225" s="20" t="n">
        <f aca="false">SUM(I225:AD225)</f>
        <v>473</v>
      </c>
    </row>
    <row r="226" s="1" customFormat="true" ht="17.25" hidden="false" customHeight="false" outlineLevel="0" collapsed="false">
      <c r="A226" s="11" t="n">
        <v>22</v>
      </c>
      <c r="B226" s="355" t="n">
        <v>19</v>
      </c>
      <c r="C226" s="13" t="n">
        <v>121</v>
      </c>
      <c r="D226" s="17" t="s">
        <v>617</v>
      </c>
      <c r="E226" s="17"/>
      <c r="F226" s="16" t="n">
        <v>819</v>
      </c>
      <c r="G226" s="17" t="s">
        <v>62</v>
      </c>
      <c r="H226" s="37" t="n">
        <v>661</v>
      </c>
      <c r="I226" s="20" t="n">
        <v>2</v>
      </c>
      <c r="J226" s="20" t="n">
        <v>215</v>
      </c>
      <c r="K226" s="20" t="n">
        <v>236</v>
      </c>
      <c r="L226" s="20" t="n">
        <v>7</v>
      </c>
      <c r="M226" s="20" t="n">
        <v>4</v>
      </c>
      <c r="N226" s="20"/>
      <c r="O226" s="20"/>
      <c r="P226" s="20" t="n">
        <v>2</v>
      </c>
      <c r="Q226" s="20" t="n">
        <v>3</v>
      </c>
      <c r="R226" s="20" t="n">
        <v>76</v>
      </c>
      <c r="S226" s="20"/>
      <c r="T226" s="20"/>
      <c r="U226" s="38" t="n">
        <v>2</v>
      </c>
      <c r="V226" s="38" t="n">
        <v>0</v>
      </c>
      <c r="W226" s="38"/>
      <c r="X226" s="20"/>
      <c r="Y226" s="20"/>
      <c r="Z226" s="20"/>
      <c r="AA226" s="20"/>
      <c r="AB226" s="20"/>
      <c r="AC226" s="20"/>
      <c r="AD226" s="20" t="n">
        <v>9</v>
      </c>
      <c r="AE226" s="20" t="n">
        <f aca="false">SUM(I226:AD226)</f>
        <v>556</v>
      </c>
    </row>
    <row r="227" s="1" customFormat="true" ht="16.5" hidden="false" customHeight="false" outlineLevel="0" collapsed="false">
      <c r="C227" s="29" t="s">
        <v>65</v>
      </c>
      <c r="D227" s="30" t="s">
        <v>66</v>
      </c>
      <c r="E227" s="30"/>
      <c r="F227" s="30"/>
      <c r="G227" s="30"/>
      <c r="H227" s="31" t="n">
        <f aca="false">SUM(H205:H226)</f>
        <v>13539</v>
      </c>
      <c r="I227" s="31" t="n">
        <f aca="false">SUM(I205:I226)</f>
        <v>47</v>
      </c>
      <c r="J227" s="31" t="n">
        <f aca="false">SUM(J205:J226)</f>
        <v>3867</v>
      </c>
      <c r="K227" s="31" t="n">
        <f aca="false">SUM(K205:K226)</f>
        <v>4866</v>
      </c>
      <c r="L227" s="31" t="n">
        <f aca="false">SUM(L205:L226)</f>
        <v>91</v>
      </c>
      <c r="M227" s="31" t="n">
        <f aca="false">SUM(M205:M226)</f>
        <v>39</v>
      </c>
      <c r="N227" s="31" t="n">
        <f aca="false">SUM(N205:N226)</f>
        <v>0</v>
      </c>
      <c r="O227" s="31" t="n">
        <f aca="false">SUM(O205:O226)</f>
        <v>0</v>
      </c>
      <c r="P227" s="31" t="n">
        <f aca="false">SUM(P205:P226)</f>
        <v>24</v>
      </c>
      <c r="Q227" s="31" t="n">
        <f aca="false">SUM(Q205:Q226)</f>
        <v>51</v>
      </c>
      <c r="R227" s="31" t="n">
        <f aca="false">SUM(R205:R226)</f>
        <v>1275</v>
      </c>
      <c r="S227" s="31" t="n">
        <f aca="false">SUM(S205:S226)</f>
        <v>0</v>
      </c>
      <c r="T227" s="31" t="n">
        <f aca="false">SUM(T205:T226)</f>
        <v>0</v>
      </c>
      <c r="U227" s="31" t="n">
        <f aca="false">SUM(U205:U226)</f>
        <v>48</v>
      </c>
      <c r="V227" s="31" t="n">
        <f aca="false">SUM(V205:V226)</f>
        <v>47</v>
      </c>
      <c r="W227" s="31" t="n">
        <f aca="false">SUM(W205:W226)</f>
        <v>0</v>
      </c>
      <c r="X227" s="31" t="n">
        <f aca="false">SUM(X205:X226)</f>
        <v>0</v>
      </c>
      <c r="Y227" s="31" t="n">
        <f aca="false">SUM(Y205:Y226)</f>
        <v>0</v>
      </c>
      <c r="Z227" s="31" t="n">
        <f aca="false">SUM(Z205:Z226)</f>
        <v>0</v>
      </c>
      <c r="AA227" s="31" t="n">
        <f aca="false">SUM(AA205:AA226)</f>
        <v>0</v>
      </c>
      <c r="AB227" s="31" t="n">
        <f aca="false">SUM(AB205:AB226)</f>
        <v>0</v>
      </c>
      <c r="AC227" s="31" t="n">
        <f aca="false">SUM(AC205:AC226)</f>
        <v>0</v>
      </c>
      <c r="AD227" s="31" t="n">
        <f aca="false">SUM(AD205:AD226)</f>
        <v>155</v>
      </c>
      <c r="AE227" s="31" t="n">
        <f aca="false">SUM(AE205:AE226)</f>
        <v>10510</v>
      </c>
    </row>
    <row r="228" s="1" customFormat="true" ht="16.5" hidden="false" customHeight="false" outlineLevel="0" collapsed="false">
      <c r="F228" s="3"/>
      <c r="G228" s="3"/>
      <c r="U228" s="1" t="n">
        <f aca="false">U227/2</f>
        <v>24</v>
      </c>
      <c r="V228" s="1" t="n">
        <f aca="false">V227/2</f>
        <v>23.5</v>
      </c>
    </row>
    <row r="229" s="1" customFormat="true" ht="16.5" hidden="false" customHeight="true" outlineLevel="0" collapsed="false">
      <c r="C229" s="29" t="s">
        <v>67</v>
      </c>
      <c r="D229" s="32" t="s">
        <v>68</v>
      </c>
      <c r="E229" s="32"/>
      <c r="F229" s="32"/>
      <c r="G229" s="32"/>
      <c r="H229" s="33" t="s">
        <v>8</v>
      </c>
      <c r="I229" s="9" t="s">
        <v>9</v>
      </c>
      <c r="J229" s="9" t="s">
        <v>10</v>
      </c>
      <c r="K229" s="9" t="s">
        <v>11</v>
      </c>
      <c r="L229" s="9" t="s">
        <v>12</v>
      </c>
      <c r="M229" s="9" t="s">
        <v>13</v>
      </c>
      <c r="N229" s="9" t="s">
        <v>14</v>
      </c>
      <c r="O229" s="9" t="s">
        <v>15</v>
      </c>
      <c r="P229" s="9" t="s">
        <v>16</v>
      </c>
      <c r="Q229" s="9" t="s">
        <v>17</v>
      </c>
      <c r="R229" s="9" t="s">
        <v>18</v>
      </c>
      <c r="S229" s="9" t="s">
        <v>19</v>
      </c>
      <c r="T229" s="9" t="s">
        <v>20</v>
      </c>
      <c r="U229" s="9" t="s">
        <v>24</v>
      </c>
      <c r="V229" s="9" t="s">
        <v>25</v>
      </c>
      <c r="W229" s="9" t="s">
        <v>26</v>
      </c>
      <c r="X229" s="9" t="s">
        <v>27</v>
      </c>
      <c r="Y229" s="9" t="s">
        <v>28</v>
      </c>
      <c r="Z229" s="9" t="s">
        <v>29</v>
      </c>
      <c r="AA229" s="9" t="s">
        <v>30</v>
      </c>
      <c r="AB229" s="9" t="s">
        <v>31</v>
      </c>
    </row>
    <row r="230" s="1" customFormat="true" ht="16.5" hidden="false" customHeight="false" outlineLevel="0" collapsed="false">
      <c r="D230" s="32"/>
      <c r="E230" s="32"/>
      <c r="F230" s="32"/>
      <c r="G230" s="32"/>
      <c r="H230" s="20" t="n">
        <f aca="false">H227</f>
        <v>13539</v>
      </c>
      <c r="I230" s="20" t="n">
        <f aca="false">I227+24</f>
        <v>71</v>
      </c>
      <c r="J230" s="20" t="n">
        <f aca="false">J227+24</f>
        <v>3891</v>
      </c>
      <c r="K230" s="20" t="n">
        <f aca="false">K227+24</f>
        <v>4890</v>
      </c>
      <c r="L230" s="20" t="n">
        <f aca="false">L227+23</f>
        <v>114</v>
      </c>
      <c r="M230" s="20" t="n">
        <f aca="false">M227</f>
        <v>39</v>
      </c>
      <c r="N230" s="20" t="n">
        <f aca="false">N227</f>
        <v>0</v>
      </c>
      <c r="O230" s="20" t="n">
        <f aca="false">O227</f>
        <v>0</v>
      </c>
      <c r="P230" s="20" t="n">
        <f aca="false">P227</f>
        <v>24</v>
      </c>
      <c r="Q230" s="20" t="n">
        <f aca="false">Q227</f>
        <v>51</v>
      </c>
      <c r="R230" s="20" t="n">
        <f aca="false">R227</f>
        <v>1275</v>
      </c>
      <c r="S230" s="20" t="n">
        <f aca="false">S227</f>
        <v>0</v>
      </c>
      <c r="T230" s="20" t="n">
        <f aca="false">T227</f>
        <v>0</v>
      </c>
      <c r="U230" s="20" t="n">
        <f aca="false">X205</f>
        <v>0</v>
      </c>
      <c r="V230" s="20" t="n">
        <f aca="false">Y205</f>
        <v>0</v>
      </c>
      <c r="W230" s="20" t="n">
        <f aca="false">Z205</f>
        <v>0</v>
      </c>
      <c r="X230" s="20" t="n">
        <f aca="false">AA205</f>
        <v>0</v>
      </c>
      <c r="Y230" s="20" t="n">
        <f aca="false">AB205</f>
        <v>0</v>
      </c>
      <c r="Z230" s="20" t="n">
        <f aca="false">AC227</f>
        <v>0</v>
      </c>
      <c r="AA230" s="20" t="n">
        <f aca="false">AD227</f>
        <v>155</v>
      </c>
      <c r="AB230" s="20" t="n">
        <f aca="false">SUM(I230:AA230)</f>
        <v>10510</v>
      </c>
    </row>
    <row r="231" s="1" customFormat="true" ht="16.5" hidden="false" customHeight="false" outlineLevel="0" collapsed="false">
      <c r="F231" s="3"/>
      <c r="G231" s="3"/>
    </row>
    <row r="232" s="1" customFormat="true" ht="30.75" hidden="false" customHeight="true" outlineLevel="0" collapsed="false">
      <c r="C232" s="29" t="s">
        <v>69</v>
      </c>
      <c r="D232" s="32" t="s">
        <v>70</v>
      </c>
      <c r="E232" s="32"/>
      <c r="F232" s="32"/>
      <c r="G232" s="32"/>
      <c r="H232" s="33" t="s">
        <v>8</v>
      </c>
      <c r="I232" s="34" t="s">
        <v>71</v>
      </c>
      <c r="J232" s="34"/>
      <c r="K232" s="34" t="s">
        <v>72</v>
      </c>
      <c r="L232" s="34"/>
      <c r="M232" s="9" t="s">
        <v>13</v>
      </c>
      <c r="N232" s="9" t="s">
        <v>14</v>
      </c>
      <c r="O232" s="9" t="s">
        <v>15</v>
      </c>
      <c r="P232" s="9" t="s">
        <v>16</v>
      </c>
      <c r="Q232" s="9" t="s">
        <v>17</v>
      </c>
      <c r="R232" s="9" t="s">
        <v>18</v>
      </c>
      <c r="S232" s="9" t="s">
        <v>19</v>
      </c>
      <c r="T232" s="9" t="s">
        <v>20</v>
      </c>
      <c r="U232" s="9" t="s">
        <v>24</v>
      </c>
      <c r="V232" s="9" t="s">
        <v>25</v>
      </c>
      <c r="W232" s="9" t="s">
        <v>26</v>
      </c>
      <c r="X232" s="9" t="s">
        <v>27</v>
      </c>
      <c r="Y232" s="9" t="s">
        <v>28</v>
      </c>
      <c r="Z232" s="9" t="s">
        <v>29</v>
      </c>
      <c r="AA232" s="9" t="s">
        <v>30</v>
      </c>
      <c r="AB232" s="9" t="s">
        <v>31</v>
      </c>
    </row>
    <row r="233" s="1" customFormat="true" ht="16.5" hidden="false" customHeight="false" outlineLevel="0" collapsed="false">
      <c r="D233" s="32"/>
      <c r="E233" s="32"/>
      <c r="F233" s="32"/>
      <c r="G233" s="32"/>
      <c r="H233" s="20" t="n">
        <f aca="false">H227</f>
        <v>13539</v>
      </c>
      <c r="I233" s="35" t="n">
        <f aca="false">I230+K230</f>
        <v>4961</v>
      </c>
      <c r="J233" s="35"/>
      <c r="K233" s="35" t="n">
        <f aca="false">J230+L230</f>
        <v>4005</v>
      </c>
      <c r="L233" s="35"/>
      <c r="M233" s="20" t="n">
        <f aca="false">M230</f>
        <v>39</v>
      </c>
      <c r="N233" s="20" t="s">
        <v>148</v>
      </c>
      <c r="O233" s="20" t="s">
        <v>148</v>
      </c>
      <c r="P233" s="20" t="n">
        <f aca="false">P230</f>
        <v>24</v>
      </c>
      <c r="Q233" s="20" t="n">
        <f aca="false">Q230</f>
        <v>51</v>
      </c>
      <c r="R233" s="20" t="n">
        <f aca="false">R230</f>
        <v>1275</v>
      </c>
      <c r="S233" s="18" t="s">
        <v>148</v>
      </c>
      <c r="T233" s="18" t="s">
        <v>148</v>
      </c>
      <c r="U233" s="18" t="s">
        <v>148</v>
      </c>
      <c r="V233" s="18" t="s">
        <v>148</v>
      </c>
      <c r="W233" s="18" t="s">
        <v>148</v>
      </c>
      <c r="X233" s="18" t="s">
        <v>148</v>
      </c>
      <c r="Y233" s="18" t="s">
        <v>148</v>
      </c>
      <c r="Z233" s="20" t="n">
        <f aca="false">Z230</f>
        <v>0</v>
      </c>
      <c r="AA233" s="20" t="n">
        <f aca="false">AA230</f>
        <v>155</v>
      </c>
      <c r="AB233" s="20" t="n">
        <f aca="false">SUM(I233:AA233)</f>
        <v>10510</v>
      </c>
    </row>
    <row r="236" s="1" customFormat="true" ht="16.5" hidden="false" customHeight="false" outlineLevel="0" collapsed="false">
      <c r="A236" s="5" t="s">
        <v>1</v>
      </c>
      <c r="B236" s="6" t="s">
        <v>2</v>
      </c>
      <c r="C236" s="7" t="s">
        <v>3</v>
      </c>
      <c r="D236" s="5" t="s">
        <v>4</v>
      </c>
      <c r="E236" s="5" t="s">
        <v>5</v>
      </c>
      <c r="F236" s="8" t="s">
        <v>6</v>
      </c>
      <c r="G236" s="8" t="s">
        <v>7</v>
      </c>
      <c r="H236" s="8" t="s">
        <v>8</v>
      </c>
      <c r="I236" s="9" t="s">
        <v>9</v>
      </c>
      <c r="J236" s="9" t="s">
        <v>10</v>
      </c>
      <c r="K236" s="9" t="s">
        <v>11</v>
      </c>
      <c r="L236" s="9" t="s">
        <v>12</v>
      </c>
      <c r="M236" s="9" t="s">
        <v>13</v>
      </c>
      <c r="N236" s="9" t="s">
        <v>14</v>
      </c>
      <c r="O236" s="9" t="s">
        <v>15</v>
      </c>
      <c r="P236" s="9" t="s">
        <v>16</v>
      </c>
      <c r="Q236" s="9" t="s">
        <v>17</v>
      </c>
      <c r="R236" s="9" t="s">
        <v>18</v>
      </c>
      <c r="S236" s="9" t="s">
        <v>19</v>
      </c>
      <c r="T236" s="9" t="s">
        <v>20</v>
      </c>
      <c r="U236" s="10" t="s">
        <v>21</v>
      </c>
      <c r="V236" s="10" t="s">
        <v>22</v>
      </c>
      <c r="W236" s="10" t="s">
        <v>23</v>
      </c>
      <c r="X236" s="9" t="s">
        <v>24</v>
      </c>
      <c r="Y236" s="9" t="s">
        <v>25</v>
      </c>
      <c r="Z236" s="9" t="s">
        <v>26</v>
      </c>
      <c r="AA236" s="9" t="s">
        <v>27</v>
      </c>
      <c r="AB236" s="9" t="s">
        <v>28</v>
      </c>
      <c r="AC236" s="9" t="s">
        <v>29</v>
      </c>
      <c r="AD236" s="9" t="s">
        <v>30</v>
      </c>
      <c r="AE236" s="9" t="s">
        <v>31</v>
      </c>
    </row>
    <row r="237" s="1" customFormat="true" ht="16.5" hidden="false" customHeight="false" outlineLevel="0" collapsed="false">
      <c r="A237" s="11" t="n">
        <v>1</v>
      </c>
      <c r="B237" s="12" t="n">
        <v>19</v>
      </c>
      <c r="C237" s="13" t="n">
        <v>303</v>
      </c>
      <c r="D237" s="17" t="s">
        <v>618</v>
      </c>
      <c r="E237" s="17"/>
      <c r="F237" s="16" t="n">
        <v>1461</v>
      </c>
      <c r="G237" s="17" t="s">
        <v>33</v>
      </c>
      <c r="H237" s="37" t="n">
        <v>654</v>
      </c>
      <c r="I237" s="20" t="n">
        <v>3</v>
      </c>
      <c r="J237" s="20" t="n">
        <v>159</v>
      </c>
      <c r="K237" s="20" t="n">
        <v>205</v>
      </c>
      <c r="L237" s="20" t="n">
        <v>1</v>
      </c>
      <c r="M237" s="20" t="n">
        <v>2</v>
      </c>
      <c r="N237" s="20" t="n">
        <v>21</v>
      </c>
      <c r="O237" s="20"/>
      <c r="P237" s="20"/>
      <c r="Q237" s="20"/>
      <c r="R237" s="20" t="n">
        <v>109</v>
      </c>
      <c r="S237" s="20"/>
      <c r="T237" s="20"/>
      <c r="U237" s="38" t="n">
        <v>1</v>
      </c>
      <c r="V237" s="38" t="n">
        <v>0</v>
      </c>
      <c r="W237" s="38"/>
      <c r="X237" s="20"/>
      <c r="Y237" s="20"/>
      <c r="Z237" s="20"/>
      <c r="AA237" s="20"/>
      <c r="AB237" s="20"/>
      <c r="AC237" s="20" t="n">
        <v>0</v>
      </c>
      <c r="AD237" s="20" t="n">
        <v>11</v>
      </c>
      <c r="AE237" s="20" t="n">
        <f aca="false">SUM(I237:AD237)</f>
        <v>512</v>
      </c>
    </row>
    <row r="238" s="1" customFormat="true" ht="16.5" hidden="false" customHeight="false" outlineLevel="0" collapsed="false">
      <c r="A238" s="11" t="n">
        <v>2</v>
      </c>
      <c r="B238" s="12" t="n">
        <v>19</v>
      </c>
      <c r="C238" s="13" t="n">
        <v>303</v>
      </c>
      <c r="D238" s="17" t="s">
        <v>618</v>
      </c>
      <c r="E238" s="17"/>
      <c r="F238" s="16" t="n">
        <v>1461</v>
      </c>
      <c r="G238" s="17" t="s">
        <v>34</v>
      </c>
      <c r="H238" s="37" t="n">
        <v>654</v>
      </c>
      <c r="I238" s="20" t="n">
        <v>4</v>
      </c>
      <c r="J238" s="20" t="n">
        <v>157</v>
      </c>
      <c r="K238" s="20" t="n">
        <v>188</v>
      </c>
      <c r="L238" s="20" t="n">
        <v>1</v>
      </c>
      <c r="M238" s="20" t="n">
        <v>3</v>
      </c>
      <c r="N238" s="20" t="n">
        <v>21</v>
      </c>
      <c r="O238" s="20"/>
      <c r="P238" s="20"/>
      <c r="Q238" s="20"/>
      <c r="R238" s="20" t="n">
        <v>124</v>
      </c>
      <c r="S238" s="20"/>
      <c r="T238" s="20"/>
      <c r="U238" s="38" t="n">
        <v>2</v>
      </c>
      <c r="V238" s="38" t="n">
        <v>1</v>
      </c>
      <c r="W238" s="38"/>
      <c r="X238" s="20"/>
      <c r="Y238" s="20"/>
      <c r="Z238" s="20"/>
      <c r="AA238" s="20"/>
      <c r="AB238" s="20"/>
      <c r="AC238" s="20" t="n">
        <v>0</v>
      </c>
      <c r="AD238" s="20" t="n">
        <v>12</v>
      </c>
      <c r="AE238" s="20" t="n">
        <f aca="false">SUM(I238:AD238)</f>
        <v>513</v>
      </c>
    </row>
    <row r="239" s="1" customFormat="true" ht="16.5" hidden="false" customHeight="false" outlineLevel="0" collapsed="false">
      <c r="A239" s="11" t="n">
        <v>3</v>
      </c>
      <c r="B239" s="12" t="n">
        <v>19</v>
      </c>
      <c r="C239" s="13" t="n">
        <v>303</v>
      </c>
      <c r="D239" s="17" t="s">
        <v>618</v>
      </c>
      <c r="E239" s="17"/>
      <c r="F239" s="16" t="n">
        <v>1461</v>
      </c>
      <c r="G239" s="17" t="s">
        <v>35</v>
      </c>
      <c r="H239" s="37" t="n">
        <v>653</v>
      </c>
      <c r="I239" s="20" t="n">
        <v>0</v>
      </c>
      <c r="J239" s="20" t="n">
        <v>164</v>
      </c>
      <c r="K239" s="20" t="n">
        <v>199</v>
      </c>
      <c r="L239" s="20" t="n">
        <v>0</v>
      </c>
      <c r="M239" s="20" t="n">
        <v>0</v>
      </c>
      <c r="N239" s="20" t="n">
        <v>32</v>
      </c>
      <c r="O239" s="20"/>
      <c r="P239" s="20"/>
      <c r="Q239" s="20"/>
      <c r="R239" s="20" t="n">
        <v>127</v>
      </c>
      <c r="S239" s="20"/>
      <c r="T239" s="20"/>
      <c r="U239" s="38" t="n">
        <v>10</v>
      </c>
      <c r="V239" s="38" t="n">
        <v>3</v>
      </c>
      <c r="W239" s="38"/>
      <c r="X239" s="20"/>
      <c r="Y239" s="20"/>
      <c r="Z239" s="20"/>
      <c r="AA239" s="20"/>
      <c r="AB239" s="20"/>
      <c r="AC239" s="20" t="n">
        <v>0</v>
      </c>
      <c r="AD239" s="20" t="n">
        <v>14</v>
      </c>
      <c r="AE239" s="20" t="n">
        <f aca="false">SUM(I239:AD239)</f>
        <v>549</v>
      </c>
    </row>
    <row r="240" s="1" customFormat="true" ht="16.5" hidden="false" customHeight="false" outlineLevel="0" collapsed="false">
      <c r="A240" s="11" t="n">
        <v>4</v>
      </c>
      <c r="B240" s="12" t="n">
        <v>19</v>
      </c>
      <c r="C240" s="13" t="n">
        <v>303</v>
      </c>
      <c r="D240" s="17" t="s">
        <v>618</v>
      </c>
      <c r="E240" s="17"/>
      <c r="F240" s="16" t="n">
        <v>1462</v>
      </c>
      <c r="G240" s="17" t="s">
        <v>33</v>
      </c>
      <c r="H240" s="37" t="n">
        <v>706</v>
      </c>
      <c r="I240" s="20" t="n">
        <v>2</v>
      </c>
      <c r="J240" s="20" t="n">
        <v>281</v>
      </c>
      <c r="K240" s="20" t="n">
        <v>133</v>
      </c>
      <c r="L240" s="20" t="n">
        <v>1</v>
      </c>
      <c r="M240" s="20" t="n">
        <v>2</v>
      </c>
      <c r="N240" s="20" t="n">
        <v>27</v>
      </c>
      <c r="O240" s="20"/>
      <c r="P240" s="20"/>
      <c r="Q240" s="20"/>
      <c r="R240" s="20" t="n">
        <v>121</v>
      </c>
      <c r="S240" s="20"/>
      <c r="T240" s="20"/>
      <c r="U240" s="38" t="n">
        <v>1</v>
      </c>
      <c r="V240" s="38" t="n">
        <v>4</v>
      </c>
      <c r="W240" s="38"/>
      <c r="X240" s="20"/>
      <c r="Y240" s="20"/>
      <c r="Z240" s="20"/>
      <c r="AA240" s="20"/>
      <c r="AB240" s="20"/>
      <c r="AC240" s="20" t="n">
        <v>0</v>
      </c>
      <c r="AD240" s="20" t="n">
        <v>12</v>
      </c>
      <c r="AE240" s="20" t="n">
        <f aca="false">SUM(I240:AD240)</f>
        <v>584</v>
      </c>
    </row>
    <row r="241" s="1" customFormat="true" ht="16.5" hidden="false" customHeight="false" outlineLevel="0" collapsed="false">
      <c r="A241" s="11" t="n">
        <v>5</v>
      </c>
      <c r="B241" s="12" t="n">
        <v>19</v>
      </c>
      <c r="C241" s="13" t="n">
        <v>303</v>
      </c>
      <c r="D241" s="17" t="s">
        <v>618</v>
      </c>
      <c r="E241" s="17"/>
      <c r="F241" s="16" t="n">
        <v>1462</v>
      </c>
      <c r="G241" s="17" t="s">
        <v>34</v>
      </c>
      <c r="H241" s="37" t="n">
        <v>706</v>
      </c>
      <c r="I241" s="20" t="n">
        <v>1</v>
      </c>
      <c r="J241" s="20" t="n">
        <v>226</v>
      </c>
      <c r="K241" s="20" t="n">
        <v>162</v>
      </c>
      <c r="L241" s="20" t="n">
        <v>3</v>
      </c>
      <c r="M241" s="20" t="n">
        <v>2</v>
      </c>
      <c r="N241" s="20" t="n">
        <v>24</v>
      </c>
      <c r="O241" s="20"/>
      <c r="P241" s="20"/>
      <c r="Q241" s="20"/>
      <c r="R241" s="20" t="n">
        <v>147</v>
      </c>
      <c r="S241" s="20"/>
      <c r="T241" s="20"/>
      <c r="U241" s="38" t="n">
        <v>0</v>
      </c>
      <c r="V241" s="38" t="n">
        <v>2</v>
      </c>
      <c r="W241" s="38"/>
      <c r="X241" s="20"/>
      <c r="Y241" s="20"/>
      <c r="Z241" s="20"/>
      <c r="AA241" s="20"/>
      <c r="AB241" s="20"/>
      <c r="AC241" s="20" t="n">
        <v>0</v>
      </c>
      <c r="AD241" s="20" t="n">
        <v>2</v>
      </c>
      <c r="AE241" s="20" t="n">
        <f aca="false">SUM(I241:AD241)</f>
        <v>569</v>
      </c>
    </row>
    <row r="242" s="1" customFormat="true" ht="16.5" hidden="false" customHeight="false" outlineLevel="0" collapsed="false">
      <c r="C242" s="29" t="s">
        <v>65</v>
      </c>
      <c r="D242" s="30" t="s">
        <v>66</v>
      </c>
      <c r="E242" s="30"/>
      <c r="F242" s="30"/>
      <c r="G242" s="30"/>
      <c r="H242" s="31" t="n">
        <f aca="false">SUM(H237:H241)</f>
        <v>3373</v>
      </c>
      <c r="I242" s="31" t="n">
        <f aca="false">SUM(I237:I241)</f>
        <v>10</v>
      </c>
      <c r="J242" s="31" t="n">
        <f aca="false">SUM(J237:J241)</f>
        <v>987</v>
      </c>
      <c r="K242" s="31" t="n">
        <f aca="false">SUM(K237:K241)</f>
        <v>887</v>
      </c>
      <c r="L242" s="31" t="n">
        <f aca="false">SUM(L237:L241)</f>
        <v>6</v>
      </c>
      <c r="M242" s="31" t="n">
        <f aca="false">SUM(M237:M241)</f>
        <v>9</v>
      </c>
      <c r="N242" s="31" t="n">
        <f aca="false">SUM(N237:N241)</f>
        <v>125</v>
      </c>
      <c r="O242" s="31" t="n">
        <f aca="false">SUM(O237:O241)</f>
        <v>0</v>
      </c>
      <c r="P242" s="31" t="n">
        <f aca="false">SUM(P237:P241)</f>
        <v>0</v>
      </c>
      <c r="Q242" s="31" t="n">
        <f aca="false">SUM(Q237:Q241)</f>
        <v>0</v>
      </c>
      <c r="R242" s="31" t="n">
        <f aca="false">SUM(R237:R241)</f>
        <v>628</v>
      </c>
      <c r="S242" s="31" t="n">
        <f aca="false">SUM(S237:S241)</f>
        <v>0</v>
      </c>
      <c r="T242" s="31" t="n">
        <f aca="false">SUM(T237:T241)</f>
        <v>0</v>
      </c>
      <c r="U242" s="31" t="n">
        <f aca="false">SUM(U237:U241)</f>
        <v>14</v>
      </c>
      <c r="V242" s="31" t="n">
        <f aca="false">SUM(V237:V241)</f>
        <v>10</v>
      </c>
      <c r="W242" s="31" t="n">
        <f aca="false">SUM(W237:W241)</f>
        <v>0</v>
      </c>
      <c r="X242" s="31" t="n">
        <f aca="false">SUM(X237:X241)</f>
        <v>0</v>
      </c>
      <c r="Y242" s="31" t="n">
        <f aca="false">SUM(Y237:Y241)</f>
        <v>0</v>
      </c>
      <c r="Z242" s="31" t="n">
        <f aca="false">SUM(Z237:Z241)</f>
        <v>0</v>
      </c>
      <c r="AA242" s="31" t="n">
        <f aca="false">SUM(AA237:AA241)</f>
        <v>0</v>
      </c>
      <c r="AB242" s="31" t="n">
        <f aca="false">SUM(AB237:AB241)</f>
        <v>0</v>
      </c>
      <c r="AC242" s="31" t="n">
        <f aca="false">SUM(AC237:AC241)</f>
        <v>0</v>
      </c>
      <c r="AD242" s="31" t="n">
        <f aca="false">SUM(AD237:AD241)</f>
        <v>51</v>
      </c>
      <c r="AE242" s="31" t="n">
        <f aca="false">SUM(AE237:AE241)</f>
        <v>2727</v>
      </c>
    </row>
    <row r="243" s="1" customFormat="true" ht="16.5" hidden="false" customHeight="false" outlineLevel="0" collapsed="false">
      <c r="F243" s="3"/>
      <c r="G243" s="3"/>
      <c r="U243" s="1" t="n">
        <f aca="false">U242/2</f>
        <v>7</v>
      </c>
      <c r="V243" s="1" t="n">
        <f aca="false">V242/2</f>
        <v>5</v>
      </c>
    </row>
    <row r="244" s="1" customFormat="true" ht="16.5" hidden="false" customHeight="true" outlineLevel="0" collapsed="false">
      <c r="C244" s="29" t="s">
        <v>67</v>
      </c>
      <c r="D244" s="32" t="s">
        <v>68</v>
      </c>
      <c r="E244" s="32"/>
      <c r="F244" s="32"/>
      <c r="G244" s="32"/>
      <c r="H244" s="33" t="s">
        <v>8</v>
      </c>
      <c r="I244" s="9" t="s">
        <v>9</v>
      </c>
      <c r="J244" s="9" t="s">
        <v>10</v>
      </c>
      <c r="K244" s="9" t="s">
        <v>11</v>
      </c>
      <c r="L244" s="9" t="s">
        <v>12</v>
      </c>
      <c r="M244" s="9" t="s">
        <v>13</v>
      </c>
      <c r="N244" s="9" t="s">
        <v>14</v>
      </c>
      <c r="O244" s="9" t="s">
        <v>15</v>
      </c>
      <c r="P244" s="9" t="s">
        <v>16</v>
      </c>
      <c r="Q244" s="9" t="s">
        <v>17</v>
      </c>
      <c r="R244" s="9" t="s">
        <v>18</v>
      </c>
      <c r="S244" s="9" t="s">
        <v>19</v>
      </c>
      <c r="T244" s="9" t="s">
        <v>20</v>
      </c>
      <c r="U244" s="9" t="s">
        <v>24</v>
      </c>
      <c r="V244" s="9" t="s">
        <v>25</v>
      </c>
      <c r="W244" s="9" t="s">
        <v>26</v>
      </c>
      <c r="X244" s="9" t="s">
        <v>27</v>
      </c>
      <c r="Y244" s="9" t="s">
        <v>28</v>
      </c>
      <c r="Z244" s="9" t="s">
        <v>29</v>
      </c>
      <c r="AA244" s="9" t="s">
        <v>30</v>
      </c>
      <c r="AB244" s="9" t="s">
        <v>31</v>
      </c>
    </row>
    <row r="245" s="1" customFormat="true" ht="16.5" hidden="false" customHeight="false" outlineLevel="0" collapsed="false">
      <c r="D245" s="32"/>
      <c r="E245" s="32"/>
      <c r="F245" s="32"/>
      <c r="G245" s="32"/>
      <c r="H245" s="20" t="n">
        <f aca="false">H242</f>
        <v>3373</v>
      </c>
      <c r="I245" s="20" t="n">
        <f aca="false">I242+7</f>
        <v>17</v>
      </c>
      <c r="J245" s="20" t="n">
        <f aca="false">J242+5</f>
        <v>992</v>
      </c>
      <c r="K245" s="20" t="n">
        <f aca="false">K242+7</f>
        <v>894</v>
      </c>
      <c r="L245" s="20" t="n">
        <f aca="false">L242+5</f>
        <v>11</v>
      </c>
      <c r="M245" s="20" t="n">
        <f aca="false">M242</f>
        <v>9</v>
      </c>
      <c r="N245" s="20" t="n">
        <f aca="false">N242</f>
        <v>125</v>
      </c>
      <c r="O245" s="20" t="n">
        <f aca="false">O242</f>
        <v>0</v>
      </c>
      <c r="P245" s="20" t="n">
        <f aca="false">P242</f>
        <v>0</v>
      </c>
      <c r="Q245" s="20" t="n">
        <f aca="false">Q242</f>
        <v>0</v>
      </c>
      <c r="R245" s="20" t="n">
        <f aca="false">R242</f>
        <v>628</v>
      </c>
      <c r="S245" s="20" t="n">
        <f aca="false">S242</f>
        <v>0</v>
      </c>
      <c r="T245" s="20" t="n">
        <f aca="false">T242</f>
        <v>0</v>
      </c>
      <c r="U245" s="20" t="n">
        <f aca="false">X237</f>
        <v>0</v>
      </c>
      <c r="V245" s="20" t="n">
        <f aca="false">Y237</f>
        <v>0</v>
      </c>
      <c r="W245" s="20" t="n">
        <f aca="false">Z237</f>
        <v>0</v>
      </c>
      <c r="X245" s="20" t="n">
        <f aca="false">AA237</f>
        <v>0</v>
      </c>
      <c r="Y245" s="20" t="n">
        <f aca="false">AB237</f>
        <v>0</v>
      </c>
      <c r="Z245" s="20" t="n">
        <f aca="false">AC242</f>
        <v>0</v>
      </c>
      <c r="AA245" s="20" t="n">
        <f aca="false">AD242</f>
        <v>51</v>
      </c>
      <c r="AB245" s="20" t="n">
        <f aca="false">SUM(I245:AA245)</f>
        <v>2727</v>
      </c>
    </row>
    <row r="246" s="1" customFormat="true" ht="16.5" hidden="false" customHeight="false" outlineLevel="0" collapsed="false">
      <c r="F246" s="3"/>
      <c r="G246" s="3"/>
    </row>
    <row r="247" s="1" customFormat="true" ht="30.75" hidden="false" customHeight="true" outlineLevel="0" collapsed="false">
      <c r="C247" s="29" t="s">
        <v>69</v>
      </c>
      <c r="D247" s="32" t="s">
        <v>70</v>
      </c>
      <c r="E247" s="32"/>
      <c r="F247" s="32"/>
      <c r="G247" s="32"/>
      <c r="H247" s="33" t="s">
        <v>8</v>
      </c>
      <c r="I247" s="34" t="s">
        <v>71</v>
      </c>
      <c r="J247" s="34"/>
      <c r="K247" s="34" t="s">
        <v>72</v>
      </c>
      <c r="L247" s="34"/>
      <c r="M247" s="9" t="s">
        <v>13</v>
      </c>
      <c r="N247" s="9" t="s">
        <v>14</v>
      </c>
      <c r="O247" s="9" t="s">
        <v>15</v>
      </c>
      <c r="P247" s="9" t="s">
        <v>16</v>
      </c>
      <c r="Q247" s="9" t="s">
        <v>17</v>
      </c>
      <c r="R247" s="9" t="s">
        <v>18</v>
      </c>
      <c r="S247" s="9" t="s">
        <v>19</v>
      </c>
      <c r="T247" s="9" t="s">
        <v>20</v>
      </c>
      <c r="U247" s="9" t="s">
        <v>24</v>
      </c>
      <c r="V247" s="9" t="s">
        <v>25</v>
      </c>
      <c r="W247" s="9" t="s">
        <v>26</v>
      </c>
      <c r="X247" s="9" t="s">
        <v>27</v>
      </c>
      <c r="Y247" s="9" t="s">
        <v>28</v>
      </c>
      <c r="Z247" s="9" t="s">
        <v>29</v>
      </c>
      <c r="AA247" s="9" t="s">
        <v>30</v>
      </c>
      <c r="AB247" s="9" t="s">
        <v>31</v>
      </c>
    </row>
    <row r="248" s="1" customFormat="true" ht="16.5" hidden="false" customHeight="false" outlineLevel="0" collapsed="false">
      <c r="D248" s="32"/>
      <c r="E248" s="32"/>
      <c r="F248" s="32"/>
      <c r="G248" s="32"/>
      <c r="H248" s="20" t="n">
        <f aca="false">H242</f>
        <v>3373</v>
      </c>
      <c r="I248" s="35" t="n">
        <f aca="false">I245+K245</f>
        <v>911</v>
      </c>
      <c r="J248" s="35"/>
      <c r="K248" s="35" t="n">
        <f aca="false">J245+L245</f>
        <v>1003</v>
      </c>
      <c r="L248" s="35"/>
      <c r="M248" s="20" t="n">
        <f aca="false">M245</f>
        <v>9</v>
      </c>
      <c r="N248" s="20" t="n">
        <f aca="false">N245</f>
        <v>125</v>
      </c>
      <c r="O248" s="18" t="s">
        <v>148</v>
      </c>
      <c r="P248" s="18" t="s">
        <v>148</v>
      </c>
      <c r="Q248" s="18" t="s">
        <v>148</v>
      </c>
      <c r="R248" s="20" t="n">
        <f aca="false">R245</f>
        <v>628</v>
      </c>
      <c r="S248" s="18" t="s">
        <v>148</v>
      </c>
      <c r="T248" s="18" t="s">
        <v>148</v>
      </c>
      <c r="U248" s="18" t="s">
        <v>148</v>
      </c>
      <c r="V248" s="18" t="s">
        <v>148</v>
      </c>
      <c r="W248" s="18" t="s">
        <v>148</v>
      </c>
      <c r="X248" s="18" t="s">
        <v>148</v>
      </c>
      <c r="Y248" s="18" t="s">
        <v>148</v>
      </c>
      <c r="Z248" s="20" t="n">
        <f aca="false">Z245</f>
        <v>0</v>
      </c>
      <c r="AA248" s="20" t="n">
        <f aca="false">AA245</f>
        <v>51</v>
      </c>
      <c r="AB248" s="20" t="n">
        <f aca="false">SUM(I248:AA248)</f>
        <v>2727</v>
      </c>
    </row>
    <row r="251" s="1" customFormat="true" ht="16.5" hidden="false" customHeight="false" outlineLevel="0" collapsed="false">
      <c r="A251" s="5" t="s">
        <v>1</v>
      </c>
      <c r="B251" s="6" t="s">
        <v>2</v>
      </c>
      <c r="C251" s="7" t="s">
        <v>3</v>
      </c>
      <c r="D251" s="5" t="s">
        <v>4</v>
      </c>
      <c r="E251" s="5" t="s">
        <v>5</v>
      </c>
      <c r="F251" s="8" t="s">
        <v>6</v>
      </c>
      <c r="G251" s="8" t="s">
        <v>7</v>
      </c>
      <c r="H251" s="8" t="s">
        <v>8</v>
      </c>
      <c r="I251" s="9" t="s">
        <v>9</v>
      </c>
      <c r="J251" s="9" t="s">
        <v>10</v>
      </c>
      <c r="K251" s="9" t="s">
        <v>11</v>
      </c>
      <c r="L251" s="9" t="s">
        <v>12</v>
      </c>
      <c r="M251" s="9" t="s">
        <v>13</v>
      </c>
      <c r="N251" s="9" t="s">
        <v>14</v>
      </c>
      <c r="O251" s="9" t="s">
        <v>15</v>
      </c>
      <c r="P251" s="9" t="s">
        <v>16</v>
      </c>
      <c r="Q251" s="9" t="s">
        <v>17</v>
      </c>
      <c r="R251" s="9" t="s">
        <v>18</v>
      </c>
      <c r="S251" s="9" t="s">
        <v>19</v>
      </c>
      <c r="T251" s="9" t="s">
        <v>20</v>
      </c>
      <c r="U251" s="10" t="s">
        <v>21</v>
      </c>
      <c r="V251" s="10" t="s">
        <v>22</v>
      </c>
      <c r="W251" s="10" t="s">
        <v>23</v>
      </c>
      <c r="X251" s="9" t="s">
        <v>24</v>
      </c>
      <c r="Y251" s="9" t="s">
        <v>25</v>
      </c>
      <c r="Z251" s="9" t="s">
        <v>26</v>
      </c>
      <c r="AA251" s="9" t="s">
        <v>27</v>
      </c>
      <c r="AB251" s="9" t="s">
        <v>28</v>
      </c>
      <c r="AC251" s="9" t="s">
        <v>29</v>
      </c>
      <c r="AD251" s="9" t="s">
        <v>30</v>
      </c>
      <c r="AE251" s="9" t="s">
        <v>31</v>
      </c>
    </row>
    <row r="252" s="1" customFormat="true" ht="16.5" hidden="false" customHeight="false" outlineLevel="0" collapsed="false">
      <c r="A252" s="11" t="n">
        <v>1</v>
      </c>
      <c r="B252" s="354" t="n">
        <v>19</v>
      </c>
      <c r="C252" s="13" t="n">
        <v>306</v>
      </c>
      <c r="D252" s="17" t="s">
        <v>619</v>
      </c>
      <c r="E252" s="17"/>
      <c r="F252" s="16" t="n">
        <v>1472</v>
      </c>
      <c r="G252" s="17" t="s">
        <v>33</v>
      </c>
      <c r="H252" s="37" t="n">
        <v>738</v>
      </c>
      <c r="I252" s="20" t="n">
        <v>1</v>
      </c>
      <c r="J252" s="20" t="n">
        <v>165</v>
      </c>
      <c r="K252" s="20" t="n">
        <v>50</v>
      </c>
      <c r="L252" s="20" t="n">
        <v>4</v>
      </c>
      <c r="M252" s="20" t="n">
        <v>50</v>
      </c>
      <c r="N252" s="20" t="n">
        <v>0</v>
      </c>
      <c r="O252" s="20" t="n">
        <v>149</v>
      </c>
      <c r="P252" s="20" t="n">
        <v>27</v>
      </c>
      <c r="Q252" s="20"/>
      <c r="R252" s="20" t="n">
        <v>102</v>
      </c>
      <c r="S252" s="20"/>
      <c r="T252" s="20" t="n">
        <v>11</v>
      </c>
      <c r="U252" s="38" t="n">
        <v>0</v>
      </c>
      <c r="V252" s="38" t="n">
        <v>2</v>
      </c>
      <c r="W252" s="38"/>
      <c r="X252" s="20"/>
      <c r="Y252" s="20"/>
      <c r="Z252" s="20"/>
      <c r="AA252" s="20"/>
      <c r="AB252" s="20"/>
      <c r="AC252" s="20"/>
      <c r="AD252" s="20" t="n">
        <v>5</v>
      </c>
      <c r="AE252" s="20" t="n">
        <f aca="false">SUM(I252:AD252)</f>
        <v>566</v>
      </c>
    </row>
    <row r="253" s="1" customFormat="true" ht="16.5" hidden="false" customHeight="false" outlineLevel="0" collapsed="false">
      <c r="A253" s="11" t="n">
        <v>2</v>
      </c>
      <c r="B253" s="354" t="n">
        <v>19</v>
      </c>
      <c r="C253" s="13" t="n">
        <v>306</v>
      </c>
      <c r="D253" s="17" t="s">
        <v>619</v>
      </c>
      <c r="E253" s="17"/>
      <c r="F253" s="16" t="n">
        <v>1472</v>
      </c>
      <c r="G253" s="17" t="s">
        <v>34</v>
      </c>
      <c r="H253" s="37" t="n">
        <v>738</v>
      </c>
      <c r="I253" s="20" t="n">
        <v>3</v>
      </c>
      <c r="J253" s="20" t="n">
        <v>218</v>
      </c>
      <c r="K253" s="20" t="n">
        <v>47</v>
      </c>
      <c r="L253" s="20" t="n">
        <v>1</v>
      </c>
      <c r="M253" s="20" t="n">
        <v>49</v>
      </c>
      <c r="N253" s="20" t="n">
        <v>0</v>
      </c>
      <c r="O253" s="20" t="n">
        <v>114</v>
      </c>
      <c r="P253" s="20" t="n">
        <v>15</v>
      </c>
      <c r="Q253" s="20"/>
      <c r="R253" s="20" t="n">
        <v>63</v>
      </c>
      <c r="S253" s="20"/>
      <c r="T253" s="20" t="n">
        <v>13</v>
      </c>
      <c r="U253" s="38" t="n">
        <v>3</v>
      </c>
      <c r="V253" s="38" t="n">
        <v>3</v>
      </c>
      <c r="W253" s="38"/>
      <c r="X253" s="20"/>
      <c r="Y253" s="20"/>
      <c r="Z253" s="20"/>
      <c r="AA253" s="20"/>
      <c r="AB253" s="20"/>
      <c r="AC253" s="20"/>
      <c r="AD253" s="20" t="n">
        <v>12</v>
      </c>
      <c r="AE253" s="20" t="n">
        <f aca="false">SUM(I253:AD253)</f>
        <v>541</v>
      </c>
    </row>
    <row r="254" s="1" customFormat="true" ht="16.5" hidden="false" customHeight="false" outlineLevel="0" collapsed="false">
      <c r="A254" s="11" t="n">
        <v>3</v>
      </c>
      <c r="B254" s="354" t="n">
        <v>19</v>
      </c>
      <c r="C254" s="13" t="n">
        <v>306</v>
      </c>
      <c r="D254" s="17" t="s">
        <v>619</v>
      </c>
      <c r="E254" s="17"/>
      <c r="F254" s="16" t="n">
        <v>1472</v>
      </c>
      <c r="G254" s="17" t="s">
        <v>35</v>
      </c>
      <c r="H254" s="37" t="n">
        <v>737</v>
      </c>
      <c r="I254" s="20" t="n">
        <v>3</v>
      </c>
      <c r="J254" s="20" t="n">
        <v>168</v>
      </c>
      <c r="K254" s="20" t="n">
        <v>49</v>
      </c>
      <c r="L254" s="20" t="n">
        <v>2</v>
      </c>
      <c r="M254" s="20" t="n">
        <v>71</v>
      </c>
      <c r="N254" s="20" t="n">
        <v>0</v>
      </c>
      <c r="O254" s="20" t="n">
        <v>141</v>
      </c>
      <c r="P254" s="20" t="n">
        <v>20</v>
      </c>
      <c r="Q254" s="20"/>
      <c r="R254" s="20" t="n">
        <v>78</v>
      </c>
      <c r="S254" s="20"/>
      <c r="T254" s="20" t="n">
        <v>13</v>
      </c>
      <c r="U254" s="38" t="n">
        <v>1</v>
      </c>
      <c r="V254" s="38" t="n">
        <v>1</v>
      </c>
      <c r="W254" s="38"/>
      <c r="X254" s="20"/>
      <c r="Y254" s="20"/>
      <c r="Z254" s="20"/>
      <c r="AA254" s="20"/>
      <c r="AB254" s="20"/>
      <c r="AC254" s="20"/>
      <c r="AD254" s="20" t="n">
        <v>17</v>
      </c>
      <c r="AE254" s="20" t="n">
        <f aca="false">SUM(I254:AD254)</f>
        <v>564</v>
      </c>
    </row>
    <row r="255" s="1" customFormat="true" ht="16.5" hidden="false" customHeight="false" outlineLevel="0" collapsed="false">
      <c r="C255" s="29" t="s">
        <v>65</v>
      </c>
      <c r="D255" s="30" t="s">
        <v>66</v>
      </c>
      <c r="E255" s="30"/>
      <c r="F255" s="30"/>
      <c r="G255" s="30"/>
      <c r="H255" s="31" t="n">
        <f aca="false">SUM(H252:H254)</f>
        <v>2213</v>
      </c>
      <c r="I255" s="31" t="n">
        <f aca="false">SUM(I252:I254)</f>
        <v>7</v>
      </c>
      <c r="J255" s="31" t="n">
        <f aca="false">SUM(J252:J254)</f>
        <v>551</v>
      </c>
      <c r="K255" s="31" t="n">
        <f aca="false">SUM(K252:K254)</f>
        <v>146</v>
      </c>
      <c r="L255" s="31" t="n">
        <f aca="false">SUM(L252:L254)</f>
        <v>7</v>
      </c>
      <c r="M255" s="31" t="n">
        <f aca="false">SUM(M252:M254)</f>
        <v>170</v>
      </c>
      <c r="N255" s="31" t="n">
        <f aca="false">SUM(N252:N254)</f>
        <v>0</v>
      </c>
      <c r="O255" s="31" t="n">
        <f aca="false">SUM(O252:O254)</f>
        <v>404</v>
      </c>
      <c r="P255" s="31" t="n">
        <f aca="false">SUM(P252:P254)</f>
        <v>62</v>
      </c>
      <c r="Q255" s="31" t="n">
        <f aca="false">SUM(Q252:Q254)</f>
        <v>0</v>
      </c>
      <c r="R255" s="31" t="n">
        <f aca="false">SUM(R252:R254)</f>
        <v>243</v>
      </c>
      <c r="S255" s="31" t="n">
        <f aca="false">SUM(S252:S254)</f>
        <v>0</v>
      </c>
      <c r="T255" s="31" t="n">
        <f aca="false">SUM(T252:T254)</f>
        <v>37</v>
      </c>
      <c r="U255" s="31" t="n">
        <f aca="false">SUM(U252:U254)</f>
        <v>4</v>
      </c>
      <c r="V255" s="31" t="n">
        <f aca="false">SUM(V252:V254)</f>
        <v>6</v>
      </c>
      <c r="W255" s="31" t="n">
        <f aca="false">SUM(W252:W254)</f>
        <v>0</v>
      </c>
      <c r="X255" s="31" t="n">
        <f aca="false">SUM(X252:X254)</f>
        <v>0</v>
      </c>
      <c r="Y255" s="31" t="n">
        <f aca="false">SUM(Y252:Y254)</f>
        <v>0</v>
      </c>
      <c r="Z255" s="31" t="n">
        <f aca="false">SUM(Z252:Z254)</f>
        <v>0</v>
      </c>
      <c r="AA255" s="31" t="n">
        <f aca="false">SUM(AA252:AA254)</f>
        <v>0</v>
      </c>
      <c r="AB255" s="31" t="n">
        <f aca="false">SUM(AB252:AB254)</f>
        <v>0</v>
      </c>
      <c r="AC255" s="31" t="n">
        <f aca="false">SUM(AC252:AC254)</f>
        <v>0</v>
      </c>
      <c r="AD255" s="31" t="n">
        <f aca="false">SUM(AD252:AD254)</f>
        <v>34</v>
      </c>
      <c r="AE255" s="31" t="n">
        <f aca="false">SUM(AE252:AE254)</f>
        <v>1671</v>
      </c>
    </row>
    <row r="256" s="1" customFormat="true" ht="16.5" hidden="false" customHeight="false" outlineLevel="0" collapsed="false">
      <c r="F256" s="3"/>
      <c r="G256" s="3"/>
      <c r="U256" s="1" t="n">
        <f aca="false">U255/2</f>
        <v>2</v>
      </c>
      <c r="V256" s="1" t="n">
        <f aca="false">V255/2</f>
        <v>3</v>
      </c>
    </row>
    <row r="257" s="1" customFormat="true" ht="16.5" hidden="false" customHeight="true" outlineLevel="0" collapsed="false">
      <c r="C257" s="29" t="s">
        <v>67</v>
      </c>
      <c r="D257" s="32" t="s">
        <v>68</v>
      </c>
      <c r="E257" s="32"/>
      <c r="F257" s="32"/>
      <c r="G257" s="32"/>
      <c r="H257" s="33" t="s">
        <v>8</v>
      </c>
      <c r="I257" s="9" t="s">
        <v>9</v>
      </c>
      <c r="J257" s="9" t="s">
        <v>10</v>
      </c>
      <c r="K257" s="9" t="s">
        <v>11</v>
      </c>
      <c r="L257" s="9" t="s">
        <v>12</v>
      </c>
      <c r="M257" s="9" t="s">
        <v>13</v>
      </c>
      <c r="N257" s="9" t="s">
        <v>14</v>
      </c>
      <c r="O257" s="9" t="s">
        <v>15</v>
      </c>
      <c r="P257" s="9" t="s">
        <v>16</v>
      </c>
      <c r="Q257" s="9" t="s">
        <v>17</v>
      </c>
      <c r="R257" s="9" t="s">
        <v>18</v>
      </c>
      <c r="S257" s="9" t="s">
        <v>19</v>
      </c>
      <c r="T257" s="9" t="s">
        <v>20</v>
      </c>
      <c r="U257" s="9" t="s">
        <v>24</v>
      </c>
      <c r="V257" s="9" t="s">
        <v>25</v>
      </c>
      <c r="W257" s="9" t="s">
        <v>26</v>
      </c>
      <c r="X257" s="9" t="s">
        <v>27</v>
      </c>
      <c r="Y257" s="9" t="s">
        <v>28</v>
      </c>
      <c r="Z257" s="9" t="s">
        <v>29</v>
      </c>
      <c r="AA257" s="9" t="s">
        <v>30</v>
      </c>
      <c r="AB257" s="9" t="s">
        <v>31</v>
      </c>
    </row>
    <row r="258" s="1" customFormat="true" ht="16.5" hidden="false" customHeight="false" outlineLevel="0" collapsed="false">
      <c r="D258" s="32"/>
      <c r="E258" s="32"/>
      <c r="F258" s="32"/>
      <c r="G258" s="32"/>
      <c r="H258" s="20" t="n">
        <f aca="false">H255</f>
        <v>2213</v>
      </c>
      <c r="I258" s="20" t="n">
        <f aca="false">I255+2</f>
        <v>9</v>
      </c>
      <c r="J258" s="20" t="n">
        <f aca="false">J255+3</f>
        <v>554</v>
      </c>
      <c r="K258" s="20" t="n">
        <f aca="false">K255+2</f>
        <v>148</v>
      </c>
      <c r="L258" s="20" t="n">
        <f aca="false">L255+3</f>
        <v>10</v>
      </c>
      <c r="M258" s="20" t="n">
        <f aca="false">M255</f>
        <v>170</v>
      </c>
      <c r="N258" s="20" t="n">
        <f aca="false">N255</f>
        <v>0</v>
      </c>
      <c r="O258" s="20" t="n">
        <f aca="false">O255</f>
        <v>404</v>
      </c>
      <c r="P258" s="20" t="n">
        <f aca="false">P255</f>
        <v>62</v>
      </c>
      <c r="Q258" s="20" t="n">
        <f aca="false">Q255</f>
        <v>0</v>
      </c>
      <c r="R258" s="20" t="n">
        <f aca="false">R255</f>
        <v>243</v>
      </c>
      <c r="S258" s="20" t="n">
        <f aca="false">S255</f>
        <v>0</v>
      </c>
      <c r="T258" s="20" t="n">
        <f aca="false">T255</f>
        <v>37</v>
      </c>
      <c r="U258" s="20" t="n">
        <f aca="false">X252</f>
        <v>0</v>
      </c>
      <c r="V258" s="20" t="n">
        <f aca="false">Y252</f>
        <v>0</v>
      </c>
      <c r="W258" s="20" t="n">
        <f aca="false">Z252</f>
        <v>0</v>
      </c>
      <c r="X258" s="20" t="n">
        <f aca="false">AA252</f>
        <v>0</v>
      </c>
      <c r="Y258" s="20" t="n">
        <f aca="false">AB252</f>
        <v>0</v>
      </c>
      <c r="Z258" s="20" t="n">
        <f aca="false">AC255</f>
        <v>0</v>
      </c>
      <c r="AA258" s="20" t="n">
        <f aca="false">AD255</f>
        <v>34</v>
      </c>
      <c r="AB258" s="20" t="n">
        <f aca="false">SUM(I258:AA258)</f>
        <v>1671</v>
      </c>
    </row>
    <row r="259" s="1" customFormat="true" ht="16.5" hidden="false" customHeight="false" outlineLevel="0" collapsed="false">
      <c r="F259" s="3"/>
      <c r="G259" s="3"/>
    </row>
    <row r="260" s="1" customFormat="true" ht="30.75" hidden="false" customHeight="true" outlineLevel="0" collapsed="false">
      <c r="C260" s="29" t="s">
        <v>69</v>
      </c>
      <c r="D260" s="32" t="s">
        <v>70</v>
      </c>
      <c r="E260" s="32"/>
      <c r="F260" s="32"/>
      <c r="G260" s="32"/>
      <c r="H260" s="33" t="s">
        <v>8</v>
      </c>
      <c r="I260" s="34" t="s">
        <v>71</v>
      </c>
      <c r="J260" s="34"/>
      <c r="K260" s="34" t="s">
        <v>72</v>
      </c>
      <c r="L260" s="34"/>
      <c r="M260" s="9" t="s">
        <v>13</v>
      </c>
      <c r="N260" s="9" t="s">
        <v>14</v>
      </c>
      <c r="O260" s="9" t="s">
        <v>15</v>
      </c>
      <c r="P260" s="9" t="s">
        <v>16</v>
      </c>
      <c r="Q260" s="9" t="s">
        <v>17</v>
      </c>
      <c r="R260" s="9" t="s">
        <v>18</v>
      </c>
      <c r="S260" s="9" t="s">
        <v>19</v>
      </c>
      <c r="T260" s="9" t="s">
        <v>20</v>
      </c>
      <c r="U260" s="9" t="s">
        <v>24</v>
      </c>
      <c r="V260" s="9" t="s">
        <v>25</v>
      </c>
      <c r="W260" s="9" t="s">
        <v>26</v>
      </c>
      <c r="X260" s="9" t="s">
        <v>27</v>
      </c>
      <c r="Y260" s="9" t="s">
        <v>28</v>
      </c>
      <c r="Z260" s="9" t="s">
        <v>29</v>
      </c>
      <c r="AA260" s="9" t="s">
        <v>30</v>
      </c>
      <c r="AB260" s="9" t="s">
        <v>31</v>
      </c>
    </row>
    <row r="261" s="1" customFormat="true" ht="16.5" hidden="false" customHeight="false" outlineLevel="0" collapsed="false">
      <c r="D261" s="32"/>
      <c r="E261" s="32"/>
      <c r="F261" s="32"/>
      <c r="G261" s="32"/>
      <c r="H261" s="20" t="n">
        <f aca="false">H255</f>
        <v>2213</v>
      </c>
      <c r="I261" s="35" t="n">
        <f aca="false">I258+K258</f>
        <v>157</v>
      </c>
      <c r="J261" s="35"/>
      <c r="K261" s="35" t="n">
        <f aca="false">J258+L258</f>
        <v>564</v>
      </c>
      <c r="L261" s="35"/>
      <c r="M261" s="20" t="n">
        <f aca="false">M258</f>
        <v>170</v>
      </c>
      <c r="N261" s="20" t="n">
        <f aca="false">N258</f>
        <v>0</v>
      </c>
      <c r="O261" s="20" t="n">
        <f aca="false">O258</f>
        <v>404</v>
      </c>
      <c r="P261" s="20" t="n">
        <f aca="false">P258</f>
        <v>62</v>
      </c>
      <c r="Q261" s="20" t="s">
        <v>148</v>
      </c>
      <c r="R261" s="20" t="n">
        <f aca="false">R258</f>
        <v>243</v>
      </c>
      <c r="S261" s="20" t="s">
        <v>148</v>
      </c>
      <c r="T261" s="20" t="n">
        <f aca="false">T258</f>
        <v>37</v>
      </c>
      <c r="U261" s="18" t="s">
        <v>148</v>
      </c>
      <c r="V261" s="18" t="s">
        <v>148</v>
      </c>
      <c r="W261" s="18" t="s">
        <v>148</v>
      </c>
      <c r="X261" s="18" t="s">
        <v>148</v>
      </c>
      <c r="Y261" s="18" t="s">
        <v>148</v>
      </c>
      <c r="Z261" s="20" t="n">
        <f aca="false">Z258</f>
        <v>0</v>
      </c>
      <c r="AA261" s="20" t="n">
        <f aca="false">AA258</f>
        <v>34</v>
      </c>
      <c r="AB261" s="20" t="n">
        <f aca="false">SUM(I261:AA261)</f>
        <v>1671</v>
      </c>
    </row>
    <row r="264" s="1" customFormat="true" ht="16.5" hidden="false" customHeight="false" outlineLevel="0" collapsed="false">
      <c r="A264" s="5" t="s">
        <v>1</v>
      </c>
      <c r="B264" s="6" t="s">
        <v>2</v>
      </c>
      <c r="C264" s="7" t="s">
        <v>3</v>
      </c>
      <c r="D264" s="5" t="s">
        <v>4</v>
      </c>
      <c r="E264" s="5" t="s">
        <v>5</v>
      </c>
      <c r="F264" s="8" t="s">
        <v>6</v>
      </c>
      <c r="G264" s="8" t="s">
        <v>7</v>
      </c>
      <c r="H264" s="8" t="s">
        <v>8</v>
      </c>
      <c r="I264" s="9" t="s">
        <v>9</v>
      </c>
      <c r="J264" s="9" t="s">
        <v>10</v>
      </c>
      <c r="K264" s="9" t="s">
        <v>11</v>
      </c>
      <c r="L264" s="9" t="s">
        <v>12</v>
      </c>
      <c r="M264" s="9" t="s">
        <v>13</v>
      </c>
      <c r="N264" s="9" t="s">
        <v>14</v>
      </c>
      <c r="O264" s="9" t="s">
        <v>15</v>
      </c>
      <c r="P264" s="9" t="s">
        <v>16</v>
      </c>
      <c r="Q264" s="9" t="s">
        <v>17</v>
      </c>
      <c r="R264" s="9" t="s">
        <v>18</v>
      </c>
      <c r="S264" s="9" t="s">
        <v>19</v>
      </c>
      <c r="T264" s="9" t="s">
        <v>20</v>
      </c>
      <c r="U264" s="10" t="s">
        <v>21</v>
      </c>
      <c r="V264" s="10" t="s">
        <v>22</v>
      </c>
      <c r="W264" s="10" t="s">
        <v>23</v>
      </c>
      <c r="X264" s="9" t="s">
        <v>24</v>
      </c>
      <c r="Y264" s="9" t="s">
        <v>25</v>
      </c>
      <c r="Z264" s="9" t="s">
        <v>26</v>
      </c>
      <c r="AA264" s="9" t="s">
        <v>27</v>
      </c>
      <c r="AB264" s="9" t="s">
        <v>28</v>
      </c>
      <c r="AC264" s="9" t="s">
        <v>29</v>
      </c>
      <c r="AD264" s="9" t="s">
        <v>30</v>
      </c>
      <c r="AE264" s="9" t="s">
        <v>31</v>
      </c>
    </row>
    <row r="265" s="1" customFormat="true" ht="16.5" hidden="false" customHeight="false" outlineLevel="0" collapsed="false">
      <c r="A265" s="11" t="n">
        <v>1</v>
      </c>
      <c r="B265" s="12" t="n">
        <v>19</v>
      </c>
      <c r="C265" s="13" t="n">
        <v>2</v>
      </c>
      <c r="D265" s="17" t="s">
        <v>620</v>
      </c>
      <c r="E265" s="17"/>
      <c r="F265" s="26" t="n">
        <v>1929</v>
      </c>
      <c r="G265" s="89" t="s">
        <v>33</v>
      </c>
      <c r="H265" s="37" t="n">
        <v>680</v>
      </c>
      <c r="I265" s="20" t="n">
        <v>121</v>
      </c>
      <c r="J265" s="20" t="n">
        <v>71</v>
      </c>
      <c r="K265" s="20" t="n">
        <v>4</v>
      </c>
      <c r="L265" s="20" t="n">
        <v>104</v>
      </c>
      <c r="M265" s="20" t="n">
        <v>0</v>
      </c>
      <c r="N265" s="20" t="n">
        <v>1</v>
      </c>
      <c r="O265" s="20" t="n">
        <v>14</v>
      </c>
      <c r="P265" s="20" t="n">
        <v>0</v>
      </c>
      <c r="Q265" s="20" t="n">
        <v>0</v>
      </c>
      <c r="R265" s="20" t="n">
        <v>117</v>
      </c>
      <c r="S265" s="20" t="n">
        <v>0</v>
      </c>
      <c r="T265" s="20" t="n">
        <v>52</v>
      </c>
      <c r="U265" s="38" t="n">
        <v>0</v>
      </c>
      <c r="V265" s="38" t="n">
        <v>0</v>
      </c>
      <c r="W265" s="38" t="n">
        <v>0</v>
      </c>
      <c r="X265" s="20" t="n">
        <v>0</v>
      </c>
      <c r="Y265" s="20" t="n">
        <v>0</v>
      </c>
      <c r="Z265" s="20" t="n">
        <v>0</v>
      </c>
      <c r="AA265" s="20" t="n">
        <v>0</v>
      </c>
      <c r="AB265" s="20"/>
      <c r="AC265" s="20" t="n">
        <v>0</v>
      </c>
      <c r="AD265" s="20" t="n">
        <v>1</v>
      </c>
      <c r="AE265" s="20" t="n">
        <f aca="false">SUM(I265:AD265)</f>
        <v>485</v>
      </c>
    </row>
    <row r="266" s="1" customFormat="true" ht="16.5" hidden="false" customHeight="false" outlineLevel="0" collapsed="false">
      <c r="A266" s="11" t="n">
        <v>2</v>
      </c>
      <c r="B266" s="12" t="n">
        <v>19</v>
      </c>
      <c r="C266" s="13" t="n">
        <v>2</v>
      </c>
      <c r="D266" s="17" t="s">
        <v>620</v>
      </c>
      <c r="E266" s="17"/>
      <c r="F266" s="26" t="n">
        <v>1929</v>
      </c>
      <c r="G266" s="89" t="s">
        <v>34</v>
      </c>
      <c r="H266" s="37" t="n">
        <v>680</v>
      </c>
      <c r="I266" s="20" t="n">
        <v>143</v>
      </c>
      <c r="J266" s="20" t="n">
        <v>98</v>
      </c>
      <c r="K266" s="20" t="n">
        <v>3</v>
      </c>
      <c r="L266" s="20" t="n">
        <v>116</v>
      </c>
      <c r="M266" s="20" t="n">
        <v>0</v>
      </c>
      <c r="N266" s="20" t="n">
        <v>0</v>
      </c>
      <c r="O266" s="20" t="n">
        <v>2</v>
      </c>
      <c r="P266" s="20" t="n">
        <v>0</v>
      </c>
      <c r="Q266" s="20" t="n">
        <v>3</v>
      </c>
      <c r="R266" s="20" t="n">
        <v>76</v>
      </c>
      <c r="S266" s="20" t="n">
        <v>0</v>
      </c>
      <c r="T266" s="20" t="n">
        <v>60</v>
      </c>
      <c r="U266" s="38" t="n">
        <v>0</v>
      </c>
      <c r="V266" s="38" t="n">
        <v>0</v>
      </c>
      <c r="W266" s="38" t="n">
        <v>0</v>
      </c>
      <c r="X266" s="20" t="n">
        <v>0</v>
      </c>
      <c r="Y266" s="20" t="n">
        <v>0</v>
      </c>
      <c r="Z266" s="20" t="n">
        <v>0</v>
      </c>
      <c r="AA266" s="20" t="n">
        <v>0</v>
      </c>
      <c r="AB266" s="20" t="n">
        <v>0</v>
      </c>
      <c r="AC266" s="20" t="n">
        <v>0</v>
      </c>
      <c r="AD266" s="20" t="n">
        <v>2</v>
      </c>
      <c r="AE266" s="20" t="n">
        <f aca="false">SUM(I266:AD266)</f>
        <v>503</v>
      </c>
    </row>
    <row r="267" s="1" customFormat="true" ht="16.5" hidden="false" customHeight="false" outlineLevel="0" collapsed="false">
      <c r="A267" s="11" t="n">
        <v>3</v>
      </c>
      <c r="B267" s="12" t="n">
        <v>19</v>
      </c>
      <c r="C267" s="13" t="n">
        <v>2</v>
      </c>
      <c r="D267" s="17" t="s">
        <v>620</v>
      </c>
      <c r="E267" s="17"/>
      <c r="F267" s="26" t="n">
        <v>1930</v>
      </c>
      <c r="G267" s="27" t="s">
        <v>33</v>
      </c>
      <c r="H267" s="37" t="n">
        <v>561</v>
      </c>
      <c r="I267" s="20" t="n">
        <v>107</v>
      </c>
      <c r="J267" s="20" t="n">
        <v>83</v>
      </c>
      <c r="K267" s="20" t="n">
        <v>4</v>
      </c>
      <c r="L267" s="20" t="n">
        <v>87</v>
      </c>
      <c r="M267" s="20" t="n">
        <v>0</v>
      </c>
      <c r="N267" s="20" t="n">
        <v>0</v>
      </c>
      <c r="O267" s="20" t="n">
        <v>5</v>
      </c>
      <c r="P267" s="20" t="n">
        <v>0</v>
      </c>
      <c r="Q267" s="20" t="n">
        <v>5</v>
      </c>
      <c r="R267" s="20" t="n">
        <v>55</v>
      </c>
      <c r="S267" s="20" t="n">
        <v>0</v>
      </c>
      <c r="T267" s="20" t="n">
        <v>51</v>
      </c>
      <c r="U267" s="38" t="n">
        <v>2</v>
      </c>
      <c r="V267" s="38" t="n">
        <v>2</v>
      </c>
      <c r="W267" s="38" t="n">
        <v>0</v>
      </c>
      <c r="X267" s="20" t="n">
        <v>0</v>
      </c>
      <c r="Y267" s="20" t="n">
        <v>0</v>
      </c>
      <c r="Z267" s="20" t="n">
        <v>0</v>
      </c>
      <c r="AA267" s="20" t="n">
        <v>0</v>
      </c>
      <c r="AB267" s="20" t="n">
        <v>0</v>
      </c>
      <c r="AC267" s="20" t="n">
        <v>0</v>
      </c>
      <c r="AD267" s="20" t="n">
        <v>1</v>
      </c>
      <c r="AE267" s="20" t="n">
        <f aca="false">SUM(I267:AD267)</f>
        <v>402</v>
      </c>
    </row>
    <row r="268" s="1" customFormat="true" ht="16.5" hidden="false" customHeight="false" outlineLevel="0" collapsed="false">
      <c r="A268" s="11" t="n">
        <v>4</v>
      </c>
      <c r="B268" s="12" t="n">
        <v>19</v>
      </c>
      <c r="C268" s="13" t="n">
        <v>2</v>
      </c>
      <c r="D268" s="17" t="s">
        <v>620</v>
      </c>
      <c r="E268" s="17"/>
      <c r="F268" s="26" t="n">
        <v>1930</v>
      </c>
      <c r="G268" s="27" t="s">
        <v>34</v>
      </c>
      <c r="H268" s="37" t="n">
        <v>561</v>
      </c>
      <c r="I268" s="20" t="n">
        <v>66</v>
      </c>
      <c r="J268" s="20" t="n">
        <v>77</v>
      </c>
      <c r="K268" s="20" t="n">
        <v>3</v>
      </c>
      <c r="L268" s="20" t="n">
        <v>111</v>
      </c>
      <c r="M268" s="20" t="n">
        <v>0</v>
      </c>
      <c r="N268" s="20" t="n">
        <v>0</v>
      </c>
      <c r="O268" s="20" t="n">
        <v>0</v>
      </c>
      <c r="P268" s="20" t="n">
        <v>0</v>
      </c>
      <c r="Q268" s="20" t="n">
        <v>4</v>
      </c>
      <c r="R268" s="20" t="n">
        <v>82</v>
      </c>
      <c r="S268" s="20" t="n">
        <v>0</v>
      </c>
      <c r="T268" s="20" t="n">
        <v>48</v>
      </c>
      <c r="U268" s="38" t="n">
        <v>2</v>
      </c>
      <c r="V268" s="38" t="n">
        <v>2</v>
      </c>
      <c r="W268" s="38" t="n">
        <v>0</v>
      </c>
      <c r="X268" s="20" t="n">
        <v>0</v>
      </c>
      <c r="Y268" s="20" t="n">
        <v>0</v>
      </c>
      <c r="Z268" s="20" t="n">
        <v>0</v>
      </c>
      <c r="AA268" s="20" t="n">
        <v>0</v>
      </c>
      <c r="AB268" s="20" t="n">
        <v>0</v>
      </c>
      <c r="AC268" s="20" t="n">
        <v>0</v>
      </c>
      <c r="AD268" s="20" t="n">
        <v>1</v>
      </c>
      <c r="AE268" s="20" t="n">
        <f aca="false">SUM(I268:AD268)</f>
        <v>396</v>
      </c>
    </row>
    <row r="269" s="1" customFormat="true" ht="16.5" hidden="false" customHeight="false" outlineLevel="0" collapsed="false">
      <c r="A269" s="11" t="n">
        <v>5</v>
      </c>
      <c r="B269" s="12" t="n">
        <v>19</v>
      </c>
      <c r="C269" s="13" t="n">
        <v>2</v>
      </c>
      <c r="D269" s="17" t="s">
        <v>620</v>
      </c>
      <c r="E269" s="17"/>
      <c r="F269" s="26" t="n">
        <v>1930</v>
      </c>
      <c r="G269" s="27" t="s">
        <v>35</v>
      </c>
      <c r="H269" s="37" t="n">
        <v>561</v>
      </c>
      <c r="I269" s="20" t="n">
        <v>96</v>
      </c>
      <c r="J269" s="20" t="n">
        <v>72</v>
      </c>
      <c r="K269" s="20" t="n">
        <v>2</v>
      </c>
      <c r="L269" s="20" t="n">
        <v>125</v>
      </c>
      <c r="M269" s="20" t="n">
        <v>0</v>
      </c>
      <c r="N269" s="20" t="n">
        <v>0</v>
      </c>
      <c r="O269" s="20" t="n">
        <v>3</v>
      </c>
      <c r="P269" s="20" t="n">
        <v>0</v>
      </c>
      <c r="Q269" s="20" t="n">
        <v>4</v>
      </c>
      <c r="R269" s="20" t="n">
        <v>49</v>
      </c>
      <c r="S269" s="20" t="n">
        <v>0</v>
      </c>
      <c r="T269" s="20" t="n">
        <v>40</v>
      </c>
      <c r="U269" s="38" t="n">
        <v>2</v>
      </c>
      <c r="V269" s="38" t="n">
        <v>2</v>
      </c>
      <c r="W269" s="38" t="n">
        <v>0</v>
      </c>
      <c r="X269" s="20" t="n">
        <v>0</v>
      </c>
      <c r="Y269" s="20" t="n">
        <v>0</v>
      </c>
      <c r="Z269" s="20" t="n">
        <v>0</v>
      </c>
      <c r="AA269" s="20" t="n">
        <v>0</v>
      </c>
      <c r="AB269" s="20" t="n">
        <v>0</v>
      </c>
      <c r="AC269" s="20" t="n">
        <v>0</v>
      </c>
      <c r="AD269" s="20" t="n">
        <v>3</v>
      </c>
      <c r="AE269" s="20" t="n">
        <f aca="false">SUM(I269:AD269)</f>
        <v>398</v>
      </c>
    </row>
    <row r="270" s="1" customFormat="true" ht="16.5" hidden="false" customHeight="false" outlineLevel="0" collapsed="false">
      <c r="A270" s="11" t="n">
        <v>6</v>
      </c>
      <c r="B270" s="12" t="n">
        <v>19</v>
      </c>
      <c r="C270" s="13" t="n">
        <v>2</v>
      </c>
      <c r="D270" s="17" t="s">
        <v>620</v>
      </c>
      <c r="E270" s="17"/>
      <c r="F270" s="26" t="n">
        <v>1931</v>
      </c>
      <c r="G270" s="27" t="s">
        <v>33</v>
      </c>
      <c r="H270" s="37" t="n">
        <v>506</v>
      </c>
      <c r="I270" s="20" t="n">
        <v>75</v>
      </c>
      <c r="J270" s="20" t="n">
        <v>56</v>
      </c>
      <c r="K270" s="20" t="n">
        <v>10</v>
      </c>
      <c r="L270" s="20" t="n">
        <v>110</v>
      </c>
      <c r="M270" s="20" t="n">
        <v>0</v>
      </c>
      <c r="N270" s="20" t="n">
        <v>0</v>
      </c>
      <c r="O270" s="20" t="n">
        <v>3</v>
      </c>
      <c r="P270" s="20" t="n">
        <v>0</v>
      </c>
      <c r="Q270" s="20" t="n">
        <v>0</v>
      </c>
      <c r="R270" s="20" t="n">
        <v>64</v>
      </c>
      <c r="S270" s="20" t="n">
        <v>0</v>
      </c>
      <c r="T270" s="20" t="n">
        <v>35</v>
      </c>
      <c r="U270" s="38" t="n">
        <v>0</v>
      </c>
      <c r="V270" s="38" t="n">
        <v>1</v>
      </c>
      <c r="W270" s="38" t="n">
        <v>0</v>
      </c>
      <c r="X270" s="20" t="n">
        <v>0</v>
      </c>
      <c r="Y270" s="20" t="n">
        <v>0</v>
      </c>
      <c r="Z270" s="20" t="n">
        <v>0</v>
      </c>
      <c r="AA270" s="20" t="n">
        <v>0</v>
      </c>
      <c r="AB270" s="20" t="n">
        <v>0</v>
      </c>
      <c r="AC270" s="20" t="n">
        <v>0</v>
      </c>
      <c r="AD270" s="20" t="n">
        <v>0</v>
      </c>
      <c r="AE270" s="20" t="n">
        <f aca="false">SUM(I270:AD270)</f>
        <v>354</v>
      </c>
    </row>
    <row r="271" s="1" customFormat="true" ht="16.5" hidden="false" customHeight="false" outlineLevel="0" collapsed="false">
      <c r="A271" s="11" t="n">
        <v>7</v>
      </c>
      <c r="B271" s="12" t="n">
        <v>19</v>
      </c>
      <c r="C271" s="13" t="n">
        <v>2</v>
      </c>
      <c r="D271" s="17" t="s">
        <v>620</v>
      </c>
      <c r="E271" s="17"/>
      <c r="F271" s="26" t="n">
        <v>1931</v>
      </c>
      <c r="G271" s="27" t="s">
        <v>34</v>
      </c>
      <c r="H271" s="37" t="n">
        <v>506</v>
      </c>
      <c r="I271" s="20" t="n">
        <v>98</v>
      </c>
      <c r="J271" s="20" t="n">
        <v>59</v>
      </c>
      <c r="K271" s="20" t="n">
        <v>11</v>
      </c>
      <c r="L271" s="20" t="n">
        <v>95</v>
      </c>
      <c r="M271" s="20"/>
      <c r="N271" s="20" t="n">
        <v>2</v>
      </c>
      <c r="O271" s="20" t="n">
        <v>2</v>
      </c>
      <c r="P271" s="20" t="n">
        <v>0</v>
      </c>
      <c r="Q271" s="20" t="n">
        <v>2</v>
      </c>
      <c r="R271" s="20" t="n">
        <v>47</v>
      </c>
      <c r="S271" s="20" t="n">
        <v>0</v>
      </c>
      <c r="T271" s="20" t="n">
        <v>36</v>
      </c>
      <c r="U271" s="38" t="n">
        <v>1</v>
      </c>
      <c r="V271" s="38" t="n">
        <v>1</v>
      </c>
      <c r="W271" s="38" t="n">
        <v>0</v>
      </c>
      <c r="X271" s="20" t="n">
        <v>0</v>
      </c>
      <c r="Y271" s="20" t="n">
        <v>0</v>
      </c>
      <c r="Z271" s="20" t="n">
        <v>0</v>
      </c>
      <c r="AA271" s="20" t="n">
        <v>0</v>
      </c>
      <c r="AB271" s="20" t="n">
        <v>0</v>
      </c>
      <c r="AC271" s="20" t="n">
        <v>0</v>
      </c>
      <c r="AD271" s="20" t="n">
        <v>1</v>
      </c>
      <c r="AE271" s="20" t="n">
        <f aca="false">SUM(I271:AD271)</f>
        <v>355</v>
      </c>
    </row>
    <row r="272" s="1" customFormat="true" ht="16.5" hidden="false" customHeight="false" outlineLevel="0" collapsed="false">
      <c r="A272" s="11" t="n">
        <v>8</v>
      </c>
      <c r="B272" s="12" t="n">
        <v>19</v>
      </c>
      <c r="C272" s="13" t="n">
        <v>2</v>
      </c>
      <c r="D272" s="17" t="s">
        <v>620</v>
      </c>
      <c r="E272" s="17"/>
      <c r="F272" s="26" t="n">
        <v>1931</v>
      </c>
      <c r="G272" s="27" t="s">
        <v>35</v>
      </c>
      <c r="H272" s="37" t="n">
        <v>506</v>
      </c>
      <c r="I272" s="20" t="n">
        <v>71</v>
      </c>
      <c r="J272" s="20" t="n">
        <v>41</v>
      </c>
      <c r="K272" s="20" t="n">
        <v>8</v>
      </c>
      <c r="L272" s="20" t="n">
        <v>115</v>
      </c>
      <c r="M272" s="20" t="n">
        <v>0</v>
      </c>
      <c r="N272" s="20" t="n">
        <v>0</v>
      </c>
      <c r="O272" s="20" t="n">
        <v>8</v>
      </c>
      <c r="P272" s="20" t="n">
        <v>0</v>
      </c>
      <c r="Q272" s="20" t="n">
        <v>1</v>
      </c>
      <c r="R272" s="20" t="n">
        <v>49</v>
      </c>
      <c r="S272" s="20" t="n">
        <v>0</v>
      </c>
      <c r="T272" s="20" t="n">
        <v>52</v>
      </c>
      <c r="U272" s="38" t="n">
        <v>0</v>
      </c>
      <c r="V272" s="38" t="n">
        <v>0</v>
      </c>
      <c r="W272" s="38" t="n">
        <v>0</v>
      </c>
      <c r="X272" s="20" t="n">
        <v>0</v>
      </c>
      <c r="Y272" s="20" t="n">
        <v>0</v>
      </c>
      <c r="Z272" s="20" t="n">
        <v>0</v>
      </c>
      <c r="AA272" s="20" t="n">
        <v>0</v>
      </c>
      <c r="AB272" s="20" t="n">
        <v>0</v>
      </c>
      <c r="AC272" s="20" t="n">
        <v>0</v>
      </c>
      <c r="AD272" s="20" t="n">
        <v>2</v>
      </c>
      <c r="AE272" s="20" t="n">
        <f aca="false">SUM(I272:AD272)</f>
        <v>347</v>
      </c>
    </row>
    <row r="273" s="1" customFormat="true" ht="16.5" hidden="false" customHeight="false" outlineLevel="0" collapsed="false">
      <c r="A273" s="11" t="n">
        <v>9</v>
      </c>
      <c r="B273" s="12" t="n">
        <v>19</v>
      </c>
      <c r="C273" s="13" t="n">
        <v>2</v>
      </c>
      <c r="D273" s="17" t="s">
        <v>620</v>
      </c>
      <c r="E273" s="17"/>
      <c r="F273" s="26" t="n">
        <v>1932</v>
      </c>
      <c r="G273" s="27" t="s">
        <v>33</v>
      </c>
      <c r="H273" s="37" t="n">
        <v>572</v>
      </c>
      <c r="I273" s="20" t="n">
        <v>68</v>
      </c>
      <c r="J273" s="20" t="n">
        <v>68</v>
      </c>
      <c r="K273" s="20" t="n">
        <v>4</v>
      </c>
      <c r="L273" s="20" t="n">
        <v>86</v>
      </c>
      <c r="M273" s="20" t="n">
        <v>0</v>
      </c>
      <c r="N273" s="20" t="n">
        <v>0</v>
      </c>
      <c r="O273" s="20" t="n">
        <v>13</v>
      </c>
      <c r="P273" s="20" t="n">
        <v>0</v>
      </c>
      <c r="Q273" s="20" t="n">
        <v>3</v>
      </c>
      <c r="R273" s="20" t="n">
        <v>62</v>
      </c>
      <c r="S273" s="20" t="n">
        <v>0</v>
      </c>
      <c r="T273" s="20" t="n">
        <v>44</v>
      </c>
      <c r="U273" s="38" t="n">
        <v>0</v>
      </c>
      <c r="V273" s="38" t="n">
        <v>0</v>
      </c>
      <c r="W273" s="38" t="n">
        <v>0</v>
      </c>
      <c r="X273" s="20" t="n">
        <v>0</v>
      </c>
      <c r="Y273" s="20" t="n">
        <v>0</v>
      </c>
      <c r="Z273" s="20" t="n">
        <v>0</v>
      </c>
      <c r="AA273" s="20" t="n">
        <v>0</v>
      </c>
      <c r="AB273" s="20" t="n">
        <v>0</v>
      </c>
      <c r="AC273" s="20" t="n">
        <v>0</v>
      </c>
      <c r="AD273" s="20" t="n">
        <v>5</v>
      </c>
      <c r="AE273" s="20" t="n">
        <f aca="false">SUM(I273:AD273)</f>
        <v>353</v>
      </c>
    </row>
    <row r="274" s="1" customFormat="true" ht="16.5" hidden="false" customHeight="false" outlineLevel="0" collapsed="false">
      <c r="A274" s="11" t="n">
        <v>10</v>
      </c>
      <c r="B274" s="12" t="n">
        <v>19</v>
      </c>
      <c r="C274" s="13" t="n">
        <v>2</v>
      </c>
      <c r="D274" s="17" t="s">
        <v>620</v>
      </c>
      <c r="E274" s="17"/>
      <c r="F274" s="26" t="n">
        <v>1932</v>
      </c>
      <c r="G274" s="27" t="s">
        <v>34</v>
      </c>
      <c r="H274" s="37" t="n">
        <v>572</v>
      </c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38"/>
      <c r="V274" s="38"/>
      <c r="W274" s="38"/>
      <c r="X274" s="20"/>
      <c r="Y274" s="20"/>
      <c r="Z274" s="20"/>
      <c r="AA274" s="20"/>
      <c r="AB274" s="20"/>
      <c r="AC274" s="20"/>
      <c r="AD274" s="20"/>
      <c r="AE274" s="20" t="n">
        <f aca="false">SUM(I274:AD274)</f>
        <v>0</v>
      </c>
    </row>
    <row r="275" s="1" customFormat="true" ht="16.5" hidden="false" customHeight="false" outlineLevel="0" collapsed="false">
      <c r="C275" s="29" t="s">
        <v>65</v>
      </c>
      <c r="D275" s="30" t="s">
        <v>66</v>
      </c>
      <c r="E275" s="30"/>
      <c r="F275" s="30"/>
      <c r="G275" s="30"/>
      <c r="H275" s="31" t="n">
        <f aca="false">SUM(H265:H274)</f>
        <v>5705</v>
      </c>
      <c r="I275" s="31" t="n">
        <f aca="false">SUM(I265:I274)</f>
        <v>845</v>
      </c>
      <c r="J275" s="31" t="n">
        <f aca="false">SUM(J265:J274)</f>
        <v>625</v>
      </c>
      <c r="K275" s="31" t="n">
        <f aca="false">SUM(K265:K274)</f>
        <v>49</v>
      </c>
      <c r="L275" s="31" t="n">
        <f aca="false">SUM(L265:L274)</f>
        <v>949</v>
      </c>
      <c r="M275" s="31" t="n">
        <f aca="false">SUM(M265:M274)</f>
        <v>0</v>
      </c>
      <c r="N275" s="31" t="n">
        <f aca="false">SUM(N265:N274)</f>
        <v>3</v>
      </c>
      <c r="O275" s="31" t="n">
        <f aca="false">SUM(O265:O274)</f>
        <v>50</v>
      </c>
      <c r="P275" s="31" t="n">
        <f aca="false">SUM(P265:P274)</f>
        <v>0</v>
      </c>
      <c r="Q275" s="31" t="n">
        <f aca="false">SUM(Q265:Q274)</f>
        <v>22</v>
      </c>
      <c r="R275" s="31" t="n">
        <f aca="false">SUM(R265:R274)</f>
        <v>601</v>
      </c>
      <c r="S275" s="31" t="n">
        <f aca="false">SUM(S265:S274)</f>
        <v>0</v>
      </c>
      <c r="T275" s="31" t="n">
        <f aca="false">SUM(T265:T274)</f>
        <v>418</v>
      </c>
      <c r="U275" s="31" t="n">
        <f aca="false">SUM(U265:U274)</f>
        <v>7</v>
      </c>
      <c r="V275" s="31" t="n">
        <f aca="false">SUM(V265:V274)</f>
        <v>8</v>
      </c>
      <c r="W275" s="31" t="n">
        <f aca="false">SUM(W265:W274)</f>
        <v>0</v>
      </c>
      <c r="X275" s="31" t="n">
        <f aca="false">SUM(X265:X274)</f>
        <v>0</v>
      </c>
      <c r="Y275" s="31" t="n">
        <f aca="false">SUM(Y265:Y274)</f>
        <v>0</v>
      </c>
      <c r="Z275" s="31" t="n">
        <f aca="false">SUM(Z265:Z274)</f>
        <v>0</v>
      </c>
      <c r="AA275" s="31" t="n">
        <f aca="false">SUM(AA265:AA274)</f>
        <v>0</v>
      </c>
      <c r="AB275" s="31" t="n">
        <f aca="false">SUM(AB265:AB274)</f>
        <v>0</v>
      </c>
      <c r="AC275" s="31" t="n">
        <f aca="false">SUM(AC265:AC274)</f>
        <v>0</v>
      </c>
      <c r="AD275" s="31" t="n">
        <f aca="false">SUM(AD265:AD274)</f>
        <v>16</v>
      </c>
      <c r="AE275" s="31" t="n">
        <f aca="false">SUM(AE265:AE274)</f>
        <v>3593</v>
      </c>
    </row>
    <row r="276" s="1" customFormat="true" ht="16.5" hidden="false" customHeight="false" outlineLevel="0" collapsed="false">
      <c r="F276" s="3"/>
      <c r="G276" s="3"/>
    </row>
    <row r="277" s="1" customFormat="true" ht="16.5" hidden="false" customHeight="true" outlineLevel="0" collapsed="false">
      <c r="C277" s="29" t="s">
        <v>67</v>
      </c>
      <c r="D277" s="32" t="s">
        <v>68</v>
      </c>
      <c r="E277" s="32"/>
      <c r="F277" s="32"/>
      <c r="G277" s="32"/>
      <c r="H277" s="33" t="s">
        <v>8</v>
      </c>
      <c r="I277" s="9" t="s">
        <v>9</v>
      </c>
      <c r="J277" s="9" t="s">
        <v>10</v>
      </c>
      <c r="K277" s="9" t="s">
        <v>11</v>
      </c>
      <c r="L277" s="9" t="s">
        <v>12</v>
      </c>
      <c r="M277" s="9" t="s">
        <v>13</v>
      </c>
      <c r="N277" s="9" t="s">
        <v>14</v>
      </c>
      <c r="O277" s="9" t="s">
        <v>15</v>
      </c>
      <c r="P277" s="9" t="s">
        <v>16</v>
      </c>
      <c r="Q277" s="9" t="s">
        <v>17</v>
      </c>
      <c r="R277" s="9" t="s">
        <v>18</v>
      </c>
      <c r="S277" s="9" t="s">
        <v>19</v>
      </c>
      <c r="T277" s="9" t="s">
        <v>20</v>
      </c>
      <c r="U277" s="9" t="s">
        <v>24</v>
      </c>
      <c r="V277" s="9" t="s">
        <v>25</v>
      </c>
      <c r="W277" s="9" t="s">
        <v>26</v>
      </c>
      <c r="X277" s="9" t="s">
        <v>27</v>
      </c>
      <c r="Y277" s="9" t="s">
        <v>28</v>
      </c>
      <c r="Z277" s="9" t="s">
        <v>29</v>
      </c>
      <c r="AA277" s="9" t="s">
        <v>30</v>
      </c>
      <c r="AB277" s="9" t="s">
        <v>31</v>
      </c>
    </row>
    <row r="278" s="1" customFormat="true" ht="16.5" hidden="false" customHeight="false" outlineLevel="0" collapsed="false">
      <c r="D278" s="32"/>
      <c r="E278" s="32"/>
      <c r="F278" s="32"/>
      <c r="G278" s="32"/>
      <c r="H278" s="20" t="n">
        <f aca="false">H275</f>
        <v>5705</v>
      </c>
      <c r="I278" s="20" t="n">
        <f aca="false">I275+4</f>
        <v>849</v>
      </c>
      <c r="J278" s="20" t="n">
        <f aca="false">J275+4</f>
        <v>629</v>
      </c>
      <c r="K278" s="20" t="n">
        <f aca="false">K275+3</f>
        <v>52</v>
      </c>
      <c r="L278" s="20" t="n">
        <f aca="false">L275+4</f>
        <v>953</v>
      </c>
      <c r="M278" s="20" t="n">
        <f aca="false">M275</f>
        <v>0</v>
      </c>
      <c r="N278" s="20" t="n">
        <f aca="false">N275</f>
        <v>3</v>
      </c>
      <c r="O278" s="20" t="n">
        <f aca="false">O275</f>
        <v>50</v>
      </c>
      <c r="P278" s="20" t="n">
        <f aca="false">P275</f>
        <v>0</v>
      </c>
      <c r="Q278" s="20" t="n">
        <f aca="false">Q275</f>
        <v>22</v>
      </c>
      <c r="R278" s="20" t="n">
        <f aca="false">R275</f>
        <v>601</v>
      </c>
      <c r="S278" s="20" t="n">
        <f aca="false">S275</f>
        <v>0</v>
      </c>
      <c r="T278" s="20" t="n">
        <f aca="false">T275</f>
        <v>418</v>
      </c>
      <c r="U278" s="20" t="n">
        <f aca="false">X265</f>
        <v>0</v>
      </c>
      <c r="V278" s="20" t="n">
        <f aca="false">Y265</f>
        <v>0</v>
      </c>
      <c r="W278" s="20" t="n">
        <f aca="false">Z265</f>
        <v>0</v>
      </c>
      <c r="X278" s="20" t="n">
        <f aca="false">AA265</f>
        <v>0</v>
      </c>
      <c r="Y278" s="20" t="n">
        <f aca="false">AB265</f>
        <v>0</v>
      </c>
      <c r="Z278" s="20" t="n">
        <f aca="false">AC275</f>
        <v>0</v>
      </c>
      <c r="AA278" s="20" t="n">
        <f aca="false">AD275</f>
        <v>16</v>
      </c>
      <c r="AB278" s="20" t="n">
        <f aca="false">SUM(I278:AA278)</f>
        <v>3593</v>
      </c>
    </row>
    <row r="279" s="1" customFormat="true" ht="16.5" hidden="false" customHeight="false" outlineLevel="0" collapsed="false">
      <c r="F279" s="3"/>
      <c r="G279" s="3"/>
    </row>
    <row r="280" s="1" customFormat="true" ht="30.75" hidden="false" customHeight="true" outlineLevel="0" collapsed="false">
      <c r="C280" s="29" t="s">
        <v>69</v>
      </c>
      <c r="D280" s="32" t="s">
        <v>70</v>
      </c>
      <c r="E280" s="32"/>
      <c r="F280" s="32"/>
      <c r="G280" s="32"/>
      <c r="H280" s="33" t="s">
        <v>8</v>
      </c>
      <c r="I280" s="34" t="s">
        <v>71</v>
      </c>
      <c r="J280" s="34"/>
      <c r="K280" s="34" t="s">
        <v>72</v>
      </c>
      <c r="L280" s="34"/>
      <c r="M280" s="9" t="s">
        <v>13</v>
      </c>
      <c r="N280" s="9" t="s">
        <v>14</v>
      </c>
      <c r="O280" s="9" t="s">
        <v>15</v>
      </c>
      <c r="P280" s="9" t="s">
        <v>16</v>
      </c>
      <c r="Q280" s="9" t="s">
        <v>17</v>
      </c>
      <c r="R280" s="9" t="s">
        <v>18</v>
      </c>
      <c r="S280" s="9" t="s">
        <v>19</v>
      </c>
      <c r="T280" s="9" t="s">
        <v>20</v>
      </c>
      <c r="U280" s="9" t="s">
        <v>24</v>
      </c>
      <c r="V280" s="9" t="s">
        <v>25</v>
      </c>
      <c r="W280" s="9" t="s">
        <v>26</v>
      </c>
      <c r="X280" s="9" t="s">
        <v>27</v>
      </c>
      <c r="Y280" s="9" t="s">
        <v>28</v>
      </c>
      <c r="Z280" s="9" t="s">
        <v>29</v>
      </c>
      <c r="AA280" s="9" t="s">
        <v>30</v>
      </c>
      <c r="AB280" s="9" t="s">
        <v>31</v>
      </c>
    </row>
    <row r="281" s="1" customFormat="true" ht="16.5" hidden="false" customHeight="false" outlineLevel="0" collapsed="false">
      <c r="D281" s="32"/>
      <c r="E281" s="32"/>
      <c r="F281" s="32"/>
      <c r="G281" s="32"/>
      <c r="H281" s="20" t="n">
        <f aca="false">H275</f>
        <v>5705</v>
      </c>
      <c r="I281" s="35" t="n">
        <f aca="false">I278+K278</f>
        <v>901</v>
      </c>
      <c r="J281" s="35"/>
      <c r="K281" s="35" t="n">
        <f aca="false">J278+L278</f>
        <v>1582</v>
      </c>
      <c r="L281" s="35"/>
      <c r="M281" s="20" t="n">
        <f aca="false">M278</f>
        <v>0</v>
      </c>
      <c r="N281" s="20" t="n">
        <f aca="false">N278</f>
        <v>3</v>
      </c>
      <c r="O281" s="20" t="n">
        <f aca="false">O278</f>
        <v>50</v>
      </c>
      <c r="P281" s="20" t="n">
        <f aca="false">P278</f>
        <v>0</v>
      </c>
      <c r="Q281" s="20" t="n">
        <f aca="false">Q278</f>
        <v>22</v>
      </c>
      <c r="R281" s="20" t="n">
        <f aca="false">R278</f>
        <v>601</v>
      </c>
      <c r="S281" s="20" t="s">
        <v>148</v>
      </c>
      <c r="T281" s="20" t="n">
        <f aca="false">T278</f>
        <v>418</v>
      </c>
      <c r="U281" s="20" t="s">
        <v>148</v>
      </c>
      <c r="V281" s="20" t="s">
        <v>148</v>
      </c>
      <c r="W281" s="20" t="s">
        <v>148</v>
      </c>
      <c r="X281" s="20" t="s">
        <v>148</v>
      </c>
      <c r="Y281" s="20" t="s">
        <v>148</v>
      </c>
      <c r="Z281" s="20" t="n">
        <f aca="false">Z278</f>
        <v>0</v>
      </c>
      <c r="AA281" s="20" t="n">
        <f aca="false">AA278</f>
        <v>16</v>
      </c>
      <c r="AB281" s="20" t="n">
        <f aca="false">SUM(I281:AA281)</f>
        <v>3593</v>
      </c>
    </row>
    <row r="283" customFormat="false" ht="16.5" hidden="false" customHeight="false" outlineLevel="0" collapsed="false">
      <c r="A283" s="368" t="s">
        <v>621</v>
      </c>
      <c r="B283" s="369"/>
      <c r="C283" s="369"/>
      <c r="D283" s="369"/>
      <c r="E283" s="369"/>
      <c r="F283" s="369"/>
      <c r="G283" s="369"/>
      <c r="H283" s="369"/>
      <c r="I283" s="369"/>
      <c r="J283" s="369"/>
      <c r="K283" s="369"/>
      <c r="L283" s="369"/>
      <c r="M283" s="369"/>
      <c r="N283" s="369"/>
      <c r="O283" s="369"/>
      <c r="P283" s="369"/>
      <c r="Q283" s="369"/>
      <c r="R283" s="369"/>
      <c r="S283" s="369"/>
      <c r="T283" s="369"/>
      <c r="U283" s="369"/>
      <c r="V283" s="369"/>
      <c r="W283" s="369"/>
      <c r="X283" s="369"/>
      <c r="Y283" s="369"/>
      <c r="Z283" s="369"/>
      <c r="AA283" s="369"/>
      <c r="AB283" s="369"/>
    </row>
  </sheetData>
  <mergeCells count="49">
    <mergeCell ref="D27:E27"/>
    <mergeCell ref="D29:G30"/>
    <mergeCell ref="D32:G33"/>
    <mergeCell ref="I32:J32"/>
    <mergeCell ref="K32:L32"/>
    <mergeCell ref="I33:J33"/>
    <mergeCell ref="K33:L33"/>
    <mergeCell ref="D74:E74"/>
    <mergeCell ref="D76:G77"/>
    <mergeCell ref="D79:G80"/>
    <mergeCell ref="I79:J79"/>
    <mergeCell ref="K79:L79"/>
    <mergeCell ref="I80:J80"/>
    <mergeCell ref="K80:L80"/>
    <mergeCell ref="D191:E191"/>
    <mergeCell ref="D193:G194"/>
    <mergeCell ref="D196:G197"/>
    <mergeCell ref="I196:J196"/>
    <mergeCell ref="K196:L196"/>
    <mergeCell ref="I197:J197"/>
    <mergeCell ref="K197:L197"/>
    <mergeCell ref="D227:E227"/>
    <mergeCell ref="D229:G230"/>
    <mergeCell ref="D232:G233"/>
    <mergeCell ref="I232:J232"/>
    <mergeCell ref="K232:L232"/>
    <mergeCell ref="I233:J233"/>
    <mergeCell ref="K233:L233"/>
    <mergeCell ref="D242:E242"/>
    <mergeCell ref="D244:G245"/>
    <mergeCell ref="D247:G248"/>
    <mergeCell ref="I247:J247"/>
    <mergeCell ref="K247:L247"/>
    <mergeCell ref="I248:J248"/>
    <mergeCell ref="K248:L248"/>
    <mergeCell ref="D255:E255"/>
    <mergeCell ref="D257:G258"/>
    <mergeCell ref="D260:G261"/>
    <mergeCell ref="I260:J260"/>
    <mergeCell ref="K260:L260"/>
    <mergeCell ref="I261:J261"/>
    <mergeCell ref="K261:L261"/>
    <mergeCell ref="D275:E275"/>
    <mergeCell ref="D277:G278"/>
    <mergeCell ref="D280:G281"/>
    <mergeCell ref="I280:J280"/>
    <mergeCell ref="K280:L280"/>
    <mergeCell ref="I281:J281"/>
    <mergeCell ref="K281:L28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44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pane xSplit="0" ySplit="1" topLeftCell="A24" activePane="bottomLeft" state="frozen"/>
      <selection pane="topLeft" activeCell="H1" activeCellId="0" sqref="H1"/>
      <selection pane="bottomLeft" activeCell="H71" activeCellId="0" sqref="H71"/>
    </sheetView>
  </sheetViews>
  <sheetFormatPr defaultColWidth="11.43359375" defaultRowHeight="16.5" zeroHeight="false" outlineLevelRow="0" outlineLevelCol="0"/>
  <cols>
    <col collapsed="false" customWidth="true" hidden="false" outlineLevel="0" max="1" min="1" style="1" width="3.99"/>
    <col collapsed="false" customWidth="true" hidden="false" outlineLevel="0" max="2" min="2" style="1" width="6.01"/>
    <col collapsed="false" customWidth="true" hidden="false" outlineLevel="0" max="3" min="3" style="1" width="4.43"/>
    <col collapsed="false" customWidth="true" hidden="false" outlineLevel="0" max="4" min="4" style="1" width="17"/>
    <col collapsed="false" customWidth="true" hidden="false" outlineLevel="0" max="5" min="5" style="1" width="5.28"/>
    <col collapsed="false" customWidth="true" hidden="false" outlineLevel="0" max="6" min="6" style="1" width="9.14"/>
    <col collapsed="false" customWidth="true" hidden="false" outlineLevel="0" max="7" min="7" style="1" width="21.29"/>
    <col collapsed="false" customWidth="true" hidden="false" outlineLevel="0" max="8" min="8" style="1" width="11.57"/>
    <col collapsed="false" customWidth="true" hidden="false" outlineLevel="0" max="9" min="9" style="1" width="5.01"/>
    <col collapsed="false" customWidth="true" hidden="false" outlineLevel="0" max="11" min="10" style="1" width="6.01"/>
    <col collapsed="false" customWidth="true" hidden="false" outlineLevel="0" max="12" min="12" style="1" width="5.86"/>
    <col collapsed="false" customWidth="true" hidden="false" outlineLevel="0" max="15" min="13" style="1" width="5.01"/>
    <col collapsed="false" customWidth="true" hidden="false" outlineLevel="0" max="16" min="16" style="1" width="4.71"/>
    <col collapsed="false" customWidth="true" hidden="false" outlineLevel="0" max="17" min="17" style="1" width="4.57"/>
    <col collapsed="false" customWidth="true" hidden="false" outlineLevel="0" max="18" min="18" style="1" width="9"/>
    <col collapsed="false" customWidth="true" hidden="false" outlineLevel="0" max="19" min="19" style="1" width="4.43"/>
    <col collapsed="false" customWidth="true" hidden="false" outlineLevel="0" max="20" min="20" style="1" width="4.57"/>
    <col collapsed="false" customWidth="true" hidden="false" outlineLevel="0" max="21" min="21" style="1" width="9"/>
    <col collapsed="false" customWidth="true" hidden="false" outlineLevel="0" max="22" min="22" style="1" width="9.42"/>
    <col collapsed="false" customWidth="true" hidden="false" outlineLevel="0" max="23" min="23" style="1" width="8.86"/>
    <col collapsed="false" customWidth="true" hidden="false" outlineLevel="0" max="26" min="24" style="1" width="6.15"/>
    <col collapsed="false" customWidth="true" hidden="false" outlineLevel="0" max="27" min="27" style="1" width="4.71"/>
    <col collapsed="false" customWidth="true" hidden="false" outlineLevel="0" max="28" min="28" style="1" width="8.14"/>
    <col collapsed="false" customWidth="true" hidden="false" outlineLevel="0" max="29" min="29" style="1" width="11.71"/>
    <col collapsed="false" customWidth="true" hidden="false" outlineLevel="0" max="30" min="30" style="1" width="7.29"/>
    <col collapsed="false" customWidth="true" hidden="false" outlineLevel="0" max="31" min="31" style="1" width="8.29"/>
    <col collapsed="false" customWidth="true" hidden="false" outlineLevel="0" max="32" min="32" style="1" width="11.71"/>
    <col collapsed="false" customWidth="false" hidden="false" outlineLevel="0" max="1024" min="33" style="1" width="11.42"/>
  </cols>
  <sheetData>
    <row r="1" customFormat="false" ht="16.5" hidden="false" customHeight="false" outlineLevel="0" collapsed="false">
      <c r="A1" s="370" t="s">
        <v>1</v>
      </c>
      <c r="B1" s="371" t="s">
        <v>2</v>
      </c>
      <c r="C1" s="372" t="s">
        <v>3</v>
      </c>
      <c r="D1" s="370" t="s">
        <v>4</v>
      </c>
      <c r="E1" s="370" t="s">
        <v>5</v>
      </c>
      <c r="F1" s="373" t="s">
        <v>6</v>
      </c>
      <c r="G1" s="373" t="s">
        <v>7</v>
      </c>
      <c r="H1" s="373" t="s">
        <v>8</v>
      </c>
      <c r="I1" s="58" t="s">
        <v>9</v>
      </c>
      <c r="J1" s="58" t="s">
        <v>10</v>
      </c>
      <c r="K1" s="58" t="s">
        <v>11</v>
      </c>
      <c r="L1" s="58" t="s">
        <v>12</v>
      </c>
      <c r="M1" s="58" t="s">
        <v>13</v>
      </c>
      <c r="N1" s="58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58" t="s">
        <v>19</v>
      </c>
      <c r="T1" s="58" t="s">
        <v>20</v>
      </c>
      <c r="U1" s="374" t="s">
        <v>21</v>
      </c>
      <c r="V1" s="374" t="s">
        <v>22</v>
      </c>
      <c r="W1" s="374" t="s">
        <v>23</v>
      </c>
      <c r="X1" s="58" t="s">
        <v>24</v>
      </c>
      <c r="Y1" s="58" t="s">
        <v>25</v>
      </c>
      <c r="Z1" s="58" t="s">
        <v>26</v>
      </c>
      <c r="AA1" s="58" t="s">
        <v>27</v>
      </c>
      <c r="AB1" s="58" t="s">
        <v>28</v>
      </c>
      <c r="AC1" s="58" t="s">
        <v>29</v>
      </c>
      <c r="AD1" s="58" t="s">
        <v>30</v>
      </c>
      <c r="AE1" s="58" t="s">
        <v>31</v>
      </c>
    </row>
    <row r="2" customFormat="false" ht="16.5" hidden="false" customHeight="false" outlineLevel="0" collapsed="false">
      <c r="A2" s="11" t="n">
        <v>1</v>
      </c>
      <c r="B2" s="12" t="n">
        <v>20</v>
      </c>
      <c r="C2" s="13" t="n">
        <v>30</v>
      </c>
      <c r="D2" s="17" t="s">
        <v>622</v>
      </c>
      <c r="E2" s="17"/>
      <c r="F2" s="16" t="n">
        <v>180</v>
      </c>
      <c r="G2" s="17" t="s">
        <v>33</v>
      </c>
      <c r="H2" s="37" t="n">
        <v>440</v>
      </c>
      <c r="I2" s="20" t="n">
        <v>0</v>
      </c>
      <c r="J2" s="20" t="n">
        <v>63</v>
      </c>
      <c r="K2" s="20" t="n">
        <v>8</v>
      </c>
      <c r="L2" s="20" t="n">
        <v>0</v>
      </c>
      <c r="M2" s="20" t="n">
        <v>4</v>
      </c>
      <c r="N2" s="20" t="n">
        <v>1</v>
      </c>
      <c r="O2" s="20" t="n">
        <v>86</v>
      </c>
      <c r="P2" s="20"/>
      <c r="Q2" s="20"/>
      <c r="R2" s="20" t="n">
        <v>178</v>
      </c>
      <c r="S2" s="20"/>
      <c r="T2" s="20"/>
      <c r="U2" s="38" t="n">
        <v>0</v>
      </c>
      <c r="V2" s="38" t="n">
        <v>3</v>
      </c>
      <c r="W2" s="38"/>
      <c r="X2" s="20"/>
      <c r="Y2" s="20"/>
      <c r="Z2" s="20"/>
      <c r="AA2" s="20"/>
      <c r="AB2" s="20"/>
      <c r="AC2" s="20" t="n">
        <v>0</v>
      </c>
      <c r="AD2" s="20" t="n">
        <v>6</v>
      </c>
      <c r="AE2" s="20" t="n">
        <f aca="false">SUM(I2:AD2)</f>
        <v>349</v>
      </c>
    </row>
    <row r="3" customFormat="false" ht="16.5" hidden="false" customHeight="false" outlineLevel="0" collapsed="false">
      <c r="A3" s="11" t="n">
        <v>2</v>
      </c>
      <c r="B3" s="12" t="n">
        <v>20</v>
      </c>
      <c r="C3" s="13" t="n">
        <v>30</v>
      </c>
      <c r="D3" s="17" t="s">
        <v>622</v>
      </c>
      <c r="E3" s="17"/>
      <c r="F3" s="16" t="n">
        <v>180</v>
      </c>
      <c r="G3" s="17" t="s">
        <v>34</v>
      </c>
      <c r="H3" s="37" t="n">
        <v>440</v>
      </c>
      <c r="I3" s="20" t="n">
        <v>0</v>
      </c>
      <c r="J3" s="20" t="n">
        <v>60</v>
      </c>
      <c r="K3" s="20" t="n">
        <v>8</v>
      </c>
      <c r="L3" s="20" t="n">
        <v>0</v>
      </c>
      <c r="M3" s="20" t="n">
        <v>2</v>
      </c>
      <c r="N3" s="20" t="n">
        <v>0</v>
      </c>
      <c r="O3" s="20" t="n">
        <v>92</v>
      </c>
      <c r="P3" s="20"/>
      <c r="Q3" s="20"/>
      <c r="R3" s="20" t="n">
        <v>185</v>
      </c>
      <c r="S3" s="20"/>
      <c r="T3" s="20"/>
      <c r="U3" s="38" t="n">
        <v>0</v>
      </c>
      <c r="V3" s="38" t="n">
        <v>0</v>
      </c>
      <c r="W3" s="38"/>
      <c r="X3" s="20"/>
      <c r="Y3" s="20"/>
      <c r="Z3" s="20"/>
      <c r="AA3" s="20"/>
      <c r="AB3" s="20"/>
      <c r="AC3" s="20" t="n">
        <v>0</v>
      </c>
      <c r="AD3" s="20" t="n">
        <v>5</v>
      </c>
      <c r="AE3" s="20" t="n">
        <f aca="false">SUM(I3:AD3)</f>
        <v>352</v>
      </c>
    </row>
    <row r="4" customFormat="false" ht="16.5" hidden="false" customHeight="false" outlineLevel="0" collapsed="false">
      <c r="A4" s="11" t="n">
        <v>3</v>
      </c>
      <c r="B4" s="12" t="n">
        <v>20</v>
      </c>
      <c r="C4" s="13" t="n">
        <v>30</v>
      </c>
      <c r="D4" s="17" t="s">
        <v>622</v>
      </c>
      <c r="E4" s="17"/>
      <c r="F4" s="16" t="n">
        <v>181</v>
      </c>
      <c r="G4" s="17" t="s">
        <v>33</v>
      </c>
      <c r="H4" s="37" t="n">
        <v>435</v>
      </c>
      <c r="I4" s="20" t="n">
        <v>1</v>
      </c>
      <c r="J4" s="20" t="n">
        <v>92</v>
      </c>
      <c r="K4" s="20" t="n">
        <v>9</v>
      </c>
      <c r="L4" s="20" t="n">
        <v>0</v>
      </c>
      <c r="M4" s="20" t="n">
        <v>3</v>
      </c>
      <c r="N4" s="20" t="n">
        <v>0</v>
      </c>
      <c r="O4" s="20" t="n">
        <v>104</v>
      </c>
      <c r="P4" s="20"/>
      <c r="Q4" s="20"/>
      <c r="R4" s="20" t="n">
        <v>140</v>
      </c>
      <c r="S4" s="20"/>
      <c r="T4" s="20"/>
      <c r="U4" s="38" t="n">
        <v>0</v>
      </c>
      <c r="V4" s="38" t="n">
        <v>1</v>
      </c>
      <c r="W4" s="38"/>
      <c r="X4" s="20"/>
      <c r="Y4" s="20"/>
      <c r="Z4" s="20"/>
      <c r="AA4" s="20"/>
      <c r="AB4" s="20"/>
      <c r="AC4" s="20" t="n">
        <v>0</v>
      </c>
      <c r="AD4" s="20" t="n">
        <v>1</v>
      </c>
      <c r="AE4" s="20" t="n">
        <f aca="false">SUM(I4:AD4)</f>
        <v>351</v>
      </c>
    </row>
    <row r="5" customFormat="false" ht="16.5" hidden="false" customHeight="false" outlineLevel="0" collapsed="false">
      <c r="A5" s="11" t="n">
        <v>4</v>
      </c>
      <c r="B5" s="12" t="n">
        <v>20</v>
      </c>
      <c r="C5" s="13" t="n">
        <v>30</v>
      </c>
      <c r="D5" s="17" t="s">
        <v>622</v>
      </c>
      <c r="E5" s="17"/>
      <c r="F5" s="16" t="n">
        <v>181</v>
      </c>
      <c r="G5" s="17" t="s">
        <v>34</v>
      </c>
      <c r="H5" s="37" t="n">
        <v>435</v>
      </c>
      <c r="I5" s="20" t="n">
        <v>2</v>
      </c>
      <c r="J5" s="20" t="n">
        <v>138</v>
      </c>
      <c r="K5" s="20" t="n">
        <v>3</v>
      </c>
      <c r="L5" s="20" t="n">
        <v>1</v>
      </c>
      <c r="M5" s="20" t="n">
        <v>3</v>
      </c>
      <c r="N5" s="20" t="n">
        <v>2</v>
      </c>
      <c r="O5" s="20" t="n">
        <v>93</v>
      </c>
      <c r="P5" s="20"/>
      <c r="Q5" s="20"/>
      <c r="R5" s="20" t="n">
        <v>109</v>
      </c>
      <c r="S5" s="20"/>
      <c r="T5" s="20"/>
      <c r="U5" s="38" t="n">
        <v>0</v>
      </c>
      <c r="V5" s="38" t="n">
        <v>0</v>
      </c>
      <c r="W5" s="38"/>
      <c r="X5" s="20"/>
      <c r="Y5" s="20"/>
      <c r="Z5" s="20"/>
      <c r="AA5" s="20"/>
      <c r="AB5" s="20"/>
      <c r="AC5" s="20" t="n">
        <v>0</v>
      </c>
      <c r="AD5" s="20" t="n">
        <v>2</v>
      </c>
      <c r="AE5" s="20" t="n">
        <f aca="false">SUM(I5:AD5)</f>
        <v>353</v>
      </c>
    </row>
    <row r="6" customFormat="false" ht="16.5" hidden="false" customHeight="false" outlineLevel="0" collapsed="false">
      <c r="A6" s="11" t="n">
        <v>5</v>
      </c>
      <c r="B6" s="12" t="n">
        <v>20</v>
      </c>
      <c r="C6" s="13" t="n">
        <v>30</v>
      </c>
      <c r="D6" s="17" t="s">
        <v>622</v>
      </c>
      <c r="E6" s="17"/>
      <c r="F6" s="16" t="n">
        <v>182</v>
      </c>
      <c r="G6" s="17" t="s">
        <v>33</v>
      </c>
      <c r="H6" s="37" t="n">
        <v>468</v>
      </c>
      <c r="I6" s="20" t="n">
        <v>0</v>
      </c>
      <c r="J6" s="20" t="n">
        <v>109</v>
      </c>
      <c r="K6" s="20" t="n">
        <v>17</v>
      </c>
      <c r="L6" s="20" t="n">
        <v>0</v>
      </c>
      <c r="M6" s="20" t="n">
        <v>2</v>
      </c>
      <c r="N6" s="20" t="n">
        <v>1</v>
      </c>
      <c r="O6" s="20" t="n">
        <v>146</v>
      </c>
      <c r="P6" s="20"/>
      <c r="Q6" s="20"/>
      <c r="R6" s="20" t="n">
        <v>110</v>
      </c>
      <c r="S6" s="20"/>
      <c r="T6" s="20"/>
      <c r="U6" s="38" t="n">
        <v>0</v>
      </c>
      <c r="V6" s="38" t="n">
        <v>5</v>
      </c>
      <c r="W6" s="38"/>
      <c r="X6" s="20"/>
      <c r="Y6" s="20"/>
      <c r="Z6" s="20"/>
      <c r="AA6" s="20"/>
      <c r="AB6" s="20"/>
      <c r="AC6" s="20" t="n">
        <v>0</v>
      </c>
      <c r="AD6" s="20" t="n">
        <v>5</v>
      </c>
      <c r="AE6" s="20" t="n">
        <f aca="false">SUM(I6:AD6)</f>
        <v>395</v>
      </c>
    </row>
    <row r="7" customFormat="false" ht="16.5" hidden="false" customHeight="false" outlineLevel="0" collapsed="false">
      <c r="A7" s="11" t="n">
        <v>6</v>
      </c>
      <c r="B7" s="12" t="n">
        <v>20</v>
      </c>
      <c r="C7" s="13" t="n">
        <v>30</v>
      </c>
      <c r="D7" s="17" t="s">
        <v>622</v>
      </c>
      <c r="E7" s="17"/>
      <c r="F7" s="16" t="n">
        <v>182</v>
      </c>
      <c r="G7" s="17" t="s">
        <v>34</v>
      </c>
      <c r="H7" s="37" t="n">
        <v>468</v>
      </c>
      <c r="I7" s="20" t="n">
        <v>0</v>
      </c>
      <c r="J7" s="20" t="n">
        <v>100</v>
      </c>
      <c r="K7" s="20" t="n">
        <v>10</v>
      </c>
      <c r="L7" s="20" t="n">
        <v>3</v>
      </c>
      <c r="M7" s="20" t="n">
        <v>3</v>
      </c>
      <c r="N7" s="20" t="n">
        <v>0</v>
      </c>
      <c r="O7" s="20" t="n">
        <v>132</v>
      </c>
      <c r="P7" s="20"/>
      <c r="Q7" s="20"/>
      <c r="R7" s="20" t="n">
        <v>137</v>
      </c>
      <c r="S7" s="20"/>
      <c r="T7" s="20"/>
      <c r="U7" s="38" t="n">
        <v>0</v>
      </c>
      <c r="V7" s="38" t="n">
        <v>5</v>
      </c>
      <c r="W7" s="38"/>
      <c r="X7" s="20"/>
      <c r="Y7" s="20"/>
      <c r="Z7" s="20"/>
      <c r="AA7" s="20"/>
      <c r="AB7" s="20"/>
      <c r="AC7" s="20" t="n">
        <v>0</v>
      </c>
      <c r="AD7" s="20" t="n">
        <v>7</v>
      </c>
      <c r="AE7" s="20" t="n">
        <f aca="false">SUM(I7:AD7)</f>
        <v>397</v>
      </c>
    </row>
    <row r="8" customFormat="false" ht="16.5" hidden="false" customHeight="false" outlineLevel="0" collapsed="false">
      <c r="A8" s="11" t="n">
        <v>7</v>
      </c>
      <c r="B8" s="12" t="n">
        <v>20</v>
      </c>
      <c r="C8" s="13" t="n">
        <v>30</v>
      </c>
      <c r="D8" s="17" t="s">
        <v>622</v>
      </c>
      <c r="E8" s="17"/>
      <c r="F8" s="16" t="n">
        <v>183</v>
      </c>
      <c r="G8" s="17" t="s">
        <v>33</v>
      </c>
      <c r="H8" s="37" t="n">
        <v>576</v>
      </c>
      <c r="I8" s="20" t="n">
        <v>4</v>
      </c>
      <c r="J8" s="20" t="n">
        <v>125</v>
      </c>
      <c r="K8" s="20" t="n">
        <v>30</v>
      </c>
      <c r="L8" s="20" t="n">
        <v>3</v>
      </c>
      <c r="M8" s="20" t="n">
        <v>4</v>
      </c>
      <c r="N8" s="20" t="n">
        <v>0</v>
      </c>
      <c r="O8" s="20" t="n">
        <v>135</v>
      </c>
      <c r="P8" s="20"/>
      <c r="Q8" s="20"/>
      <c r="R8" s="20" t="n">
        <v>99</v>
      </c>
      <c r="S8" s="20"/>
      <c r="T8" s="20"/>
      <c r="U8" s="38" t="n">
        <v>4</v>
      </c>
      <c r="V8" s="38" t="n">
        <v>0</v>
      </c>
      <c r="W8" s="38"/>
      <c r="X8" s="20"/>
      <c r="Y8" s="20"/>
      <c r="Z8" s="20"/>
      <c r="AA8" s="20"/>
      <c r="AB8" s="20"/>
      <c r="AC8" s="20" t="n">
        <v>0</v>
      </c>
      <c r="AD8" s="20" t="n">
        <v>15</v>
      </c>
      <c r="AE8" s="20" t="n">
        <f aca="false">SUM(I8:AD8)</f>
        <v>419</v>
      </c>
    </row>
    <row r="9" customFormat="false" ht="16.5" hidden="false" customHeight="false" outlineLevel="0" collapsed="false">
      <c r="A9" s="11" t="n">
        <v>8</v>
      </c>
      <c r="B9" s="12" t="n">
        <v>20</v>
      </c>
      <c r="C9" s="13" t="n">
        <v>30</v>
      </c>
      <c r="D9" s="17" t="s">
        <v>622</v>
      </c>
      <c r="E9" s="17"/>
      <c r="F9" s="16" t="n">
        <v>183</v>
      </c>
      <c r="G9" s="17" t="s">
        <v>34</v>
      </c>
      <c r="H9" s="37" t="n">
        <v>575</v>
      </c>
      <c r="I9" s="20" t="n">
        <v>1</v>
      </c>
      <c r="J9" s="20" t="n">
        <v>114</v>
      </c>
      <c r="K9" s="20" t="n">
        <v>21</v>
      </c>
      <c r="L9" s="20" t="n">
        <v>3</v>
      </c>
      <c r="M9" s="20" t="n">
        <v>5</v>
      </c>
      <c r="N9" s="20" t="n">
        <v>2</v>
      </c>
      <c r="O9" s="20" t="n">
        <v>150</v>
      </c>
      <c r="P9" s="20"/>
      <c r="Q9" s="20"/>
      <c r="R9" s="20" t="n">
        <v>133</v>
      </c>
      <c r="S9" s="20"/>
      <c r="T9" s="20"/>
      <c r="U9" s="38" t="n">
        <v>1</v>
      </c>
      <c r="V9" s="38" t="n">
        <v>2</v>
      </c>
      <c r="W9" s="38"/>
      <c r="X9" s="20"/>
      <c r="Y9" s="20"/>
      <c r="Z9" s="20"/>
      <c r="AA9" s="20"/>
      <c r="AB9" s="20"/>
      <c r="AC9" s="20" t="n">
        <v>0</v>
      </c>
      <c r="AD9" s="20" t="n">
        <v>4</v>
      </c>
      <c r="AE9" s="20" t="n">
        <f aca="false">SUM(I9:AD9)</f>
        <v>436</v>
      </c>
    </row>
    <row r="10" customFormat="false" ht="16.5" hidden="false" customHeight="false" outlineLevel="0" collapsed="false">
      <c r="A10" s="11" t="n">
        <v>9</v>
      </c>
      <c r="B10" s="12" t="n">
        <v>20</v>
      </c>
      <c r="C10" s="13" t="n">
        <v>30</v>
      </c>
      <c r="D10" s="17" t="s">
        <v>622</v>
      </c>
      <c r="E10" s="17"/>
      <c r="F10" s="16" t="n">
        <v>184</v>
      </c>
      <c r="G10" s="17" t="s">
        <v>33</v>
      </c>
      <c r="H10" s="37" t="n">
        <v>504</v>
      </c>
      <c r="I10" s="20" t="n">
        <v>3</v>
      </c>
      <c r="J10" s="20" t="n">
        <v>81</v>
      </c>
      <c r="K10" s="20" t="n">
        <v>13</v>
      </c>
      <c r="L10" s="20" t="n">
        <v>3</v>
      </c>
      <c r="M10" s="20" t="n">
        <v>3</v>
      </c>
      <c r="N10" s="20" t="n">
        <v>0</v>
      </c>
      <c r="O10" s="20" t="n">
        <v>141</v>
      </c>
      <c r="P10" s="20"/>
      <c r="Q10" s="20"/>
      <c r="R10" s="20" t="n">
        <v>129</v>
      </c>
      <c r="S10" s="20"/>
      <c r="T10" s="20"/>
      <c r="U10" s="38" t="n">
        <v>1</v>
      </c>
      <c r="V10" s="38" t="n">
        <v>0</v>
      </c>
      <c r="W10" s="38"/>
      <c r="X10" s="20"/>
      <c r="Y10" s="20"/>
      <c r="Z10" s="20"/>
      <c r="AA10" s="20"/>
      <c r="AB10" s="20"/>
      <c r="AC10" s="20" t="n">
        <v>0</v>
      </c>
      <c r="AD10" s="20" t="n">
        <v>8</v>
      </c>
      <c r="AE10" s="20" t="n">
        <f aca="false">SUM(I10:AD10)</f>
        <v>382</v>
      </c>
    </row>
    <row r="11" customFormat="false" ht="16.5" hidden="false" customHeight="false" outlineLevel="0" collapsed="false">
      <c r="A11" s="11" t="n">
        <v>10</v>
      </c>
      <c r="B11" s="12" t="n">
        <v>20</v>
      </c>
      <c r="C11" s="13" t="n">
        <v>30</v>
      </c>
      <c r="D11" s="17" t="s">
        <v>622</v>
      </c>
      <c r="E11" s="17"/>
      <c r="F11" s="16" t="n">
        <v>184</v>
      </c>
      <c r="G11" s="17" t="s">
        <v>34</v>
      </c>
      <c r="H11" s="37" t="n">
        <v>504</v>
      </c>
      <c r="I11" s="20" t="n">
        <v>2</v>
      </c>
      <c r="J11" s="20" t="n">
        <v>85</v>
      </c>
      <c r="K11" s="20" t="n">
        <v>13</v>
      </c>
      <c r="L11" s="20" t="n">
        <v>3</v>
      </c>
      <c r="M11" s="20" t="n">
        <v>1</v>
      </c>
      <c r="N11" s="20" t="n">
        <v>2</v>
      </c>
      <c r="O11" s="20" t="n">
        <v>122</v>
      </c>
      <c r="P11" s="20"/>
      <c r="Q11" s="20"/>
      <c r="R11" s="20" t="n">
        <v>155</v>
      </c>
      <c r="S11" s="20"/>
      <c r="T11" s="20"/>
      <c r="U11" s="38" t="n">
        <v>0</v>
      </c>
      <c r="V11" s="38" t="n">
        <v>0</v>
      </c>
      <c r="W11" s="38"/>
      <c r="X11" s="20"/>
      <c r="Y11" s="20"/>
      <c r="Z11" s="20"/>
      <c r="AA11" s="20"/>
      <c r="AB11" s="20"/>
      <c r="AC11" s="20" t="n">
        <v>0</v>
      </c>
      <c r="AD11" s="20" t="n">
        <v>4</v>
      </c>
      <c r="AE11" s="20" t="n">
        <f aca="false">SUM(I11:AD11)</f>
        <v>387</v>
      </c>
    </row>
    <row r="12" customFormat="false" ht="16.5" hidden="false" customHeight="false" outlineLevel="0" collapsed="false">
      <c r="A12" s="11" t="n">
        <v>11</v>
      </c>
      <c r="B12" s="12" t="n">
        <v>20</v>
      </c>
      <c r="C12" s="13" t="n">
        <v>30</v>
      </c>
      <c r="D12" s="17" t="s">
        <v>622</v>
      </c>
      <c r="E12" s="17"/>
      <c r="F12" s="16" t="n">
        <v>185</v>
      </c>
      <c r="G12" s="17" t="s">
        <v>33</v>
      </c>
      <c r="H12" s="37" t="n">
        <v>400</v>
      </c>
      <c r="I12" s="20" t="n">
        <v>2</v>
      </c>
      <c r="J12" s="20" t="n">
        <v>90</v>
      </c>
      <c r="K12" s="20" t="n">
        <v>25</v>
      </c>
      <c r="L12" s="20" t="n">
        <v>1</v>
      </c>
      <c r="M12" s="20" t="n">
        <v>0</v>
      </c>
      <c r="N12" s="20" t="n">
        <v>1</v>
      </c>
      <c r="O12" s="20" t="n">
        <v>63</v>
      </c>
      <c r="P12" s="20"/>
      <c r="Q12" s="20"/>
      <c r="R12" s="20" t="n">
        <v>130</v>
      </c>
      <c r="S12" s="20"/>
      <c r="T12" s="20"/>
      <c r="U12" s="38" t="n">
        <v>3</v>
      </c>
      <c r="V12" s="38" t="n">
        <v>2</v>
      </c>
      <c r="W12" s="38"/>
      <c r="X12" s="20"/>
      <c r="Y12" s="20"/>
      <c r="Z12" s="20"/>
      <c r="AA12" s="20"/>
      <c r="AB12" s="20"/>
      <c r="AC12" s="20" t="n">
        <v>0</v>
      </c>
      <c r="AD12" s="20" t="n">
        <v>3</v>
      </c>
      <c r="AE12" s="20" t="n">
        <f aca="false">SUM(I12:AD12)</f>
        <v>320</v>
      </c>
    </row>
    <row r="13" customFormat="false" ht="16.5" hidden="false" customHeight="false" outlineLevel="0" collapsed="false">
      <c r="A13" s="11" t="n">
        <v>12</v>
      </c>
      <c r="B13" s="12" t="n">
        <v>20</v>
      </c>
      <c r="C13" s="13" t="n">
        <v>30</v>
      </c>
      <c r="D13" s="17" t="s">
        <v>622</v>
      </c>
      <c r="E13" s="17"/>
      <c r="F13" s="16" t="n">
        <v>185</v>
      </c>
      <c r="G13" s="17" t="s">
        <v>34</v>
      </c>
      <c r="H13" s="37" t="n">
        <v>400</v>
      </c>
      <c r="I13" s="20" t="n">
        <v>1</v>
      </c>
      <c r="J13" s="20" t="n">
        <v>105</v>
      </c>
      <c r="K13" s="20" t="n">
        <v>21</v>
      </c>
      <c r="L13" s="20" t="n">
        <v>2</v>
      </c>
      <c r="M13" s="20" t="n">
        <v>1</v>
      </c>
      <c r="N13" s="20" t="n">
        <v>0</v>
      </c>
      <c r="O13" s="20" t="n">
        <v>43</v>
      </c>
      <c r="P13" s="20"/>
      <c r="Q13" s="20"/>
      <c r="R13" s="20" t="n">
        <v>130</v>
      </c>
      <c r="S13" s="20"/>
      <c r="T13" s="20"/>
      <c r="U13" s="38" t="n">
        <v>0</v>
      </c>
      <c r="V13" s="38" t="n">
        <v>1</v>
      </c>
      <c r="W13" s="38"/>
      <c r="X13" s="20"/>
      <c r="Y13" s="20"/>
      <c r="Z13" s="20"/>
      <c r="AA13" s="20"/>
      <c r="AB13" s="20"/>
      <c r="AC13" s="20" t="n">
        <v>0</v>
      </c>
      <c r="AD13" s="20" t="n">
        <v>3</v>
      </c>
      <c r="AE13" s="20" t="n">
        <f aca="false">SUM(I13:AD13)</f>
        <v>307</v>
      </c>
    </row>
    <row r="14" customFormat="false" ht="16.5" hidden="false" customHeight="false" outlineLevel="0" collapsed="false">
      <c r="A14" s="11" t="n">
        <v>13</v>
      </c>
      <c r="B14" s="12" t="n">
        <v>20</v>
      </c>
      <c r="C14" s="13" t="n">
        <v>30</v>
      </c>
      <c r="D14" s="17" t="s">
        <v>622</v>
      </c>
      <c r="E14" s="17"/>
      <c r="F14" s="16" t="n">
        <v>186</v>
      </c>
      <c r="G14" s="17" t="s">
        <v>33</v>
      </c>
      <c r="H14" s="37" t="n">
        <v>476</v>
      </c>
      <c r="I14" s="20" t="n">
        <v>0</v>
      </c>
      <c r="J14" s="20" t="n">
        <v>88</v>
      </c>
      <c r="K14" s="20" t="n">
        <v>17</v>
      </c>
      <c r="L14" s="20" t="n">
        <v>0</v>
      </c>
      <c r="M14" s="20" t="n">
        <v>2</v>
      </c>
      <c r="N14" s="20" t="n">
        <v>0</v>
      </c>
      <c r="O14" s="20" t="n">
        <v>83</v>
      </c>
      <c r="P14" s="20"/>
      <c r="Q14" s="20"/>
      <c r="R14" s="20" t="n">
        <v>162</v>
      </c>
      <c r="S14" s="20"/>
      <c r="T14" s="20"/>
      <c r="U14" s="38" t="n">
        <v>1</v>
      </c>
      <c r="V14" s="38" t="n">
        <v>1</v>
      </c>
      <c r="W14" s="38"/>
      <c r="X14" s="20"/>
      <c r="Y14" s="20"/>
      <c r="Z14" s="20"/>
      <c r="AA14" s="20"/>
      <c r="AB14" s="20"/>
      <c r="AC14" s="20" t="n">
        <v>0</v>
      </c>
      <c r="AD14" s="20" t="n">
        <v>6</v>
      </c>
      <c r="AE14" s="20" t="n">
        <f aca="false">SUM(I14:AD14)</f>
        <v>360</v>
      </c>
    </row>
    <row r="15" customFormat="false" ht="16.5" hidden="false" customHeight="false" outlineLevel="0" collapsed="false">
      <c r="A15" s="11" t="n">
        <v>14</v>
      </c>
      <c r="B15" s="12" t="n">
        <v>20</v>
      </c>
      <c r="C15" s="13" t="n">
        <v>30</v>
      </c>
      <c r="D15" s="17" t="s">
        <v>622</v>
      </c>
      <c r="E15" s="17"/>
      <c r="F15" s="16" t="n">
        <v>186</v>
      </c>
      <c r="G15" s="17" t="s">
        <v>34</v>
      </c>
      <c r="H15" s="37" t="n">
        <v>475</v>
      </c>
      <c r="I15" s="20" t="n">
        <v>0</v>
      </c>
      <c r="J15" s="20" t="n">
        <v>102</v>
      </c>
      <c r="K15" s="20" t="n">
        <v>28</v>
      </c>
      <c r="L15" s="20" t="n">
        <v>0</v>
      </c>
      <c r="M15" s="20" t="n">
        <v>1</v>
      </c>
      <c r="N15" s="20" t="n">
        <v>2</v>
      </c>
      <c r="O15" s="20" t="n">
        <v>76</v>
      </c>
      <c r="P15" s="20"/>
      <c r="Q15" s="20"/>
      <c r="R15" s="20" t="n">
        <v>154</v>
      </c>
      <c r="S15" s="20"/>
      <c r="T15" s="20"/>
      <c r="U15" s="38" t="n">
        <v>1</v>
      </c>
      <c r="V15" s="38" t="n">
        <v>2</v>
      </c>
      <c r="W15" s="38"/>
      <c r="X15" s="20"/>
      <c r="Y15" s="20"/>
      <c r="Z15" s="20"/>
      <c r="AA15" s="20"/>
      <c r="AB15" s="20"/>
      <c r="AC15" s="20" t="n">
        <v>0</v>
      </c>
      <c r="AD15" s="20" t="n">
        <v>7</v>
      </c>
      <c r="AE15" s="20" t="n">
        <f aca="false">SUM(I15:AD15)</f>
        <v>373</v>
      </c>
    </row>
    <row r="16" customFormat="false" ht="16.5" hidden="false" customHeight="false" outlineLevel="0" collapsed="false">
      <c r="C16" s="29" t="s">
        <v>65</v>
      </c>
      <c r="D16" s="30" t="s">
        <v>66</v>
      </c>
      <c r="E16" s="30"/>
      <c r="F16" s="30"/>
      <c r="G16" s="30"/>
      <c r="H16" s="31" t="n">
        <f aca="false">SUM(H2:H15)</f>
        <v>6596</v>
      </c>
      <c r="I16" s="31" t="n">
        <f aca="false">SUM(I2:I15)</f>
        <v>16</v>
      </c>
      <c r="J16" s="31" t="n">
        <f aca="false">SUM(J2:J15)</f>
        <v>1352</v>
      </c>
      <c r="K16" s="31" t="n">
        <f aca="false">SUM(K2:K15)</f>
        <v>223</v>
      </c>
      <c r="L16" s="31" t="n">
        <f aca="false">SUM(L2:L15)</f>
        <v>19</v>
      </c>
      <c r="M16" s="31" t="n">
        <f aca="false">SUM(M2:M15)</f>
        <v>34</v>
      </c>
      <c r="N16" s="31" t="n">
        <f aca="false">SUM(N2:N15)</f>
        <v>11</v>
      </c>
      <c r="O16" s="31" t="n">
        <f aca="false">SUM(O2:O15)</f>
        <v>1466</v>
      </c>
      <c r="P16" s="31" t="n">
        <f aca="false">SUM(P2:P15)</f>
        <v>0</v>
      </c>
      <c r="Q16" s="31" t="n">
        <f aca="false">SUM(Q2:Q15)</f>
        <v>0</v>
      </c>
      <c r="R16" s="31" t="n">
        <f aca="false">SUM(R2:R15)</f>
        <v>1951</v>
      </c>
      <c r="S16" s="31" t="n">
        <f aca="false">SUM(S2:S15)</f>
        <v>0</v>
      </c>
      <c r="T16" s="31" t="n">
        <f aca="false">SUM(T2:T15)</f>
        <v>0</v>
      </c>
      <c r="U16" s="31" t="n">
        <f aca="false">SUM(U2:U15)</f>
        <v>11</v>
      </c>
      <c r="V16" s="31" t="n">
        <f aca="false">SUM(V2:V15)</f>
        <v>22</v>
      </c>
      <c r="W16" s="31" t="n">
        <f aca="false">SUM(W2:W15)</f>
        <v>0</v>
      </c>
      <c r="X16" s="31" t="n">
        <f aca="false">SUM(X2:X15)</f>
        <v>0</v>
      </c>
      <c r="Y16" s="31" t="n">
        <f aca="false">SUM(Y2:Y15)</f>
        <v>0</v>
      </c>
      <c r="Z16" s="31" t="n">
        <f aca="false">SUM(Z2:Z15)</f>
        <v>0</v>
      </c>
      <c r="AA16" s="31" t="n">
        <f aca="false">SUM(AA2:AA15)</f>
        <v>0</v>
      </c>
      <c r="AB16" s="31" t="n">
        <f aca="false">SUM(AB2:AB15)</f>
        <v>0</v>
      </c>
      <c r="AC16" s="31" t="n">
        <f aca="false">SUM(AC2:AC15)</f>
        <v>0</v>
      </c>
      <c r="AD16" s="31" t="n">
        <f aca="false">SUM(AD2:AD15)</f>
        <v>76</v>
      </c>
      <c r="AE16" s="31" t="n">
        <f aca="false">SUM(AE2:AE15)</f>
        <v>5181</v>
      </c>
    </row>
    <row r="17" customFormat="false" ht="16.5" hidden="false" customHeight="false" outlineLevel="0" collapsed="false">
      <c r="F17" s="3"/>
      <c r="G17" s="3"/>
      <c r="U17" s="1" t="n">
        <f aca="false">U16/2</f>
        <v>5.5</v>
      </c>
      <c r="V17" s="1" t="n">
        <f aca="false">V16/2</f>
        <v>11</v>
      </c>
    </row>
    <row r="18" customFormat="false" ht="16.5" hidden="false" customHeight="true" outlineLevel="0" collapsed="false">
      <c r="C18" s="29" t="s">
        <v>67</v>
      </c>
      <c r="D18" s="32" t="s">
        <v>68</v>
      </c>
      <c r="E18" s="32"/>
      <c r="F18" s="32"/>
      <c r="G18" s="32"/>
      <c r="H18" s="57" t="s">
        <v>8</v>
      </c>
      <c r="I18" s="58" t="s">
        <v>9</v>
      </c>
      <c r="J18" s="58" t="s">
        <v>10</v>
      </c>
      <c r="K18" s="58" t="s">
        <v>11</v>
      </c>
      <c r="L18" s="58" t="s">
        <v>12</v>
      </c>
      <c r="M18" s="58" t="s">
        <v>13</v>
      </c>
      <c r="N18" s="58" t="s">
        <v>14</v>
      </c>
      <c r="O18" s="58" t="s">
        <v>15</v>
      </c>
      <c r="P18" s="58" t="s">
        <v>16</v>
      </c>
      <c r="Q18" s="58" t="s">
        <v>17</v>
      </c>
      <c r="R18" s="58" t="s">
        <v>18</v>
      </c>
      <c r="S18" s="58" t="s">
        <v>19</v>
      </c>
      <c r="T18" s="58" t="s">
        <v>20</v>
      </c>
      <c r="U18" s="58" t="s">
        <v>24</v>
      </c>
      <c r="V18" s="58" t="s">
        <v>25</v>
      </c>
      <c r="W18" s="58" t="s">
        <v>26</v>
      </c>
      <c r="X18" s="58" t="s">
        <v>27</v>
      </c>
      <c r="Y18" s="58" t="s">
        <v>28</v>
      </c>
      <c r="Z18" s="58" t="s">
        <v>29</v>
      </c>
      <c r="AA18" s="58" t="s">
        <v>30</v>
      </c>
      <c r="AB18" s="58" t="s">
        <v>31</v>
      </c>
    </row>
    <row r="19" customFormat="false" ht="16.5" hidden="false" customHeight="false" outlineLevel="0" collapsed="false">
      <c r="D19" s="32"/>
      <c r="E19" s="32"/>
      <c r="F19" s="32"/>
      <c r="G19" s="32"/>
      <c r="H19" s="20" t="n">
        <f aca="false">H16</f>
        <v>6596</v>
      </c>
      <c r="I19" s="20" t="n">
        <f aca="false">I16+5</f>
        <v>21</v>
      </c>
      <c r="J19" s="20" t="n">
        <f aca="false">J16+11</f>
        <v>1363</v>
      </c>
      <c r="K19" s="20" t="n">
        <f aca="false">K16+6</f>
        <v>229</v>
      </c>
      <c r="L19" s="20" t="n">
        <f aca="false">L16+11</f>
        <v>30</v>
      </c>
      <c r="M19" s="20" t="n">
        <f aca="false">M16</f>
        <v>34</v>
      </c>
      <c r="N19" s="20" t="n">
        <f aca="false">N16</f>
        <v>11</v>
      </c>
      <c r="O19" s="20" t="n">
        <f aca="false">O16</f>
        <v>1466</v>
      </c>
      <c r="P19" s="20" t="n">
        <f aca="false">P16</f>
        <v>0</v>
      </c>
      <c r="Q19" s="20" t="n">
        <f aca="false">Q16</f>
        <v>0</v>
      </c>
      <c r="R19" s="20" t="n">
        <f aca="false">R16</f>
        <v>1951</v>
      </c>
      <c r="S19" s="20" t="n">
        <f aca="false">S16</f>
        <v>0</v>
      </c>
      <c r="T19" s="20" t="n">
        <f aca="false">T16</f>
        <v>0</v>
      </c>
      <c r="U19" s="20" t="n">
        <f aca="false">X2</f>
        <v>0</v>
      </c>
      <c r="V19" s="20" t="n">
        <f aca="false">Y2</f>
        <v>0</v>
      </c>
      <c r="W19" s="20" t="n">
        <f aca="false">Z2</f>
        <v>0</v>
      </c>
      <c r="X19" s="20" t="n">
        <f aca="false">AA2</f>
        <v>0</v>
      </c>
      <c r="Y19" s="20" t="n">
        <f aca="false">AB2</f>
        <v>0</v>
      </c>
      <c r="Z19" s="20" t="n">
        <f aca="false">AC16</f>
        <v>0</v>
      </c>
      <c r="AA19" s="20" t="n">
        <f aca="false">AD16</f>
        <v>76</v>
      </c>
      <c r="AB19" s="20" t="n">
        <f aca="false">SUM(I19:AA19)</f>
        <v>5181</v>
      </c>
    </row>
    <row r="20" customFormat="false" ht="16.5" hidden="false" customHeight="false" outlineLevel="0" collapsed="false">
      <c r="F20" s="3"/>
      <c r="G20" s="3"/>
    </row>
    <row r="21" customFormat="false" ht="16.5" hidden="false" customHeight="true" outlineLevel="0" collapsed="false">
      <c r="C21" s="29" t="s">
        <v>69</v>
      </c>
      <c r="D21" s="32" t="s">
        <v>70</v>
      </c>
      <c r="E21" s="32"/>
      <c r="F21" s="32"/>
      <c r="G21" s="32"/>
      <c r="H21" s="57" t="s">
        <v>8</v>
      </c>
      <c r="I21" s="375" t="s">
        <v>71</v>
      </c>
      <c r="J21" s="375"/>
      <c r="K21" s="375" t="s">
        <v>72</v>
      </c>
      <c r="L21" s="375"/>
      <c r="M21" s="58" t="s">
        <v>13</v>
      </c>
      <c r="N21" s="58" t="s">
        <v>14</v>
      </c>
      <c r="O21" s="58" t="s">
        <v>15</v>
      </c>
      <c r="P21" s="58" t="s">
        <v>16</v>
      </c>
      <c r="Q21" s="58" t="s">
        <v>17</v>
      </c>
      <c r="R21" s="58" t="s">
        <v>18</v>
      </c>
      <c r="S21" s="58" t="s">
        <v>19</v>
      </c>
      <c r="T21" s="58" t="s">
        <v>20</v>
      </c>
      <c r="U21" s="58" t="s">
        <v>24</v>
      </c>
      <c r="V21" s="58" t="s">
        <v>25</v>
      </c>
      <c r="W21" s="58" t="s">
        <v>26</v>
      </c>
      <c r="X21" s="58" t="s">
        <v>27</v>
      </c>
      <c r="Y21" s="58" t="s">
        <v>28</v>
      </c>
      <c r="Z21" s="58" t="s">
        <v>29</v>
      </c>
      <c r="AA21" s="58" t="s">
        <v>30</v>
      </c>
      <c r="AB21" s="58" t="s">
        <v>31</v>
      </c>
    </row>
    <row r="22" customFormat="false" ht="16.5" hidden="false" customHeight="false" outlineLevel="0" collapsed="false">
      <c r="D22" s="32"/>
      <c r="E22" s="32"/>
      <c r="F22" s="32"/>
      <c r="G22" s="32"/>
      <c r="H22" s="20" t="n">
        <f aca="false">H16</f>
        <v>6596</v>
      </c>
      <c r="I22" s="35" t="n">
        <f aca="false">I19+K19</f>
        <v>250</v>
      </c>
      <c r="J22" s="35"/>
      <c r="K22" s="35" t="n">
        <f aca="false">J19+L19</f>
        <v>1393</v>
      </c>
      <c r="L22" s="35"/>
      <c r="M22" s="20" t="n">
        <f aca="false">M19</f>
        <v>34</v>
      </c>
      <c r="N22" s="20" t="n">
        <f aca="false">N19</f>
        <v>11</v>
      </c>
      <c r="O22" s="20" t="n">
        <f aca="false">O19</f>
        <v>1466</v>
      </c>
      <c r="P22" s="20" t="s">
        <v>148</v>
      </c>
      <c r="Q22" s="20" t="s">
        <v>148</v>
      </c>
      <c r="R22" s="20" t="n">
        <f aca="false">R19</f>
        <v>1951</v>
      </c>
      <c r="S22" s="18" t="s">
        <v>148</v>
      </c>
      <c r="T22" s="18" t="s">
        <v>148</v>
      </c>
      <c r="U22" s="18" t="s">
        <v>148</v>
      </c>
      <c r="V22" s="18" t="s">
        <v>148</v>
      </c>
      <c r="W22" s="18" t="s">
        <v>148</v>
      </c>
      <c r="X22" s="18" t="s">
        <v>148</v>
      </c>
      <c r="Y22" s="18" t="s">
        <v>148</v>
      </c>
      <c r="Z22" s="20" t="n">
        <f aca="false">Z19</f>
        <v>0</v>
      </c>
      <c r="AA22" s="20" t="n">
        <f aca="false">AA19</f>
        <v>76</v>
      </c>
      <c r="AB22" s="20" t="n">
        <f aca="false">SUM(I22:AA22)</f>
        <v>5181</v>
      </c>
    </row>
    <row r="25" customFormat="false" ht="16.5" hidden="false" customHeight="false" outlineLevel="0" collapsed="false">
      <c r="A25" s="370" t="s">
        <v>1</v>
      </c>
      <c r="B25" s="371" t="s">
        <v>2</v>
      </c>
      <c r="C25" s="372" t="s">
        <v>3</v>
      </c>
      <c r="D25" s="370" t="s">
        <v>4</v>
      </c>
      <c r="E25" s="370" t="s">
        <v>5</v>
      </c>
      <c r="F25" s="376" t="s">
        <v>6</v>
      </c>
      <c r="G25" s="376" t="s">
        <v>7</v>
      </c>
      <c r="H25" s="376" t="s">
        <v>8</v>
      </c>
      <c r="I25" s="377" t="s">
        <v>9</v>
      </c>
      <c r="J25" s="377" t="s">
        <v>10</v>
      </c>
      <c r="K25" s="377" t="s">
        <v>11</v>
      </c>
      <c r="L25" s="377" t="s">
        <v>12</v>
      </c>
      <c r="M25" s="377" t="s">
        <v>13</v>
      </c>
      <c r="N25" s="377" t="s">
        <v>14</v>
      </c>
      <c r="O25" s="377" t="s">
        <v>15</v>
      </c>
      <c r="P25" s="377" t="s">
        <v>16</v>
      </c>
      <c r="Q25" s="377" t="s">
        <v>17</v>
      </c>
      <c r="R25" s="377" t="s">
        <v>18</v>
      </c>
      <c r="S25" s="377" t="s">
        <v>19</v>
      </c>
      <c r="T25" s="377" t="s">
        <v>20</v>
      </c>
      <c r="U25" s="378" t="s">
        <v>21</v>
      </c>
      <c r="V25" s="378" t="s">
        <v>22</v>
      </c>
      <c r="W25" s="378" t="s">
        <v>23</v>
      </c>
      <c r="X25" s="377" t="s">
        <v>24</v>
      </c>
      <c r="Y25" s="377" t="s">
        <v>25</v>
      </c>
      <c r="Z25" s="377" t="s">
        <v>26</v>
      </c>
      <c r="AA25" s="377" t="s">
        <v>27</v>
      </c>
      <c r="AB25" s="377" t="s">
        <v>28</v>
      </c>
      <c r="AC25" s="377" t="s">
        <v>29</v>
      </c>
      <c r="AD25" s="377" t="s">
        <v>30</v>
      </c>
      <c r="AE25" s="377" t="s">
        <v>31</v>
      </c>
    </row>
    <row r="26" customFormat="false" ht="16.5" hidden="false" customHeight="false" outlineLevel="0" collapsed="false">
      <c r="A26" s="1" t="n">
        <v>1</v>
      </c>
      <c r="B26" s="1" t="n">
        <v>20</v>
      </c>
      <c r="D26" s="1" t="s">
        <v>623</v>
      </c>
      <c r="F26" s="379" t="n">
        <v>283</v>
      </c>
      <c r="G26" s="380" t="s">
        <v>33</v>
      </c>
      <c r="H26" s="76" t="n">
        <v>539</v>
      </c>
      <c r="I26" s="381" t="n">
        <v>5</v>
      </c>
      <c r="J26" s="381" t="n">
        <v>128</v>
      </c>
      <c r="K26" s="381" t="n">
        <v>32</v>
      </c>
      <c r="L26" s="381" t="n">
        <v>5</v>
      </c>
      <c r="M26" s="381" t="n">
        <v>10</v>
      </c>
      <c r="N26" s="381" t="n">
        <v>5</v>
      </c>
      <c r="O26" s="381" t="n">
        <v>1</v>
      </c>
      <c r="P26" s="381" t="n">
        <v>2</v>
      </c>
      <c r="Q26" s="381" t="n">
        <v>1</v>
      </c>
      <c r="R26" s="381" t="n">
        <v>26</v>
      </c>
      <c r="S26" s="17"/>
      <c r="T26" s="381" t="n">
        <v>0</v>
      </c>
      <c r="U26" s="381" t="n">
        <v>1</v>
      </c>
      <c r="V26" s="381" t="n">
        <v>8</v>
      </c>
      <c r="W26" s="17"/>
      <c r="X26" s="381" t="n">
        <v>12</v>
      </c>
      <c r="Y26" s="381" t="n">
        <v>53</v>
      </c>
      <c r="Z26" s="381" t="n">
        <v>16</v>
      </c>
      <c r="AA26" s="382"/>
      <c r="AB26" s="382"/>
      <c r="AC26" s="381" t="n">
        <v>0</v>
      </c>
      <c r="AD26" s="381" t="n">
        <v>7</v>
      </c>
      <c r="AE26" s="383" t="n">
        <f aca="false">SUM(I26:AD26)</f>
        <v>312</v>
      </c>
    </row>
    <row r="27" customFormat="false" ht="16.5" hidden="false" customHeight="false" outlineLevel="0" collapsed="false">
      <c r="A27" s="1" t="n">
        <v>2</v>
      </c>
      <c r="B27" s="1" t="n">
        <v>20</v>
      </c>
      <c r="D27" s="1" t="s">
        <v>623</v>
      </c>
      <c r="F27" s="379" t="n">
        <v>283</v>
      </c>
      <c r="G27" s="380" t="s">
        <v>34</v>
      </c>
      <c r="H27" s="76" t="n">
        <v>539</v>
      </c>
      <c r="I27" s="381" t="n">
        <v>3</v>
      </c>
      <c r="J27" s="381" t="n">
        <v>95</v>
      </c>
      <c r="K27" s="381" t="n">
        <v>35</v>
      </c>
      <c r="L27" s="381" t="n">
        <v>4</v>
      </c>
      <c r="M27" s="381" t="n">
        <v>4</v>
      </c>
      <c r="N27" s="381" t="n">
        <v>2</v>
      </c>
      <c r="O27" s="381" t="n">
        <v>0</v>
      </c>
      <c r="P27" s="381" t="n">
        <v>1</v>
      </c>
      <c r="Q27" s="381" t="n">
        <v>0</v>
      </c>
      <c r="R27" s="381" t="n">
        <v>18</v>
      </c>
      <c r="S27" s="17"/>
      <c r="T27" s="381" t="n">
        <v>2</v>
      </c>
      <c r="U27" s="381" t="n">
        <v>1</v>
      </c>
      <c r="V27" s="381" t="n">
        <v>0</v>
      </c>
      <c r="W27" s="17"/>
      <c r="X27" s="381" t="n">
        <v>10</v>
      </c>
      <c r="Y27" s="381" t="n">
        <v>73</v>
      </c>
      <c r="Z27" s="381" t="n">
        <v>23</v>
      </c>
      <c r="AA27" s="382"/>
      <c r="AB27" s="382"/>
      <c r="AC27" s="381" t="n">
        <v>1</v>
      </c>
      <c r="AD27" s="381" t="n">
        <v>11</v>
      </c>
      <c r="AE27" s="383" t="n">
        <f aca="false">SUM(I27:AD27)</f>
        <v>283</v>
      </c>
    </row>
    <row r="28" customFormat="false" ht="16.5" hidden="false" customHeight="false" outlineLevel="0" collapsed="false">
      <c r="A28" s="1" t="n">
        <v>3</v>
      </c>
      <c r="B28" s="1" t="n">
        <v>20</v>
      </c>
      <c r="D28" s="1" t="s">
        <v>623</v>
      </c>
      <c r="F28" s="379" t="n">
        <v>283</v>
      </c>
      <c r="G28" s="380" t="s">
        <v>35</v>
      </c>
      <c r="H28" s="76" t="n">
        <v>539</v>
      </c>
      <c r="I28" s="381" t="n">
        <v>4</v>
      </c>
      <c r="J28" s="381" t="n">
        <v>102</v>
      </c>
      <c r="K28" s="381" t="n">
        <v>43</v>
      </c>
      <c r="L28" s="381" t="n">
        <v>1</v>
      </c>
      <c r="M28" s="381" t="n">
        <v>5</v>
      </c>
      <c r="N28" s="381" t="n">
        <v>1</v>
      </c>
      <c r="O28" s="381" t="n">
        <v>1</v>
      </c>
      <c r="P28" s="381" t="n">
        <v>3</v>
      </c>
      <c r="Q28" s="381" t="n">
        <v>1</v>
      </c>
      <c r="R28" s="381" t="n">
        <v>24</v>
      </c>
      <c r="S28" s="17"/>
      <c r="T28" s="381" t="n">
        <v>2</v>
      </c>
      <c r="U28" s="381" t="n">
        <v>2</v>
      </c>
      <c r="V28" s="381" t="n">
        <v>2</v>
      </c>
      <c r="W28" s="17"/>
      <c r="X28" s="381" t="n">
        <v>9</v>
      </c>
      <c r="Y28" s="381" t="n">
        <v>73</v>
      </c>
      <c r="Z28" s="381" t="n">
        <v>26</v>
      </c>
      <c r="AA28" s="382"/>
      <c r="AB28" s="382"/>
      <c r="AC28" s="381" t="n">
        <v>0</v>
      </c>
      <c r="AD28" s="381" t="n">
        <v>13</v>
      </c>
      <c r="AE28" s="383" t="n">
        <f aca="false">SUM(I28:AD28)</f>
        <v>312</v>
      </c>
    </row>
    <row r="29" customFormat="false" ht="16.5" hidden="false" customHeight="false" outlineLevel="0" collapsed="false">
      <c r="A29" s="1" t="n">
        <v>4</v>
      </c>
      <c r="B29" s="1" t="n">
        <v>20</v>
      </c>
      <c r="D29" s="1" t="s">
        <v>623</v>
      </c>
      <c r="F29" s="379" t="n">
        <v>284</v>
      </c>
      <c r="G29" s="380" t="s">
        <v>33</v>
      </c>
      <c r="H29" s="76" t="n">
        <v>676</v>
      </c>
      <c r="I29" s="381" t="n">
        <v>8</v>
      </c>
      <c r="J29" s="381" t="n">
        <v>101</v>
      </c>
      <c r="K29" s="381" t="n">
        <v>76</v>
      </c>
      <c r="L29" s="381" t="n">
        <v>6</v>
      </c>
      <c r="M29" s="381" t="n">
        <v>31</v>
      </c>
      <c r="N29" s="381" t="n">
        <v>6</v>
      </c>
      <c r="O29" s="381" t="n">
        <v>1</v>
      </c>
      <c r="P29" s="381" t="n">
        <v>3</v>
      </c>
      <c r="Q29" s="381" t="n">
        <v>3</v>
      </c>
      <c r="R29" s="381" t="n">
        <v>64</v>
      </c>
      <c r="S29" s="17"/>
      <c r="T29" s="381" t="n">
        <v>0</v>
      </c>
      <c r="U29" s="381" t="n">
        <v>2</v>
      </c>
      <c r="V29" s="381" t="n">
        <v>3</v>
      </c>
      <c r="W29" s="17"/>
      <c r="X29" s="381" t="n">
        <v>9</v>
      </c>
      <c r="Y29" s="381" t="n">
        <v>63</v>
      </c>
      <c r="Z29" s="381" t="n">
        <v>11</v>
      </c>
      <c r="AA29" s="382"/>
      <c r="AB29" s="382"/>
      <c r="AC29" s="381" t="n">
        <v>0</v>
      </c>
      <c r="AD29" s="381" t="n">
        <v>10</v>
      </c>
      <c r="AE29" s="383" t="n">
        <f aca="false">SUM(I29:AD29)</f>
        <v>397</v>
      </c>
    </row>
    <row r="30" customFormat="false" ht="16.5" hidden="false" customHeight="false" outlineLevel="0" collapsed="false">
      <c r="A30" s="1" t="n">
        <v>5</v>
      </c>
      <c r="B30" s="1" t="n">
        <v>20</v>
      </c>
      <c r="D30" s="1" t="s">
        <v>623</v>
      </c>
      <c r="F30" s="379" t="n">
        <v>284</v>
      </c>
      <c r="G30" s="380" t="s">
        <v>139</v>
      </c>
      <c r="H30" s="76" t="n">
        <v>675</v>
      </c>
      <c r="I30" s="381" t="n">
        <v>6</v>
      </c>
      <c r="J30" s="381" t="n">
        <v>89</v>
      </c>
      <c r="K30" s="381" t="n">
        <v>80</v>
      </c>
      <c r="L30" s="381" t="n">
        <v>10</v>
      </c>
      <c r="M30" s="381" t="n">
        <v>32</v>
      </c>
      <c r="N30" s="381" t="n">
        <v>10</v>
      </c>
      <c r="O30" s="381" t="n">
        <v>0</v>
      </c>
      <c r="P30" s="381" t="n">
        <v>0</v>
      </c>
      <c r="Q30" s="381" t="n">
        <v>1</v>
      </c>
      <c r="R30" s="381" t="n">
        <v>38</v>
      </c>
      <c r="S30" s="17"/>
      <c r="T30" s="381" t="n">
        <v>1</v>
      </c>
      <c r="U30" s="381" t="n">
        <v>2</v>
      </c>
      <c r="V30" s="381" t="n">
        <v>1</v>
      </c>
      <c r="W30" s="17"/>
      <c r="X30" s="381" t="n">
        <v>2</v>
      </c>
      <c r="Y30" s="381" t="n">
        <v>75</v>
      </c>
      <c r="Z30" s="381" t="n">
        <v>9</v>
      </c>
      <c r="AA30" s="382"/>
      <c r="AB30" s="382"/>
      <c r="AC30" s="381" t="n">
        <v>0</v>
      </c>
      <c r="AD30" s="381" t="n">
        <v>16</v>
      </c>
      <c r="AE30" s="383" t="n">
        <f aca="false">SUM(I30:AD30)</f>
        <v>372</v>
      </c>
    </row>
    <row r="31" customFormat="false" ht="16.5" hidden="false" customHeight="false" outlineLevel="0" collapsed="false">
      <c r="A31" s="1" t="n">
        <v>6</v>
      </c>
      <c r="B31" s="1" t="n">
        <v>20</v>
      </c>
      <c r="D31" s="1" t="s">
        <v>623</v>
      </c>
      <c r="F31" s="379" t="n">
        <v>284</v>
      </c>
      <c r="G31" s="380" t="s">
        <v>34</v>
      </c>
      <c r="H31" s="76" t="n">
        <v>676</v>
      </c>
      <c r="I31" s="381" t="n">
        <v>5</v>
      </c>
      <c r="J31" s="381" t="n">
        <v>95</v>
      </c>
      <c r="K31" s="381" t="n">
        <v>75</v>
      </c>
      <c r="L31" s="381" t="n">
        <v>10</v>
      </c>
      <c r="M31" s="381" t="n">
        <v>22</v>
      </c>
      <c r="N31" s="381" t="n">
        <v>2</v>
      </c>
      <c r="O31" s="381" t="n">
        <v>1</v>
      </c>
      <c r="P31" s="381" t="n">
        <v>2</v>
      </c>
      <c r="Q31" s="381" t="n">
        <v>6</v>
      </c>
      <c r="R31" s="381" t="n">
        <v>40</v>
      </c>
      <c r="S31" s="17"/>
      <c r="T31" s="381" t="n">
        <v>0</v>
      </c>
      <c r="U31" s="381" t="n">
        <v>1</v>
      </c>
      <c r="V31" s="381" t="n">
        <v>3</v>
      </c>
      <c r="W31" s="17"/>
      <c r="X31" s="381" t="n">
        <v>4</v>
      </c>
      <c r="Y31" s="381" t="n">
        <v>66</v>
      </c>
      <c r="Z31" s="381" t="n">
        <v>0</v>
      </c>
      <c r="AA31" s="17"/>
      <c r="AB31" s="17"/>
      <c r="AC31" s="381" t="n">
        <v>0</v>
      </c>
      <c r="AD31" s="381" t="n">
        <v>17</v>
      </c>
      <c r="AE31" s="383" t="n">
        <f aca="false">SUM(I31:AD31)</f>
        <v>349</v>
      </c>
    </row>
    <row r="32" customFormat="false" ht="16.5" hidden="false" customHeight="false" outlineLevel="0" collapsed="false">
      <c r="A32" s="1" t="n">
        <v>7</v>
      </c>
      <c r="B32" s="1" t="n">
        <v>20</v>
      </c>
      <c r="D32" s="1" t="s">
        <v>623</v>
      </c>
      <c r="F32" s="379" t="n">
        <v>284</v>
      </c>
      <c r="G32" s="380" t="s">
        <v>35</v>
      </c>
      <c r="H32" s="76" t="n">
        <v>675</v>
      </c>
      <c r="I32" s="381" t="n">
        <v>7</v>
      </c>
      <c r="J32" s="381" t="n">
        <v>76</v>
      </c>
      <c r="K32" s="381" t="n">
        <v>86</v>
      </c>
      <c r="L32" s="381" t="n">
        <v>0</v>
      </c>
      <c r="M32" s="381" t="n">
        <v>27</v>
      </c>
      <c r="N32" s="381" t="n">
        <v>7</v>
      </c>
      <c r="O32" s="381" t="n">
        <v>6</v>
      </c>
      <c r="P32" s="381" t="n">
        <v>0</v>
      </c>
      <c r="Q32" s="381" t="n">
        <v>1</v>
      </c>
      <c r="R32" s="381" t="n">
        <v>58</v>
      </c>
      <c r="S32" s="17"/>
      <c r="T32" s="381" t="n">
        <v>0</v>
      </c>
      <c r="U32" s="381" t="n">
        <v>3</v>
      </c>
      <c r="V32" s="381" t="n">
        <v>4</v>
      </c>
      <c r="W32" s="17"/>
      <c r="X32" s="381" t="n">
        <v>4</v>
      </c>
      <c r="Y32" s="381" t="n">
        <v>61</v>
      </c>
      <c r="Z32" s="381" t="n">
        <v>2</v>
      </c>
      <c r="AA32" s="382"/>
      <c r="AB32" s="382"/>
      <c r="AC32" s="381" t="n">
        <v>0</v>
      </c>
      <c r="AD32" s="381" t="n">
        <v>11</v>
      </c>
      <c r="AE32" s="383" t="n">
        <f aca="false">SUM(K32:AD32)</f>
        <v>270</v>
      </c>
    </row>
    <row r="33" customFormat="false" ht="16.5" hidden="false" customHeight="false" outlineLevel="0" collapsed="false">
      <c r="A33" s="1" t="n">
        <v>8</v>
      </c>
      <c r="B33" s="1" t="n">
        <v>20</v>
      </c>
      <c r="D33" s="1" t="s">
        <v>623</v>
      </c>
      <c r="F33" s="379" t="n">
        <v>284</v>
      </c>
      <c r="G33" s="380" t="s">
        <v>137</v>
      </c>
      <c r="H33" s="76" t="n">
        <v>675</v>
      </c>
      <c r="I33" s="381" t="n">
        <v>6</v>
      </c>
      <c r="J33" s="381" t="n">
        <v>75</v>
      </c>
      <c r="K33" s="381" t="n">
        <v>95</v>
      </c>
      <c r="L33" s="381" t="n">
        <v>9</v>
      </c>
      <c r="M33" s="381" t="n">
        <v>36</v>
      </c>
      <c r="N33" s="381" t="n">
        <v>11</v>
      </c>
      <c r="O33" s="381" t="n">
        <v>0</v>
      </c>
      <c r="P33" s="381" t="n">
        <v>4</v>
      </c>
      <c r="Q33" s="381" t="n">
        <v>1</v>
      </c>
      <c r="R33" s="381" t="n">
        <v>49</v>
      </c>
      <c r="S33" s="17"/>
      <c r="T33" s="381" t="n">
        <v>0</v>
      </c>
      <c r="U33" s="381" t="n">
        <v>1</v>
      </c>
      <c r="V33" s="381" t="n">
        <v>2</v>
      </c>
      <c r="W33" s="17"/>
      <c r="X33" s="381" t="n">
        <v>5</v>
      </c>
      <c r="Y33" s="381" t="n">
        <v>62</v>
      </c>
      <c r="Z33" s="381" t="n">
        <v>6</v>
      </c>
      <c r="AA33" s="382"/>
      <c r="AB33" s="382"/>
      <c r="AC33" s="381" t="n">
        <v>0</v>
      </c>
      <c r="AD33" s="381" t="n">
        <v>16</v>
      </c>
      <c r="AE33" s="383" t="n">
        <f aca="false">SUM(I33:AD33)</f>
        <v>378</v>
      </c>
    </row>
    <row r="34" customFormat="false" ht="16.5" hidden="false" customHeight="false" outlineLevel="0" collapsed="false">
      <c r="A34" s="1" t="n">
        <v>9</v>
      </c>
      <c r="B34" s="1" t="n">
        <v>20</v>
      </c>
      <c r="D34" s="1" t="s">
        <v>623</v>
      </c>
      <c r="F34" s="379" t="n">
        <v>284</v>
      </c>
      <c r="G34" s="380" t="s">
        <v>138</v>
      </c>
      <c r="H34" s="76" t="n">
        <v>675</v>
      </c>
      <c r="I34" s="381" t="n">
        <v>4</v>
      </c>
      <c r="J34" s="381" t="n">
        <v>100</v>
      </c>
      <c r="K34" s="381" t="n">
        <v>98</v>
      </c>
      <c r="L34" s="381" t="n">
        <v>2</v>
      </c>
      <c r="M34" s="381" t="n">
        <v>25</v>
      </c>
      <c r="N34" s="381" t="n">
        <v>6</v>
      </c>
      <c r="O34" s="381" t="n">
        <v>0</v>
      </c>
      <c r="P34" s="381" t="n">
        <v>2</v>
      </c>
      <c r="Q34" s="381" t="n">
        <v>0</v>
      </c>
      <c r="R34" s="381" t="n">
        <v>44</v>
      </c>
      <c r="S34" s="17"/>
      <c r="T34" s="381" t="n">
        <v>0</v>
      </c>
      <c r="U34" s="381" t="n">
        <v>5</v>
      </c>
      <c r="V34" s="381" t="n">
        <v>0</v>
      </c>
      <c r="W34" s="17"/>
      <c r="X34" s="381" t="n">
        <v>9</v>
      </c>
      <c r="Y34" s="381" t="n">
        <v>63</v>
      </c>
      <c r="Z34" s="381" t="n">
        <v>6</v>
      </c>
      <c r="AA34" s="382"/>
      <c r="AB34" s="382"/>
      <c r="AC34" s="381" t="n">
        <v>0</v>
      </c>
      <c r="AD34" s="381" t="n">
        <v>14</v>
      </c>
      <c r="AE34" s="383" t="n">
        <f aca="false">SUM(I34:AD34)</f>
        <v>378</v>
      </c>
    </row>
    <row r="35" customFormat="false" ht="16.5" hidden="false" customHeight="false" outlineLevel="0" collapsed="false">
      <c r="A35" s="1" t="n">
        <v>10</v>
      </c>
      <c r="B35" s="1" t="n">
        <v>20</v>
      </c>
      <c r="D35" s="1" t="s">
        <v>623</v>
      </c>
      <c r="F35" s="379" t="n">
        <v>284</v>
      </c>
      <c r="G35" s="380" t="s">
        <v>140</v>
      </c>
      <c r="H35" s="76" t="n">
        <v>675</v>
      </c>
      <c r="I35" s="381" t="n">
        <v>3</v>
      </c>
      <c r="J35" s="381" t="n">
        <v>78</v>
      </c>
      <c r="K35" s="381" t="n">
        <v>90</v>
      </c>
      <c r="L35" s="381" t="n">
        <v>2</v>
      </c>
      <c r="M35" s="381" t="n">
        <v>22</v>
      </c>
      <c r="N35" s="381" t="n">
        <v>7</v>
      </c>
      <c r="O35" s="381" t="n">
        <v>1</v>
      </c>
      <c r="P35" s="381" t="n">
        <v>2</v>
      </c>
      <c r="Q35" s="381" t="n">
        <v>1</v>
      </c>
      <c r="R35" s="381" t="n">
        <v>55</v>
      </c>
      <c r="S35" s="17"/>
      <c r="T35" s="381" t="n">
        <v>0</v>
      </c>
      <c r="U35" s="381" t="n">
        <v>1</v>
      </c>
      <c r="V35" s="381" t="n">
        <v>1</v>
      </c>
      <c r="W35" s="17"/>
      <c r="X35" s="381" t="n">
        <v>1</v>
      </c>
      <c r="Y35" s="381" t="n">
        <v>63</v>
      </c>
      <c r="Z35" s="381" t="n">
        <v>9</v>
      </c>
      <c r="AA35" s="17"/>
      <c r="AB35" s="17"/>
      <c r="AC35" s="381" t="n">
        <v>0</v>
      </c>
      <c r="AD35" s="381" t="n">
        <v>21</v>
      </c>
      <c r="AE35" s="383" t="n">
        <f aca="false">SUM(I35:AD35)</f>
        <v>357</v>
      </c>
    </row>
    <row r="36" customFormat="false" ht="16.5" hidden="false" customHeight="false" outlineLevel="0" collapsed="false">
      <c r="A36" s="1" t="n">
        <v>11</v>
      </c>
      <c r="B36" s="1" t="n">
        <v>20</v>
      </c>
      <c r="D36" s="1" t="s">
        <v>623</v>
      </c>
      <c r="F36" s="379" t="n">
        <v>285</v>
      </c>
      <c r="G36" s="380" t="s">
        <v>33</v>
      </c>
      <c r="H36" s="76" t="n">
        <v>584</v>
      </c>
      <c r="I36" s="381" t="n">
        <v>5</v>
      </c>
      <c r="J36" s="381" t="n">
        <v>161</v>
      </c>
      <c r="K36" s="381" t="n">
        <v>51</v>
      </c>
      <c r="L36" s="381" t="n">
        <v>11</v>
      </c>
      <c r="M36" s="381" t="n">
        <v>13</v>
      </c>
      <c r="N36" s="381" t="n">
        <v>1</v>
      </c>
      <c r="O36" s="381" t="n">
        <v>0</v>
      </c>
      <c r="P36" s="381" t="n">
        <v>2</v>
      </c>
      <c r="Q36" s="381" t="n">
        <v>0</v>
      </c>
      <c r="R36" s="381" t="n">
        <v>12</v>
      </c>
      <c r="S36" s="17"/>
      <c r="T36" s="381" t="n">
        <v>0</v>
      </c>
      <c r="U36" s="381" t="n">
        <v>3</v>
      </c>
      <c r="V36" s="381" t="n">
        <v>8</v>
      </c>
      <c r="W36" s="17"/>
      <c r="X36" s="381" t="n">
        <v>7</v>
      </c>
      <c r="Y36" s="381" t="n">
        <v>41</v>
      </c>
      <c r="Z36" s="381" t="n">
        <v>6</v>
      </c>
      <c r="AA36" s="382"/>
      <c r="AB36" s="382"/>
      <c r="AC36" s="381" t="n">
        <v>0</v>
      </c>
      <c r="AD36" s="381" t="n">
        <v>14</v>
      </c>
      <c r="AE36" s="383" t="n">
        <f aca="false">SUM(I36:AD36)</f>
        <v>335</v>
      </c>
    </row>
    <row r="37" customFormat="false" ht="16.5" hidden="false" customHeight="false" outlineLevel="0" collapsed="false">
      <c r="A37" s="1" t="n">
        <v>12</v>
      </c>
      <c r="B37" s="1" t="n">
        <v>20</v>
      </c>
      <c r="D37" s="1" t="s">
        <v>623</v>
      </c>
      <c r="F37" s="379" t="n">
        <v>285</v>
      </c>
      <c r="G37" s="380" t="s">
        <v>34</v>
      </c>
      <c r="H37" s="76" t="n">
        <v>584</v>
      </c>
      <c r="I37" s="381" t="n">
        <v>2</v>
      </c>
      <c r="J37" s="381" t="n">
        <v>156</v>
      </c>
      <c r="K37" s="381" t="n">
        <v>41</v>
      </c>
      <c r="L37" s="381" t="n">
        <v>16</v>
      </c>
      <c r="M37" s="381" t="n">
        <v>20</v>
      </c>
      <c r="N37" s="381" t="n">
        <v>5</v>
      </c>
      <c r="O37" s="381" t="n">
        <v>3</v>
      </c>
      <c r="P37" s="381" t="n">
        <v>2</v>
      </c>
      <c r="Q37" s="381" t="n">
        <v>4</v>
      </c>
      <c r="R37" s="381" t="n">
        <v>15</v>
      </c>
      <c r="S37" s="17"/>
      <c r="T37" s="381" t="n">
        <v>1</v>
      </c>
      <c r="U37" s="381" t="n">
        <v>6</v>
      </c>
      <c r="V37" s="381" t="n">
        <v>5</v>
      </c>
      <c r="W37" s="17"/>
      <c r="X37" s="381" t="n">
        <v>1</v>
      </c>
      <c r="Y37" s="381" t="n">
        <v>47</v>
      </c>
      <c r="Z37" s="381" t="n">
        <v>3</v>
      </c>
      <c r="AA37" s="382"/>
      <c r="AB37" s="382"/>
      <c r="AC37" s="381" t="n">
        <v>0</v>
      </c>
      <c r="AD37" s="381" t="n">
        <v>9</v>
      </c>
      <c r="AE37" s="383" t="n">
        <f aca="false">SUM(I37:AD37)</f>
        <v>336</v>
      </c>
    </row>
    <row r="38" customFormat="false" ht="16.5" hidden="false" customHeight="false" outlineLevel="0" collapsed="false">
      <c r="A38" s="1" t="n">
        <v>13</v>
      </c>
      <c r="B38" s="1" t="n">
        <v>20</v>
      </c>
      <c r="D38" s="1" t="s">
        <v>623</v>
      </c>
      <c r="F38" s="379" t="n">
        <v>285</v>
      </c>
      <c r="G38" s="380" t="s">
        <v>35</v>
      </c>
      <c r="H38" s="76" t="n">
        <v>584</v>
      </c>
      <c r="I38" s="381" t="n">
        <v>5</v>
      </c>
      <c r="J38" s="381" t="n">
        <v>142</v>
      </c>
      <c r="K38" s="381" t="n">
        <v>34</v>
      </c>
      <c r="L38" s="381" t="n">
        <v>9</v>
      </c>
      <c r="M38" s="381" t="n">
        <v>7</v>
      </c>
      <c r="N38" s="381" t="n">
        <v>4</v>
      </c>
      <c r="O38" s="381" t="n">
        <v>5</v>
      </c>
      <c r="P38" s="381" t="n">
        <v>1</v>
      </c>
      <c r="Q38" s="381" t="n">
        <v>0</v>
      </c>
      <c r="R38" s="381" t="n">
        <v>16</v>
      </c>
      <c r="S38" s="17"/>
      <c r="T38" s="381" t="n">
        <v>0</v>
      </c>
      <c r="U38" s="381" t="n">
        <v>2</v>
      </c>
      <c r="V38" s="381" t="n">
        <v>6</v>
      </c>
      <c r="W38" s="17"/>
      <c r="X38" s="381" t="n">
        <v>2</v>
      </c>
      <c r="Y38" s="381" t="n">
        <v>60</v>
      </c>
      <c r="Z38" s="381" t="n">
        <v>2</v>
      </c>
      <c r="AA38" s="382"/>
      <c r="AB38" s="382"/>
      <c r="AC38" s="381" t="n">
        <v>0</v>
      </c>
      <c r="AD38" s="381" t="n">
        <v>8</v>
      </c>
      <c r="AE38" s="383" t="n">
        <f aca="false">SUM(I38:AD38)</f>
        <v>303</v>
      </c>
    </row>
    <row r="39" customFormat="false" ht="16.5" hidden="false" customHeight="false" outlineLevel="0" collapsed="false">
      <c r="A39" s="1" t="n">
        <v>14</v>
      </c>
      <c r="B39" s="1" t="n">
        <v>20</v>
      </c>
      <c r="D39" s="1" t="s">
        <v>623</v>
      </c>
      <c r="F39" s="379" t="n">
        <v>285</v>
      </c>
      <c r="G39" s="380" t="s">
        <v>137</v>
      </c>
      <c r="H39" s="76" t="n">
        <v>583</v>
      </c>
      <c r="I39" s="381" t="n">
        <v>2</v>
      </c>
      <c r="J39" s="381" t="n">
        <v>148</v>
      </c>
      <c r="K39" s="381" t="n">
        <v>44</v>
      </c>
      <c r="L39" s="381" t="n">
        <v>15</v>
      </c>
      <c r="M39" s="381" t="n">
        <v>12</v>
      </c>
      <c r="N39" s="381" t="n">
        <v>1</v>
      </c>
      <c r="O39" s="381" t="n">
        <v>1</v>
      </c>
      <c r="P39" s="381" t="n">
        <v>2</v>
      </c>
      <c r="Q39" s="381" t="n">
        <v>3</v>
      </c>
      <c r="R39" s="381" t="n">
        <v>13</v>
      </c>
      <c r="S39" s="17"/>
      <c r="T39" s="381" t="n">
        <v>0</v>
      </c>
      <c r="U39" s="381" t="n">
        <v>0</v>
      </c>
      <c r="V39" s="381" t="n">
        <v>6</v>
      </c>
      <c r="W39" s="17"/>
      <c r="X39" s="381" t="n">
        <v>2</v>
      </c>
      <c r="Y39" s="381" t="n">
        <v>43</v>
      </c>
      <c r="Z39" s="381" t="n">
        <v>1</v>
      </c>
      <c r="AA39" s="382"/>
      <c r="AB39" s="382"/>
      <c r="AC39" s="381" t="n">
        <v>0</v>
      </c>
      <c r="AD39" s="381" t="n">
        <v>5</v>
      </c>
      <c r="AE39" s="383" t="n">
        <f aca="false">SUM(I39:AD39)</f>
        <v>298</v>
      </c>
    </row>
    <row r="40" customFormat="false" ht="16.5" hidden="false" customHeight="false" outlineLevel="0" collapsed="false">
      <c r="A40" s="1" t="n">
        <v>15</v>
      </c>
      <c r="B40" s="1" t="n">
        <v>20</v>
      </c>
      <c r="D40" s="1" t="s">
        <v>623</v>
      </c>
      <c r="F40" s="379" t="n">
        <v>286</v>
      </c>
      <c r="G40" s="380" t="s">
        <v>33</v>
      </c>
      <c r="H40" s="76" t="n">
        <v>633</v>
      </c>
      <c r="I40" s="381" t="n">
        <v>9</v>
      </c>
      <c r="J40" s="381" t="n">
        <v>118</v>
      </c>
      <c r="K40" s="381" t="n">
        <v>101</v>
      </c>
      <c r="L40" s="381" t="n">
        <v>6</v>
      </c>
      <c r="M40" s="381" t="n">
        <v>6</v>
      </c>
      <c r="N40" s="381" t="n">
        <v>1</v>
      </c>
      <c r="O40" s="381" t="n">
        <v>4</v>
      </c>
      <c r="P40" s="381" t="n">
        <v>0</v>
      </c>
      <c r="Q40" s="381" t="n">
        <v>0</v>
      </c>
      <c r="R40" s="381" t="n">
        <v>25</v>
      </c>
      <c r="S40" s="17"/>
      <c r="T40" s="381" t="n">
        <v>0</v>
      </c>
      <c r="U40" s="381" t="n">
        <v>8</v>
      </c>
      <c r="V40" s="381" t="n">
        <v>3</v>
      </c>
      <c r="W40" s="17"/>
      <c r="X40" s="381" t="n">
        <v>8</v>
      </c>
      <c r="Y40" s="381" t="n">
        <v>44</v>
      </c>
      <c r="Z40" s="381" t="n">
        <v>11</v>
      </c>
      <c r="AA40" s="382"/>
      <c r="AB40" s="382"/>
      <c r="AC40" s="381" t="n">
        <v>0</v>
      </c>
      <c r="AD40" s="381" t="n">
        <v>9</v>
      </c>
      <c r="AE40" s="383" t="n">
        <f aca="false">SUM(K40:AD40)</f>
        <v>226</v>
      </c>
    </row>
    <row r="41" customFormat="false" ht="16.5" hidden="false" customHeight="false" outlineLevel="0" collapsed="false">
      <c r="A41" s="1" t="n">
        <v>16</v>
      </c>
      <c r="B41" s="1" t="n">
        <v>20</v>
      </c>
      <c r="D41" s="1" t="s">
        <v>623</v>
      </c>
      <c r="F41" s="379" t="n">
        <v>286</v>
      </c>
      <c r="G41" s="380" t="s">
        <v>34</v>
      </c>
      <c r="H41" s="76" t="n">
        <v>632</v>
      </c>
      <c r="I41" s="381" t="n">
        <v>1</v>
      </c>
      <c r="J41" s="381" t="n">
        <v>143</v>
      </c>
      <c r="K41" s="381" t="n">
        <v>91</v>
      </c>
      <c r="L41" s="381" t="n">
        <v>13</v>
      </c>
      <c r="M41" s="381" t="n">
        <v>11</v>
      </c>
      <c r="N41" s="381" t="n">
        <v>2</v>
      </c>
      <c r="O41" s="381" t="n">
        <v>0</v>
      </c>
      <c r="P41" s="381" t="n">
        <v>5</v>
      </c>
      <c r="Q41" s="381" t="n">
        <v>4</v>
      </c>
      <c r="R41" s="381" t="n">
        <v>26</v>
      </c>
      <c r="S41" s="17"/>
      <c r="T41" s="381" t="n">
        <v>0</v>
      </c>
      <c r="U41" s="381" t="n">
        <v>7</v>
      </c>
      <c r="V41" s="381" t="n">
        <v>4</v>
      </c>
      <c r="W41" s="17"/>
      <c r="X41" s="381" t="n">
        <v>7</v>
      </c>
      <c r="Y41" s="381" t="n">
        <v>40</v>
      </c>
      <c r="Z41" s="381" t="n">
        <v>8</v>
      </c>
      <c r="AA41" s="382"/>
      <c r="AB41" s="382"/>
      <c r="AC41" s="381" t="n">
        <v>0</v>
      </c>
      <c r="AD41" s="381" t="n">
        <v>13</v>
      </c>
      <c r="AE41" s="383" t="n">
        <f aca="false">SUM(I41:AD41)</f>
        <v>375</v>
      </c>
    </row>
    <row r="42" customFormat="false" ht="16.5" hidden="false" customHeight="false" outlineLevel="0" collapsed="false">
      <c r="A42" s="1" t="n">
        <v>17</v>
      </c>
      <c r="B42" s="1" t="n">
        <v>20</v>
      </c>
      <c r="D42" s="1" t="s">
        <v>623</v>
      </c>
      <c r="F42" s="379" t="n">
        <v>287</v>
      </c>
      <c r="G42" s="380" t="s">
        <v>33</v>
      </c>
      <c r="H42" s="76" t="n">
        <v>689</v>
      </c>
      <c r="I42" s="381" t="n">
        <v>12</v>
      </c>
      <c r="J42" s="381" t="n">
        <v>121</v>
      </c>
      <c r="K42" s="381" t="n">
        <v>79</v>
      </c>
      <c r="L42" s="381" t="n">
        <v>5</v>
      </c>
      <c r="M42" s="381" t="n">
        <v>24</v>
      </c>
      <c r="N42" s="381" t="n">
        <v>2</v>
      </c>
      <c r="O42" s="381" t="n">
        <v>5</v>
      </c>
      <c r="P42" s="381" t="n">
        <v>2</v>
      </c>
      <c r="Q42" s="381" t="n">
        <v>1</v>
      </c>
      <c r="R42" s="381" t="n">
        <v>20</v>
      </c>
      <c r="S42" s="17"/>
      <c r="T42" s="381" t="n">
        <v>0</v>
      </c>
      <c r="U42" s="381" t="n">
        <v>4</v>
      </c>
      <c r="V42" s="381" t="n">
        <v>2</v>
      </c>
      <c r="W42" s="17"/>
      <c r="X42" s="381" t="n">
        <v>34</v>
      </c>
      <c r="Y42" s="381" t="n">
        <v>58</v>
      </c>
      <c r="Z42" s="381" t="n">
        <v>5</v>
      </c>
      <c r="AA42" s="382"/>
      <c r="AB42" s="382"/>
      <c r="AC42" s="381" t="n">
        <v>0</v>
      </c>
      <c r="AD42" s="381" t="n">
        <v>8</v>
      </c>
      <c r="AE42" s="383" t="n">
        <f aca="false">SUM(I42:AD42)</f>
        <v>382</v>
      </c>
    </row>
    <row r="43" customFormat="false" ht="16.5" hidden="false" customHeight="false" outlineLevel="0" collapsed="false">
      <c r="A43" s="1" t="n">
        <v>18</v>
      </c>
      <c r="B43" s="1" t="n">
        <v>20</v>
      </c>
      <c r="D43" s="1" t="s">
        <v>623</v>
      </c>
      <c r="F43" s="379" t="n">
        <v>287</v>
      </c>
      <c r="G43" s="380" t="s">
        <v>34</v>
      </c>
      <c r="H43" s="76" t="n">
        <v>688</v>
      </c>
      <c r="I43" s="381" t="n">
        <v>9</v>
      </c>
      <c r="J43" s="381" t="n">
        <v>108</v>
      </c>
      <c r="K43" s="381" t="n">
        <v>97</v>
      </c>
      <c r="L43" s="381" t="n">
        <v>4</v>
      </c>
      <c r="M43" s="381" t="n">
        <v>9</v>
      </c>
      <c r="N43" s="381" t="n">
        <v>3</v>
      </c>
      <c r="O43" s="381" t="n">
        <v>2</v>
      </c>
      <c r="P43" s="381" t="n">
        <v>1</v>
      </c>
      <c r="Q43" s="381" t="n">
        <v>1</v>
      </c>
      <c r="R43" s="381" t="n">
        <v>28</v>
      </c>
      <c r="S43" s="17"/>
      <c r="T43" s="381" t="n">
        <v>1</v>
      </c>
      <c r="U43" s="381" t="n">
        <v>0</v>
      </c>
      <c r="V43" s="381" t="n">
        <v>1</v>
      </c>
      <c r="W43" s="17"/>
      <c r="X43" s="381" t="n">
        <v>29</v>
      </c>
      <c r="Y43" s="381" t="n">
        <v>86</v>
      </c>
      <c r="Z43" s="381" t="n">
        <v>11</v>
      </c>
      <c r="AA43" s="382"/>
      <c r="AB43" s="382"/>
      <c r="AC43" s="381" t="n">
        <v>0</v>
      </c>
      <c r="AD43" s="381" t="n">
        <v>8</v>
      </c>
      <c r="AE43" s="383" t="n">
        <f aca="false">SUM(I43:AD43)</f>
        <v>398</v>
      </c>
    </row>
    <row r="44" customFormat="false" ht="16.5" hidden="false" customHeight="false" outlineLevel="0" collapsed="false">
      <c r="A44" s="1" t="n">
        <v>19</v>
      </c>
      <c r="B44" s="1" t="n">
        <v>20</v>
      </c>
      <c r="D44" s="1" t="s">
        <v>623</v>
      </c>
      <c r="F44" s="379" t="n">
        <v>288</v>
      </c>
      <c r="G44" s="380" t="s">
        <v>33</v>
      </c>
      <c r="H44" s="76" t="n">
        <v>643</v>
      </c>
      <c r="I44" s="381" t="n">
        <v>8</v>
      </c>
      <c r="J44" s="381" t="n">
        <v>122</v>
      </c>
      <c r="K44" s="381" t="n">
        <v>72</v>
      </c>
      <c r="L44" s="381" t="n">
        <v>4</v>
      </c>
      <c r="M44" s="381" t="n">
        <v>12</v>
      </c>
      <c r="N44" s="381" t="n">
        <v>3</v>
      </c>
      <c r="O44" s="381" t="n">
        <v>4</v>
      </c>
      <c r="P44" s="381" t="n">
        <v>3</v>
      </c>
      <c r="Q44" s="381" t="n">
        <v>2</v>
      </c>
      <c r="R44" s="381" t="n">
        <v>26</v>
      </c>
      <c r="S44" s="17"/>
      <c r="T44" s="381" t="n">
        <v>0</v>
      </c>
      <c r="U44" s="381" t="n">
        <v>3</v>
      </c>
      <c r="V44" s="381" t="n">
        <v>2</v>
      </c>
      <c r="W44" s="17"/>
      <c r="X44" s="381" t="n">
        <v>20</v>
      </c>
      <c r="Y44" s="381" t="n">
        <v>55</v>
      </c>
      <c r="Z44" s="381" t="n">
        <v>16</v>
      </c>
      <c r="AA44" s="382"/>
      <c r="AB44" s="382"/>
      <c r="AC44" s="381" t="n">
        <v>1</v>
      </c>
      <c r="AD44" s="381" t="n">
        <v>7</v>
      </c>
      <c r="AE44" s="383" t="n">
        <f aca="false">SUM(K44:AD44)</f>
        <v>230</v>
      </c>
    </row>
    <row r="45" customFormat="false" ht="16.5" hidden="false" customHeight="false" outlineLevel="0" collapsed="false">
      <c r="A45" s="1" t="n">
        <v>20</v>
      </c>
      <c r="B45" s="1" t="n">
        <v>20</v>
      </c>
      <c r="D45" s="1" t="s">
        <v>623</v>
      </c>
      <c r="F45" s="379" t="n">
        <v>288</v>
      </c>
      <c r="G45" s="380" t="s">
        <v>34</v>
      </c>
      <c r="H45" s="76" t="n">
        <v>642</v>
      </c>
      <c r="I45" s="381" t="n">
        <v>8</v>
      </c>
      <c r="J45" s="381" t="n">
        <v>115</v>
      </c>
      <c r="K45" s="381" t="n">
        <v>95</v>
      </c>
      <c r="L45" s="381" t="n">
        <v>12</v>
      </c>
      <c r="M45" s="381" t="n">
        <v>18</v>
      </c>
      <c r="N45" s="381" t="n">
        <v>3</v>
      </c>
      <c r="O45" s="381" t="n">
        <v>7</v>
      </c>
      <c r="P45" s="381" t="n">
        <v>2</v>
      </c>
      <c r="Q45" s="381" t="n">
        <v>0</v>
      </c>
      <c r="R45" s="381" t="n">
        <v>11</v>
      </c>
      <c r="S45" s="17"/>
      <c r="T45" s="381" t="n">
        <v>0</v>
      </c>
      <c r="U45" s="381" t="n">
        <v>2</v>
      </c>
      <c r="V45" s="381" t="n">
        <v>1</v>
      </c>
      <c r="W45" s="17"/>
      <c r="X45" s="381" t="n">
        <v>12</v>
      </c>
      <c r="Y45" s="381" t="n">
        <v>81</v>
      </c>
      <c r="Z45" s="381" t="n">
        <v>13</v>
      </c>
      <c r="AA45" s="382"/>
      <c r="AB45" s="382"/>
      <c r="AC45" s="381" t="n">
        <v>0</v>
      </c>
      <c r="AD45" s="381" t="n">
        <v>13</v>
      </c>
      <c r="AE45" s="383" t="n">
        <f aca="false">SUM(I45:AD45)</f>
        <v>393</v>
      </c>
    </row>
    <row r="46" customFormat="false" ht="16.5" hidden="false" customHeight="false" outlineLevel="0" collapsed="false">
      <c r="A46" s="1" t="n">
        <v>21</v>
      </c>
      <c r="B46" s="1" t="n">
        <v>20</v>
      </c>
      <c r="D46" s="1" t="s">
        <v>623</v>
      </c>
      <c r="F46" s="379" t="n">
        <v>289</v>
      </c>
      <c r="G46" s="380" t="s">
        <v>33</v>
      </c>
      <c r="H46" s="76" t="n">
        <v>671</v>
      </c>
      <c r="I46" s="381" t="n">
        <v>11</v>
      </c>
      <c r="J46" s="381" t="n">
        <v>113</v>
      </c>
      <c r="K46" s="381" t="n">
        <v>86</v>
      </c>
      <c r="L46" s="381" t="n">
        <v>2</v>
      </c>
      <c r="M46" s="381" t="n">
        <v>12</v>
      </c>
      <c r="N46" s="381" t="n">
        <v>4</v>
      </c>
      <c r="O46" s="381" t="n">
        <v>1</v>
      </c>
      <c r="P46" s="381" t="n">
        <v>5</v>
      </c>
      <c r="Q46" s="381" t="n">
        <v>0</v>
      </c>
      <c r="R46" s="381" t="n">
        <v>41</v>
      </c>
      <c r="S46" s="17"/>
      <c r="T46" s="381" t="n">
        <v>0</v>
      </c>
      <c r="U46" s="381" t="n">
        <v>1</v>
      </c>
      <c r="V46" s="381" t="n">
        <v>2</v>
      </c>
      <c r="W46" s="17"/>
      <c r="X46" s="381" t="n">
        <v>15</v>
      </c>
      <c r="Y46" s="381" t="n">
        <v>69</v>
      </c>
      <c r="Z46" s="381" t="n">
        <v>16</v>
      </c>
      <c r="AA46" s="382"/>
      <c r="AB46" s="382"/>
      <c r="AC46" s="381" t="n">
        <v>0</v>
      </c>
      <c r="AD46" s="381" t="n">
        <v>13</v>
      </c>
      <c r="AE46" s="383" t="n">
        <f aca="false">SUM(I46:AD46)</f>
        <v>391</v>
      </c>
    </row>
    <row r="47" customFormat="false" ht="16.5" hidden="false" customHeight="false" outlineLevel="0" collapsed="false">
      <c r="A47" s="1" t="n">
        <v>22</v>
      </c>
      <c r="B47" s="1" t="n">
        <v>20</v>
      </c>
      <c r="D47" s="1" t="s">
        <v>623</v>
      </c>
      <c r="F47" s="379" t="n">
        <v>289</v>
      </c>
      <c r="G47" s="380" t="s">
        <v>34</v>
      </c>
      <c r="H47" s="76" t="n">
        <v>670</v>
      </c>
      <c r="I47" s="381" t="n">
        <v>2</v>
      </c>
      <c r="J47" s="381" t="n">
        <v>120</v>
      </c>
      <c r="K47" s="381" t="n">
        <v>72</v>
      </c>
      <c r="L47" s="381" t="n">
        <v>4</v>
      </c>
      <c r="M47" s="381" t="n">
        <v>7</v>
      </c>
      <c r="N47" s="381" t="n">
        <v>1</v>
      </c>
      <c r="O47" s="381" t="n">
        <v>1</v>
      </c>
      <c r="P47" s="381" t="n">
        <v>5</v>
      </c>
      <c r="Q47" s="381" t="n">
        <v>2</v>
      </c>
      <c r="R47" s="381" t="n">
        <v>28</v>
      </c>
      <c r="S47" s="17"/>
      <c r="T47" s="381" t="n">
        <v>1</v>
      </c>
      <c r="U47" s="381" t="n">
        <v>2</v>
      </c>
      <c r="V47" s="381" t="n">
        <v>2</v>
      </c>
      <c r="W47" s="17"/>
      <c r="X47" s="381" t="n">
        <v>11</v>
      </c>
      <c r="Y47" s="381" t="n">
        <v>83</v>
      </c>
      <c r="Z47" s="381" t="n">
        <v>16</v>
      </c>
      <c r="AA47" s="382"/>
      <c r="AB47" s="382"/>
      <c r="AC47" s="381" t="n">
        <v>0</v>
      </c>
      <c r="AD47" s="381" t="n">
        <v>12</v>
      </c>
      <c r="AE47" s="383" t="n">
        <f aca="false">SUM(I47:AD47)</f>
        <v>369</v>
      </c>
    </row>
    <row r="48" customFormat="false" ht="16.5" hidden="false" customHeight="false" outlineLevel="0" collapsed="false">
      <c r="A48" s="1" t="n">
        <v>23</v>
      </c>
      <c r="B48" s="1" t="n">
        <v>20</v>
      </c>
      <c r="D48" s="1" t="s">
        <v>623</v>
      </c>
      <c r="F48" s="379" t="n">
        <v>289</v>
      </c>
      <c r="G48" s="380" t="s">
        <v>624</v>
      </c>
      <c r="H48" s="76"/>
      <c r="I48" s="381" t="n">
        <v>0</v>
      </c>
      <c r="J48" s="381" t="n">
        <v>38</v>
      </c>
      <c r="K48" s="381" t="n">
        <v>17</v>
      </c>
      <c r="L48" s="381" t="n">
        <v>2</v>
      </c>
      <c r="M48" s="381" t="n">
        <v>2</v>
      </c>
      <c r="N48" s="381" t="n">
        <v>3</v>
      </c>
      <c r="O48" s="381" t="n">
        <v>1</v>
      </c>
      <c r="P48" s="381" t="n">
        <v>0</v>
      </c>
      <c r="Q48" s="381" t="n">
        <v>0</v>
      </c>
      <c r="R48" s="381" t="n">
        <v>5</v>
      </c>
      <c r="S48" s="17"/>
      <c r="T48" s="381" t="n">
        <v>0</v>
      </c>
      <c r="U48" s="381" t="n">
        <v>0</v>
      </c>
      <c r="V48" s="381" t="n">
        <v>1</v>
      </c>
      <c r="W48" s="17"/>
      <c r="X48" s="381" t="n">
        <v>1</v>
      </c>
      <c r="Y48" s="381" t="n">
        <v>8</v>
      </c>
      <c r="Z48" s="381" t="n">
        <v>0</v>
      </c>
      <c r="AA48" s="382"/>
      <c r="AB48" s="382"/>
      <c r="AC48" s="381" t="n">
        <v>0</v>
      </c>
      <c r="AD48" s="381" t="n">
        <v>0</v>
      </c>
      <c r="AE48" s="383" t="n">
        <f aca="false">SUM(I48:AD48)</f>
        <v>78</v>
      </c>
    </row>
    <row r="49" customFormat="false" ht="16.5" hidden="false" customHeight="false" outlineLevel="0" collapsed="false">
      <c r="A49" s="1" t="n">
        <v>24</v>
      </c>
      <c r="B49" s="1" t="n">
        <v>20</v>
      </c>
      <c r="D49" s="1" t="s">
        <v>623</v>
      </c>
      <c r="F49" s="379" t="n">
        <v>289</v>
      </c>
      <c r="G49" s="380" t="s">
        <v>36</v>
      </c>
      <c r="H49" s="76"/>
      <c r="I49" s="381" t="n">
        <v>0</v>
      </c>
      <c r="J49" s="381" t="n">
        <v>31</v>
      </c>
      <c r="K49" s="381" t="n">
        <v>7</v>
      </c>
      <c r="L49" s="381" t="n">
        <v>1</v>
      </c>
      <c r="M49" s="381" t="n">
        <v>2</v>
      </c>
      <c r="N49" s="381" t="n">
        <v>0</v>
      </c>
      <c r="O49" s="381" t="n">
        <v>0</v>
      </c>
      <c r="P49" s="381" t="n">
        <v>0</v>
      </c>
      <c r="Q49" s="381" t="n">
        <v>1</v>
      </c>
      <c r="R49" s="381" t="n">
        <v>4</v>
      </c>
      <c r="S49" s="17"/>
      <c r="T49" s="381" t="n">
        <v>0</v>
      </c>
      <c r="U49" s="381" t="n">
        <v>2</v>
      </c>
      <c r="V49" s="381" t="n">
        <v>2</v>
      </c>
      <c r="W49" s="17"/>
      <c r="X49" s="381" t="n">
        <v>1</v>
      </c>
      <c r="Y49" s="381" t="n">
        <v>15</v>
      </c>
      <c r="Z49" s="381" t="n">
        <v>0</v>
      </c>
      <c r="AA49" s="382"/>
      <c r="AB49" s="382"/>
      <c r="AC49" s="381" t="n">
        <v>0</v>
      </c>
      <c r="AD49" s="381" t="n">
        <v>3</v>
      </c>
      <c r="AE49" s="383" t="n">
        <f aca="false">SUM(K49:AD49)</f>
        <v>38</v>
      </c>
    </row>
    <row r="50" customFormat="false" ht="16.5" hidden="false" customHeight="false" outlineLevel="0" collapsed="false">
      <c r="A50" s="1" t="n">
        <v>25</v>
      </c>
      <c r="B50" s="1" t="n">
        <v>20</v>
      </c>
      <c r="D50" s="1" t="s">
        <v>623</v>
      </c>
      <c r="F50" s="379" t="n">
        <v>289</v>
      </c>
      <c r="G50" s="380" t="s">
        <v>334</v>
      </c>
      <c r="H50" s="76"/>
      <c r="I50" s="381" t="n">
        <v>2</v>
      </c>
      <c r="J50" s="381" t="n">
        <v>13</v>
      </c>
      <c r="K50" s="381" t="n">
        <v>13</v>
      </c>
      <c r="L50" s="381" t="n">
        <v>1</v>
      </c>
      <c r="M50" s="381" t="n">
        <v>2</v>
      </c>
      <c r="N50" s="381" t="n">
        <v>0</v>
      </c>
      <c r="O50" s="381" t="n">
        <v>0</v>
      </c>
      <c r="P50" s="381" t="n">
        <v>1</v>
      </c>
      <c r="Q50" s="381" t="n">
        <v>0</v>
      </c>
      <c r="R50" s="381" t="n">
        <v>11</v>
      </c>
      <c r="S50" s="17"/>
      <c r="T50" s="381" t="n">
        <v>0</v>
      </c>
      <c r="U50" s="381" t="n">
        <v>0</v>
      </c>
      <c r="V50" s="381" t="n">
        <v>0</v>
      </c>
      <c r="W50" s="17"/>
      <c r="X50" s="381" t="n">
        <v>0</v>
      </c>
      <c r="Y50" s="381" t="n">
        <v>9</v>
      </c>
      <c r="Z50" s="381" t="n">
        <v>1</v>
      </c>
      <c r="AA50" s="382"/>
      <c r="AB50" s="382"/>
      <c r="AC50" s="381" t="n">
        <v>0</v>
      </c>
      <c r="AD50" s="381" t="n">
        <v>1</v>
      </c>
      <c r="AE50" s="383" t="n">
        <f aca="false">SUM(I50:AD50)</f>
        <v>54</v>
      </c>
    </row>
    <row r="51" customFormat="false" ht="16.5" hidden="false" customHeight="false" outlineLevel="0" collapsed="false">
      <c r="A51" s="1" t="n">
        <v>26</v>
      </c>
      <c r="B51" s="1" t="n">
        <v>20</v>
      </c>
      <c r="D51" s="1" t="s">
        <v>623</v>
      </c>
      <c r="F51" s="379" t="n">
        <v>290</v>
      </c>
      <c r="G51" s="380" t="s">
        <v>33</v>
      </c>
      <c r="H51" s="76" t="n">
        <v>732</v>
      </c>
      <c r="I51" s="381" t="n">
        <v>6</v>
      </c>
      <c r="J51" s="381" t="n">
        <v>96</v>
      </c>
      <c r="K51" s="381" t="n">
        <v>176</v>
      </c>
      <c r="L51" s="381" t="n">
        <v>5</v>
      </c>
      <c r="M51" s="381" t="n">
        <v>5</v>
      </c>
      <c r="N51" s="381" t="n">
        <v>3</v>
      </c>
      <c r="O51" s="381" t="n">
        <v>2</v>
      </c>
      <c r="P51" s="381" t="n">
        <v>2</v>
      </c>
      <c r="Q51" s="381" t="n">
        <v>0</v>
      </c>
      <c r="R51" s="381" t="n">
        <v>36</v>
      </c>
      <c r="S51" s="17"/>
      <c r="T51" s="381" t="n">
        <v>3</v>
      </c>
      <c r="U51" s="381" t="n">
        <v>4</v>
      </c>
      <c r="V51" s="381" t="n">
        <v>1</v>
      </c>
      <c r="W51" s="17"/>
      <c r="X51" s="381" t="n">
        <v>2</v>
      </c>
      <c r="Y51" s="381" t="n">
        <v>58</v>
      </c>
      <c r="Z51" s="381" t="n">
        <v>8</v>
      </c>
      <c r="AA51" s="382"/>
      <c r="AB51" s="382"/>
      <c r="AC51" s="381" t="n">
        <v>0</v>
      </c>
      <c r="AD51" s="381" t="n">
        <v>16</v>
      </c>
      <c r="AE51" s="383" t="n">
        <f aca="false">SUM(I51:AD51)</f>
        <v>423</v>
      </c>
    </row>
    <row r="52" customFormat="false" ht="16.5" hidden="false" customHeight="false" outlineLevel="0" collapsed="false">
      <c r="A52" s="1" t="n">
        <v>27</v>
      </c>
      <c r="B52" s="1" t="n">
        <v>20</v>
      </c>
      <c r="D52" s="1" t="s">
        <v>623</v>
      </c>
      <c r="F52" s="379" t="n">
        <v>290</v>
      </c>
      <c r="G52" s="380" t="s">
        <v>34</v>
      </c>
      <c r="H52" s="76" t="n">
        <v>732</v>
      </c>
      <c r="I52" s="381" t="n">
        <v>11</v>
      </c>
      <c r="J52" s="381" t="n">
        <v>75</v>
      </c>
      <c r="K52" s="381" t="n">
        <v>190</v>
      </c>
      <c r="L52" s="381" t="n">
        <v>3</v>
      </c>
      <c r="M52" s="381" t="n">
        <v>8</v>
      </c>
      <c r="N52" s="381" t="n">
        <v>3</v>
      </c>
      <c r="O52" s="381" t="n">
        <v>1</v>
      </c>
      <c r="P52" s="381" t="n">
        <v>2</v>
      </c>
      <c r="Q52" s="381" t="n">
        <v>1</v>
      </c>
      <c r="R52" s="381" t="n">
        <v>39</v>
      </c>
      <c r="S52" s="17"/>
      <c r="T52" s="381" t="n">
        <v>1</v>
      </c>
      <c r="U52" s="381" t="n">
        <v>5</v>
      </c>
      <c r="V52" s="381" t="n">
        <v>1</v>
      </c>
      <c r="W52" s="17"/>
      <c r="X52" s="381" t="n">
        <v>4</v>
      </c>
      <c r="Y52" s="381" t="n">
        <v>45</v>
      </c>
      <c r="Z52" s="381" t="n">
        <v>14</v>
      </c>
      <c r="AA52" s="382"/>
      <c r="AB52" s="382"/>
      <c r="AC52" s="381" t="n">
        <v>0</v>
      </c>
      <c r="AD52" s="381" t="n">
        <v>19</v>
      </c>
      <c r="AE52" s="383" t="n">
        <f aca="false">SUM(I52:AD52)</f>
        <v>422</v>
      </c>
    </row>
    <row r="53" customFormat="false" ht="16.5" hidden="false" customHeight="false" outlineLevel="0" collapsed="false">
      <c r="A53" s="1" t="n">
        <v>28</v>
      </c>
      <c r="B53" s="1" t="n">
        <v>20</v>
      </c>
      <c r="D53" s="1" t="s">
        <v>623</v>
      </c>
      <c r="F53" s="379" t="n">
        <v>290</v>
      </c>
      <c r="G53" s="380" t="s">
        <v>35</v>
      </c>
      <c r="H53" s="76" t="n">
        <v>732</v>
      </c>
      <c r="I53" s="381" t="n">
        <v>12</v>
      </c>
      <c r="J53" s="381" t="n">
        <v>96</v>
      </c>
      <c r="K53" s="381" t="n">
        <v>167</v>
      </c>
      <c r="L53" s="381" t="n">
        <v>4</v>
      </c>
      <c r="M53" s="381" t="n">
        <v>10</v>
      </c>
      <c r="N53" s="381" t="n">
        <v>6</v>
      </c>
      <c r="O53" s="381" t="n">
        <v>2</v>
      </c>
      <c r="P53" s="381" t="n">
        <v>2</v>
      </c>
      <c r="Q53" s="381" t="n">
        <v>0</v>
      </c>
      <c r="R53" s="381" t="n">
        <v>65</v>
      </c>
      <c r="S53" s="17"/>
      <c r="T53" s="381" t="n">
        <v>0</v>
      </c>
      <c r="U53" s="381" t="n">
        <v>5</v>
      </c>
      <c r="V53" s="381" t="n">
        <v>5</v>
      </c>
      <c r="W53" s="17"/>
      <c r="X53" s="381" t="n">
        <v>2</v>
      </c>
      <c r="Y53" s="381" t="n">
        <v>55</v>
      </c>
      <c r="Z53" s="381" t="n">
        <v>5</v>
      </c>
      <c r="AA53" s="382"/>
      <c r="AB53" s="382"/>
      <c r="AC53" s="381" t="n">
        <v>0</v>
      </c>
      <c r="AD53" s="381" t="n">
        <v>24</v>
      </c>
      <c r="AE53" s="383" t="n">
        <f aca="false">SUM(I53:AD53)</f>
        <v>460</v>
      </c>
    </row>
    <row r="54" customFormat="false" ht="16.5" hidden="false" customHeight="false" outlineLevel="0" collapsed="false">
      <c r="A54" s="1" t="n">
        <v>29</v>
      </c>
      <c r="B54" s="1" t="n">
        <v>20</v>
      </c>
      <c r="D54" s="1" t="s">
        <v>623</v>
      </c>
      <c r="F54" s="379" t="n">
        <v>290</v>
      </c>
      <c r="G54" s="380" t="s">
        <v>137</v>
      </c>
      <c r="H54" s="76" t="n">
        <v>731</v>
      </c>
      <c r="I54" s="381" t="n">
        <v>11</v>
      </c>
      <c r="J54" s="381" t="n">
        <v>74</v>
      </c>
      <c r="K54" s="381" t="n">
        <v>166</v>
      </c>
      <c r="L54" s="381" t="n">
        <v>7</v>
      </c>
      <c r="M54" s="381" t="n">
        <v>7</v>
      </c>
      <c r="N54" s="381" t="n">
        <v>7</v>
      </c>
      <c r="O54" s="381" t="n">
        <v>2</v>
      </c>
      <c r="P54" s="381" t="n">
        <v>1</v>
      </c>
      <c r="Q54" s="381" t="n">
        <v>1</v>
      </c>
      <c r="R54" s="381" t="n">
        <v>43</v>
      </c>
      <c r="S54" s="17"/>
      <c r="T54" s="381" t="n">
        <v>1</v>
      </c>
      <c r="U54" s="381" t="n">
        <v>6</v>
      </c>
      <c r="V54" s="381" t="n">
        <v>0</v>
      </c>
      <c r="W54" s="17"/>
      <c r="X54" s="381" t="n">
        <v>1</v>
      </c>
      <c r="Y54" s="381" t="n">
        <v>75</v>
      </c>
      <c r="Z54" s="381" t="n">
        <v>11</v>
      </c>
      <c r="AA54" s="382"/>
      <c r="AB54" s="382"/>
      <c r="AC54" s="381" t="n">
        <v>0</v>
      </c>
      <c r="AD54" s="381" t="n">
        <v>21</v>
      </c>
      <c r="AE54" s="383" t="n">
        <f aca="false">SUM(I54:AD54)</f>
        <v>434</v>
      </c>
    </row>
    <row r="55" customFormat="false" ht="16.5" hidden="false" customHeight="false" outlineLevel="0" collapsed="false">
      <c r="A55" s="1" t="n">
        <v>30</v>
      </c>
      <c r="B55" s="1" t="n">
        <v>20</v>
      </c>
      <c r="D55" s="1" t="s">
        <v>623</v>
      </c>
      <c r="F55" s="379" t="n">
        <v>291</v>
      </c>
      <c r="G55" s="380" t="s">
        <v>33</v>
      </c>
      <c r="H55" s="76" t="n">
        <v>731</v>
      </c>
      <c r="I55" s="381" t="n">
        <v>7</v>
      </c>
      <c r="J55" s="381" t="n">
        <v>95</v>
      </c>
      <c r="K55" s="381" t="n">
        <v>138</v>
      </c>
      <c r="L55" s="381" t="n">
        <v>9</v>
      </c>
      <c r="M55" s="381" t="n">
        <v>6</v>
      </c>
      <c r="N55" s="381" t="n">
        <v>3</v>
      </c>
      <c r="O55" s="381" t="n">
        <v>3</v>
      </c>
      <c r="P55" s="381" t="n">
        <v>0</v>
      </c>
      <c r="Q55" s="381" t="n">
        <v>0</v>
      </c>
      <c r="R55" s="381" t="n">
        <v>64</v>
      </c>
      <c r="S55" s="17"/>
      <c r="T55" s="381" t="n">
        <v>1</v>
      </c>
      <c r="U55" s="381" t="n">
        <v>1</v>
      </c>
      <c r="V55" s="381" t="n">
        <v>4</v>
      </c>
      <c r="W55" s="17"/>
      <c r="X55" s="381" t="n">
        <v>3</v>
      </c>
      <c r="Y55" s="381" t="n">
        <v>69</v>
      </c>
      <c r="Z55" s="381" t="n">
        <v>19</v>
      </c>
      <c r="AA55" s="382"/>
      <c r="AB55" s="382"/>
      <c r="AC55" s="381" t="n">
        <v>0</v>
      </c>
      <c r="AD55" s="381" t="n">
        <v>23</v>
      </c>
      <c r="AE55" s="383" t="n">
        <f aca="false">SUM(K55:AD55)</f>
        <v>343</v>
      </c>
    </row>
    <row r="56" customFormat="false" ht="16.5" hidden="false" customHeight="false" outlineLevel="0" collapsed="false">
      <c r="A56" s="1" t="n">
        <v>31</v>
      </c>
      <c r="B56" s="1" t="n">
        <v>20</v>
      </c>
      <c r="D56" s="1" t="s">
        <v>623</v>
      </c>
      <c r="F56" s="379" t="n">
        <v>291</v>
      </c>
      <c r="G56" s="380" t="s">
        <v>34</v>
      </c>
      <c r="H56" s="76" t="n">
        <v>731</v>
      </c>
      <c r="I56" s="381" t="n">
        <v>11</v>
      </c>
      <c r="J56" s="381" t="n">
        <v>105</v>
      </c>
      <c r="K56" s="381" t="n">
        <v>137</v>
      </c>
      <c r="L56" s="381" t="n">
        <v>11</v>
      </c>
      <c r="M56" s="381" t="n">
        <v>12</v>
      </c>
      <c r="N56" s="381" t="n">
        <v>0</v>
      </c>
      <c r="O56" s="381" t="n">
        <v>2</v>
      </c>
      <c r="P56" s="381" t="n">
        <v>1</v>
      </c>
      <c r="Q56" s="381" t="n">
        <v>2</v>
      </c>
      <c r="R56" s="381" t="n">
        <v>42</v>
      </c>
      <c r="S56" s="17"/>
      <c r="T56" s="381" t="n">
        <v>0</v>
      </c>
      <c r="U56" s="381" t="n">
        <v>1</v>
      </c>
      <c r="V56" s="381" t="n">
        <v>4</v>
      </c>
      <c r="W56" s="17"/>
      <c r="X56" s="381" t="n">
        <v>4</v>
      </c>
      <c r="Y56" s="381" t="n">
        <v>78</v>
      </c>
      <c r="Z56" s="381" t="n">
        <v>11</v>
      </c>
      <c r="AA56" s="382"/>
      <c r="AB56" s="382"/>
      <c r="AC56" s="381" t="n">
        <v>0</v>
      </c>
      <c r="AD56" s="381" t="n">
        <v>17</v>
      </c>
      <c r="AE56" s="383" t="n">
        <f aca="false">SUM(K56:AD56)</f>
        <v>322</v>
      </c>
    </row>
    <row r="57" customFormat="false" ht="16.5" hidden="false" customHeight="false" outlineLevel="0" collapsed="false">
      <c r="A57" s="1" t="n">
        <v>32</v>
      </c>
      <c r="B57" s="1" t="n">
        <v>20</v>
      </c>
      <c r="D57" s="1" t="s">
        <v>623</v>
      </c>
      <c r="F57" s="379" t="n">
        <v>291</v>
      </c>
      <c r="G57" s="380" t="s">
        <v>36</v>
      </c>
      <c r="H57" s="76"/>
      <c r="I57" s="381" t="n">
        <v>8</v>
      </c>
      <c r="J57" s="381" t="n">
        <v>46</v>
      </c>
      <c r="K57" s="381" t="n">
        <v>228</v>
      </c>
      <c r="L57" s="381" t="n">
        <v>0</v>
      </c>
      <c r="M57" s="381" t="n">
        <v>31</v>
      </c>
      <c r="N57" s="381" t="n">
        <v>1</v>
      </c>
      <c r="O57" s="381" t="n">
        <v>0</v>
      </c>
      <c r="P57" s="381" t="n">
        <v>0</v>
      </c>
      <c r="Q57" s="381" t="n">
        <v>1</v>
      </c>
      <c r="R57" s="381" t="n">
        <v>61</v>
      </c>
      <c r="S57" s="17"/>
      <c r="T57" s="381" t="n">
        <v>0</v>
      </c>
      <c r="U57" s="381" t="n">
        <v>3</v>
      </c>
      <c r="V57" s="381" t="n">
        <v>2</v>
      </c>
      <c r="W57" s="17"/>
      <c r="X57" s="381" t="n">
        <v>1</v>
      </c>
      <c r="Y57" s="381" t="n">
        <v>46</v>
      </c>
      <c r="Z57" s="381" t="n">
        <v>0</v>
      </c>
      <c r="AA57" s="382"/>
      <c r="AB57" s="382"/>
      <c r="AC57" s="381" t="n">
        <v>0</v>
      </c>
      <c r="AD57" s="381" t="n">
        <v>8</v>
      </c>
      <c r="AE57" s="383" t="n">
        <f aca="false">SUM(I57:AD57)</f>
        <v>436</v>
      </c>
    </row>
    <row r="58" customFormat="false" ht="16.5" hidden="false" customHeight="false" outlineLevel="0" collapsed="false">
      <c r="A58" s="1" t="n">
        <v>33</v>
      </c>
      <c r="B58" s="1" t="n">
        <v>20</v>
      </c>
      <c r="D58" s="1" t="s">
        <v>623</v>
      </c>
      <c r="F58" s="379" t="n">
        <v>292</v>
      </c>
      <c r="G58" s="380" t="s">
        <v>33</v>
      </c>
      <c r="H58" s="76" t="n">
        <v>589</v>
      </c>
      <c r="I58" s="381" t="n">
        <v>8</v>
      </c>
      <c r="J58" s="381" t="n">
        <v>116</v>
      </c>
      <c r="K58" s="381" t="n">
        <v>88</v>
      </c>
      <c r="L58" s="381" t="n">
        <v>3</v>
      </c>
      <c r="M58" s="381" t="n">
        <v>12</v>
      </c>
      <c r="N58" s="381" t="n">
        <v>1</v>
      </c>
      <c r="O58" s="381" t="n">
        <v>0</v>
      </c>
      <c r="P58" s="381" t="n">
        <v>12</v>
      </c>
      <c r="Q58" s="381" t="n">
        <v>1</v>
      </c>
      <c r="R58" s="381" t="n">
        <v>29</v>
      </c>
      <c r="S58" s="17"/>
      <c r="T58" s="381" t="n">
        <v>1</v>
      </c>
      <c r="U58" s="381" t="n">
        <v>0</v>
      </c>
      <c r="V58" s="381" t="n">
        <v>4</v>
      </c>
      <c r="W58" s="17"/>
      <c r="X58" s="381" t="n">
        <v>8</v>
      </c>
      <c r="Y58" s="381" t="n">
        <v>57</v>
      </c>
      <c r="Z58" s="381" t="n">
        <v>19</v>
      </c>
      <c r="AA58" s="382"/>
      <c r="AB58" s="382"/>
      <c r="AC58" s="381" t="n">
        <v>0</v>
      </c>
      <c r="AD58" s="381" t="n">
        <v>7</v>
      </c>
      <c r="AE58" s="383" t="n">
        <f aca="false">SUM(K58:AD58)</f>
        <v>242</v>
      </c>
    </row>
    <row r="59" customFormat="false" ht="16.5" hidden="false" customHeight="false" outlineLevel="0" collapsed="false">
      <c r="A59" s="1" t="n">
        <v>34</v>
      </c>
      <c r="B59" s="1" t="n">
        <v>20</v>
      </c>
      <c r="D59" s="1" t="s">
        <v>623</v>
      </c>
      <c r="F59" s="379" t="n">
        <v>292</v>
      </c>
      <c r="G59" s="380" t="s">
        <v>34</v>
      </c>
      <c r="H59" s="76" t="n">
        <v>588</v>
      </c>
      <c r="I59" s="381" t="n">
        <v>7</v>
      </c>
      <c r="J59" s="381" t="n">
        <v>112</v>
      </c>
      <c r="K59" s="381" t="n">
        <v>77</v>
      </c>
      <c r="L59" s="381" t="n">
        <v>5</v>
      </c>
      <c r="M59" s="381" t="n">
        <v>5</v>
      </c>
      <c r="N59" s="381" t="n">
        <v>5</v>
      </c>
      <c r="O59" s="381" t="n">
        <v>2</v>
      </c>
      <c r="P59" s="381" t="n">
        <v>5</v>
      </c>
      <c r="Q59" s="381" t="n">
        <v>0</v>
      </c>
      <c r="R59" s="381" t="n">
        <v>31</v>
      </c>
      <c r="S59" s="17"/>
      <c r="T59" s="381" t="n">
        <v>0</v>
      </c>
      <c r="U59" s="381" t="n">
        <v>0</v>
      </c>
      <c r="V59" s="381" t="n">
        <v>1</v>
      </c>
      <c r="W59" s="17"/>
      <c r="X59" s="381" t="n">
        <v>10</v>
      </c>
      <c r="Y59" s="381" t="n">
        <v>78</v>
      </c>
      <c r="Z59" s="381" t="n">
        <v>15</v>
      </c>
      <c r="AA59" s="17"/>
      <c r="AB59" s="17"/>
      <c r="AC59" s="381" t="n">
        <v>1</v>
      </c>
      <c r="AD59" s="381" t="n">
        <v>7</v>
      </c>
      <c r="AE59" s="383" t="n">
        <f aca="false">SUM(I59:AD59)</f>
        <v>361</v>
      </c>
    </row>
    <row r="60" customFormat="false" ht="16.5" hidden="false" customHeight="false" outlineLevel="0" collapsed="false">
      <c r="A60" s="1" t="n">
        <v>35</v>
      </c>
      <c r="B60" s="1" t="n">
        <v>20</v>
      </c>
      <c r="D60" s="1" t="s">
        <v>623</v>
      </c>
      <c r="F60" s="379" t="n">
        <v>293</v>
      </c>
      <c r="G60" s="380" t="s">
        <v>33</v>
      </c>
      <c r="H60" s="76" t="n">
        <v>541</v>
      </c>
      <c r="I60" s="381" t="n">
        <v>3</v>
      </c>
      <c r="J60" s="381" t="n">
        <v>90</v>
      </c>
      <c r="K60" s="381" t="n">
        <v>82</v>
      </c>
      <c r="L60" s="381" t="n">
        <v>6</v>
      </c>
      <c r="M60" s="381" t="n">
        <v>6</v>
      </c>
      <c r="N60" s="381" t="n">
        <v>3</v>
      </c>
      <c r="O60" s="381" t="n">
        <v>1</v>
      </c>
      <c r="P60" s="381" t="n">
        <v>4</v>
      </c>
      <c r="Q60" s="381" t="n">
        <v>2</v>
      </c>
      <c r="R60" s="381" t="n">
        <v>24</v>
      </c>
      <c r="S60" s="17"/>
      <c r="T60" s="381" t="n">
        <v>0</v>
      </c>
      <c r="U60" s="381" t="n">
        <v>1</v>
      </c>
      <c r="V60" s="381" t="n">
        <v>0</v>
      </c>
      <c r="W60" s="17"/>
      <c r="X60" s="381" t="n">
        <v>14</v>
      </c>
      <c r="Y60" s="381" t="n">
        <v>55</v>
      </c>
      <c r="Z60" s="381" t="n">
        <v>11</v>
      </c>
      <c r="AA60" s="382"/>
      <c r="AB60" s="382"/>
      <c r="AC60" s="381" t="n">
        <v>0</v>
      </c>
      <c r="AD60" s="381" t="n">
        <v>3</v>
      </c>
      <c r="AE60" s="383" t="n">
        <f aca="false">SUM(I60:AD60)</f>
        <v>305</v>
      </c>
    </row>
    <row r="61" customFormat="false" ht="16.5" hidden="false" customHeight="false" outlineLevel="0" collapsed="false">
      <c r="A61" s="1" t="n">
        <v>36</v>
      </c>
      <c r="B61" s="1" t="n">
        <v>20</v>
      </c>
      <c r="D61" s="1" t="s">
        <v>623</v>
      </c>
      <c r="F61" s="379" t="n">
        <v>293</v>
      </c>
      <c r="G61" s="380" t="s">
        <v>34</v>
      </c>
      <c r="H61" s="76" t="n">
        <v>540</v>
      </c>
      <c r="I61" s="381" t="n">
        <v>11</v>
      </c>
      <c r="J61" s="381" t="n">
        <v>84</v>
      </c>
      <c r="K61" s="381" t="n">
        <v>65</v>
      </c>
      <c r="L61" s="381" t="n">
        <v>2</v>
      </c>
      <c r="M61" s="381" t="n">
        <v>4</v>
      </c>
      <c r="N61" s="381" t="n">
        <v>4</v>
      </c>
      <c r="O61" s="381" t="n">
        <v>5</v>
      </c>
      <c r="P61" s="381" t="n">
        <v>1</v>
      </c>
      <c r="Q61" s="381" t="n">
        <v>2</v>
      </c>
      <c r="R61" s="381" t="n">
        <v>27</v>
      </c>
      <c r="S61" s="17"/>
      <c r="T61" s="381" t="n">
        <v>0</v>
      </c>
      <c r="U61" s="381" t="n">
        <v>3</v>
      </c>
      <c r="V61" s="381" t="n">
        <v>1</v>
      </c>
      <c r="W61" s="17"/>
      <c r="X61" s="381" t="n">
        <v>16</v>
      </c>
      <c r="Y61" s="381" t="n">
        <v>67</v>
      </c>
      <c r="Z61" s="381" t="n">
        <v>9</v>
      </c>
      <c r="AA61" s="382"/>
      <c r="AB61" s="382"/>
      <c r="AC61" s="381" t="n">
        <v>0</v>
      </c>
      <c r="AD61" s="381" t="n">
        <v>9</v>
      </c>
      <c r="AE61" s="383" t="n">
        <f aca="false">SUM(I61:AD61)</f>
        <v>310</v>
      </c>
    </row>
    <row r="62" customFormat="false" ht="16.5" hidden="false" customHeight="false" outlineLevel="0" collapsed="false">
      <c r="A62" s="1" t="n">
        <v>37</v>
      </c>
      <c r="B62" s="1" t="n">
        <v>20</v>
      </c>
      <c r="D62" s="1" t="s">
        <v>623</v>
      </c>
      <c r="F62" s="379" t="n">
        <v>293</v>
      </c>
      <c r="G62" s="380" t="s">
        <v>35</v>
      </c>
      <c r="H62" s="76" t="n">
        <v>540</v>
      </c>
      <c r="I62" s="381" t="n">
        <v>4</v>
      </c>
      <c r="J62" s="381" t="n">
        <v>99</v>
      </c>
      <c r="K62" s="381" t="n">
        <v>97</v>
      </c>
      <c r="L62" s="381" t="n">
        <v>3</v>
      </c>
      <c r="M62" s="381" t="n">
        <v>4</v>
      </c>
      <c r="N62" s="381" t="n">
        <v>0</v>
      </c>
      <c r="O62" s="381" t="n">
        <v>2</v>
      </c>
      <c r="P62" s="381" t="n">
        <v>1</v>
      </c>
      <c r="Q62" s="381" t="n">
        <v>0</v>
      </c>
      <c r="R62" s="381" t="n">
        <v>18</v>
      </c>
      <c r="S62" s="17"/>
      <c r="T62" s="381" t="n">
        <v>0</v>
      </c>
      <c r="U62" s="381" t="n">
        <v>3</v>
      </c>
      <c r="V62" s="381" t="n">
        <v>4</v>
      </c>
      <c r="W62" s="17"/>
      <c r="X62" s="381" t="n">
        <v>26</v>
      </c>
      <c r="Y62" s="381" t="n">
        <v>47</v>
      </c>
      <c r="Z62" s="381" t="n">
        <v>16</v>
      </c>
      <c r="AA62" s="17"/>
      <c r="AB62" s="17"/>
      <c r="AC62" s="381" t="n">
        <v>0</v>
      </c>
      <c r="AD62" s="381" t="n">
        <v>10</v>
      </c>
      <c r="AE62" s="383" t="n">
        <f aca="false">SUM(I62:AD62)</f>
        <v>334</v>
      </c>
    </row>
    <row r="63" customFormat="false" ht="16.5" hidden="false" customHeight="false" outlineLevel="0" collapsed="false">
      <c r="A63" s="1" t="n">
        <v>38</v>
      </c>
      <c r="B63" s="1" t="n">
        <v>20</v>
      </c>
      <c r="D63" s="1" t="s">
        <v>623</v>
      </c>
      <c r="F63" s="379" t="n">
        <v>294</v>
      </c>
      <c r="G63" s="380" t="s">
        <v>33</v>
      </c>
      <c r="H63" s="76" t="n">
        <v>651</v>
      </c>
      <c r="I63" s="381" t="n">
        <v>11</v>
      </c>
      <c r="J63" s="381" t="n">
        <v>103</v>
      </c>
      <c r="K63" s="381" t="n">
        <v>65</v>
      </c>
      <c r="L63" s="381" t="n">
        <v>3</v>
      </c>
      <c r="M63" s="381" t="n">
        <v>10</v>
      </c>
      <c r="N63" s="381" t="n">
        <v>4</v>
      </c>
      <c r="O63" s="381" t="n">
        <v>2</v>
      </c>
      <c r="P63" s="381" t="n">
        <v>2</v>
      </c>
      <c r="Q63" s="381" t="n">
        <v>0</v>
      </c>
      <c r="R63" s="381" t="n">
        <v>16</v>
      </c>
      <c r="S63" s="17"/>
      <c r="T63" s="381" t="n">
        <v>0</v>
      </c>
      <c r="U63" s="381" t="n">
        <v>0</v>
      </c>
      <c r="V63" s="381" t="n">
        <v>4</v>
      </c>
      <c r="W63" s="17"/>
      <c r="X63" s="381" t="n">
        <v>10</v>
      </c>
      <c r="Y63" s="381" t="n">
        <v>91</v>
      </c>
      <c r="Z63" s="381" t="n">
        <v>16</v>
      </c>
      <c r="AA63" s="382"/>
      <c r="AB63" s="382"/>
      <c r="AC63" s="381" t="n">
        <v>0</v>
      </c>
      <c r="AD63" s="381" t="n">
        <v>16</v>
      </c>
      <c r="AE63" s="383" t="n">
        <f aca="false">SUM(I63:AD63)</f>
        <v>353</v>
      </c>
    </row>
    <row r="64" customFormat="false" ht="16.5" hidden="false" customHeight="false" outlineLevel="0" collapsed="false">
      <c r="A64" s="1" t="n">
        <v>39</v>
      </c>
      <c r="B64" s="1" t="n">
        <v>20</v>
      </c>
      <c r="D64" s="1" t="s">
        <v>623</v>
      </c>
      <c r="F64" s="379" t="n">
        <v>294</v>
      </c>
      <c r="G64" s="380" t="s">
        <v>34</v>
      </c>
      <c r="H64" s="76" t="n">
        <v>651</v>
      </c>
      <c r="I64" s="381" t="n">
        <v>4</v>
      </c>
      <c r="J64" s="381" t="n">
        <v>100</v>
      </c>
      <c r="K64" s="381" t="n">
        <v>69</v>
      </c>
      <c r="L64" s="381" t="n">
        <v>1</v>
      </c>
      <c r="M64" s="381" t="n">
        <v>11</v>
      </c>
      <c r="N64" s="381" t="n">
        <v>4</v>
      </c>
      <c r="O64" s="381" t="n">
        <v>5</v>
      </c>
      <c r="P64" s="381" t="n">
        <v>2</v>
      </c>
      <c r="Q64" s="381" t="n">
        <v>4</v>
      </c>
      <c r="R64" s="381" t="n">
        <v>30</v>
      </c>
      <c r="S64" s="17"/>
      <c r="T64" s="381" t="n">
        <v>0</v>
      </c>
      <c r="U64" s="381" t="n">
        <v>0</v>
      </c>
      <c r="V64" s="381" t="n">
        <v>3</v>
      </c>
      <c r="W64" s="17"/>
      <c r="X64" s="381" t="n">
        <v>14</v>
      </c>
      <c r="Y64" s="381" t="n">
        <v>73</v>
      </c>
      <c r="Z64" s="381" t="n">
        <v>16</v>
      </c>
      <c r="AA64" s="382"/>
      <c r="AB64" s="382"/>
      <c r="AC64" s="381" t="n">
        <v>0</v>
      </c>
      <c r="AD64" s="381" t="n">
        <v>14</v>
      </c>
      <c r="AE64" s="383" t="n">
        <f aca="false">SUM(I64:AD64)</f>
        <v>350</v>
      </c>
    </row>
    <row r="65" customFormat="false" ht="16.5" hidden="false" customHeight="false" outlineLevel="0" collapsed="false">
      <c r="A65" s="1" t="n">
        <v>40</v>
      </c>
      <c r="B65" s="1" t="n">
        <v>20</v>
      </c>
      <c r="D65" s="1" t="s">
        <v>623</v>
      </c>
      <c r="F65" s="379" t="n">
        <v>294</v>
      </c>
      <c r="G65" s="380" t="s">
        <v>35</v>
      </c>
      <c r="H65" s="76" t="n">
        <v>651</v>
      </c>
      <c r="I65" s="381" t="n">
        <v>10</v>
      </c>
      <c r="J65" s="381" t="n">
        <v>116</v>
      </c>
      <c r="K65" s="381" t="n">
        <v>79</v>
      </c>
      <c r="L65" s="381" t="n">
        <v>1</v>
      </c>
      <c r="M65" s="381" t="n">
        <v>7</v>
      </c>
      <c r="N65" s="381" t="n">
        <v>7</v>
      </c>
      <c r="O65" s="381" t="n">
        <v>4</v>
      </c>
      <c r="P65" s="381" t="n">
        <v>5</v>
      </c>
      <c r="Q65" s="381" t="n">
        <v>2</v>
      </c>
      <c r="R65" s="381" t="n">
        <v>18</v>
      </c>
      <c r="S65" s="17"/>
      <c r="T65" s="381" t="n">
        <v>3</v>
      </c>
      <c r="U65" s="381" t="n">
        <v>1</v>
      </c>
      <c r="V65" s="381" t="n">
        <v>8</v>
      </c>
      <c r="W65" s="17"/>
      <c r="X65" s="381" t="n">
        <v>13</v>
      </c>
      <c r="Y65" s="381" t="n">
        <v>106</v>
      </c>
      <c r="Z65" s="381" t="n">
        <v>12</v>
      </c>
      <c r="AA65" s="382"/>
      <c r="AB65" s="382"/>
      <c r="AC65" s="381" t="n">
        <v>0</v>
      </c>
      <c r="AD65" s="381" t="n">
        <v>16</v>
      </c>
      <c r="AE65" s="383" t="n">
        <f aca="false">SUM(I65:AD65)</f>
        <v>408</v>
      </c>
    </row>
    <row r="66" customFormat="false" ht="16.5" hidden="false" customHeight="false" outlineLevel="0" collapsed="false">
      <c r="A66" s="1" t="n">
        <v>41</v>
      </c>
      <c r="B66" s="1" t="n">
        <v>20</v>
      </c>
      <c r="D66" s="1" t="s">
        <v>623</v>
      </c>
      <c r="F66" s="379" t="n">
        <v>294</v>
      </c>
      <c r="G66" s="380" t="s">
        <v>137</v>
      </c>
      <c r="H66" s="76" t="n">
        <v>650</v>
      </c>
      <c r="I66" s="381" t="n">
        <v>11</v>
      </c>
      <c r="J66" s="381" t="n">
        <v>91</v>
      </c>
      <c r="K66" s="381" t="n">
        <v>51</v>
      </c>
      <c r="L66" s="381" t="n">
        <v>6</v>
      </c>
      <c r="M66" s="381" t="n">
        <v>9</v>
      </c>
      <c r="N66" s="381" t="n">
        <v>3</v>
      </c>
      <c r="O66" s="381" t="n">
        <v>5</v>
      </c>
      <c r="P66" s="381" t="n">
        <v>1</v>
      </c>
      <c r="Q66" s="381" t="n">
        <v>2</v>
      </c>
      <c r="R66" s="381" t="n">
        <v>20</v>
      </c>
      <c r="S66" s="17"/>
      <c r="T66" s="381" t="n">
        <v>1</v>
      </c>
      <c r="U66" s="381" t="n">
        <v>1</v>
      </c>
      <c r="V66" s="381" t="n">
        <v>3</v>
      </c>
      <c r="W66" s="17"/>
      <c r="X66" s="381" t="n">
        <v>13</v>
      </c>
      <c r="Y66" s="381" t="n">
        <v>102</v>
      </c>
      <c r="Z66" s="381" t="n">
        <v>10</v>
      </c>
      <c r="AA66" s="382"/>
      <c r="AB66" s="382"/>
      <c r="AC66" s="381" t="n">
        <v>0</v>
      </c>
      <c r="AD66" s="381" t="n">
        <v>17</v>
      </c>
      <c r="AE66" s="383" t="n">
        <f aca="false">SUM(K66:AD66)</f>
        <v>244</v>
      </c>
    </row>
    <row r="67" customFormat="false" ht="16.5" hidden="false" customHeight="false" outlineLevel="0" collapsed="false">
      <c r="A67" s="1" t="n">
        <v>42</v>
      </c>
      <c r="B67" s="1" t="n">
        <v>20</v>
      </c>
      <c r="D67" s="1" t="s">
        <v>623</v>
      </c>
      <c r="F67" s="379" t="n">
        <v>294</v>
      </c>
      <c r="G67" s="380" t="s">
        <v>138</v>
      </c>
      <c r="H67" s="76" t="n">
        <v>650</v>
      </c>
      <c r="I67" s="381" t="n">
        <v>7</v>
      </c>
      <c r="J67" s="381" t="n">
        <v>95</v>
      </c>
      <c r="K67" s="381" t="n">
        <v>84</v>
      </c>
      <c r="L67" s="381" t="n">
        <v>6</v>
      </c>
      <c r="M67" s="381" t="n">
        <v>8</v>
      </c>
      <c r="N67" s="381" t="n">
        <v>11</v>
      </c>
      <c r="O67" s="381" t="n">
        <v>0</v>
      </c>
      <c r="P67" s="381" t="n">
        <v>4</v>
      </c>
      <c r="Q67" s="381" t="n">
        <v>1</v>
      </c>
      <c r="R67" s="381" t="n">
        <v>21</v>
      </c>
      <c r="S67" s="17"/>
      <c r="T67" s="381" t="n">
        <v>0</v>
      </c>
      <c r="U67" s="381" t="n">
        <v>3</v>
      </c>
      <c r="V67" s="381" t="n">
        <v>2</v>
      </c>
      <c r="W67" s="17"/>
      <c r="X67" s="381" t="n">
        <v>17</v>
      </c>
      <c r="Y67" s="381" t="n">
        <v>81</v>
      </c>
      <c r="Z67" s="381" t="n">
        <v>14</v>
      </c>
      <c r="AA67" s="17"/>
      <c r="AB67" s="17"/>
      <c r="AC67" s="381" t="n">
        <v>0</v>
      </c>
      <c r="AD67" s="381" t="n">
        <v>14</v>
      </c>
      <c r="AE67" s="383" t="n">
        <f aca="false">SUM(I67:AD67)</f>
        <v>368</v>
      </c>
    </row>
    <row r="68" customFormat="false" ht="16.5" hidden="false" customHeight="false" outlineLevel="0" collapsed="false">
      <c r="A68" s="1" t="n">
        <v>43</v>
      </c>
      <c r="B68" s="1" t="n">
        <v>20</v>
      </c>
      <c r="D68" s="1" t="s">
        <v>623</v>
      </c>
      <c r="F68" s="379" t="n">
        <v>295</v>
      </c>
      <c r="G68" s="380" t="s">
        <v>33</v>
      </c>
      <c r="H68" s="76" t="n">
        <v>408</v>
      </c>
      <c r="I68" s="381" t="n">
        <v>3</v>
      </c>
      <c r="J68" s="381" t="n">
        <v>53</v>
      </c>
      <c r="K68" s="381" t="n">
        <v>48</v>
      </c>
      <c r="L68" s="381" t="n">
        <v>2</v>
      </c>
      <c r="M68" s="381" t="n">
        <v>5</v>
      </c>
      <c r="N68" s="381" t="n">
        <v>3</v>
      </c>
      <c r="O68" s="381" t="n">
        <v>0</v>
      </c>
      <c r="P68" s="381" t="n">
        <v>2</v>
      </c>
      <c r="Q68" s="381" t="n">
        <v>0</v>
      </c>
      <c r="R68" s="381" t="n">
        <v>39</v>
      </c>
      <c r="S68" s="17"/>
      <c r="T68" s="381" t="n">
        <v>0</v>
      </c>
      <c r="U68" s="381" t="n">
        <v>0</v>
      </c>
      <c r="V68" s="381" t="n">
        <v>0</v>
      </c>
      <c r="W68" s="17"/>
      <c r="X68" s="381" t="n">
        <v>7</v>
      </c>
      <c r="Y68" s="381" t="n">
        <v>58</v>
      </c>
      <c r="Z68" s="381" t="n">
        <v>8</v>
      </c>
      <c r="AA68" s="382"/>
      <c r="AB68" s="382"/>
      <c r="AC68" s="381" t="n">
        <v>0</v>
      </c>
      <c r="AD68" s="381" t="n">
        <v>5</v>
      </c>
      <c r="AE68" s="383" t="n">
        <f aca="false">SUM(I68:AD68)</f>
        <v>233</v>
      </c>
    </row>
    <row r="69" customFormat="false" ht="16.5" hidden="false" customHeight="false" outlineLevel="0" collapsed="false">
      <c r="A69" s="1" t="n">
        <v>44</v>
      </c>
      <c r="B69" s="1" t="n">
        <v>20</v>
      </c>
      <c r="D69" s="1" t="s">
        <v>623</v>
      </c>
      <c r="F69" s="379" t="n">
        <v>295</v>
      </c>
      <c r="G69" s="380" t="s">
        <v>34</v>
      </c>
      <c r="H69" s="76" t="n">
        <v>407</v>
      </c>
      <c r="I69" s="381" t="n">
        <v>5</v>
      </c>
      <c r="J69" s="381" t="n">
        <v>59</v>
      </c>
      <c r="K69" s="381" t="n">
        <v>66</v>
      </c>
      <c r="L69" s="381" t="n">
        <v>4</v>
      </c>
      <c r="M69" s="381" t="n">
        <v>9</v>
      </c>
      <c r="N69" s="381" t="n">
        <v>4</v>
      </c>
      <c r="O69" s="381" t="n">
        <v>1</v>
      </c>
      <c r="P69" s="381" t="n">
        <v>0</v>
      </c>
      <c r="Q69" s="381" t="n">
        <v>0</v>
      </c>
      <c r="R69" s="381" t="n">
        <v>18</v>
      </c>
      <c r="S69" s="17"/>
      <c r="T69" s="381" t="n">
        <v>0</v>
      </c>
      <c r="U69" s="381" t="n">
        <v>0</v>
      </c>
      <c r="V69" s="381" t="n">
        <v>0</v>
      </c>
      <c r="W69" s="17"/>
      <c r="X69" s="381" t="n">
        <v>3</v>
      </c>
      <c r="Y69" s="381" t="n">
        <v>48</v>
      </c>
      <c r="Z69" s="381" t="n">
        <v>9</v>
      </c>
      <c r="AA69" s="382"/>
      <c r="AB69" s="382"/>
      <c r="AC69" s="381" t="n">
        <v>0</v>
      </c>
      <c r="AD69" s="381" t="n">
        <v>7</v>
      </c>
      <c r="AE69" s="383" t="n">
        <f aca="false">SUM(I69:AD69)</f>
        <v>233</v>
      </c>
    </row>
    <row r="70" customFormat="false" ht="16.5" hidden="false" customHeight="false" outlineLevel="0" collapsed="false">
      <c r="A70" s="1" t="n">
        <v>45</v>
      </c>
      <c r="B70" s="1" t="n">
        <v>20</v>
      </c>
      <c r="D70" s="1" t="s">
        <v>623</v>
      </c>
      <c r="F70" s="24" t="n">
        <v>296</v>
      </c>
      <c r="G70" s="25" t="s">
        <v>33</v>
      </c>
      <c r="H70" s="76" t="n">
        <v>477</v>
      </c>
      <c r="I70" s="381" t="n">
        <v>10</v>
      </c>
      <c r="J70" s="381" t="n">
        <v>53</v>
      </c>
      <c r="K70" s="381" t="n">
        <v>71</v>
      </c>
      <c r="L70" s="381" t="n">
        <v>7</v>
      </c>
      <c r="M70" s="381" t="n">
        <v>8</v>
      </c>
      <c r="N70" s="381" t="n">
        <v>3</v>
      </c>
      <c r="O70" s="381" t="n">
        <v>1</v>
      </c>
      <c r="P70" s="381" t="n">
        <v>0</v>
      </c>
      <c r="Q70" s="381" t="n">
        <v>0</v>
      </c>
      <c r="R70" s="381" t="n">
        <v>14</v>
      </c>
      <c r="S70" s="17"/>
      <c r="T70" s="381" t="n">
        <v>0</v>
      </c>
      <c r="U70" s="381" t="n">
        <v>1</v>
      </c>
      <c r="V70" s="381" t="n">
        <v>3</v>
      </c>
      <c r="W70" s="17"/>
      <c r="X70" s="381" t="n">
        <v>7</v>
      </c>
      <c r="Y70" s="381" t="n">
        <v>60</v>
      </c>
      <c r="Z70" s="381" t="n">
        <v>32</v>
      </c>
      <c r="AA70" s="17"/>
      <c r="AB70" s="17"/>
      <c r="AC70" s="381" t="n">
        <v>0</v>
      </c>
      <c r="AD70" s="381" t="n">
        <v>1</v>
      </c>
      <c r="AE70" s="383" t="n">
        <f aca="false">SUM(I70:AD70)</f>
        <v>271</v>
      </c>
    </row>
    <row r="71" customFormat="false" ht="16.5" hidden="false" customHeight="false" outlineLevel="0" collapsed="false">
      <c r="A71" s="1" t="n">
        <v>46</v>
      </c>
      <c r="B71" s="1" t="n">
        <v>20</v>
      </c>
      <c r="D71" s="1" t="s">
        <v>623</v>
      </c>
      <c r="F71" s="379" t="n">
        <v>296</v>
      </c>
      <c r="G71" s="380" t="s">
        <v>34</v>
      </c>
      <c r="H71" s="76" t="n">
        <v>477</v>
      </c>
      <c r="I71" s="381" t="n">
        <v>19</v>
      </c>
      <c r="J71" s="381" t="n">
        <v>58</v>
      </c>
      <c r="K71" s="381" t="n">
        <v>68</v>
      </c>
      <c r="L71" s="381" t="n">
        <v>9</v>
      </c>
      <c r="M71" s="381" t="n">
        <v>10</v>
      </c>
      <c r="N71" s="381" t="n">
        <v>0</v>
      </c>
      <c r="O71" s="381" t="n">
        <v>2</v>
      </c>
      <c r="P71" s="381" t="n">
        <v>0</v>
      </c>
      <c r="Q71" s="381" t="n">
        <v>1</v>
      </c>
      <c r="R71" s="381" t="n">
        <v>14</v>
      </c>
      <c r="S71" s="17"/>
      <c r="T71" s="381" t="n">
        <v>0</v>
      </c>
      <c r="U71" s="381" t="n">
        <v>8</v>
      </c>
      <c r="V71" s="381" t="n">
        <v>2</v>
      </c>
      <c r="W71" s="17"/>
      <c r="X71" s="381" t="n">
        <v>6</v>
      </c>
      <c r="Y71" s="381" t="n">
        <v>57</v>
      </c>
      <c r="Z71" s="381" t="n">
        <v>24</v>
      </c>
      <c r="AA71" s="382"/>
      <c r="AB71" s="382"/>
      <c r="AC71" s="381" t="n">
        <v>0</v>
      </c>
      <c r="AD71" s="381" t="n">
        <v>9</v>
      </c>
      <c r="AE71" s="383" t="n">
        <f aca="false">SUM(I71:AD71)</f>
        <v>287</v>
      </c>
    </row>
    <row r="72" customFormat="false" ht="16.5" hidden="false" customHeight="false" outlineLevel="0" collapsed="false">
      <c r="A72" s="1" t="n">
        <v>47</v>
      </c>
      <c r="B72" s="1" t="n">
        <v>20</v>
      </c>
      <c r="D72" s="1" t="s">
        <v>623</v>
      </c>
      <c r="F72" s="24" t="n">
        <v>296</v>
      </c>
      <c r="G72" s="25" t="s">
        <v>34</v>
      </c>
      <c r="H72" s="25"/>
      <c r="I72" s="14" t="n">
        <v>19</v>
      </c>
      <c r="J72" s="14" t="n">
        <v>50</v>
      </c>
      <c r="K72" s="14" t="n">
        <v>68</v>
      </c>
      <c r="L72" s="14" t="n">
        <v>9</v>
      </c>
      <c r="M72" s="14" t="n">
        <v>10</v>
      </c>
      <c r="N72" s="14" t="n">
        <v>0</v>
      </c>
      <c r="O72" s="14" t="n">
        <v>2</v>
      </c>
      <c r="P72" s="14" t="n">
        <v>0</v>
      </c>
      <c r="Q72" s="14" t="n">
        <v>1</v>
      </c>
      <c r="R72" s="14" t="n">
        <v>14</v>
      </c>
      <c r="S72" s="14"/>
      <c r="T72" s="14" t="n">
        <v>0</v>
      </c>
      <c r="U72" s="14" t="n">
        <v>8</v>
      </c>
      <c r="V72" s="14" t="n">
        <v>2</v>
      </c>
      <c r="W72" s="14"/>
      <c r="X72" s="14" t="n">
        <v>6</v>
      </c>
      <c r="Y72" s="14" t="n">
        <v>57</v>
      </c>
      <c r="Z72" s="14" t="n">
        <v>24</v>
      </c>
      <c r="AA72" s="14"/>
      <c r="AB72" s="14"/>
      <c r="AC72" s="14" t="n">
        <v>0</v>
      </c>
      <c r="AD72" s="14" t="n">
        <v>9</v>
      </c>
      <c r="AE72" s="383" t="n">
        <f aca="false">SUM(I72:AD72)</f>
        <v>279</v>
      </c>
    </row>
    <row r="73" customFormat="false" ht="16.5" hidden="false" customHeight="false" outlineLevel="0" collapsed="false">
      <c r="A73" s="1" t="n">
        <v>48</v>
      </c>
      <c r="B73" s="1" t="n">
        <v>20</v>
      </c>
      <c r="D73" s="1" t="s">
        <v>623</v>
      </c>
      <c r="F73" s="379" t="n">
        <v>297</v>
      </c>
      <c r="G73" s="380" t="s">
        <v>33</v>
      </c>
      <c r="H73" s="76" t="n">
        <v>723</v>
      </c>
      <c r="I73" s="381" t="n">
        <v>18</v>
      </c>
      <c r="J73" s="381" t="n">
        <v>175</v>
      </c>
      <c r="K73" s="381" t="n">
        <v>82</v>
      </c>
      <c r="L73" s="381" t="n">
        <v>10</v>
      </c>
      <c r="M73" s="381" t="n">
        <v>3</v>
      </c>
      <c r="N73" s="381" t="n">
        <v>3</v>
      </c>
      <c r="O73" s="381" t="n">
        <v>1</v>
      </c>
      <c r="P73" s="381" t="n">
        <v>1</v>
      </c>
      <c r="Q73" s="381" t="n">
        <v>0</v>
      </c>
      <c r="R73" s="381" t="n">
        <v>33</v>
      </c>
      <c r="S73" s="17"/>
      <c r="T73" s="381" t="n">
        <v>1</v>
      </c>
      <c r="U73" s="381" t="n">
        <v>1</v>
      </c>
      <c r="V73" s="381" t="n">
        <v>4</v>
      </c>
      <c r="W73" s="17"/>
      <c r="X73" s="381" t="n">
        <v>14</v>
      </c>
      <c r="Y73" s="381" t="n">
        <v>69</v>
      </c>
      <c r="Z73" s="381" t="n">
        <v>48</v>
      </c>
      <c r="AA73" s="382"/>
      <c r="AB73" s="382"/>
      <c r="AC73" s="381" t="n">
        <v>1</v>
      </c>
      <c r="AD73" s="381" t="n">
        <v>7</v>
      </c>
      <c r="AE73" s="383" t="n">
        <f aca="false">SUM(K73:AD73)</f>
        <v>278</v>
      </c>
    </row>
    <row r="74" customFormat="false" ht="16.5" hidden="false" customHeight="false" outlineLevel="0" collapsed="false">
      <c r="A74" s="1" t="n">
        <v>49</v>
      </c>
      <c r="B74" s="1" t="n">
        <v>20</v>
      </c>
      <c r="D74" s="1" t="s">
        <v>623</v>
      </c>
      <c r="F74" s="379" t="n">
        <v>298</v>
      </c>
      <c r="G74" s="380" t="s">
        <v>33</v>
      </c>
      <c r="H74" s="76" t="n">
        <v>550</v>
      </c>
      <c r="I74" s="381" t="n">
        <v>8</v>
      </c>
      <c r="J74" s="381" t="n">
        <v>147</v>
      </c>
      <c r="K74" s="381" t="n">
        <v>60</v>
      </c>
      <c r="L74" s="381" t="n">
        <v>12</v>
      </c>
      <c r="M74" s="381" t="n">
        <v>6</v>
      </c>
      <c r="N74" s="381" t="n">
        <v>3</v>
      </c>
      <c r="O74" s="381" t="n">
        <v>0</v>
      </c>
      <c r="P74" s="381" t="n">
        <v>2</v>
      </c>
      <c r="Q74" s="381" t="n">
        <v>0</v>
      </c>
      <c r="R74" s="381" t="n">
        <v>16</v>
      </c>
      <c r="S74" s="17"/>
      <c r="T74" s="381" t="n">
        <v>0</v>
      </c>
      <c r="U74" s="381" t="n">
        <v>4</v>
      </c>
      <c r="V74" s="381" t="n">
        <v>8</v>
      </c>
      <c r="W74" s="17"/>
      <c r="X74" s="381" t="n">
        <v>8</v>
      </c>
      <c r="Y74" s="381" t="n">
        <v>36</v>
      </c>
      <c r="Z74" s="381" t="n">
        <v>23</v>
      </c>
      <c r="AA74" s="17"/>
      <c r="AB74" s="17"/>
      <c r="AC74" s="381" t="n">
        <v>0</v>
      </c>
      <c r="AD74" s="381" t="n">
        <v>11</v>
      </c>
      <c r="AE74" s="383" t="n">
        <f aca="false">SUM(I74:AD74)</f>
        <v>344</v>
      </c>
    </row>
    <row r="75" customFormat="false" ht="16.5" hidden="false" customHeight="false" outlineLevel="0" collapsed="false">
      <c r="A75" s="1" t="n">
        <v>50</v>
      </c>
      <c r="B75" s="1" t="n">
        <v>20</v>
      </c>
      <c r="D75" s="1" t="s">
        <v>623</v>
      </c>
      <c r="F75" s="379" t="n">
        <v>299</v>
      </c>
      <c r="G75" s="380" t="s">
        <v>33</v>
      </c>
      <c r="H75" s="76" t="n">
        <v>526</v>
      </c>
      <c r="I75" s="381" t="n">
        <v>2</v>
      </c>
      <c r="J75" s="381" t="n">
        <v>103</v>
      </c>
      <c r="K75" s="381" t="n">
        <v>79</v>
      </c>
      <c r="L75" s="381" t="n">
        <v>7</v>
      </c>
      <c r="M75" s="381" t="n">
        <v>9</v>
      </c>
      <c r="N75" s="381" t="n">
        <v>4</v>
      </c>
      <c r="O75" s="381" t="n">
        <v>2</v>
      </c>
      <c r="P75" s="381" t="n">
        <v>0</v>
      </c>
      <c r="Q75" s="381" t="n">
        <v>1</v>
      </c>
      <c r="R75" s="381" t="n">
        <v>33</v>
      </c>
      <c r="S75" s="17"/>
      <c r="T75" s="381" t="n">
        <v>1</v>
      </c>
      <c r="U75" s="381" t="n">
        <v>1</v>
      </c>
      <c r="V75" s="381" t="n">
        <v>2</v>
      </c>
      <c r="W75" s="17"/>
      <c r="X75" s="381" t="n">
        <v>1</v>
      </c>
      <c r="Y75" s="381" t="n">
        <v>50</v>
      </c>
      <c r="Z75" s="381" t="n">
        <v>8</v>
      </c>
      <c r="AA75" s="382"/>
      <c r="AB75" s="382"/>
      <c r="AC75" s="381" t="n">
        <v>0</v>
      </c>
      <c r="AD75" s="381" t="n">
        <v>6</v>
      </c>
      <c r="AE75" s="383" t="n">
        <f aca="false">SUM(I75:AD75)</f>
        <v>309</v>
      </c>
    </row>
    <row r="76" customFormat="false" ht="16.5" hidden="false" customHeight="false" outlineLevel="0" collapsed="false">
      <c r="A76" s="1" t="n">
        <v>51</v>
      </c>
      <c r="B76" s="1" t="n">
        <v>20</v>
      </c>
      <c r="D76" s="1" t="s">
        <v>623</v>
      </c>
      <c r="F76" s="379" t="n">
        <v>299</v>
      </c>
      <c r="G76" s="380" t="s">
        <v>34</v>
      </c>
      <c r="H76" s="76" t="n">
        <v>525</v>
      </c>
      <c r="I76" s="381" t="n">
        <v>7</v>
      </c>
      <c r="J76" s="381" t="n">
        <v>85</v>
      </c>
      <c r="K76" s="381" t="n">
        <v>84</v>
      </c>
      <c r="L76" s="381" t="n">
        <v>4</v>
      </c>
      <c r="M76" s="381" t="n">
        <v>6</v>
      </c>
      <c r="N76" s="381" t="n">
        <v>5</v>
      </c>
      <c r="O76" s="381" t="n">
        <v>0</v>
      </c>
      <c r="P76" s="381" t="n">
        <v>2</v>
      </c>
      <c r="Q76" s="381" t="n">
        <v>1</v>
      </c>
      <c r="R76" s="381" t="n">
        <v>22</v>
      </c>
      <c r="S76" s="17"/>
      <c r="T76" s="381" t="n">
        <v>0</v>
      </c>
      <c r="U76" s="381" t="n">
        <v>2</v>
      </c>
      <c r="V76" s="381" t="n">
        <v>1</v>
      </c>
      <c r="W76" s="17"/>
      <c r="X76" s="381" t="n">
        <v>2</v>
      </c>
      <c r="Y76" s="381" t="n">
        <v>87</v>
      </c>
      <c r="Z76" s="381" t="n">
        <v>5</v>
      </c>
      <c r="AA76" s="382"/>
      <c r="AB76" s="382"/>
      <c r="AC76" s="381" t="n">
        <v>0</v>
      </c>
      <c r="AD76" s="381" t="n">
        <v>18</v>
      </c>
      <c r="AE76" s="383" t="n">
        <f aca="false">SUM(I76:AD76)</f>
        <v>331</v>
      </c>
    </row>
    <row r="77" customFormat="false" ht="16.5" hidden="false" customHeight="false" outlineLevel="0" collapsed="false">
      <c r="A77" s="1" t="n">
        <v>52</v>
      </c>
      <c r="B77" s="1" t="n">
        <v>20</v>
      </c>
      <c r="D77" s="1" t="s">
        <v>623</v>
      </c>
      <c r="F77" s="379" t="n">
        <v>300</v>
      </c>
      <c r="G77" s="380" t="s">
        <v>33</v>
      </c>
      <c r="H77" s="76" t="n">
        <v>674</v>
      </c>
      <c r="I77" s="381" t="n">
        <v>12</v>
      </c>
      <c r="J77" s="381" t="n">
        <v>80</v>
      </c>
      <c r="K77" s="381" t="n">
        <v>109</v>
      </c>
      <c r="L77" s="381" t="n">
        <v>4</v>
      </c>
      <c r="M77" s="381" t="n">
        <v>10</v>
      </c>
      <c r="N77" s="381" t="n">
        <v>6</v>
      </c>
      <c r="O77" s="381" t="n">
        <v>2</v>
      </c>
      <c r="P77" s="381" t="n">
        <v>1</v>
      </c>
      <c r="Q77" s="381" t="n">
        <v>10</v>
      </c>
      <c r="R77" s="381" t="n">
        <v>31</v>
      </c>
      <c r="S77" s="17"/>
      <c r="T77" s="381" t="n">
        <v>0</v>
      </c>
      <c r="U77" s="381" t="n">
        <v>3</v>
      </c>
      <c r="V77" s="381" t="n">
        <v>1</v>
      </c>
      <c r="W77" s="17"/>
      <c r="X77" s="381" t="n">
        <v>1</v>
      </c>
      <c r="Y77" s="381" t="n">
        <v>76</v>
      </c>
      <c r="Z77" s="381" t="n">
        <v>18</v>
      </c>
      <c r="AA77" s="382"/>
      <c r="AB77" s="382"/>
      <c r="AC77" s="381" t="n">
        <v>0</v>
      </c>
      <c r="AD77" s="381" t="n">
        <v>26</v>
      </c>
      <c r="AE77" s="383" t="n">
        <f aca="false">SUM(I77:AD77)</f>
        <v>390</v>
      </c>
    </row>
    <row r="78" customFormat="false" ht="16.5" hidden="false" customHeight="false" outlineLevel="0" collapsed="false">
      <c r="A78" s="1" t="n">
        <v>53</v>
      </c>
      <c r="B78" s="1" t="n">
        <v>20</v>
      </c>
      <c r="D78" s="1" t="s">
        <v>623</v>
      </c>
      <c r="F78" s="379" t="n">
        <v>300</v>
      </c>
      <c r="G78" s="380" t="s">
        <v>34</v>
      </c>
      <c r="H78" s="76" t="n">
        <v>673</v>
      </c>
      <c r="I78" s="381" t="n">
        <v>7</v>
      </c>
      <c r="J78" s="381" t="n">
        <v>90</v>
      </c>
      <c r="K78" s="381" t="n">
        <v>134</v>
      </c>
      <c r="L78" s="381" t="n">
        <v>6</v>
      </c>
      <c r="M78" s="381" t="n">
        <v>10</v>
      </c>
      <c r="N78" s="381" t="n">
        <v>5</v>
      </c>
      <c r="O78" s="381" t="n">
        <v>0</v>
      </c>
      <c r="P78" s="381" t="n">
        <v>2</v>
      </c>
      <c r="Q78" s="381" t="n">
        <v>2</v>
      </c>
      <c r="R78" s="381" t="n">
        <v>29</v>
      </c>
      <c r="S78" s="17"/>
      <c r="T78" s="381" t="n">
        <v>1</v>
      </c>
      <c r="U78" s="381" t="n">
        <v>4</v>
      </c>
      <c r="V78" s="381" t="n">
        <v>2</v>
      </c>
      <c r="W78" s="17"/>
      <c r="X78" s="381" t="n">
        <v>5</v>
      </c>
      <c r="Y78" s="381" t="n">
        <v>62</v>
      </c>
      <c r="Z78" s="381" t="n">
        <v>17</v>
      </c>
      <c r="AA78" s="382"/>
      <c r="AB78" s="382"/>
      <c r="AC78" s="381" t="n">
        <v>0</v>
      </c>
      <c r="AD78" s="381" t="n">
        <v>14</v>
      </c>
      <c r="AE78" s="383" t="n">
        <f aca="false">SUM(I78:AD78)</f>
        <v>390</v>
      </c>
    </row>
    <row r="79" customFormat="false" ht="16.5" hidden="false" customHeight="false" outlineLevel="0" collapsed="false">
      <c r="A79" s="1" t="n">
        <v>54</v>
      </c>
      <c r="B79" s="1" t="n">
        <v>20</v>
      </c>
      <c r="D79" s="1" t="s">
        <v>623</v>
      </c>
      <c r="F79" s="379" t="n">
        <v>300</v>
      </c>
      <c r="G79" s="380" t="s">
        <v>35</v>
      </c>
      <c r="H79" s="76" t="n">
        <v>673</v>
      </c>
      <c r="I79" s="381" t="n">
        <v>7</v>
      </c>
      <c r="J79" s="384" t="n">
        <v>100</v>
      </c>
      <c r="K79" s="381" t="n">
        <v>145</v>
      </c>
      <c r="L79" s="381" t="n">
        <v>6</v>
      </c>
      <c r="M79" s="381" t="n">
        <v>11</v>
      </c>
      <c r="N79" s="381" t="n">
        <v>3</v>
      </c>
      <c r="O79" s="381" t="n">
        <v>3</v>
      </c>
      <c r="P79" s="381" t="n">
        <v>2</v>
      </c>
      <c r="Q79" s="381" t="n">
        <v>5</v>
      </c>
      <c r="R79" s="381" t="n">
        <v>30</v>
      </c>
      <c r="S79" s="17"/>
      <c r="T79" s="381" t="n">
        <v>0</v>
      </c>
      <c r="U79" s="381" t="n">
        <v>2</v>
      </c>
      <c r="V79" s="381" t="n">
        <v>0</v>
      </c>
      <c r="W79" s="17"/>
      <c r="X79" s="381" t="n">
        <v>6</v>
      </c>
      <c r="Y79" s="381" t="n">
        <v>58</v>
      </c>
      <c r="Z79" s="381" t="n">
        <v>22</v>
      </c>
      <c r="AA79" s="382"/>
      <c r="AB79" s="382"/>
      <c r="AC79" s="381" t="n">
        <v>0</v>
      </c>
      <c r="AD79" s="381" t="n">
        <v>10</v>
      </c>
      <c r="AE79" s="383" t="n">
        <f aca="false">SUM(I79:AD79)</f>
        <v>410</v>
      </c>
    </row>
    <row r="80" customFormat="false" ht="16.5" hidden="false" customHeight="false" outlineLevel="0" collapsed="false">
      <c r="A80" s="1" t="n">
        <v>55</v>
      </c>
      <c r="B80" s="1" t="n">
        <v>20</v>
      </c>
      <c r="D80" s="1" t="s">
        <v>623</v>
      </c>
      <c r="F80" s="379" t="n">
        <v>301</v>
      </c>
      <c r="G80" s="380" t="s">
        <v>33</v>
      </c>
      <c r="H80" s="76" t="n">
        <v>514</v>
      </c>
      <c r="I80" s="381" t="n">
        <v>4</v>
      </c>
      <c r="J80" s="381" t="n">
        <v>70</v>
      </c>
      <c r="K80" s="381" t="n">
        <v>74</v>
      </c>
      <c r="L80" s="381" t="n">
        <v>20</v>
      </c>
      <c r="M80" s="381" t="n">
        <v>7</v>
      </c>
      <c r="N80" s="381" t="n">
        <v>4</v>
      </c>
      <c r="O80" s="381" t="n">
        <v>0</v>
      </c>
      <c r="P80" s="381" t="n">
        <v>1</v>
      </c>
      <c r="Q80" s="381" t="n">
        <v>4</v>
      </c>
      <c r="R80" s="381" t="n">
        <v>40</v>
      </c>
      <c r="S80" s="17"/>
      <c r="T80" s="381" t="n">
        <v>1</v>
      </c>
      <c r="U80" s="381" t="n">
        <v>7</v>
      </c>
      <c r="V80" s="381" t="n">
        <v>2</v>
      </c>
      <c r="W80" s="17"/>
      <c r="X80" s="381" t="n">
        <v>1</v>
      </c>
      <c r="Y80" s="381" t="n">
        <v>54</v>
      </c>
      <c r="Z80" s="381" t="n">
        <v>18</v>
      </c>
      <c r="AA80" s="382"/>
      <c r="AB80" s="382"/>
      <c r="AC80" s="381" t="n">
        <v>1</v>
      </c>
      <c r="AD80" s="381" t="n">
        <v>11</v>
      </c>
      <c r="AE80" s="383" t="n">
        <f aca="false">SUM(K80:AD80)</f>
        <v>245</v>
      </c>
    </row>
    <row r="81" customFormat="false" ht="16.5" hidden="false" customHeight="false" outlineLevel="0" collapsed="false">
      <c r="A81" s="1" t="n">
        <v>56</v>
      </c>
      <c r="B81" s="1" t="n">
        <v>20</v>
      </c>
      <c r="D81" s="1" t="s">
        <v>623</v>
      </c>
      <c r="F81" s="379" t="n">
        <v>301</v>
      </c>
      <c r="G81" s="380" t="s">
        <v>34</v>
      </c>
      <c r="H81" s="76" t="n">
        <v>514</v>
      </c>
      <c r="I81" s="381" t="n">
        <v>2</v>
      </c>
      <c r="J81" s="381" t="n">
        <v>84</v>
      </c>
      <c r="K81" s="381" t="n">
        <v>90</v>
      </c>
      <c r="L81" s="381" t="n">
        <v>20</v>
      </c>
      <c r="M81" s="381" t="n">
        <v>4</v>
      </c>
      <c r="N81" s="381" t="n">
        <v>1</v>
      </c>
      <c r="O81" s="381" t="n">
        <v>0</v>
      </c>
      <c r="P81" s="381" t="n">
        <v>0</v>
      </c>
      <c r="Q81" s="381" t="n">
        <v>1</v>
      </c>
      <c r="R81" s="381" t="n">
        <v>41</v>
      </c>
      <c r="S81" s="17"/>
      <c r="T81" s="381" t="n">
        <v>0</v>
      </c>
      <c r="U81" s="381" t="n">
        <v>3</v>
      </c>
      <c r="V81" s="381" t="n">
        <v>1</v>
      </c>
      <c r="W81" s="17"/>
      <c r="X81" s="381" t="n">
        <v>5</v>
      </c>
      <c r="Y81" s="381" t="n">
        <v>47</v>
      </c>
      <c r="Z81" s="381" t="n">
        <v>11</v>
      </c>
      <c r="AA81" s="382"/>
      <c r="AB81" s="382"/>
      <c r="AC81" s="381" t="n">
        <v>0</v>
      </c>
      <c r="AD81" s="381" t="n">
        <v>12</v>
      </c>
      <c r="AE81" s="383" t="n">
        <f aca="false">SUM(I81:AD81)</f>
        <v>322</v>
      </c>
    </row>
    <row r="82" customFormat="false" ht="16.5" hidden="false" customHeight="false" outlineLevel="0" collapsed="false">
      <c r="A82" s="1" t="n">
        <v>57</v>
      </c>
      <c r="B82" s="1" t="n">
        <v>20</v>
      </c>
      <c r="D82" s="1" t="s">
        <v>623</v>
      </c>
      <c r="F82" s="379" t="n">
        <v>302</v>
      </c>
      <c r="G82" s="380" t="s">
        <v>33</v>
      </c>
      <c r="H82" s="76" t="n">
        <v>566</v>
      </c>
      <c r="I82" s="381" t="n">
        <v>11</v>
      </c>
      <c r="J82" s="381" t="n">
        <v>91</v>
      </c>
      <c r="K82" s="381" t="n">
        <v>43</v>
      </c>
      <c r="L82" s="381" t="n">
        <v>7</v>
      </c>
      <c r="M82" s="381" t="n">
        <v>2</v>
      </c>
      <c r="N82" s="381" t="n">
        <v>1</v>
      </c>
      <c r="O82" s="381" t="n">
        <v>5</v>
      </c>
      <c r="P82" s="381" t="n">
        <v>1</v>
      </c>
      <c r="Q82" s="381" t="n">
        <v>1</v>
      </c>
      <c r="R82" s="381" t="n">
        <v>10</v>
      </c>
      <c r="S82" s="17"/>
      <c r="T82" s="381" t="n">
        <v>0</v>
      </c>
      <c r="U82" s="381" t="n">
        <v>0</v>
      </c>
      <c r="V82" s="381" t="n">
        <v>1</v>
      </c>
      <c r="W82" s="17"/>
      <c r="X82" s="381" t="n">
        <v>15</v>
      </c>
      <c r="Y82" s="381" t="n">
        <v>78</v>
      </c>
      <c r="Z82" s="381" t="n">
        <v>20</v>
      </c>
      <c r="AA82" s="382"/>
      <c r="AB82" s="382"/>
      <c r="AC82" s="381" t="n">
        <v>0</v>
      </c>
      <c r="AD82" s="381" t="n">
        <v>9</v>
      </c>
      <c r="AE82" s="383" t="n">
        <f aca="false">SUM(I82:AD82)</f>
        <v>295</v>
      </c>
    </row>
    <row r="83" customFormat="false" ht="16.5" hidden="false" customHeight="false" outlineLevel="0" collapsed="false">
      <c r="A83" s="1" t="n">
        <v>58</v>
      </c>
      <c r="B83" s="1" t="n">
        <v>20</v>
      </c>
      <c r="D83" s="1" t="s">
        <v>623</v>
      </c>
      <c r="F83" s="379" t="n">
        <v>302</v>
      </c>
      <c r="G83" s="380" t="s">
        <v>34</v>
      </c>
      <c r="H83" s="76" t="n">
        <v>565</v>
      </c>
      <c r="I83" s="381" t="n">
        <v>10</v>
      </c>
      <c r="J83" s="381" t="n">
        <v>99</v>
      </c>
      <c r="K83" s="381" t="n">
        <v>65</v>
      </c>
      <c r="L83" s="381" t="n">
        <v>1</v>
      </c>
      <c r="M83" s="381" t="n">
        <v>5</v>
      </c>
      <c r="N83" s="381" t="n">
        <v>2</v>
      </c>
      <c r="O83" s="381" t="n">
        <v>1</v>
      </c>
      <c r="P83" s="381" t="n">
        <v>0</v>
      </c>
      <c r="Q83" s="381" t="n">
        <v>1</v>
      </c>
      <c r="R83" s="381" t="n">
        <v>16</v>
      </c>
      <c r="S83" s="17"/>
      <c r="T83" s="381" t="n">
        <v>0</v>
      </c>
      <c r="U83" s="381" t="n">
        <v>1</v>
      </c>
      <c r="V83" s="381" t="n">
        <v>2</v>
      </c>
      <c r="W83" s="17"/>
      <c r="X83" s="381" t="n">
        <v>20</v>
      </c>
      <c r="Y83" s="381" t="n">
        <v>93</v>
      </c>
      <c r="Z83" s="381" t="n">
        <v>18</v>
      </c>
      <c r="AA83" s="382"/>
      <c r="AB83" s="382"/>
      <c r="AC83" s="381" t="n">
        <v>0</v>
      </c>
      <c r="AD83" s="381" t="n">
        <v>2</v>
      </c>
      <c r="AE83" s="383" t="n">
        <f aca="false">SUM(I83:AD83)</f>
        <v>336</v>
      </c>
    </row>
    <row r="84" customFormat="false" ht="16.5" hidden="false" customHeight="false" outlineLevel="0" collapsed="false">
      <c r="A84" s="1" t="n">
        <v>59</v>
      </c>
      <c r="B84" s="1" t="n">
        <v>20</v>
      </c>
      <c r="D84" s="1" t="s">
        <v>623</v>
      </c>
      <c r="F84" s="379" t="n">
        <v>303</v>
      </c>
      <c r="G84" s="380" t="s">
        <v>33</v>
      </c>
      <c r="H84" s="76" t="n">
        <v>540</v>
      </c>
      <c r="I84" s="381" t="n">
        <v>12</v>
      </c>
      <c r="J84" s="381" t="n">
        <v>46</v>
      </c>
      <c r="K84" s="381" t="n">
        <v>57</v>
      </c>
      <c r="L84" s="381" t="n">
        <v>2</v>
      </c>
      <c r="M84" s="381" t="n">
        <v>3</v>
      </c>
      <c r="N84" s="381" t="n">
        <v>9</v>
      </c>
      <c r="O84" s="381" t="n">
        <v>6</v>
      </c>
      <c r="P84" s="381" t="n">
        <v>1</v>
      </c>
      <c r="Q84" s="381" t="n">
        <v>2</v>
      </c>
      <c r="R84" s="381" t="n">
        <v>33</v>
      </c>
      <c r="S84" s="17"/>
      <c r="T84" s="381" t="n">
        <v>0</v>
      </c>
      <c r="U84" s="381" t="n">
        <v>2</v>
      </c>
      <c r="V84" s="381" t="n">
        <v>4</v>
      </c>
      <c r="W84" s="17"/>
      <c r="X84" s="381" t="n">
        <v>5</v>
      </c>
      <c r="Y84" s="381" t="n">
        <v>72</v>
      </c>
      <c r="Z84" s="381" t="n">
        <v>15</v>
      </c>
      <c r="AA84" s="382"/>
      <c r="AB84" s="382"/>
      <c r="AC84" s="381" t="n">
        <v>0</v>
      </c>
      <c r="AD84" s="381" t="n">
        <v>13</v>
      </c>
      <c r="AE84" s="383" t="n">
        <f aca="false">SUM(K84:AD84)</f>
        <v>224</v>
      </c>
    </row>
    <row r="85" customFormat="false" ht="16.5" hidden="false" customHeight="false" outlineLevel="0" collapsed="false">
      <c r="A85" s="1" t="n">
        <v>60</v>
      </c>
      <c r="B85" s="1" t="n">
        <v>20</v>
      </c>
      <c r="D85" s="1" t="s">
        <v>623</v>
      </c>
      <c r="F85" s="379" t="n">
        <v>303</v>
      </c>
      <c r="G85" s="380" t="s">
        <v>34</v>
      </c>
      <c r="H85" s="76" t="n">
        <v>539</v>
      </c>
      <c r="I85" s="381" t="n">
        <v>14</v>
      </c>
      <c r="J85" s="381" t="n">
        <v>55</v>
      </c>
      <c r="K85" s="381" t="n">
        <v>88</v>
      </c>
      <c r="L85" s="381" t="n">
        <v>1</v>
      </c>
      <c r="M85" s="381" t="n">
        <v>3</v>
      </c>
      <c r="N85" s="381" t="n">
        <v>7</v>
      </c>
      <c r="O85" s="381" t="n">
        <v>0</v>
      </c>
      <c r="P85" s="381" t="n">
        <v>2</v>
      </c>
      <c r="Q85" s="381" t="n">
        <v>1</v>
      </c>
      <c r="R85" s="381" t="n">
        <v>29</v>
      </c>
      <c r="S85" s="17"/>
      <c r="T85" s="381" t="n">
        <v>1</v>
      </c>
      <c r="U85" s="381" t="n">
        <v>0</v>
      </c>
      <c r="V85" s="381" t="n">
        <v>0</v>
      </c>
      <c r="W85" s="17"/>
      <c r="X85" s="381" t="n">
        <v>5</v>
      </c>
      <c r="Y85" s="381" t="n">
        <v>70</v>
      </c>
      <c r="Z85" s="381" t="n">
        <v>17</v>
      </c>
      <c r="AA85" s="382"/>
      <c r="AB85" s="382"/>
      <c r="AC85" s="381" t="n">
        <v>0</v>
      </c>
      <c r="AD85" s="381" t="n">
        <v>4</v>
      </c>
      <c r="AE85" s="383" t="n">
        <f aca="false">SUM(K85:AD85)</f>
        <v>228</v>
      </c>
    </row>
    <row r="86" customFormat="false" ht="16.5" hidden="false" customHeight="false" outlineLevel="0" collapsed="false">
      <c r="A86" s="1" t="n">
        <v>61</v>
      </c>
      <c r="B86" s="1" t="n">
        <v>20</v>
      </c>
      <c r="D86" s="1" t="s">
        <v>623</v>
      </c>
      <c r="F86" s="379" t="n">
        <v>304</v>
      </c>
      <c r="G86" s="380" t="s">
        <v>33</v>
      </c>
      <c r="H86" s="76" t="n">
        <v>544</v>
      </c>
      <c r="I86" s="381" t="n">
        <v>7</v>
      </c>
      <c r="J86" s="381" t="n">
        <v>70</v>
      </c>
      <c r="K86" s="381" t="n">
        <v>69</v>
      </c>
      <c r="L86" s="381" t="n">
        <v>3</v>
      </c>
      <c r="M86" s="381" t="n">
        <v>6</v>
      </c>
      <c r="N86" s="381" t="n">
        <v>8</v>
      </c>
      <c r="O86" s="381" t="n">
        <v>5</v>
      </c>
      <c r="P86" s="381" t="n">
        <v>2</v>
      </c>
      <c r="Q86" s="381" t="n">
        <v>2</v>
      </c>
      <c r="R86" s="381" t="n">
        <v>26</v>
      </c>
      <c r="S86" s="17"/>
      <c r="T86" s="381" t="n">
        <v>0</v>
      </c>
      <c r="U86" s="381" t="n">
        <v>0</v>
      </c>
      <c r="V86" s="381" t="n">
        <v>1</v>
      </c>
      <c r="W86" s="17"/>
      <c r="X86" s="381" t="n">
        <v>13</v>
      </c>
      <c r="Y86" s="381" t="n">
        <v>87</v>
      </c>
      <c r="Z86" s="381" t="n">
        <v>5</v>
      </c>
      <c r="AA86" s="382"/>
      <c r="AB86" s="382"/>
      <c r="AC86" s="381" t="n">
        <v>0</v>
      </c>
      <c r="AD86" s="381" t="n">
        <v>11</v>
      </c>
      <c r="AE86" s="383" t="n">
        <f aca="false">SUM(I86:AD86)</f>
        <v>315</v>
      </c>
    </row>
    <row r="87" customFormat="false" ht="16.5" hidden="false" customHeight="false" outlineLevel="0" collapsed="false">
      <c r="A87" s="1" t="n">
        <v>62</v>
      </c>
      <c r="B87" s="1" t="n">
        <v>20</v>
      </c>
      <c r="D87" s="1" t="s">
        <v>623</v>
      </c>
      <c r="F87" s="379" t="n">
        <v>304</v>
      </c>
      <c r="G87" s="380" t="s">
        <v>34</v>
      </c>
      <c r="H87" s="76" t="n">
        <v>543</v>
      </c>
      <c r="I87" s="381" t="n">
        <v>8</v>
      </c>
      <c r="J87" s="381" t="n">
        <v>82</v>
      </c>
      <c r="K87" s="381" t="n">
        <v>79</v>
      </c>
      <c r="L87" s="381" t="n">
        <v>7</v>
      </c>
      <c r="M87" s="381" t="n">
        <v>9</v>
      </c>
      <c r="N87" s="381" t="n">
        <v>5</v>
      </c>
      <c r="O87" s="381" t="n">
        <v>2</v>
      </c>
      <c r="P87" s="381" t="n">
        <v>1</v>
      </c>
      <c r="Q87" s="381" t="s">
        <v>625</v>
      </c>
      <c r="R87" s="381" t="n">
        <v>28</v>
      </c>
      <c r="S87" s="17"/>
      <c r="T87" s="381" t="n">
        <v>0</v>
      </c>
      <c r="U87" s="381" t="n">
        <v>2</v>
      </c>
      <c r="V87" s="381" t="n">
        <v>1</v>
      </c>
      <c r="W87" s="17"/>
      <c r="X87" s="381" t="n">
        <v>12</v>
      </c>
      <c r="Y87" s="381" t="n">
        <v>81</v>
      </c>
      <c r="Z87" s="381" t="n">
        <v>8</v>
      </c>
      <c r="AA87" s="382"/>
      <c r="AB87" s="382"/>
      <c r="AC87" s="381" t="n">
        <v>1</v>
      </c>
      <c r="AD87" s="381" t="n">
        <v>8</v>
      </c>
      <c r="AE87" s="383" t="n">
        <f aca="false">SUM(I87:AD87)</f>
        <v>334</v>
      </c>
    </row>
    <row r="88" customFormat="false" ht="16.5" hidden="false" customHeight="false" outlineLevel="0" collapsed="false">
      <c r="A88" s="1" t="n">
        <v>63</v>
      </c>
      <c r="B88" s="1" t="n">
        <v>20</v>
      </c>
      <c r="D88" s="1" t="s">
        <v>623</v>
      </c>
      <c r="F88" s="379" t="n">
        <v>305</v>
      </c>
      <c r="G88" s="380" t="s">
        <v>33</v>
      </c>
      <c r="H88" s="76" t="n">
        <v>646</v>
      </c>
      <c r="I88" s="381" t="n">
        <v>8</v>
      </c>
      <c r="J88" s="381" t="n">
        <v>107</v>
      </c>
      <c r="K88" s="381" t="n">
        <v>59</v>
      </c>
      <c r="L88" s="381" t="n">
        <v>4</v>
      </c>
      <c r="M88" s="381" t="n">
        <v>7</v>
      </c>
      <c r="N88" s="381" t="n">
        <v>1</v>
      </c>
      <c r="O88" s="381" t="n">
        <v>3</v>
      </c>
      <c r="P88" s="381" t="n">
        <v>1</v>
      </c>
      <c r="Q88" s="381" t="n">
        <v>0</v>
      </c>
      <c r="R88" s="381" t="n">
        <v>43</v>
      </c>
      <c r="S88" s="17"/>
      <c r="T88" s="381" t="n">
        <v>0</v>
      </c>
      <c r="U88" s="381" t="n">
        <v>2</v>
      </c>
      <c r="V88" s="381" t="n">
        <v>2</v>
      </c>
      <c r="W88" s="17"/>
      <c r="X88" s="381" t="n">
        <v>11</v>
      </c>
      <c r="Y88" s="381" t="n">
        <v>75</v>
      </c>
      <c r="Z88" s="381" t="n">
        <v>30</v>
      </c>
      <c r="AA88" s="382"/>
      <c r="AB88" s="382"/>
      <c r="AC88" s="381" t="n">
        <v>0</v>
      </c>
      <c r="AD88" s="381" t="n">
        <v>16</v>
      </c>
      <c r="AE88" s="383" t="n">
        <f aca="false">SUM(I88:AD88)</f>
        <v>369</v>
      </c>
    </row>
    <row r="89" customFormat="false" ht="16.5" hidden="false" customHeight="false" outlineLevel="0" collapsed="false">
      <c r="A89" s="1" t="n">
        <v>64</v>
      </c>
      <c r="B89" s="1" t="n">
        <v>20</v>
      </c>
      <c r="D89" s="1" t="s">
        <v>623</v>
      </c>
      <c r="F89" s="379" t="n">
        <v>306</v>
      </c>
      <c r="G89" s="380" t="s">
        <v>33</v>
      </c>
      <c r="H89" s="76" t="n">
        <v>535</v>
      </c>
      <c r="I89" s="381" t="n">
        <v>7</v>
      </c>
      <c r="J89" s="381" t="n">
        <v>92</v>
      </c>
      <c r="K89" s="381" t="n">
        <v>48</v>
      </c>
      <c r="L89" s="381" t="n">
        <v>25</v>
      </c>
      <c r="M89" s="381" t="n">
        <v>9</v>
      </c>
      <c r="N89" s="381" t="n">
        <v>14</v>
      </c>
      <c r="O89" s="381" t="n">
        <v>1</v>
      </c>
      <c r="P89" s="381" t="n">
        <v>1</v>
      </c>
      <c r="Q89" s="381" t="n">
        <v>7</v>
      </c>
      <c r="R89" s="381" t="n">
        <v>30</v>
      </c>
      <c r="S89" s="17"/>
      <c r="T89" s="381" t="n">
        <v>0</v>
      </c>
      <c r="U89" s="381" t="n">
        <v>3</v>
      </c>
      <c r="V89" s="381" t="n">
        <v>5</v>
      </c>
      <c r="W89" s="17"/>
      <c r="X89" s="381" t="n">
        <v>4</v>
      </c>
      <c r="Y89" s="381" t="n">
        <v>79</v>
      </c>
      <c r="Z89" s="381" t="n">
        <v>9</v>
      </c>
      <c r="AA89" s="382"/>
      <c r="AB89" s="382"/>
      <c r="AC89" s="381" t="n">
        <v>0</v>
      </c>
      <c r="AD89" s="381" t="n">
        <v>8</v>
      </c>
      <c r="AE89" s="383" t="n">
        <f aca="false">SUM(I89:AD89)</f>
        <v>342</v>
      </c>
    </row>
    <row r="90" customFormat="false" ht="16.5" hidden="false" customHeight="false" outlineLevel="0" collapsed="false">
      <c r="A90" s="1" t="n">
        <v>65</v>
      </c>
      <c r="B90" s="1" t="n">
        <v>20</v>
      </c>
      <c r="D90" s="1" t="s">
        <v>623</v>
      </c>
      <c r="F90" s="379" t="n">
        <v>306</v>
      </c>
      <c r="G90" s="380" t="s">
        <v>34</v>
      </c>
      <c r="H90" s="76" t="n">
        <v>534</v>
      </c>
      <c r="I90" s="381" t="n">
        <v>4</v>
      </c>
      <c r="J90" s="381" t="n">
        <v>71</v>
      </c>
      <c r="K90" s="381" t="n">
        <v>75</v>
      </c>
      <c r="L90" s="381" t="n">
        <v>30</v>
      </c>
      <c r="M90" s="381" t="n">
        <v>18</v>
      </c>
      <c r="N90" s="381" t="n">
        <v>9</v>
      </c>
      <c r="O90" s="381" t="n">
        <v>1</v>
      </c>
      <c r="P90" s="381" t="n">
        <v>1</v>
      </c>
      <c r="Q90" s="381" t="n">
        <v>1</v>
      </c>
      <c r="R90" s="381" t="n">
        <v>26</v>
      </c>
      <c r="S90" s="17"/>
      <c r="T90" s="381" t="n">
        <v>0</v>
      </c>
      <c r="U90" s="381" t="n">
        <v>0</v>
      </c>
      <c r="V90" s="381" t="n">
        <v>4</v>
      </c>
      <c r="W90" s="17"/>
      <c r="X90" s="381" t="n">
        <v>0</v>
      </c>
      <c r="Y90" s="381" t="n">
        <v>87</v>
      </c>
      <c r="Z90" s="381" t="n">
        <v>15</v>
      </c>
      <c r="AA90" s="382"/>
      <c r="AB90" s="382"/>
      <c r="AC90" s="381" t="n">
        <v>0</v>
      </c>
      <c r="AD90" s="381" t="n">
        <v>8</v>
      </c>
      <c r="AE90" s="383" t="n">
        <f aca="false">SUM(I90:AD90)</f>
        <v>350</v>
      </c>
    </row>
    <row r="91" customFormat="false" ht="16.5" hidden="false" customHeight="false" outlineLevel="0" collapsed="false">
      <c r="A91" s="1" t="n">
        <v>66</v>
      </c>
      <c r="B91" s="1" t="n">
        <v>20</v>
      </c>
      <c r="D91" s="1" t="s">
        <v>623</v>
      </c>
      <c r="F91" s="379" t="n">
        <v>307</v>
      </c>
      <c r="G91" s="380" t="s">
        <v>33</v>
      </c>
      <c r="H91" s="76" t="n">
        <v>432</v>
      </c>
      <c r="I91" s="381" t="n">
        <v>6</v>
      </c>
      <c r="J91" s="381" t="n">
        <v>51</v>
      </c>
      <c r="K91" s="381" t="n">
        <v>81</v>
      </c>
      <c r="L91" s="381" t="n">
        <v>2</v>
      </c>
      <c r="M91" s="381" t="n">
        <v>7</v>
      </c>
      <c r="N91" s="381" t="n">
        <v>2</v>
      </c>
      <c r="O91" s="381" t="n">
        <v>1</v>
      </c>
      <c r="P91" s="381" t="n">
        <v>1</v>
      </c>
      <c r="Q91" s="381" t="n">
        <v>1</v>
      </c>
      <c r="R91" s="381" t="n">
        <v>40</v>
      </c>
      <c r="S91" s="17"/>
      <c r="T91" s="381" t="n">
        <v>1</v>
      </c>
      <c r="U91" s="381" t="n">
        <v>2</v>
      </c>
      <c r="V91" s="381" t="n">
        <v>1</v>
      </c>
      <c r="W91" s="17"/>
      <c r="X91" s="381" t="n">
        <v>4</v>
      </c>
      <c r="Y91" s="381" t="n">
        <v>70</v>
      </c>
      <c r="Z91" s="381" t="n">
        <v>4</v>
      </c>
      <c r="AA91" s="382"/>
      <c r="AB91" s="382"/>
      <c r="AC91" s="381" t="n">
        <v>0</v>
      </c>
      <c r="AD91" s="381" t="n">
        <v>7</v>
      </c>
      <c r="AE91" s="383" t="n">
        <f aca="false">SUM(K91:AD91)</f>
        <v>224</v>
      </c>
    </row>
    <row r="92" customFormat="false" ht="16.5" hidden="false" customHeight="false" outlineLevel="0" collapsed="false">
      <c r="A92" s="1" t="n">
        <v>67</v>
      </c>
      <c r="B92" s="1" t="n">
        <v>20</v>
      </c>
      <c r="D92" s="1" t="s">
        <v>623</v>
      </c>
      <c r="F92" s="379" t="n">
        <v>307</v>
      </c>
      <c r="G92" s="380" t="s">
        <v>34</v>
      </c>
      <c r="H92" s="76" t="n">
        <v>431</v>
      </c>
      <c r="I92" s="381" t="n">
        <v>6</v>
      </c>
      <c r="J92" s="381" t="n">
        <v>48</v>
      </c>
      <c r="K92" s="381" t="n">
        <v>83</v>
      </c>
      <c r="L92" s="381" t="n">
        <v>4</v>
      </c>
      <c r="M92" s="381" t="n">
        <v>10</v>
      </c>
      <c r="N92" s="381" t="n">
        <v>3</v>
      </c>
      <c r="O92" s="381" t="n">
        <v>1</v>
      </c>
      <c r="P92" s="381" t="n">
        <v>0</v>
      </c>
      <c r="Q92" s="381" t="n">
        <v>0</v>
      </c>
      <c r="R92" s="381" t="n">
        <v>27</v>
      </c>
      <c r="S92" s="17"/>
      <c r="T92" s="381" t="n">
        <v>0</v>
      </c>
      <c r="U92" s="381" t="n">
        <v>1</v>
      </c>
      <c r="V92" s="381" t="n">
        <v>0</v>
      </c>
      <c r="W92" s="17"/>
      <c r="X92" s="381" t="n">
        <v>2</v>
      </c>
      <c r="Y92" s="381" t="n">
        <v>68</v>
      </c>
      <c r="Z92" s="381" t="n">
        <v>4</v>
      </c>
      <c r="AA92" s="382"/>
      <c r="AB92" s="382"/>
      <c r="AC92" s="381" t="n">
        <v>0</v>
      </c>
      <c r="AD92" s="381" t="n">
        <v>11</v>
      </c>
      <c r="AE92" s="383" t="n">
        <f aca="false">SUM(I92:AD92)</f>
        <v>268</v>
      </c>
    </row>
    <row r="93" customFormat="false" ht="16.5" hidden="false" customHeight="false" outlineLevel="0" collapsed="false">
      <c r="A93" s="1" t="n">
        <v>68</v>
      </c>
      <c r="B93" s="1" t="n">
        <v>20</v>
      </c>
      <c r="D93" s="1" t="s">
        <v>623</v>
      </c>
      <c r="F93" s="379" t="n">
        <v>308</v>
      </c>
      <c r="G93" s="380" t="s">
        <v>33</v>
      </c>
      <c r="H93" s="76" t="n">
        <v>400</v>
      </c>
      <c r="I93" s="381" t="n">
        <v>3</v>
      </c>
      <c r="J93" s="381" t="n">
        <v>55</v>
      </c>
      <c r="K93" s="381" t="n">
        <v>51</v>
      </c>
      <c r="L93" s="381" t="n">
        <v>3</v>
      </c>
      <c r="M93" s="381" t="n">
        <v>9</v>
      </c>
      <c r="N93" s="381" t="n">
        <v>4</v>
      </c>
      <c r="O93" s="381" t="n">
        <v>1</v>
      </c>
      <c r="P93" s="381" t="n">
        <v>0</v>
      </c>
      <c r="Q93" s="381" t="n">
        <v>1</v>
      </c>
      <c r="R93" s="381" t="n">
        <v>12</v>
      </c>
      <c r="S93" s="17"/>
      <c r="T93" s="381" t="n">
        <v>1</v>
      </c>
      <c r="U93" s="381" t="n">
        <v>1</v>
      </c>
      <c r="V93" s="381" t="n">
        <v>0</v>
      </c>
      <c r="W93" s="17"/>
      <c r="X93" s="381" t="n">
        <v>5</v>
      </c>
      <c r="Y93" s="381" t="n">
        <v>58</v>
      </c>
      <c r="Z93" s="381" t="n">
        <v>8</v>
      </c>
      <c r="AA93" s="382"/>
      <c r="AB93" s="382"/>
      <c r="AC93" s="381" t="n">
        <v>0</v>
      </c>
      <c r="AD93" s="381" t="n">
        <v>10</v>
      </c>
      <c r="AE93" s="383" t="n">
        <f aca="false">SUM(I93:AD93)</f>
        <v>222</v>
      </c>
    </row>
    <row r="94" customFormat="false" ht="16.5" hidden="false" customHeight="false" outlineLevel="0" collapsed="false">
      <c r="A94" s="1" t="n">
        <v>69</v>
      </c>
      <c r="B94" s="1" t="n">
        <v>20</v>
      </c>
      <c r="D94" s="1" t="s">
        <v>623</v>
      </c>
      <c r="F94" s="379" t="n">
        <v>308</v>
      </c>
      <c r="G94" s="380" t="s">
        <v>34</v>
      </c>
      <c r="H94" s="76" t="n">
        <v>399</v>
      </c>
      <c r="I94" s="381" t="n">
        <v>6</v>
      </c>
      <c r="J94" s="381" t="n">
        <v>46</v>
      </c>
      <c r="K94" s="381" t="n">
        <v>63</v>
      </c>
      <c r="L94" s="381" t="n">
        <v>5</v>
      </c>
      <c r="M94" s="381" t="n">
        <v>5</v>
      </c>
      <c r="N94" s="381" t="n">
        <v>3</v>
      </c>
      <c r="O94" s="381" t="n">
        <v>1</v>
      </c>
      <c r="P94" s="381" t="n">
        <v>2</v>
      </c>
      <c r="Q94" s="381" t="n">
        <v>0</v>
      </c>
      <c r="R94" s="381" t="n">
        <v>12</v>
      </c>
      <c r="S94" s="17"/>
      <c r="T94" s="381" t="n">
        <v>0</v>
      </c>
      <c r="U94" s="381" t="n">
        <v>0</v>
      </c>
      <c r="V94" s="381" t="n">
        <v>2</v>
      </c>
      <c r="W94" s="17"/>
      <c r="X94" s="381" t="n">
        <v>3</v>
      </c>
      <c r="Y94" s="381" t="n">
        <v>55</v>
      </c>
      <c r="Z94" s="381" t="n">
        <v>8</v>
      </c>
      <c r="AA94" s="382"/>
      <c r="AB94" s="382"/>
      <c r="AC94" s="381" t="n">
        <v>0</v>
      </c>
      <c r="AD94" s="381" t="n">
        <v>6</v>
      </c>
      <c r="AE94" s="383" t="n">
        <f aca="false">SUM(I94:AD94)</f>
        <v>217</v>
      </c>
    </row>
    <row r="95" customFormat="false" ht="16.5" hidden="false" customHeight="false" outlineLevel="0" collapsed="false">
      <c r="A95" s="1" t="n">
        <v>70</v>
      </c>
      <c r="B95" s="1" t="n">
        <v>20</v>
      </c>
      <c r="D95" s="1" t="s">
        <v>623</v>
      </c>
      <c r="F95" s="379" t="n">
        <v>309</v>
      </c>
      <c r="G95" s="380" t="s">
        <v>33</v>
      </c>
      <c r="H95" s="76" t="n">
        <v>736</v>
      </c>
      <c r="I95" s="381" t="n">
        <v>13</v>
      </c>
      <c r="J95" s="381" t="n">
        <v>88</v>
      </c>
      <c r="K95" s="381" t="n">
        <v>95</v>
      </c>
      <c r="L95" s="381" t="n">
        <v>3</v>
      </c>
      <c r="M95" s="381" t="n">
        <v>27</v>
      </c>
      <c r="N95" s="381" t="n">
        <v>5</v>
      </c>
      <c r="O95" s="381" t="n">
        <v>7</v>
      </c>
      <c r="P95" s="381" t="n">
        <v>2</v>
      </c>
      <c r="Q95" s="381" t="n">
        <v>1</v>
      </c>
      <c r="R95" s="381" t="n">
        <v>26</v>
      </c>
      <c r="S95" s="17"/>
      <c r="T95" s="381" t="n">
        <v>1</v>
      </c>
      <c r="U95" s="381" t="n">
        <v>3</v>
      </c>
      <c r="V95" s="381" t="n">
        <v>0</v>
      </c>
      <c r="W95" s="17"/>
      <c r="X95" s="381" t="n">
        <v>5</v>
      </c>
      <c r="Y95" s="381" t="n">
        <v>110</v>
      </c>
      <c r="Z95" s="381" t="n">
        <v>25</v>
      </c>
      <c r="AA95" s="382"/>
      <c r="AB95" s="382"/>
      <c r="AC95" s="381" t="n">
        <v>1</v>
      </c>
      <c r="AD95" s="381" t="n">
        <v>14</v>
      </c>
      <c r="AE95" s="383" t="n">
        <f aca="false">SUM(I95:AD95)</f>
        <v>426</v>
      </c>
    </row>
    <row r="96" customFormat="false" ht="16.5" hidden="false" customHeight="false" outlineLevel="0" collapsed="false">
      <c r="A96" s="1" t="n">
        <v>71</v>
      </c>
      <c r="B96" s="1" t="n">
        <v>20</v>
      </c>
      <c r="D96" s="1" t="s">
        <v>623</v>
      </c>
      <c r="F96" s="379" t="n">
        <v>310</v>
      </c>
      <c r="G96" s="380" t="s">
        <v>33</v>
      </c>
      <c r="H96" s="76" t="n">
        <v>669</v>
      </c>
      <c r="I96" s="381" t="n">
        <v>8</v>
      </c>
      <c r="J96" s="381" t="n">
        <v>76</v>
      </c>
      <c r="K96" s="381" t="n">
        <v>81</v>
      </c>
      <c r="L96" s="381" t="n">
        <v>3</v>
      </c>
      <c r="M96" s="381" t="n">
        <v>34</v>
      </c>
      <c r="N96" s="381" t="n">
        <v>7</v>
      </c>
      <c r="O96" s="381" t="n">
        <v>6</v>
      </c>
      <c r="P96" s="381" t="n">
        <v>0</v>
      </c>
      <c r="Q96" s="381" t="n">
        <v>0</v>
      </c>
      <c r="R96" s="381" t="n">
        <v>17</v>
      </c>
      <c r="S96" s="17"/>
      <c r="T96" s="381" t="n">
        <v>0</v>
      </c>
      <c r="U96" s="381" t="n">
        <v>2</v>
      </c>
      <c r="V96" s="381" t="n">
        <v>0</v>
      </c>
      <c r="W96" s="17"/>
      <c r="X96" s="381" t="n">
        <v>3</v>
      </c>
      <c r="Y96" s="381" t="n">
        <v>106</v>
      </c>
      <c r="Z96" s="381" t="n">
        <v>16</v>
      </c>
      <c r="AA96" s="382"/>
      <c r="AB96" s="382"/>
      <c r="AC96" s="381" t="n">
        <v>0</v>
      </c>
      <c r="AD96" s="381" t="n">
        <v>18</v>
      </c>
      <c r="AE96" s="383" t="n">
        <f aca="false">SUM(I96:AD96)</f>
        <v>377</v>
      </c>
    </row>
    <row r="97" customFormat="false" ht="16.5" hidden="false" customHeight="false" outlineLevel="0" collapsed="false">
      <c r="A97" s="1" t="n">
        <v>72</v>
      </c>
      <c r="B97" s="1" t="n">
        <v>20</v>
      </c>
      <c r="D97" s="1" t="s">
        <v>623</v>
      </c>
      <c r="F97" s="379" t="n">
        <v>310</v>
      </c>
      <c r="G97" s="380" t="s">
        <v>34</v>
      </c>
      <c r="H97" s="76" t="n">
        <v>668</v>
      </c>
      <c r="I97" s="381" t="n">
        <v>3</v>
      </c>
      <c r="J97" s="381" t="n">
        <v>60</v>
      </c>
      <c r="K97" s="381" t="n">
        <v>92</v>
      </c>
      <c r="L97" s="381" t="n">
        <v>6</v>
      </c>
      <c r="M97" s="381" t="n">
        <v>27</v>
      </c>
      <c r="N97" s="381" t="n">
        <v>12</v>
      </c>
      <c r="O97" s="381" t="n">
        <v>6</v>
      </c>
      <c r="P97" s="381" t="n">
        <v>1</v>
      </c>
      <c r="Q97" s="381" t="n">
        <v>1</v>
      </c>
      <c r="R97" s="381" t="n">
        <v>29</v>
      </c>
      <c r="S97" s="17"/>
      <c r="T97" s="381" t="n">
        <v>1</v>
      </c>
      <c r="U97" s="381" t="n">
        <v>2</v>
      </c>
      <c r="V97" s="381" t="n">
        <v>1</v>
      </c>
      <c r="W97" s="17"/>
      <c r="X97" s="381" t="n">
        <v>6</v>
      </c>
      <c r="Y97" s="381" t="n">
        <v>127</v>
      </c>
      <c r="Z97" s="381" t="n">
        <v>15</v>
      </c>
      <c r="AA97" s="382"/>
      <c r="AB97" s="382"/>
      <c r="AC97" s="381" t="n">
        <v>0</v>
      </c>
      <c r="AD97" s="381" t="n">
        <v>9</v>
      </c>
      <c r="AE97" s="383" t="n">
        <f aca="false">SUM(K97:AD97)</f>
        <v>335</v>
      </c>
    </row>
    <row r="98" customFormat="false" ht="16.5" hidden="false" customHeight="false" outlineLevel="0" collapsed="false">
      <c r="A98" s="1" t="n">
        <v>73</v>
      </c>
      <c r="B98" s="1" t="n">
        <v>20</v>
      </c>
      <c r="D98" s="1" t="s">
        <v>623</v>
      </c>
      <c r="F98" s="379" t="n">
        <v>311</v>
      </c>
      <c r="G98" s="380" t="s">
        <v>33</v>
      </c>
      <c r="H98" s="76" t="n">
        <v>632</v>
      </c>
      <c r="I98" s="381" t="n">
        <v>12</v>
      </c>
      <c r="J98" s="381" t="n">
        <v>69</v>
      </c>
      <c r="K98" s="381" t="n">
        <v>80</v>
      </c>
      <c r="L98" s="381" t="n">
        <v>3</v>
      </c>
      <c r="M98" s="381" t="n">
        <v>9</v>
      </c>
      <c r="N98" s="381" t="n">
        <v>19</v>
      </c>
      <c r="O98" s="381" t="n">
        <v>3</v>
      </c>
      <c r="P98" s="381" t="n">
        <v>2</v>
      </c>
      <c r="Q98" s="381" t="n">
        <v>1</v>
      </c>
      <c r="R98" s="381" t="n">
        <v>46</v>
      </c>
      <c r="S98" s="17"/>
      <c r="T98" s="381" t="n">
        <v>0</v>
      </c>
      <c r="U98" s="381" t="n">
        <v>0</v>
      </c>
      <c r="V98" s="381" t="n">
        <v>1</v>
      </c>
      <c r="W98" s="17"/>
      <c r="X98" s="381" t="n">
        <v>1</v>
      </c>
      <c r="Y98" s="381" t="n">
        <v>98</v>
      </c>
      <c r="Z98" s="381" t="n">
        <v>4</v>
      </c>
      <c r="AA98" s="382"/>
      <c r="AB98" s="382"/>
      <c r="AC98" s="381" t="n">
        <v>0</v>
      </c>
      <c r="AD98" s="381" t="n">
        <v>14</v>
      </c>
      <c r="AE98" s="383" t="n">
        <f aca="false">SUM(I98:AD98)</f>
        <v>362</v>
      </c>
    </row>
    <row r="99" customFormat="false" ht="16.5" hidden="false" customHeight="false" outlineLevel="0" collapsed="false">
      <c r="A99" s="1" t="n">
        <v>74</v>
      </c>
      <c r="B99" s="1" t="n">
        <v>20</v>
      </c>
      <c r="D99" s="1" t="s">
        <v>623</v>
      </c>
      <c r="F99" s="379" t="n">
        <v>311</v>
      </c>
      <c r="G99" s="380" t="s">
        <v>34</v>
      </c>
      <c r="H99" s="76" t="n">
        <v>632</v>
      </c>
      <c r="I99" s="381" t="n">
        <v>6</v>
      </c>
      <c r="J99" s="381" t="n">
        <v>73</v>
      </c>
      <c r="K99" s="381" t="n">
        <v>61</v>
      </c>
      <c r="L99" s="381" t="n">
        <v>1</v>
      </c>
      <c r="M99" s="381" t="n">
        <v>16</v>
      </c>
      <c r="N99" s="381" t="n">
        <v>31</v>
      </c>
      <c r="O99" s="381" t="n">
        <v>1</v>
      </c>
      <c r="P99" s="381" t="n">
        <v>1</v>
      </c>
      <c r="Q99" s="381" t="n">
        <v>1</v>
      </c>
      <c r="R99" s="381" t="n">
        <v>57</v>
      </c>
      <c r="S99" s="17"/>
      <c r="T99" s="381" t="n">
        <v>0</v>
      </c>
      <c r="U99" s="381" t="n">
        <v>1</v>
      </c>
      <c r="V99" s="381" t="n">
        <v>2</v>
      </c>
      <c r="W99" s="17"/>
      <c r="X99" s="381" t="n">
        <v>0</v>
      </c>
      <c r="Y99" s="381" t="n">
        <v>106</v>
      </c>
      <c r="Z99" s="381" t="n">
        <v>9</v>
      </c>
      <c r="AA99" s="382"/>
      <c r="AB99" s="382"/>
      <c r="AC99" s="381" t="n">
        <v>0</v>
      </c>
      <c r="AD99" s="381" t="n">
        <v>9</v>
      </c>
      <c r="AE99" s="383" t="n">
        <f aca="false">SUM(I99:AD99)</f>
        <v>375</v>
      </c>
    </row>
    <row r="100" customFormat="false" ht="16.5" hidden="false" customHeight="false" outlineLevel="0" collapsed="false">
      <c r="A100" s="1" t="n">
        <v>75</v>
      </c>
      <c r="B100" s="1" t="n">
        <v>20</v>
      </c>
      <c r="D100" s="1" t="s">
        <v>623</v>
      </c>
      <c r="F100" s="379" t="n">
        <v>312</v>
      </c>
      <c r="G100" s="380" t="s">
        <v>33</v>
      </c>
      <c r="H100" s="76" t="n">
        <v>649</v>
      </c>
      <c r="I100" s="381" t="n">
        <v>3</v>
      </c>
      <c r="J100" s="381" t="n">
        <v>76</v>
      </c>
      <c r="K100" s="381" t="n">
        <v>95</v>
      </c>
      <c r="L100" s="381" t="n">
        <v>3</v>
      </c>
      <c r="M100" s="381" t="n">
        <v>16</v>
      </c>
      <c r="N100" s="381" t="n">
        <v>26</v>
      </c>
      <c r="O100" s="381" t="n">
        <v>4</v>
      </c>
      <c r="P100" s="381" t="n">
        <v>2</v>
      </c>
      <c r="Q100" s="381" t="n">
        <v>1</v>
      </c>
      <c r="R100" s="381" t="n">
        <v>32</v>
      </c>
      <c r="S100" s="17"/>
      <c r="T100" s="381" t="n">
        <v>0</v>
      </c>
      <c r="U100" s="381" t="n">
        <v>0</v>
      </c>
      <c r="V100" s="381" t="n">
        <v>2</v>
      </c>
      <c r="W100" s="17"/>
      <c r="X100" s="381" t="n">
        <v>2</v>
      </c>
      <c r="Y100" s="381" t="n">
        <v>96</v>
      </c>
      <c r="Z100" s="381" t="n">
        <v>3</v>
      </c>
      <c r="AA100" s="382"/>
      <c r="AB100" s="382"/>
      <c r="AC100" s="381" t="n">
        <v>0</v>
      </c>
      <c r="AD100" s="381" t="n">
        <v>16</v>
      </c>
      <c r="AE100" s="383" t="n">
        <f aca="false">SUM(I100:AD100)</f>
        <v>377</v>
      </c>
    </row>
    <row r="101" customFormat="false" ht="16.5" hidden="false" customHeight="false" outlineLevel="0" collapsed="false">
      <c r="A101" s="1" t="n">
        <v>76</v>
      </c>
      <c r="B101" s="1" t="n">
        <v>20</v>
      </c>
      <c r="D101" s="1" t="s">
        <v>623</v>
      </c>
      <c r="F101" s="379" t="n">
        <v>312</v>
      </c>
      <c r="G101" s="380" t="s">
        <v>34</v>
      </c>
      <c r="H101" s="76" t="n">
        <v>649</v>
      </c>
      <c r="I101" s="381" t="n">
        <v>5</v>
      </c>
      <c r="J101" s="381" t="n">
        <v>59</v>
      </c>
      <c r="K101" s="381" t="n">
        <v>80</v>
      </c>
      <c r="L101" s="381" t="n">
        <v>2</v>
      </c>
      <c r="M101" s="381" t="n">
        <v>18</v>
      </c>
      <c r="N101" s="381" t="n">
        <v>45</v>
      </c>
      <c r="O101" s="381" t="n">
        <v>13</v>
      </c>
      <c r="P101" s="381" t="n">
        <v>2</v>
      </c>
      <c r="Q101" s="381" t="n">
        <v>2</v>
      </c>
      <c r="R101" s="381" t="n">
        <v>62</v>
      </c>
      <c r="S101" s="17"/>
      <c r="T101" s="381" t="n">
        <v>0</v>
      </c>
      <c r="U101" s="381" t="n">
        <v>0</v>
      </c>
      <c r="V101" s="381" t="n">
        <v>4</v>
      </c>
      <c r="W101" s="17"/>
      <c r="X101" s="381" t="n">
        <v>5</v>
      </c>
      <c r="Y101" s="381" t="n">
        <v>73</v>
      </c>
      <c r="Z101" s="381" t="n">
        <v>7</v>
      </c>
      <c r="AA101" s="382"/>
      <c r="AB101" s="382"/>
      <c r="AC101" s="381" t="n">
        <v>0</v>
      </c>
      <c r="AD101" s="381" t="n">
        <v>28</v>
      </c>
      <c r="AE101" s="383" t="n">
        <f aca="false">SUM(I101:AD101)</f>
        <v>405</v>
      </c>
    </row>
    <row r="102" customFormat="false" ht="16.5" hidden="false" customHeight="false" outlineLevel="0" collapsed="false">
      <c r="A102" s="1" t="n">
        <v>77</v>
      </c>
      <c r="B102" s="1" t="n">
        <v>20</v>
      </c>
      <c r="D102" s="1" t="s">
        <v>623</v>
      </c>
      <c r="F102" s="379" t="n">
        <v>313</v>
      </c>
      <c r="G102" s="380" t="s">
        <v>33</v>
      </c>
      <c r="H102" s="76" t="n">
        <v>633</v>
      </c>
      <c r="I102" s="381" t="n">
        <v>11</v>
      </c>
      <c r="J102" s="381" t="n">
        <v>58</v>
      </c>
      <c r="K102" s="381" t="n">
        <v>106</v>
      </c>
      <c r="L102" s="381" t="n">
        <v>1</v>
      </c>
      <c r="M102" s="381" t="n">
        <v>21</v>
      </c>
      <c r="N102" s="381" t="n">
        <v>13</v>
      </c>
      <c r="O102" s="381" t="n">
        <v>18</v>
      </c>
      <c r="P102" s="381" t="n">
        <v>1</v>
      </c>
      <c r="Q102" s="381" t="n">
        <v>0</v>
      </c>
      <c r="R102" s="381" t="n">
        <v>19</v>
      </c>
      <c r="S102" s="17"/>
      <c r="T102" s="381" t="n">
        <v>0</v>
      </c>
      <c r="U102" s="381" t="n">
        <v>5</v>
      </c>
      <c r="V102" s="381" t="n">
        <v>2</v>
      </c>
      <c r="W102" s="17"/>
      <c r="X102" s="381" t="n">
        <v>3</v>
      </c>
      <c r="Y102" s="381" t="n">
        <v>81</v>
      </c>
      <c r="Z102" s="381" t="n">
        <v>7</v>
      </c>
      <c r="AA102" s="382"/>
      <c r="AB102" s="382"/>
      <c r="AC102" s="381" t="n">
        <v>0</v>
      </c>
      <c r="AD102" s="381" t="n">
        <v>26</v>
      </c>
      <c r="AE102" s="383" t="n">
        <f aca="false">SUM(I102:AD102)</f>
        <v>372</v>
      </c>
    </row>
    <row r="103" customFormat="false" ht="16.5" hidden="false" customHeight="false" outlineLevel="0" collapsed="false">
      <c r="A103" s="1" t="n">
        <v>78</v>
      </c>
      <c r="B103" s="1" t="n">
        <v>20</v>
      </c>
      <c r="D103" s="1" t="s">
        <v>623</v>
      </c>
      <c r="F103" s="379" t="n">
        <v>313</v>
      </c>
      <c r="G103" s="380" t="s">
        <v>34</v>
      </c>
      <c r="H103" s="76" t="n">
        <v>633</v>
      </c>
      <c r="I103" s="381" t="n">
        <v>6</v>
      </c>
      <c r="J103" s="381" t="n">
        <v>58</v>
      </c>
      <c r="K103" s="381" t="n">
        <v>94</v>
      </c>
      <c r="L103" s="381" t="n">
        <v>2</v>
      </c>
      <c r="M103" s="381" t="n">
        <v>15</v>
      </c>
      <c r="N103" s="381" t="n">
        <v>13</v>
      </c>
      <c r="O103" s="381" t="n">
        <v>15</v>
      </c>
      <c r="P103" s="381" t="n">
        <v>1</v>
      </c>
      <c r="Q103" s="381" t="n">
        <v>0</v>
      </c>
      <c r="R103" s="381" t="n">
        <v>22</v>
      </c>
      <c r="S103" s="17"/>
      <c r="T103" s="381" t="n">
        <v>1</v>
      </c>
      <c r="U103" s="381" t="n">
        <v>2</v>
      </c>
      <c r="V103" s="381" t="n">
        <v>0</v>
      </c>
      <c r="W103" s="17"/>
      <c r="X103" s="381" t="n">
        <v>1</v>
      </c>
      <c r="Y103" s="381" t="n">
        <v>145</v>
      </c>
      <c r="Z103" s="381" t="n">
        <v>4</v>
      </c>
      <c r="AA103" s="382"/>
      <c r="AB103" s="382"/>
      <c r="AC103" s="381" t="n">
        <v>0</v>
      </c>
      <c r="AD103" s="381" t="n">
        <v>12</v>
      </c>
      <c r="AE103" s="383" t="n">
        <f aca="false">SUM(I103:AD103)</f>
        <v>391</v>
      </c>
    </row>
    <row r="104" customFormat="false" ht="16.5" hidden="false" customHeight="false" outlineLevel="0" collapsed="false">
      <c r="A104" s="1" t="n">
        <v>79</v>
      </c>
      <c r="B104" s="1" t="n">
        <v>20</v>
      </c>
      <c r="D104" s="1" t="s">
        <v>623</v>
      </c>
      <c r="F104" s="379" t="n">
        <v>314</v>
      </c>
      <c r="G104" s="380" t="s">
        <v>33</v>
      </c>
      <c r="H104" s="76" t="n">
        <v>481</v>
      </c>
      <c r="I104" s="381" t="n">
        <v>5</v>
      </c>
      <c r="J104" s="381" t="n">
        <v>76</v>
      </c>
      <c r="K104" s="381" t="n">
        <v>93</v>
      </c>
      <c r="L104" s="381" t="n">
        <v>2</v>
      </c>
      <c r="M104" s="381" t="n">
        <v>23</v>
      </c>
      <c r="N104" s="381" t="n">
        <v>19</v>
      </c>
      <c r="O104" s="381" t="n">
        <v>6</v>
      </c>
      <c r="P104" s="381" t="n">
        <v>0</v>
      </c>
      <c r="Q104" s="381" t="n">
        <v>0</v>
      </c>
      <c r="R104" s="381" t="n">
        <v>32</v>
      </c>
      <c r="S104" s="17"/>
      <c r="T104" s="381" t="n">
        <v>0</v>
      </c>
      <c r="U104" s="381" t="n">
        <v>0</v>
      </c>
      <c r="V104" s="381" t="n">
        <v>0</v>
      </c>
      <c r="W104" s="17"/>
      <c r="X104" s="381" t="n">
        <v>0</v>
      </c>
      <c r="Y104" s="381" t="n">
        <v>68</v>
      </c>
      <c r="Z104" s="381" t="n">
        <v>5</v>
      </c>
      <c r="AA104" s="382"/>
      <c r="AB104" s="382"/>
      <c r="AC104" s="381" t="n">
        <v>0</v>
      </c>
      <c r="AD104" s="381" t="n">
        <v>8</v>
      </c>
      <c r="AE104" s="383" t="n">
        <f aca="false">SUM(I104:AD104)</f>
        <v>337</v>
      </c>
    </row>
    <row r="105" customFormat="false" ht="16.5" hidden="false" customHeight="false" outlineLevel="0" collapsed="false">
      <c r="A105" s="1" t="n">
        <v>80</v>
      </c>
      <c r="B105" s="1" t="n">
        <v>20</v>
      </c>
      <c r="D105" s="1" t="s">
        <v>623</v>
      </c>
      <c r="F105" s="379" t="n">
        <v>314</v>
      </c>
      <c r="G105" s="380" t="s">
        <v>34</v>
      </c>
      <c r="H105" s="76" t="n">
        <v>481</v>
      </c>
      <c r="I105" s="381" t="n">
        <v>4</v>
      </c>
      <c r="J105" s="384" t="n">
        <v>35</v>
      </c>
      <c r="K105" s="381" t="n">
        <v>84</v>
      </c>
      <c r="L105" s="381" t="n">
        <v>2</v>
      </c>
      <c r="M105" s="381" t="n">
        <v>18</v>
      </c>
      <c r="N105" s="381" t="n">
        <v>4</v>
      </c>
      <c r="O105" s="381" t="n">
        <v>1</v>
      </c>
      <c r="P105" s="381" t="n">
        <v>1</v>
      </c>
      <c r="Q105" s="381" t="n">
        <v>0</v>
      </c>
      <c r="R105" s="381" t="n">
        <v>30</v>
      </c>
      <c r="S105" s="17"/>
      <c r="T105" s="381" t="n">
        <v>0</v>
      </c>
      <c r="U105" s="381" t="n">
        <v>0</v>
      </c>
      <c r="V105" s="381" t="n">
        <v>1</v>
      </c>
      <c r="W105" s="17"/>
      <c r="X105" s="381" t="n">
        <v>2</v>
      </c>
      <c r="Y105" s="381" t="n">
        <v>83</v>
      </c>
      <c r="Z105" s="381" t="n">
        <v>2</v>
      </c>
      <c r="AA105" s="382"/>
      <c r="AB105" s="382"/>
      <c r="AC105" s="381" t="n">
        <v>0</v>
      </c>
      <c r="AD105" s="381" t="n">
        <v>14</v>
      </c>
      <c r="AE105" s="383" t="n">
        <f aca="false">SUM(I105:AD105)</f>
        <v>281</v>
      </c>
    </row>
    <row r="106" customFormat="false" ht="16.5" hidden="false" customHeight="false" outlineLevel="0" collapsed="false">
      <c r="A106" s="1" t="n">
        <v>81</v>
      </c>
      <c r="B106" s="1" t="n">
        <v>20</v>
      </c>
      <c r="D106" s="1" t="s">
        <v>623</v>
      </c>
      <c r="F106" s="379" t="n">
        <v>315</v>
      </c>
      <c r="G106" s="380" t="s">
        <v>33</v>
      </c>
      <c r="H106" s="76" t="n">
        <v>522</v>
      </c>
      <c r="I106" s="381" t="n">
        <v>7</v>
      </c>
      <c r="J106" s="381" t="n">
        <v>59</v>
      </c>
      <c r="K106" s="381" t="n">
        <v>114</v>
      </c>
      <c r="L106" s="381" t="n">
        <v>2</v>
      </c>
      <c r="M106" s="381" t="n">
        <v>13</v>
      </c>
      <c r="N106" s="381" t="n">
        <v>3</v>
      </c>
      <c r="O106" s="381" t="n">
        <v>2</v>
      </c>
      <c r="P106" s="381" t="n">
        <v>1</v>
      </c>
      <c r="Q106" s="381" t="n">
        <v>1</v>
      </c>
      <c r="R106" s="381" t="n">
        <v>41</v>
      </c>
      <c r="S106" s="17"/>
      <c r="T106" s="381" t="n">
        <v>0</v>
      </c>
      <c r="U106" s="381" t="n">
        <v>1</v>
      </c>
      <c r="V106" s="381" t="n">
        <v>0</v>
      </c>
      <c r="W106" s="17"/>
      <c r="X106" s="381" t="n">
        <v>1</v>
      </c>
      <c r="Y106" s="381" t="n">
        <v>56</v>
      </c>
      <c r="Z106" s="381" t="n">
        <v>5</v>
      </c>
      <c r="AA106" s="382"/>
      <c r="AB106" s="382"/>
      <c r="AC106" s="381" t="n">
        <v>0</v>
      </c>
      <c r="AD106" s="381" t="n">
        <v>9</v>
      </c>
      <c r="AE106" s="383" t="n">
        <f aca="false">SUM(I106:AD106)</f>
        <v>315</v>
      </c>
    </row>
    <row r="107" customFormat="false" ht="16.5" hidden="false" customHeight="false" outlineLevel="0" collapsed="false">
      <c r="A107" s="1" t="n">
        <v>82</v>
      </c>
      <c r="B107" s="1" t="n">
        <v>20</v>
      </c>
      <c r="D107" s="1" t="s">
        <v>623</v>
      </c>
      <c r="F107" s="379" t="n">
        <v>315</v>
      </c>
      <c r="G107" s="380" t="s">
        <v>34</v>
      </c>
      <c r="H107" s="76" t="n">
        <v>521</v>
      </c>
      <c r="I107" s="381" t="n">
        <v>4</v>
      </c>
      <c r="J107" s="381" t="n">
        <v>39</v>
      </c>
      <c r="K107" s="381" t="n">
        <v>120</v>
      </c>
      <c r="L107" s="381" t="n">
        <v>1</v>
      </c>
      <c r="M107" s="381" t="n">
        <v>6</v>
      </c>
      <c r="N107" s="381" t="n">
        <v>3</v>
      </c>
      <c r="O107" s="381" t="n">
        <v>1</v>
      </c>
      <c r="P107" s="381" t="n">
        <v>0</v>
      </c>
      <c r="Q107" s="381" t="n">
        <v>3</v>
      </c>
      <c r="R107" s="381" t="n">
        <v>28</v>
      </c>
      <c r="S107" s="17"/>
      <c r="T107" s="381" t="n">
        <v>1</v>
      </c>
      <c r="U107" s="381" t="n">
        <v>5</v>
      </c>
      <c r="V107" s="381" t="n">
        <v>0</v>
      </c>
      <c r="W107" s="17"/>
      <c r="X107" s="381" t="n">
        <v>3</v>
      </c>
      <c r="Y107" s="381" t="n">
        <v>77</v>
      </c>
      <c r="Z107" s="381" t="n">
        <v>6</v>
      </c>
      <c r="AA107" s="382"/>
      <c r="AB107" s="382"/>
      <c r="AC107" s="381" t="n">
        <v>0</v>
      </c>
      <c r="AD107" s="381" t="n">
        <v>12</v>
      </c>
      <c r="AE107" s="383" t="n">
        <f aca="false">SUM(I107:AD107)</f>
        <v>309</v>
      </c>
    </row>
    <row r="108" customFormat="false" ht="16.5" hidden="false" customHeight="false" outlineLevel="0" collapsed="false">
      <c r="A108" s="1" t="n">
        <v>83</v>
      </c>
      <c r="B108" s="1" t="n">
        <v>20</v>
      </c>
      <c r="D108" s="1" t="s">
        <v>623</v>
      </c>
      <c r="F108" s="379" t="n">
        <v>316</v>
      </c>
      <c r="G108" s="380" t="s">
        <v>33</v>
      </c>
      <c r="H108" s="76" t="n">
        <v>680</v>
      </c>
      <c r="I108" s="381" t="n">
        <v>4</v>
      </c>
      <c r="J108" s="381" t="n">
        <v>63</v>
      </c>
      <c r="K108" s="381" t="n">
        <v>149</v>
      </c>
      <c r="L108" s="381" t="n">
        <v>2</v>
      </c>
      <c r="M108" s="381" t="n">
        <v>13</v>
      </c>
      <c r="N108" s="381" t="n">
        <v>4</v>
      </c>
      <c r="O108" s="381" t="n">
        <v>3</v>
      </c>
      <c r="P108" s="381" t="n">
        <v>0</v>
      </c>
      <c r="Q108" s="381" t="n">
        <v>0</v>
      </c>
      <c r="R108" s="381" t="n">
        <v>47</v>
      </c>
      <c r="S108" s="17"/>
      <c r="T108" s="381" t="n">
        <v>0</v>
      </c>
      <c r="U108" s="381" t="n">
        <v>1</v>
      </c>
      <c r="V108" s="381" t="n">
        <v>2</v>
      </c>
      <c r="W108" s="17"/>
      <c r="X108" s="381" t="n">
        <v>1</v>
      </c>
      <c r="Y108" s="381" t="n">
        <v>71</v>
      </c>
      <c r="Z108" s="381" t="n">
        <v>4</v>
      </c>
      <c r="AA108" s="382"/>
      <c r="AB108" s="382"/>
      <c r="AC108" s="381" t="n">
        <v>1</v>
      </c>
      <c r="AD108" s="381" t="n">
        <v>16</v>
      </c>
      <c r="AE108" s="383" t="n">
        <f aca="false">SUM(I108:AD108)</f>
        <v>381</v>
      </c>
    </row>
    <row r="109" customFormat="false" ht="16.5" hidden="false" customHeight="false" outlineLevel="0" collapsed="false">
      <c r="A109" s="1" t="n">
        <v>84</v>
      </c>
      <c r="B109" s="1" t="n">
        <v>20</v>
      </c>
      <c r="D109" s="1" t="s">
        <v>623</v>
      </c>
      <c r="F109" s="379" t="n">
        <v>316</v>
      </c>
      <c r="G109" s="380" t="s">
        <v>34</v>
      </c>
      <c r="H109" s="76" t="n">
        <v>680</v>
      </c>
      <c r="I109" s="381" t="n">
        <v>6</v>
      </c>
      <c r="J109" s="381" t="n">
        <v>68</v>
      </c>
      <c r="K109" s="381" t="n">
        <v>172</v>
      </c>
      <c r="L109" s="381" t="n">
        <v>4</v>
      </c>
      <c r="M109" s="381" t="n">
        <v>19</v>
      </c>
      <c r="N109" s="381" t="n">
        <v>8</v>
      </c>
      <c r="O109" s="381" t="n">
        <v>1</v>
      </c>
      <c r="P109" s="381" t="n">
        <v>0</v>
      </c>
      <c r="Q109" s="381" t="n">
        <v>1</v>
      </c>
      <c r="R109" s="381" t="n">
        <v>28</v>
      </c>
      <c r="S109" s="17"/>
      <c r="T109" s="381" t="n">
        <v>0</v>
      </c>
      <c r="U109" s="381" t="n">
        <v>3</v>
      </c>
      <c r="V109" s="381" t="n">
        <v>2</v>
      </c>
      <c r="W109" s="17"/>
      <c r="X109" s="381" t="n">
        <v>0</v>
      </c>
      <c r="Y109" s="381" t="n">
        <v>52</v>
      </c>
      <c r="Z109" s="381" t="n">
        <v>8</v>
      </c>
      <c r="AA109" s="382"/>
      <c r="AB109" s="382"/>
      <c r="AC109" s="381" t="n">
        <v>0</v>
      </c>
      <c r="AD109" s="381" t="n">
        <v>13</v>
      </c>
      <c r="AE109" s="383" t="n">
        <f aca="false">SUM(I109:AD109)</f>
        <v>385</v>
      </c>
    </row>
    <row r="110" customFormat="false" ht="16.5" hidden="false" customHeight="false" outlineLevel="0" collapsed="false">
      <c r="A110" s="1" t="n">
        <v>85</v>
      </c>
      <c r="B110" s="1" t="n">
        <v>20</v>
      </c>
      <c r="D110" s="1" t="s">
        <v>623</v>
      </c>
      <c r="F110" s="379" t="n">
        <v>317</v>
      </c>
      <c r="G110" s="380" t="s">
        <v>33</v>
      </c>
      <c r="H110" s="76" t="n">
        <v>495</v>
      </c>
      <c r="I110" s="381" t="n">
        <v>14</v>
      </c>
      <c r="J110" s="381" t="n">
        <v>68</v>
      </c>
      <c r="K110" s="381" t="n">
        <v>85</v>
      </c>
      <c r="L110" s="381" t="n">
        <v>1</v>
      </c>
      <c r="M110" s="381" t="n">
        <v>13</v>
      </c>
      <c r="N110" s="381" t="n">
        <v>19</v>
      </c>
      <c r="O110" s="381" t="n">
        <v>5</v>
      </c>
      <c r="P110" s="381" t="n">
        <v>2</v>
      </c>
      <c r="Q110" s="381" t="n">
        <v>0</v>
      </c>
      <c r="R110" s="381" t="n">
        <v>16</v>
      </c>
      <c r="S110" s="17"/>
      <c r="T110" s="381" t="n">
        <v>0</v>
      </c>
      <c r="U110" s="381" t="n">
        <v>1</v>
      </c>
      <c r="V110" s="381" t="n">
        <v>0</v>
      </c>
      <c r="W110" s="17"/>
      <c r="X110" s="381" t="n">
        <v>1</v>
      </c>
      <c r="Y110" s="381" t="n">
        <v>65</v>
      </c>
      <c r="Z110" s="381" t="n">
        <v>3</v>
      </c>
      <c r="AA110" s="382"/>
      <c r="AB110" s="382"/>
      <c r="AC110" s="381" t="n">
        <v>0</v>
      </c>
      <c r="AD110" s="381" t="n">
        <v>6</v>
      </c>
      <c r="AE110" s="383" t="n">
        <f aca="false">SUM(I110:AD110)</f>
        <v>299</v>
      </c>
    </row>
    <row r="111" customFormat="false" ht="16.5" hidden="false" customHeight="false" outlineLevel="0" collapsed="false">
      <c r="A111" s="1" t="n">
        <v>86</v>
      </c>
      <c r="B111" s="1" t="n">
        <v>20</v>
      </c>
      <c r="D111" s="1" t="s">
        <v>623</v>
      </c>
      <c r="F111" s="379" t="n">
        <v>317</v>
      </c>
      <c r="G111" s="380" t="s">
        <v>34</v>
      </c>
      <c r="H111" s="76" t="n">
        <v>494</v>
      </c>
      <c r="I111" s="381" t="n">
        <v>6</v>
      </c>
      <c r="J111" s="381" t="n">
        <v>83</v>
      </c>
      <c r="K111" s="381" t="n">
        <v>66</v>
      </c>
      <c r="L111" s="381" t="n">
        <v>3</v>
      </c>
      <c r="M111" s="381" t="n">
        <v>14</v>
      </c>
      <c r="N111" s="381" t="n">
        <v>27</v>
      </c>
      <c r="O111" s="381" t="n">
        <v>5</v>
      </c>
      <c r="P111" s="381" t="n">
        <v>0</v>
      </c>
      <c r="Q111" s="381" t="n">
        <v>1</v>
      </c>
      <c r="R111" s="381" t="n">
        <v>17</v>
      </c>
      <c r="S111" s="17"/>
      <c r="T111" s="381" t="n">
        <v>0</v>
      </c>
      <c r="U111" s="381" t="n">
        <v>2</v>
      </c>
      <c r="V111" s="381" t="n">
        <v>0</v>
      </c>
      <c r="W111" s="17"/>
      <c r="X111" s="381" t="n">
        <v>1</v>
      </c>
      <c r="Y111" s="381" t="n">
        <v>78</v>
      </c>
      <c r="Z111" s="381" t="n">
        <v>9</v>
      </c>
      <c r="AA111" s="382"/>
      <c r="AB111" s="382"/>
      <c r="AC111" s="381" t="n">
        <v>0</v>
      </c>
      <c r="AD111" s="381" t="n">
        <v>10</v>
      </c>
      <c r="AE111" s="383" t="n">
        <f aca="false">SUM(I111:AD111)</f>
        <v>322</v>
      </c>
    </row>
    <row r="112" customFormat="false" ht="16.5" hidden="false" customHeight="false" outlineLevel="0" collapsed="false">
      <c r="A112" s="1" t="n">
        <v>87</v>
      </c>
      <c r="B112" s="1" t="n">
        <v>20</v>
      </c>
      <c r="D112" s="1" t="s">
        <v>623</v>
      </c>
      <c r="F112" s="379" t="n">
        <v>318</v>
      </c>
      <c r="G112" s="380" t="s">
        <v>33</v>
      </c>
      <c r="H112" s="76" t="n">
        <v>609</v>
      </c>
      <c r="I112" s="381" t="n">
        <v>8</v>
      </c>
      <c r="J112" s="381" t="n">
        <v>67</v>
      </c>
      <c r="K112" s="381" t="n">
        <v>75</v>
      </c>
      <c r="L112" s="381" t="n">
        <v>6</v>
      </c>
      <c r="M112" s="381" t="n">
        <v>9</v>
      </c>
      <c r="N112" s="381" t="n">
        <v>12</v>
      </c>
      <c r="O112" s="381" t="n">
        <v>3</v>
      </c>
      <c r="P112" s="381" t="n">
        <v>0</v>
      </c>
      <c r="Q112" s="381" t="n">
        <v>0</v>
      </c>
      <c r="R112" s="381" t="n">
        <v>26</v>
      </c>
      <c r="S112" s="17"/>
      <c r="T112" s="381" t="n">
        <v>0</v>
      </c>
      <c r="U112" s="381" t="n">
        <v>4</v>
      </c>
      <c r="V112" s="381" t="n">
        <v>0</v>
      </c>
      <c r="W112" s="17"/>
      <c r="X112" s="381" t="n">
        <v>2</v>
      </c>
      <c r="Y112" s="381" t="n">
        <v>106</v>
      </c>
      <c r="Z112" s="381" t="n">
        <v>6</v>
      </c>
      <c r="AA112" s="382"/>
      <c r="AB112" s="382"/>
      <c r="AC112" s="381" t="n">
        <v>0</v>
      </c>
      <c r="AD112" s="381" t="n">
        <v>9</v>
      </c>
      <c r="AE112" s="383" t="n">
        <f aca="false">SUM(I112:AD112)</f>
        <v>333</v>
      </c>
    </row>
    <row r="113" customFormat="false" ht="16.5" hidden="false" customHeight="false" outlineLevel="0" collapsed="false">
      <c r="A113" s="1" t="n">
        <v>88</v>
      </c>
      <c r="B113" s="1" t="n">
        <v>20</v>
      </c>
      <c r="D113" s="1" t="s">
        <v>623</v>
      </c>
      <c r="F113" s="379" t="n">
        <v>318</v>
      </c>
      <c r="G113" s="380" t="s">
        <v>34</v>
      </c>
      <c r="H113" s="76" t="n">
        <v>609</v>
      </c>
      <c r="I113" s="381" t="n">
        <v>14</v>
      </c>
      <c r="J113" s="381" t="n">
        <v>42</v>
      </c>
      <c r="K113" s="381" t="n">
        <v>83</v>
      </c>
      <c r="L113" s="381" t="n">
        <v>3</v>
      </c>
      <c r="M113" s="381" t="n">
        <v>8</v>
      </c>
      <c r="N113" s="381" t="n">
        <v>24</v>
      </c>
      <c r="O113" s="381" t="n">
        <v>3</v>
      </c>
      <c r="P113" s="381" t="n">
        <v>1</v>
      </c>
      <c r="Q113" s="381" t="n">
        <v>0</v>
      </c>
      <c r="R113" s="381" t="n">
        <v>27</v>
      </c>
      <c r="S113" s="17"/>
      <c r="T113" s="381" t="n">
        <v>1</v>
      </c>
      <c r="U113" s="381" t="n">
        <v>1</v>
      </c>
      <c r="V113" s="381" t="n">
        <v>2</v>
      </c>
      <c r="W113" s="17"/>
      <c r="X113" s="381" t="n">
        <v>3</v>
      </c>
      <c r="Y113" s="381" t="n">
        <v>129</v>
      </c>
      <c r="Z113" s="381" t="n">
        <v>8</v>
      </c>
      <c r="AA113" s="382"/>
      <c r="AB113" s="382"/>
      <c r="AC113" s="381" t="n">
        <v>0</v>
      </c>
      <c r="AD113" s="381" t="n">
        <v>14</v>
      </c>
      <c r="AE113" s="383" t="n">
        <f aca="false">SUM(I113:AD113)</f>
        <v>363</v>
      </c>
    </row>
    <row r="114" customFormat="false" ht="16.5" hidden="false" customHeight="false" outlineLevel="0" collapsed="false">
      <c r="A114" s="1" t="n">
        <v>89</v>
      </c>
      <c r="B114" s="1" t="n">
        <v>20</v>
      </c>
      <c r="D114" s="1" t="s">
        <v>623</v>
      </c>
      <c r="F114" s="379" t="n">
        <v>319</v>
      </c>
      <c r="G114" s="380" t="s">
        <v>33</v>
      </c>
      <c r="H114" s="76" t="n">
        <v>677</v>
      </c>
      <c r="I114" s="381" t="n">
        <v>11</v>
      </c>
      <c r="J114" s="381" t="n">
        <v>71</v>
      </c>
      <c r="K114" s="381" t="n">
        <v>89</v>
      </c>
      <c r="L114" s="381" t="n">
        <v>2</v>
      </c>
      <c r="M114" s="381" t="n">
        <v>9</v>
      </c>
      <c r="N114" s="381" t="n">
        <v>63</v>
      </c>
      <c r="O114" s="381" t="n">
        <v>4</v>
      </c>
      <c r="P114" s="381" t="n">
        <v>1</v>
      </c>
      <c r="Q114" s="381" t="n">
        <v>0</v>
      </c>
      <c r="R114" s="381" t="n">
        <v>23</v>
      </c>
      <c r="S114" s="17"/>
      <c r="T114" s="381" t="n">
        <v>0</v>
      </c>
      <c r="U114" s="381" t="n">
        <v>1</v>
      </c>
      <c r="V114" s="381" t="n">
        <v>0</v>
      </c>
      <c r="W114" s="17"/>
      <c r="X114" s="381" t="n">
        <v>2</v>
      </c>
      <c r="Y114" s="381" t="n">
        <v>82</v>
      </c>
      <c r="Z114" s="381" t="n">
        <v>1</v>
      </c>
      <c r="AA114" s="382"/>
      <c r="AB114" s="382"/>
      <c r="AC114" s="381" t="n">
        <v>0</v>
      </c>
      <c r="AD114" s="381" t="n">
        <v>13</v>
      </c>
      <c r="AE114" s="383" t="n">
        <f aca="false">SUM(I114:AD114)</f>
        <v>372</v>
      </c>
    </row>
    <row r="115" customFormat="false" ht="16.5" hidden="false" customHeight="false" outlineLevel="0" collapsed="false">
      <c r="A115" s="1" t="n">
        <v>90</v>
      </c>
      <c r="B115" s="1" t="n">
        <v>20</v>
      </c>
      <c r="D115" s="1" t="s">
        <v>623</v>
      </c>
      <c r="F115" s="379" t="n">
        <v>319</v>
      </c>
      <c r="G115" s="380" t="s">
        <v>34</v>
      </c>
      <c r="H115" s="76" t="n">
        <v>677</v>
      </c>
      <c r="I115" s="381" t="n">
        <v>4</v>
      </c>
      <c r="J115" s="381" t="n">
        <v>58</v>
      </c>
      <c r="K115" s="381" t="n">
        <v>123</v>
      </c>
      <c r="L115" s="381" t="n">
        <v>3</v>
      </c>
      <c r="M115" s="381" t="n">
        <v>11</v>
      </c>
      <c r="N115" s="381" t="n">
        <v>64</v>
      </c>
      <c r="O115" s="381" t="n">
        <v>6</v>
      </c>
      <c r="P115" s="381" t="n">
        <v>3</v>
      </c>
      <c r="Q115" s="381" t="n">
        <v>0</v>
      </c>
      <c r="R115" s="381" t="n">
        <v>19</v>
      </c>
      <c r="S115" s="17"/>
      <c r="T115" s="381" t="n">
        <v>0</v>
      </c>
      <c r="U115" s="381" t="n">
        <v>2</v>
      </c>
      <c r="V115" s="381" t="n">
        <v>2</v>
      </c>
      <c r="W115" s="17"/>
      <c r="X115" s="381" t="n">
        <v>1</v>
      </c>
      <c r="Y115" s="381" t="n">
        <v>87</v>
      </c>
      <c r="Z115" s="381" t="n">
        <v>2</v>
      </c>
      <c r="AA115" s="382"/>
      <c r="AB115" s="382"/>
      <c r="AC115" s="381" t="n">
        <v>0</v>
      </c>
      <c r="AD115" s="381" t="n">
        <v>15</v>
      </c>
      <c r="AE115" s="383" t="n">
        <f aca="false">SUM(I115:AD115)</f>
        <v>400</v>
      </c>
    </row>
    <row r="116" customFormat="false" ht="16.5" hidden="false" customHeight="false" outlineLevel="0" collapsed="false">
      <c r="A116" s="1" t="n">
        <v>91</v>
      </c>
      <c r="B116" s="1" t="n">
        <v>20</v>
      </c>
      <c r="D116" s="1" t="s">
        <v>623</v>
      </c>
      <c r="F116" s="379" t="n">
        <v>319</v>
      </c>
      <c r="G116" s="380" t="s">
        <v>35</v>
      </c>
      <c r="H116" s="76" t="n">
        <v>677</v>
      </c>
      <c r="I116" s="381" t="n">
        <v>6</v>
      </c>
      <c r="J116" s="381" t="n">
        <v>45</v>
      </c>
      <c r="K116" s="381" t="n">
        <v>101</v>
      </c>
      <c r="L116" s="381" t="n">
        <v>2</v>
      </c>
      <c r="M116" s="381" t="n">
        <v>18</v>
      </c>
      <c r="N116" s="381" t="n">
        <v>79</v>
      </c>
      <c r="O116" s="381" t="n">
        <v>3</v>
      </c>
      <c r="P116" s="381" t="n">
        <v>0</v>
      </c>
      <c r="Q116" s="381" t="n">
        <v>1</v>
      </c>
      <c r="R116" s="381" t="n">
        <v>26</v>
      </c>
      <c r="S116" s="17"/>
      <c r="T116" s="381" t="n">
        <v>1</v>
      </c>
      <c r="U116" s="381" t="n">
        <v>0</v>
      </c>
      <c r="V116" s="381" t="n">
        <v>0</v>
      </c>
      <c r="W116" s="17"/>
      <c r="X116" s="381" t="n">
        <v>0</v>
      </c>
      <c r="Y116" s="381" t="n">
        <v>94</v>
      </c>
      <c r="Z116" s="381" t="n">
        <v>2</v>
      </c>
      <c r="AA116" s="382"/>
      <c r="AB116" s="382"/>
      <c r="AC116" s="381" t="n">
        <v>0</v>
      </c>
      <c r="AD116" s="381" t="n">
        <v>25</v>
      </c>
      <c r="AE116" s="383" t="n">
        <f aca="false">SUM(I116:AD116)</f>
        <v>403</v>
      </c>
    </row>
    <row r="117" customFormat="false" ht="16.5" hidden="false" customHeight="false" outlineLevel="0" collapsed="false">
      <c r="A117" s="1" t="n">
        <v>92</v>
      </c>
      <c r="B117" s="1" t="n">
        <v>20</v>
      </c>
      <c r="D117" s="1" t="s">
        <v>623</v>
      </c>
      <c r="F117" s="379" t="n">
        <v>319</v>
      </c>
      <c r="G117" s="380" t="s">
        <v>137</v>
      </c>
      <c r="H117" s="76" t="n">
        <v>677</v>
      </c>
      <c r="I117" s="381" t="n">
        <v>9</v>
      </c>
      <c r="J117" s="381" t="n">
        <v>49</v>
      </c>
      <c r="K117" s="381" t="n">
        <v>88</v>
      </c>
      <c r="L117" s="381" t="n">
        <v>4</v>
      </c>
      <c r="M117" s="381" t="n">
        <v>3</v>
      </c>
      <c r="N117" s="381" t="n">
        <v>79</v>
      </c>
      <c r="O117" s="381" t="n">
        <v>4</v>
      </c>
      <c r="P117" s="381" t="n">
        <v>0</v>
      </c>
      <c r="Q117" s="381" t="n">
        <v>2</v>
      </c>
      <c r="R117" s="381" t="n">
        <v>30</v>
      </c>
      <c r="S117" s="17"/>
      <c r="T117" s="381" t="n">
        <v>0</v>
      </c>
      <c r="U117" s="381" t="n">
        <v>4</v>
      </c>
      <c r="V117" s="381" t="n">
        <v>1</v>
      </c>
      <c r="W117" s="17"/>
      <c r="X117" s="381" t="n">
        <v>2</v>
      </c>
      <c r="Y117" s="381" t="n">
        <v>83</v>
      </c>
      <c r="Z117" s="381" t="n">
        <v>2</v>
      </c>
      <c r="AA117" s="382"/>
      <c r="AB117" s="382"/>
      <c r="AC117" s="381" t="n">
        <v>0</v>
      </c>
      <c r="AD117" s="381" t="n">
        <v>11</v>
      </c>
      <c r="AE117" s="383" t="n">
        <f aca="false">SUM(I117:AD117)</f>
        <v>371</v>
      </c>
    </row>
    <row r="118" customFormat="false" ht="16.5" hidden="false" customHeight="false" outlineLevel="0" collapsed="false">
      <c r="A118" s="1" t="n">
        <v>93</v>
      </c>
      <c r="B118" s="1" t="n">
        <v>20</v>
      </c>
      <c r="D118" s="1" t="s">
        <v>623</v>
      </c>
      <c r="F118" s="379" t="n">
        <v>320</v>
      </c>
      <c r="G118" s="380" t="s">
        <v>33</v>
      </c>
      <c r="H118" s="76" t="n">
        <v>664</v>
      </c>
      <c r="I118" s="381" t="n">
        <v>6</v>
      </c>
      <c r="J118" s="381" t="n">
        <v>70</v>
      </c>
      <c r="K118" s="381" t="n">
        <v>162</v>
      </c>
      <c r="L118" s="381" t="n">
        <v>0</v>
      </c>
      <c r="M118" s="381" t="n">
        <v>18</v>
      </c>
      <c r="N118" s="381" t="n">
        <v>7</v>
      </c>
      <c r="O118" s="381" t="n">
        <v>3</v>
      </c>
      <c r="P118" s="381" t="n">
        <v>1</v>
      </c>
      <c r="Q118" s="381" t="n">
        <v>0</v>
      </c>
      <c r="R118" s="381" t="n">
        <v>27</v>
      </c>
      <c r="S118" s="17"/>
      <c r="T118" s="381" t="n">
        <v>1</v>
      </c>
      <c r="U118" s="381" t="n">
        <v>4</v>
      </c>
      <c r="V118" s="381" t="n">
        <v>1</v>
      </c>
      <c r="W118" s="17"/>
      <c r="X118" s="381" t="n">
        <v>2</v>
      </c>
      <c r="Y118" s="381" t="n">
        <v>72</v>
      </c>
      <c r="Z118" s="381" t="n">
        <v>2</v>
      </c>
      <c r="AA118" s="382"/>
      <c r="AB118" s="382"/>
      <c r="AC118" s="381" t="n">
        <v>0</v>
      </c>
      <c r="AD118" s="381" t="n">
        <v>12</v>
      </c>
      <c r="AE118" s="383" t="n">
        <f aca="false">SUM(I118:AD118)</f>
        <v>388</v>
      </c>
    </row>
    <row r="119" customFormat="false" ht="16.5" hidden="false" customHeight="false" outlineLevel="0" collapsed="false">
      <c r="A119" s="1" t="n">
        <v>94</v>
      </c>
      <c r="B119" s="1" t="n">
        <v>20</v>
      </c>
      <c r="D119" s="1" t="s">
        <v>623</v>
      </c>
      <c r="F119" s="379" t="n">
        <v>320</v>
      </c>
      <c r="G119" s="380" t="s">
        <v>34</v>
      </c>
      <c r="H119" s="76" t="n">
        <v>664</v>
      </c>
      <c r="I119" s="381" t="n">
        <v>5</v>
      </c>
      <c r="J119" s="381" t="n">
        <v>73</v>
      </c>
      <c r="K119" s="381" t="n">
        <v>141</v>
      </c>
      <c r="L119" s="381" t="n">
        <v>3</v>
      </c>
      <c r="M119" s="381" t="n">
        <v>20</v>
      </c>
      <c r="N119" s="381" t="n">
        <v>10</v>
      </c>
      <c r="O119" s="381" t="n">
        <v>3</v>
      </c>
      <c r="P119" s="381" t="n">
        <v>0</v>
      </c>
      <c r="Q119" s="381" t="n">
        <v>0</v>
      </c>
      <c r="R119" s="381" t="n">
        <v>28</v>
      </c>
      <c r="S119" s="17"/>
      <c r="T119" s="381" t="n">
        <v>0</v>
      </c>
      <c r="U119" s="381" t="n">
        <v>3</v>
      </c>
      <c r="V119" s="381" t="n">
        <v>0</v>
      </c>
      <c r="W119" s="17"/>
      <c r="X119" s="381" t="n">
        <v>2</v>
      </c>
      <c r="Y119" s="381" t="n">
        <v>85</v>
      </c>
      <c r="Z119" s="381" t="n">
        <v>4</v>
      </c>
      <c r="AA119" s="17"/>
      <c r="AB119" s="17"/>
      <c r="AC119" s="381" t="n">
        <v>0</v>
      </c>
      <c r="AD119" s="381" t="n">
        <v>14</v>
      </c>
      <c r="AE119" s="383" t="n">
        <f aca="false">SUM(I119:AD119)</f>
        <v>391</v>
      </c>
    </row>
    <row r="120" customFormat="false" ht="16.5" hidden="false" customHeight="false" outlineLevel="0" collapsed="false">
      <c r="A120" s="1" t="n">
        <v>95</v>
      </c>
      <c r="B120" s="1" t="n">
        <v>20</v>
      </c>
      <c r="D120" s="1" t="s">
        <v>623</v>
      </c>
      <c r="F120" s="379" t="n">
        <v>321</v>
      </c>
      <c r="G120" s="380" t="s">
        <v>33</v>
      </c>
      <c r="H120" s="76" t="n">
        <v>584</v>
      </c>
      <c r="I120" s="381" t="n">
        <v>3</v>
      </c>
      <c r="J120" s="381" t="n">
        <v>60</v>
      </c>
      <c r="K120" s="381" t="n">
        <v>145</v>
      </c>
      <c r="L120" s="381" t="n">
        <v>3</v>
      </c>
      <c r="M120" s="381" t="n">
        <v>18</v>
      </c>
      <c r="N120" s="381" t="n">
        <v>2</v>
      </c>
      <c r="O120" s="381" t="n">
        <v>1</v>
      </c>
      <c r="P120" s="381" t="n">
        <v>0</v>
      </c>
      <c r="Q120" s="381" t="n">
        <v>0</v>
      </c>
      <c r="R120" s="381" t="n">
        <v>25</v>
      </c>
      <c r="S120" s="17"/>
      <c r="T120" s="381" t="n">
        <v>0</v>
      </c>
      <c r="U120" s="381" t="n">
        <v>8</v>
      </c>
      <c r="V120" s="381" t="n">
        <v>2</v>
      </c>
      <c r="W120" s="17"/>
      <c r="X120" s="381" t="n">
        <v>0</v>
      </c>
      <c r="Y120" s="381" t="n">
        <v>44</v>
      </c>
      <c r="Z120" s="381" t="n">
        <v>4</v>
      </c>
      <c r="AA120" s="382"/>
      <c r="AB120" s="382"/>
      <c r="AC120" s="381" t="n">
        <v>0</v>
      </c>
      <c r="AD120" s="381" t="n">
        <v>13</v>
      </c>
      <c r="AE120" s="383" t="n">
        <f aca="false">SUM(I120:AD120)</f>
        <v>328</v>
      </c>
    </row>
    <row r="121" customFormat="false" ht="16.5" hidden="false" customHeight="false" outlineLevel="0" collapsed="false">
      <c r="A121" s="1" t="n">
        <v>96</v>
      </c>
      <c r="B121" s="1" t="n">
        <v>20</v>
      </c>
      <c r="D121" s="1" t="s">
        <v>623</v>
      </c>
      <c r="F121" s="379" t="n">
        <v>321</v>
      </c>
      <c r="G121" s="380" t="s">
        <v>34</v>
      </c>
      <c r="H121" s="76" t="n">
        <v>584</v>
      </c>
      <c r="I121" s="381" t="n">
        <v>11</v>
      </c>
      <c r="J121" s="381" t="n">
        <v>51</v>
      </c>
      <c r="K121" s="381" t="n">
        <v>149</v>
      </c>
      <c r="L121" s="381" t="n">
        <v>6</v>
      </c>
      <c r="M121" s="381" t="n">
        <v>15</v>
      </c>
      <c r="N121" s="381" t="n">
        <v>7</v>
      </c>
      <c r="O121" s="381" t="n">
        <v>3</v>
      </c>
      <c r="P121" s="381" t="n">
        <v>1</v>
      </c>
      <c r="Q121" s="381" t="n">
        <v>0</v>
      </c>
      <c r="R121" s="381" t="n">
        <v>13</v>
      </c>
      <c r="S121" s="17"/>
      <c r="T121" s="381" t="n">
        <v>1</v>
      </c>
      <c r="U121" s="381" t="n">
        <v>4</v>
      </c>
      <c r="V121" s="381" t="n">
        <v>1</v>
      </c>
      <c r="W121" s="17"/>
      <c r="X121" s="381" t="n">
        <v>1</v>
      </c>
      <c r="Y121" s="381" t="n">
        <v>49</v>
      </c>
      <c r="Z121" s="381" t="n">
        <v>0</v>
      </c>
      <c r="AA121" s="382"/>
      <c r="AB121" s="382"/>
      <c r="AC121" s="381" t="n">
        <v>0</v>
      </c>
      <c r="AD121" s="381" t="n">
        <v>13</v>
      </c>
      <c r="AE121" s="383" t="n">
        <f aca="false">SUM(I121:AD121)</f>
        <v>325</v>
      </c>
    </row>
    <row r="122" customFormat="false" ht="16.5" hidden="false" customHeight="false" outlineLevel="0" collapsed="false">
      <c r="A122" s="1" t="n">
        <v>97</v>
      </c>
      <c r="B122" s="1" t="n">
        <v>20</v>
      </c>
      <c r="D122" s="1" t="s">
        <v>623</v>
      </c>
      <c r="F122" s="379" t="n">
        <v>321</v>
      </c>
      <c r="G122" s="380" t="s">
        <v>35</v>
      </c>
      <c r="H122" s="76" t="n">
        <v>583</v>
      </c>
      <c r="I122" s="381" t="n">
        <v>9</v>
      </c>
      <c r="J122" s="381" t="n">
        <v>59</v>
      </c>
      <c r="K122" s="381" t="n">
        <v>130</v>
      </c>
      <c r="L122" s="381" t="n">
        <v>2</v>
      </c>
      <c r="M122" s="381" t="n">
        <v>12</v>
      </c>
      <c r="N122" s="381" t="n">
        <v>5</v>
      </c>
      <c r="O122" s="381" t="n">
        <v>5</v>
      </c>
      <c r="P122" s="381" t="n">
        <v>0</v>
      </c>
      <c r="Q122" s="381" t="n">
        <v>0</v>
      </c>
      <c r="R122" s="381" t="n">
        <v>14</v>
      </c>
      <c r="S122" s="17"/>
      <c r="T122" s="381" t="n">
        <v>0</v>
      </c>
      <c r="U122" s="381" t="n">
        <v>3</v>
      </c>
      <c r="V122" s="381" t="n">
        <v>0</v>
      </c>
      <c r="W122" s="17"/>
      <c r="X122" s="381" t="n">
        <v>0</v>
      </c>
      <c r="Y122" s="381" t="n">
        <v>41</v>
      </c>
      <c r="Z122" s="381" t="n">
        <v>0</v>
      </c>
      <c r="AA122" s="382"/>
      <c r="AB122" s="382"/>
      <c r="AC122" s="381" t="n">
        <v>0</v>
      </c>
      <c r="AD122" s="381" t="n">
        <v>7</v>
      </c>
      <c r="AE122" s="383" t="n">
        <f aca="false">SUM(K122:AD122)</f>
        <v>219</v>
      </c>
    </row>
    <row r="123" customFormat="false" ht="16.5" hidden="false" customHeight="false" outlineLevel="0" collapsed="false">
      <c r="A123" s="1" t="n">
        <v>98</v>
      </c>
      <c r="B123" s="1" t="n">
        <v>20</v>
      </c>
      <c r="D123" s="1" t="s">
        <v>623</v>
      </c>
      <c r="F123" s="379" t="n">
        <v>322</v>
      </c>
      <c r="G123" s="380" t="s">
        <v>33</v>
      </c>
      <c r="H123" s="76" t="n">
        <v>582</v>
      </c>
      <c r="I123" s="381" t="n">
        <v>8</v>
      </c>
      <c r="J123" s="381" t="n">
        <v>36</v>
      </c>
      <c r="K123" s="381" t="n">
        <v>192</v>
      </c>
      <c r="L123" s="381" t="n">
        <v>1</v>
      </c>
      <c r="M123" s="381" t="n">
        <v>16</v>
      </c>
      <c r="N123" s="381" t="n">
        <v>4</v>
      </c>
      <c r="O123" s="381" t="n">
        <v>2</v>
      </c>
      <c r="P123" s="381" t="n">
        <v>0</v>
      </c>
      <c r="Q123" s="381" t="n">
        <v>2</v>
      </c>
      <c r="R123" s="381" t="n">
        <v>9</v>
      </c>
      <c r="S123" s="17"/>
      <c r="T123" s="381" t="n">
        <v>0</v>
      </c>
      <c r="U123" s="381" t="n">
        <v>7</v>
      </c>
      <c r="V123" s="381" t="n">
        <v>0</v>
      </c>
      <c r="W123" s="17"/>
      <c r="X123" s="381" t="n">
        <v>0</v>
      </c>
      <c r="Y123" s="381" t="n">
        <v>59</v>
      </c>
      <c r="Z123" s="381" t="n">
        <v>0</v>
      </c>
      <c r="AA123" s="382"/>
      <c r="AB123" s="382"/>
      <c r="AC123" s="381" t="n">
        <v>0</v>
      </c>
      <c r="AD123" s="381" t="n">
        <v>17</v>
      </c>
      <c r="AE123" s="383" t="n">
        <f aca="false">SUM(K123:AD123)</f>
        <v>309</v>
      </c>
    </row>
    <row r="124" customFormat="false" ht="16.5" hidden="false" customHeight="false" outlineLevel="0" collapsed="false">
      <c r="A124" s="1" t="n">
        <v>99</v>
      </c>
      <c r="B124" s="1" t="n">
        <v>20</v>
      </c>
      <c r="D124" s="1" t="s">
        <v>623</v>
      </c>
      <c r="F124" s="379" t="n">
        <v>322</v>
      </c>
      <c r="G124" s="380" t="s">
        <v>34</v>
      </c>
      <c r="H124" s="76" t="n">
        <v>582</v>
      </c>
      <c r="I124" s="381" t="n">
        <v>7</v>
      </c>
      <c r="J124" s="381" t="n">
        <v>59</v>
      </c>
      <c r="K124" s="381" t="n">
        <v>165</v>
      </c>
      <c r="L124" s="381" t="n">
        <v>2</v>
      </c>
      <c r="M124" s="381" t="n">
        <v>17</v>
      </c>
      <c r="N124" s="381" t="n">
        <v>7</v>
      </c>
      <c r="O124" s="381" t="n">
        <v>2</v>
      </c>
      <c r="P124" s="381" t="n">
        <v>0</v>
      </c>
      <c r="Q124" s="381" t="n">
        <v>1</v>
      </c>
      <c r="R124" s="381" t="n">
        <v>17</v>
      </c>
      <c r="S124" s="17"/>
      <c r="T124" s="381" t="n">
        <v>0</v>
      </c>
      <c r="U124" s="381" t="n">
        <v>9</v>
      </c>
      <c r="V124" s="381" t="n">
        <v>1</v>
      </c>
      <c r="W124" s="17"/>
      <c r="X124" s="381" t="n">
        <v>1</v>
      </c>
      <c r="Y124" s="381" t="n">
        <v>30</v>
      </c>
      <c r="Z124" s="381" t="n">
        <v>6</v>
      </c>
      <c r="AA124" s="382"/>
      <c r="AB124" s="382"/>
      <c r="AC124" s="381" t="n">
        <v>0</v>
      </c>
      <c r="AD124" s="381" t="n">
        <v>9</v>
      </c>
      <c r="AE124" s="383" t="n">
        <f aca="false">SUM(K124:AD124)</f>
        <v>267</v>
      </c>
    </row>
    <row r="125" customFormat="false" ht="16.5" hidden="false" customHeight="false" outlineLevel="0" collapsed="false">
      <c r="A125" s="1" t="n">
        <v>100</v>
      </c>
      <c r="B125" s="1" t="n">
        <v>20</v>
      </c>
      <c r="D125" s="1" t="s">
        <v>623</v>
      </c>
      <c r="F125" s="379" t="n">
        <v>322</v>
      </c>
      <c r="G125" s="380" t="s">
        <v>35</v>
      </c>
      <c r="H125" s="76" t="n">
        <v>582</v>
      </c>
      <c r="I125" s="381" t="n">
        <v>11</v>
      </c>
      <c r="J125" s="381" t="n">
        <v>55</v>
      </c>
      <c r="K125" s="381" t="n">
        <v>157</v>
      </c>
      <c r="L125" s="381" t="n">
        <v>1</v>
      </c>
      <c r="M125" s="381" t="n">
        <v>10</v>
      </c>
      <c r="N125" s="381" t="n">
        <v>13</v>
      </c>
      <c r="O125" s="381" t="n">
        <v>1</v>
      </c>
      <c r="P125" s="381" t="n">
        <v>1</v>
      </c>
      <c r="Q125" s="381" t="n">
        <v>2</v>
      </c>
      <c r="R125" s="381" t="n">
        <v>24</v>
      </c>
      <c r="S125" s="17"/>
      <c r="T125" s="381" t="n">
        <v>1</v>
      </c>
      <c r="U125" s="381" t="n">
        <v>7</v>
      </c>
      <c r="V125" s="381" t="n">
        <v>1</v>
      </c>
      <c r="W125" s="17"/>
      <c r="X125" s="381" t="n">
        <v>0</v>
      </c>
      <c r="Y125" s="381" t="n">
        <v>54</v>
      </c>
      <c r="Z125" s="381" t="n">
        <v>2</v>
      </c>
      <c r="AA125" s="382"/>
      <c r="AB125" s="382"/>
      <c r="AC125" s="381" t="n">
        <v>0</v>
      </c>
      <c r="AD125" s="381" t="n">
        <v>9</v>
      </c>
      <c r="AE125" s="383" t="n">
        <f aca="false">SUM(I125:AD125)</f>
        <v>349</v>
      </c>
    </row>
    <row r="126" customFormat="false" ht="16.5" hidden="false" customHeight="false" outlineLevel="0" collapsed="false">
      <c r="A126" s="1" t="n">
        <v>101</v>
      </c>
      <c r="B126" s="1" t="n">
        <v>20</v>
      </c>
      <c r="D126" s="1" t="s">
        <v>623</v>
      </c>
      <c r="F126" s="379" t="n">
        <v>322</v>
      </c>
      <c r="G126" s="380" t="s">
        <v>137</v>
      </c>
      <c r="H126" s="76" t="n">
        <v>582</v>
      </c>
      <c r="I126" s="381" t="n">
        <v>11</v>
      </c>
      <c r="J126" s="381" t="n">
        <v>45</v>
      </c>
      <c r="K126" s="381" t="n">
        <v>161</v>
      </c>
      <c r="L126" s="381" t="n">
        <v>5</v>
      </c>
      <c r="M126" s="381" t="n">
        <v>10</v>
      </c>
      <c r="N126" s="381" t="n">
        <v>10</v>
      </c>
      <c r="O126" s="381" t="n">
        <v>1</v>
      </c>
      <c r="P126" s="381" t="n">
        <v>0</v>
      </c>
      <c r="Q126" s="381" t="n">
        <v>1</v>
      </c>
      <c r="R126" s="381" t="n">
        <v>26</v>
      </c>
      <c r="S126" s="17"/>
      <c r="T126" s="381" t="n">
        <v>2</v>
      </c>
      <c r="U126" s="381" t="n">
        <v>2</v>
      </c>
      <c r="V126" s="381" t="n">
        <v>3</v>
      </c>
      <c r="W126" s="17"/>
      <c r="X126" s="381" t="n">
        <v>1</v>
      </c>
      <c r="Y126" s="381" t="n">
        <v>46</v>
      </c>
      <c r="Z126" s="381" t="n">
        <v>1</v>
      </c>
      <c r="AA126" s="382"/>
      <c r="AB126" s="382"/>
      <c r="AC126" s="381" t="n">
        <v>0</v>
      </c>
      <c r="AD126" s="381" t="n">
        <v>14</v>
      </c>
      <c r="AE126" s="383" t="n">
        <f aca="false">SUM(I126:AD126)</f>
        <v>339</v>
      </c>
    </row>
    <row r="127" customFormat="false" ht="16.5" hidden="false" customHeight="false" outlineLevel="0" collapsed="false">
      <c r="A127" s="1" t="n">
        <v>102</v>
      </c>
      <c r="B127" s="1" t="n">
        <v>20</v>
      </c>
      <c r="D127" s="1" t="s">
        <v>623</v>
      </c>
      <c r="F127" s="379" t="n">
        <v>323</v>
      </c>
      <c r="G127" s="380" t="s">
        <v>33</v>
      </c>
      <c r="H127" s="76" t="n">
        <v>477</v>
      </c>
      <c r="I127" s="381" t="n">
        <v>7</v>
      </c>
      <c r="J127" s="381" t="n">
        <v>162</v>
      </c>
      <c r="K127" s="381" t="n">
        <v>39</v>
      </c>
      <c r="L127" s="381" t="n">
        <v>3</v>
      </c>
      <c r="M127" s="381" t="n">
        <v>9</v>
      </c>
      <c r="N127" s="381" t="n">
        <v>1</v>
      </c>
      <c r="O127" s="381" t="n">
        <v>0</v>
      </c>
      <c r="P127" s="381" t="n">
        <v>3</v>
      </c>
      <c r="Q127" s="381" t="n">
        <v>0</v>
      </c>
      <c r="R127" s="381" t="n">
        <v>30</v>
      </c>
      <c r="S127" s="17"/>
      <c r="T127" s="381" t="n">
        <v>2</v>
      </c>
      <c r="U127" s="381" t="n">
        <v>1</v>
      </c>
      <c r="V127" s="381" t="n">
        <v>3</v>
      </c>
      <c r="W127" s="17"/>
      <c r="X127" s="381" t="n">
        <v>1</v>
      </c>
      <c r="Y127" s="381" t="n">
        <v>10</v>
      </c>
      <c r="Z127" s="381" t="n">
        <v>1</v>
      </c>
      <c r="AA127" s="382"/>
      <c r="AB127" s="382"/>
      <c r="AC127" s="381" t="n">
        <v>0</v>
      </c>
      <c r="AD127" s="381" t="n">
        <v>8</v>
      </c>
      <c r="AE127" s="383" t="n">
        <f aca="false">SUM(K127:AD127)</f>
        <v>111</v>
      </c>
    </row>
    <row r="128" customFormat="false" ht="16.5" hidden="false" customHeight="false" outlineLevel="0" collapsed="false">
      <c r="A128" s="1" t="n">
        <v>103</v>
      </c>
      <c r="B128" s="1" t="n">
        <v>20</v>
      </c>
      <c r="D128" s="1" t="s">
        <v>623</v>
      </c>
      <c r="F128" s="379" t="n">
        <v>323</v>
      </c>
      <c r="G128" s="380" t="s">
        <v>34</v>
      </c>
      <c r="H128" s="76" t="n">
        <v>476</v>
      </c>
      <c r="I128" s="381" t="n">
        <v>5</v>
      </c>
      <c r="J128" s="381" t="n">
        <v>145</v>
      </c>
      <c r="K128" s="381" t="n">
        <v>46</v>
      </c>
      <c r="L128" s="381" t="n">
        <v>1</v>
      </c>
      <c r="M128" s="381" t="n">
        <v>2</v>
      </c>
      <c r="N128" s="381" t="n">
        <v>0</v>
      </c>
      <c r="O128" s="381" t="n">
        <v>0</v>
      </c>
      <c r="P128" s="381" t="n">
        <v>5</v>
      </c>
      <c r="Q128" s="381" t="n">
        <v>1</v>
      </c>
      <c r="R128" s="381" t="n">
        <v>22</v>
      </c>
      <c r="S128" s="17"/>
      <c r="T128" s="381" t="n">
        <v>0</v>
      </c>
      <c r="U128" s="381" t="n">
        <v>2</v>
      </c>
      <c r="V128" s="381" t="n">
        <v>1</v>
      </c>
      <c r="W128" s="17"/>
      <c r="X128" s="381" t="n">
        <v>1</v>
      </c>
      <c r="Y128" s="381" t="n">
        <v>8</v>
      </c>
      <c r="Z128" s="381" t="n">
        <v>1</v>
      </c>
      <c r="AA128" s="382"/>
      <c r="AB128" s="382"/>
      <c r="AC128" s="381" t="n">
        <v>0</v>
      </c>
      <c r="AD128" s="381" t="n">
        <v>3</v>
      </c>
      <c r="AE128" s="383" t="n">
        <f aca="false">SUM(I128:AD128)</f>
        <v>243</v>
      </c>
    </row>
    <row r="129" customFormat="false" ht="16.5" hidden="false" customHeight="false" outlineLevel="0" collapsed="false">
      <c r="A129" s="1" t="n">
        <v>104</v>
      </c>
      <c r="B129" s="1" t="n">
        <v>20</v>
      </c>
      <c r="D129" s="1" t="s">
        <v>623</v>
      </c>
      <c r="F129" s="379" t="n">
        <v>324</v>
      </c>
      <c r="G129" s="380" t="s">
        <v>33</v>
      </c>
      <c r="H129" s="76" t="n">
        <v>743</v>
      </c>
      <c r="I129" s="381" t="n">
        <v>4</v>
      </c>
      <c r="J129" s="381" t="n">
        <v>256</v>
      </c>
      <c r="K129" s="381" t="n">
        <v>61</v>
      </c>
      <c r="L129" s="381" t="n">
        <v>4</v>
      </c>
      <c r="M129" s="381" t="n">
        <v>35</v>
      </c>
      <c r="N129" s="381" t="n">
        <v>0</v>
      </c>
      <c r="O129" s="381" t="n">
        <v>1</v>
      </c>
      <c r="P129" s="381" t="n">
        <v>1</v>
      </c>
      <c r="Q129" s="381" t="n">
        <v>1</v>
      </c>
      <c r="R129" s="381" t="n">
        <v>32</v>
      </c>
      <c r="S129" s="17"/>
      <c r="T129" s="381" t="n">
        <v>0</v>
      </c>
      <c r="U129" s="381" t="n">
        <v>1</v>
      </c>
      <c r="V129" s="381" t="n">
        <v>5</v>
      </c>
      <c r="W129" s="17"/>
      <c r="X129" s="381" t="n">
        <v>3</v>
      </c>
      <c r="Y129" s="381" t="n">
        <v>22</v>
      </c>
      <c r="Z129" s="381" t="n">
        <v>4</v>
      </c>
      <c r="AA129" s="382"/>
      <c r="AB129" s="382"/>
      <c r="AC129" s="381" t="n">
        <v>0</v>
      </c>
      <c r="AD129" s="381" t="n">
        <v>13</v>
      </c>
      <c r="AE129" s="383" t="n">
        <f aca="false">SUM(I129:AD129)</f>
        <v>443</v>
      </c>
    </row>
    <row r="130" customFormat="false" ht="16.5" hidden="false" customHeight="false" outlineLevel="0" collapsed="false">
      <c r="A130" s="1" t="n">
        <v>105</v>
      </c>
      <c r="B130" s="1" t="n">
        <v>20</v>
      </c>
      <c r="D130" s="1" t="s">
        <v>623</v>
      </c>
      <c r="F130" s="379" t="n">
        <v>325</v>
      </c>
      <c r="G130" s="380" t="s">
        <v>33</v>
      </c>
      <c r="H130" s="76" t="n">
        <v>591</v>
      </c>
      <c r="I130" s="381" t="n">
        <v>4</v>
      </c>
      <c r="J130" s="381" t="n">
        <v>202</v>
      </c>
      <c r="K130" s="381" t="n">
        <v>67</v>
      </c>
      <c r="L130" s="381" t="n">
        <v>1</v>
      </c>
      <c r="M130" s="381" t="n">
        <v>2</v>
      </c>
      <c r="N130" s="381" t="n">
        <v>0</v>
      </c>
      <c r="O130" s="381" t="n">
        <v>0</v>
      </c>
      <c r="P130" s="381" t="n">
        <v>2</v>
      </c>
      <c r="Q130" s="381" t="n">
        <v>0</v>
      </c>
      <c r="R130" s="381" t="n">
        <v>8</v>
      </c>
      <c r="S130" s="17"/>
      <c r="T130" s="381" t="n">
        <v>0</v>
      </c>
      <c r="U130" s="381" t="n">
        <v>1</v>
      </c>
      <c r="V130" s="381" t="n">
        <v>0</v>
      </c>
      <c r="W130" s="17"/>
      <c r="X130" s="381" t="n">
        <v>0</v>
      </c>
      <c r="Y130" s="381" t="n">
        <v>50</v>
      </c>
      <c r="Z130" s="381" t="n">
        <v>0</v>
      </c>
      <c r="AA130" s="382"/>
      <c r="AB130" s="382"/>
      <c r="AC130" s="381" t="n">
        <v>0</v>
      </c>
      <c r="AD130" s="381" t="n">
        <v>6</v>
      </c>
      <c r="AE130" s="383" t="n">
        <f aca="false">SUM(I130:AD130)</f>
        <v>343</v>
      </c>
    </row>
    <row r="131" customFormat="false" ht="16.5" hidden="false" customHeight="false" outlineLevel="0" collapsed="false">
      <c r="A131" s="1" t="n">
        <v>106</v>
      </c>
      <c r="B131" s="1" t="n">
        <v>20</v>
      </c>
      <c r="D131" s="1" t="s">
        <v>623</v>
      </c>
      <c r="F131" s="379" t="n">
        <v>325</v>
      </c>
      <c r="G131" s="380" t="s">
        <v>34</v>
      </c>
      <c r="H131" s="76" t="n">
        <v>591</v>
      </c>
      <c r="I131" s="381" t="n">
        <v>4</v>
      </c>
      <c r="J131" s="381" t="n">
        <v>216</v>
      </c>
      <c r="K131" s="381" t="n">
        <v>68</v>
      </c>
      <c r="L131" s="381" t="n">
        <v>1</v>
      </c>
      <c r="M131" s="381" t="n">
        <v>0</v>
      </c>
      <c r="N131" s="381" t="n">
        <v>0</v>
      </c>
      <c r="O131" s="381" t="n">
        <v>1</v>
      </c>
      <c r="P131" s="381" t="n">
        <v>0</v>
      </c>
      <c r="Q131" s="381" t="n">
        <v>1</v>
      </c>
      <c r="R131" s="381" t="n">
        <v>6</v>
      </c>
      <c r="S131" s="17"/>
      <c r="T131" s="381" t="n">
        <v>0</v>
      </c>
      <c r="U131" s="381" t="n">
        <v>1</v>
      </c>
      <c r="V131" s="381" t="n">
        <v>3</v>
      </c>
      <c r="W131" s="17"/>
      <c r="X131" s="381" t="n">
        <v>2</v>
      </c>
      <c r="Y131" s="381" t="n">
        <v>43</v>
      </c>
      <c r="Z131" s="381" t="n">
        <v>2</v>
      </c>
      <c r="AA131" s="382"/>
      <c r="AB131" s="382"/>
      <c r="AC131" s="381" t="n">
        <v>0</v>
      </c>
      <c r="AD131" s="381" t="n">
        <v>1</v>
      </c>
      <c r="AE131" s="383" t="n">
        <f aca="false">SUM(I131:AD131)</f>
        <v>349</v>
      </c>
    </row>
    <row r="132" customFormat="false" ht="16.5" hidden="false" customHeight="false" outlineLevel="0" collapsed="false">
      <c r="A132" s="1" t="n">
        <v>107</v>
      </c>
      <c r="B132" s="1" t="n">
        <v>20</v>
      </c>
      <c r="D132" s="1" t="s">
        <v>623</v>
      </c>
      <c r="F132" s="379" t="n">
        <v>325</v>
      </c>
      <c r="G132" s="380" t="s">
        <v>35</v>
      </c>
      <c r="H132" s="76" t="n">
        <v>591</v>
      </c>
      <c r="I132" s="381" t="n">
        <v>3</v>
      </c>
      <c r="J132" s="381" t="n">
        <v>177</v>
      </c>
      <c r="K132" s="381" t="n">
        <v>88</v>
      </c>
      <c r="L132" s="381" t="n">
        <v>5</v>
      </c>
      <c r="M132" s="381" t="n">
        <v>0</v>
      </c>
      <c r="N132" s="381" t="n">
        <v>0</v>
      </c>
      <c r="O132" s="381" t="n">
        <v>0</v>
      </c>
      <c r="P132" s="381" t="n">
        <v>3</v>
      </c>
      <c r="Q132" s="381" t="n">
        <v>0</v>
      </c>
      <c r="R132" s="381" t="n">
        <v>8</v>
      </c>
      <c r="S132" s="17"/>
      <c r="T132" s="381" t="n">
        <v>1</v>
      </c>
      <c r="U132" s="381" t="n">
        <v>0</v>
      </c>
      <c r="V132" s="381" t="n">
        <v>4</v>
      </c>
      <c r="W132" s="17"/>
      <c r="X132" s="381" t="n">
        <v>2</v>
      </c>
      <c r="Y132" s="381" t="n">
        <v>47</v>
      </c>
      <c r="Z132" s="381" t="n">
        <v>7</v>
      </c>
      <c r="AA132" s="382"/>
      <c r="AB132" s="382"/>
      <c r="AC132" s="381" t="n">
        <v>0</v>
      </c>
      <c r="AD132" s="381" t="n">
        <v>7</v>
      </c>
      <c r="AE132" s="383" t="n">
        <f aca="false">SUM(I132:AD132)</f>
        <v>352</v>
      </c>
    </row>
    <row r="133" customFormat="false" ht="16.5" hidden="false" customHeight="false" outlineLevel="0" collapsed="false">
      <c r="A133" s="1" t="n">
        <v>108</v>
      </c>
      <c r="B133" s="1" t="n">
        <v>20</v>
      </c>
      <c r="D133" s="1" t="s">
        <v>623</v>
      </c>
      <c r="F133" s="379" t="n">
        <v>326</v>
      </c>
      <c r="G133" s="380" t="s">
        <v>33</v>
      </c>
      <c r="H133" s="76" t="n">
        <v>680</v>
      </c>
      <c r="I133" s="381" t="n">
        <v>4</v>
      </c>
      <c r="J133" s="381" t="n">
        <v>197</v>
      </c>
      <c r="K133" s="381" t="n">
        <v>99</v>
      </c>
      <c r="L133" s="381" t="n">
        <v>1</v>
      </c>
      <c r="M133" s="381" t="n">
        <v>2</v>
      </c>
      <c r="N133" s="381" t="n">
        <v>3</v>
      </c>
      <c r="O133" s="381" t="n">
        <v>0</v>
      </c>
      <c r="P133" s="381" t="n">
        <v>2</v>
      </c>
      <c r="Q133" s="381" t="n">
        <v>2</v>
      </c>
      <c r="R133" s="381" t="n">
        <v>7</v>
      </c>
      <c r="S133" s="17"/>
      <c r="T133" s="381" t="n">
        <v>0</v>
      </c>
      <c r="U133" s="381" t="n">
        <v>1</v>
      </c>
      <c r="V133" s="381" t="n">
        <v>3</v>
      </c>
      <c r="W133" s="17"/>
      <c r="X133" s="381" t="n">
        <v>1</v>
      </c>
      <c r="Y133" s="381" t="n">
        <v>40</v>
      </c>
      <c r="Z133" s="381" t="n">
        <v>2</v>
      </c>
      <c r="AA133" s="382"/>
      <c r="AB133" s="382"/>
      <c r="AC133" s="381" t="n">
        <v>0</v>
      </c>
      <c r="AD133" s="381" t="n">
        <v>7</v>
      </c>
      <c r="AE133" s="383" t="n">
        <f aca="false">SUM(K133:AD133)</f>
        <v>170</v>
      </c>
    </row>
    <row r="134" customFormat="false" ht="16.5" hidden="false" customHeight="false" outlineLevel="0" collapsed="false">
      <c r="A134" s="1" t="n">
        <v>109</v>
      </c>
      <c r="B134" s="1" t="n">
        <v>20</v>
      </c>
      <c r="D134" s="1" t="s">
        <v>623</v>
      </c>
      <c r="F134" s="379" t="n">
        <v>326</v>
      </c>
      <c r="G134" s="380" t="s">
        <v>34</v>
      </c>
      <c r="H134" s="76" t="n">
        <v>680</v>
      </c>
      <c r="I134" s="381" t="n">
        <v>6</v>
      </c>
      <c r="J134" s="381" t="n">
        <v>175</v>
      </c>
      <c r="K134" s="381" t="n">
        <v>108</v>
      </c>
      <c r="L134" s="381" t="n">
        <v>3</v>
      </c>
      <c r="M134" s="381" t="n">
        <v>4</v>
      </c>
      <c r="N134" s="381" t="n">
        <v>2</v>
      </c>
      <c r="O134" s="381" t="n">
        <v>1</v>
      </c>
      <c r="P134" s="381" t="n">
        <v>0</v>
      </c>
      <c r="Q134" s="381" t="n">
        <v>1</v>
      </c>
      <c r="R134" s="381" t="n">
        <v>7</v>
      </c>
      <c r="S134" s="17"/>
      <c r="T134" s="381" t="n">
        <v>0</v>
      </c>
      <c r="U134" s="381" t="n">
        <v>1</v>
      </c>
      <c r="V134" s="381" t="n">
        <v>3</v>
      </c>
      <c r="W134" s="17"/>
      <c r="X134" s="381" t="n">
        <v>0</v>
      </c>
      <c r="Y134" s="381" t="n">
        <v>54</v>
      </c>
      <c r="Z134" s="381" t="n">
        <v>3</v>
      </c>
      <c r="AA134" s="382"/>
      <c r="AB134" s="382"/>
      <c r="AC134" s="381" t="n">
        <v>0</v>
      </c>
      <c r="AD134" s="381" t="n">
        <v>15</v>
      </c>
      <c r="AE134" s="383" t="n">
        <f aca="false">SUM(K134:AD134)</f>
        <v>202</v>
      </c>
    </row>
    <row r="135" customFormat="false" ht="16.5" hidden="false" customHeight="false" outlineLevel="0" collapsed="false">
      <c r="A135" s="1" t="n">
        <v>110</v>
      </c>
      <c r="B135" s="1" t="n">
        <v>20</v>
      </c>
      <c r="D135" s="1" t="s">
        <v>623</v>
      </c>
      <c r="F135" s="379" t="n">
        <v>326</v>
      </c>
      <c r="G135" s="380" t="s">
        <v>35</v>
      </c>
      <c r="H135" s="76" t="n">
        <v>680</v>
      </c>
      <c r="I135" s="381" t="n">
        <v>2</v>
      </c>
      <c r="J135" s="381" t="n">
        <v>203</v>
      </c>
      <c r="K135" s="381" t="n">
        <v>106</v>
      </c>
      <c r="L135" s="381" t="n">
        <v>2</v>
      </c>
      <c r="M135" s="381" t="n">
        <v>3</v>
      </c>
      <c r="N135" s="381" t="n">
        <v>0</v>
      </c>
      <c r="O135" s="381" t="n">
        <v>1</v>
      </c>
      <c r="P135" s="381" t="n">
        <v>0</v>
      </c>
      <c r="Q135" s="381" t="n">
        <v>0</v>
      </c>
      <c r="R135" s="381" t="n">
        <v>8</v>
      </c>
      <c r="S135" s="17"/>
      <c r="T135" s="381" t="n">
        <v>0</v>
      </c>
      <c r="U135" s="381" t="n">
        <v>1</v>
      </c>
      <c r="V135" s="381" t="n">
        <v>0</v>
      </c>
      <c r="W135" s="17"/>
      <c r="X135" s="381" t="n">
        <v>0</v>
      </c>
      <c r="Y135" s="381" t="n">
        <v>48</v>
      </c>
      <c r="Z135" s="381" t="n">
        <v>3</v>
      </c>
      <c r="AA135" s="382"/>
      <c r="AB135" s="382"/>
      <c r="AC135" s="381" t="n">
        <v>0</v>
      </c>
      <c r="AD135" s="381" t="n">
        <v>10</v>
      </c>
      <c r="AE135" s="383" t="n">
        <f aca="false">SUM(I135:AD135)</f>
        <v>387</v>
      </c>
    </row>
    <row r="136" customFormat="false" ht="16.5" hidden="false" customHeight="false" outlineLevel="0" collapsed="false">
      <c r="A136" s="1" t="n">
        <v>111</v>
      </c>
      <c r="B136" s="1" t="n">
        <v>20</v>
      </c>
      <c r="D136" s="1" t="s">
        <v>623</v>
      </c>
      <c r="F136" s="379" t="n">
        <v>327</v>
      </c>
      <c r="G136" s="380" t="s">
        <v>33</v>
      </c>
      <c r="H136" s="76" t="n">
        <v>406</v>
      </c>
      <c r="I136" s="381" t="n">
        <v>2</v>
      </c>
      <c r="J136" s="381" t="n">
        <v>51</v>
      </c>
      <c r="K136" s="381" t="n">
        <v>84</v>
      </c>
      <c r="L136" s="381" t="n">
        <v>0</v>
      </c>
      <c r="M136" s="381" t="n">
        <v>5</v>
      </c>
      <c r="N136" s="381" t="n">
        <v>6</v>
      </c>
      <c r="O136" s="381" t="n">
        <v>6</v>
      </c>
      <c r="P136" s="381" t="n">
        <v>0</v>
      </c>
      <c r="Q136" s="381" t="n">
        <v>0</v>
      </c>
      <c r="R136" s="381" t="n">
        <v>74</v>
      </c>
      <c r="S136" s="17"/>
      <c r="T136" s="381" t="n">
        <v>0</v>
      </c>
      <c r="U136" s="381" t="n">
        <v>3</v>
      </c>
      <c r="V136" s="381" t="n">
        <v>0</v>
      </c>
      <c r="W136" s="17"/>
      <c r="X136" s="381" t="n">
        <v>0</v>
      </c>
      <c r="Y136" s="381" t="n">
        <v>7</v>
      </c>
      <c r="Z136" s="381" t="n">
        <v>2</v>
      </c>
      <c r="AA136" s="17"/>
      <c r="AB136" s="17"/>
      <c r="AC136" s="381" t="n">
        <v>0</v>
      </c>
      <c r="AD136" s="381" t="n">
        <v>6</v>
      </c>
      <c r="AE136" s="383" t="n">
        <f aca="false">SUM(I136:AD136)</f>
        <v>246</v>
      </c>
    </row>
    <row r="137" customFormat="false" ht="16.5" hidden="false" customHeight="false" outlineLevel="0" collapsed="false">
      <c r="A137" s="1" t="n">
        <v>112</v>
      </c>
      <c r="B137" s="1" t="n">
        <v>20</v>
      </c>
      <c r="D137" s="1" t="s">
        <v>623</v>
      </c>
      <c r="F137" s="379" t="n">
        <v>327</v>
      </c>
      <c r="G137" s="380" t="s">
        <v>34</v>
      </c>
      <c r="H137" s="76" t="n">
        <v>406</v>
      </c>
      <c r="I137" s="381" t="n">
        <v>7</v>
      </c>
      <c r="J137" s="381" t="n">
        <v>37</v>
      </c>
      <c r="K137" s="381" t="n">
        <v>108</v>
      </c>
      <c r="L137" s="381" t="n">
        <v>2</v>
      </c>
      <c r="M137" s="381" t="n">
        <v>8</v>
      </c>
      <c r="N137" s="381" t="n">
        <v>3</v>
      </c>
      <c r="O137" s="381" t="n">
        <v>6</v>
      </c>
      <c r="P137" s="381" t="n">
        <v>0</v>
      </c>
      <c r="Q137" s="381" t="n">
        <v>0</v>
      </c>
      <c r="R137" s="381" t="n">
        <v>48</v>
      </c>
      <c r="S137" s="17"/>
      <c r="T137" s="381" t="n">
        <v>0</v>
      </c>
      <c r="U137" s="381" t="n">
        <v>6</v>
      </c>
      <c r="V137" s="381" t="n">
        <v>0</v>
      </c>
      <c r="W137" s="17"/>
      <c r="X137" s="381" t="n">
        <v>0</v>
      </c>
      <c r="Y137" s="381" t="n">
        <v>6</v>
      </c>
      <c r="Z137" s="381" t="n">
        <v>3</v>
      </c>
      <c r="AA137" s="382"/>
      <c r="AB137" s="382"/>
      <c r="AC137" s="381" t="n">
        <v>0</v>
      </c>
      <c r="AD137" s="381" t="n">
        <v>4</v>
      </c>
      <c r="AE137" s="383" t="n">
        <f aca="false">SUM(K137:AD137)</f>
        <v>194</v>
      </c>
    </row>
    <row r="138" customFormat="false" ht="16.5" hidden="false" customHeight="false" outlineLevel="0" collapsed="false">
      <c r="A138" s="1" t="n">
        <v>113</v>
      </c>
      <c r="B138" s="1" t="n">
        <v>20</v>
      </c>
      <c r="D138" s="1" t="s">
        <v>623</v>
      </c>
      <c r="F138" s="379" t="n">
        <v>328</v>
      </c>
      <c r="G138" s="380" t="s">
        <v>33</v>
      </c>
      <c r="H138" s="76" t="n">
        <v>439</v>
      </c>
      <c r="I138" s="381" t="n">
        <v>7</v>
      </c>
      <c r="J138" s="381" t="n">
        <v>91</v>
      </c>
      <c r="K138" s="381" t="n">
        <v>108</v>
      </c>
      <c r="L138" s="381" t="n">
        <v>2</v>
      </c>
      <c r="M138" s="381" t="n">
        <v>15</v>
      </c>
      <c r="N138" s="381" t="n">
        <v>0</v>
      </c>
      <c r="O138" s="381" t="n">
        <v>1</v>
      </c>
      <c r="P138" s="381" t="n">
        <v>0</v>
      </c>
      <c r="Q138" s="381" t="n">
        <v>0</v>
      </c>
      <c r="R138" s="381" t="n">
        <v>37</v>
      </c>
      <c r="S138" s="17"/>
      <c r="T138" s="381" t="n">
        <v>0</v>
      </c>
      <c r="U138" s="381" t="n">
        <v>3</v>
      </c>
      <c r="V138" s="381" t="n">
        <v>0</v>
      </c>
      <c r="W138" s="17"/>
      <c r="X138" s="381" t="n">
        <v>1</v>
      </c>
      <c r="Y138" s="381" t="n">
        <v>4</v>
      </c>
      <c r="Z138" s="381" t="n">
        <v>0</v>
      </c>
      <c r="AA138" s="382"/>
      <c r="AB138" s="382"/>
      <c r="AC138" s="381" t="n">
        <v>0</v>
      </c>
      <c r="AD138" s="381" t="n">
        <v>5</v>
      </c>
      <c r="AE138" s="383" t="n">
        <f aca="false">SUM(I138:AD138)</f>
        <v>274</v>
      </c>
    </row>
    <row r="139" customFormat="false" ht="16.5" hidden="false" customHeight="false" outlineLevel="0" collapsed="false">
      <c r="A139" s="1" t="n">
        <v>114</v>
      </c>
      <c r="B139" s="1" t="n">
        <v>20</v>
      </c>
      <c r="D139" s="1" t="s">
        <v>623</v>
      </c>
      <c r="F139" s="379" t="n">
        <v>328</v>
      </c>
      <c r="G139" s="380" t="s">
        <v>34</v>
      </c>
      <c r="H139" s="76" t="n">
        <v>439</v>
      </c>
      <c r="I139" s="381" t="n">
        <v>8</v>
      </c>
      <c r="J139" s="381" t="n">
        <v>94</v>
      </c>
      <c r="K139" s="381" t="n">
        <v>97</v>
      </c>
      <c r="L139" s="381" t="n">
        <v>0</v>
      </c>
      <c r="M139" s="381" t="n">
        <v>11</v>
      </c>
      <c r="N139" s="381" t="n">
        <v>0</v>
      </c>
      <c r="O139" s="381" t="n">
        <v>2</v>
      </c>
      <c r="P139" s="381" t="n">
        <v>0</v>
      </c>
      <c r="Q139" s="381" t="n">
        <v>0</v>
      </c>
      <c r="R139" s="381" t="n">
        <v>23</v>
      </c>
      <c r="S139" s="17"/>
      <c r="T139" s="381" t="n">
        <v>0</v>
      </c>
      <c r="U139" s="381" t="n">
        <v>4</v>
      </c>
      <c r="V139" s="381" t="n">
        <v>0</v>
      </c>
      <c r="W139" s="17"/>
      <c r="X139" s="381" t="n">
        <v>2</v>
      </c>
      <c r="Y139" s="381" t="n">
        <v>6</v>
      </c>
      <c r="Z139" s="381" t="n">
        <v>0</v>
      </c>
      <c r="AA139" s="382"/>
      <c r="AB139" s="382"/>
      <c r="AC139" s="381" t="n">
        <v>0</v>
      </c>
      <c r="AD139" s="381" t="n">
        <v>5</v>
      </c>
      <c r="AE139" s="383" t="n">
        <f aca="false">SUM(K139:AD139)</f>
        <v>150</v>
      </c>
    </row>
    <row r="140" customFormat="false" ht="16.5" hidden="false" customHeight="false" outlineLevel="0" collapsed="false">
      <c r="A140" s="1" t="n">
        <v>115</v>
      </c>
      <c r="B140" s="1" t="n">
        <v>20</v>
      </c>
      <c r="D140" s="1" t="s">
        <v>623</v>
      </c>
      <c r="F140" s="379" t="n">
        <v>329</v>
      </c>
      <c r="G140" s="380" t="s">
        <v>33</v>
      </c>
      <c r="H140" s="76" t="n">
        <v>738</v>
      </c>
      <c r="I140" s="381" t="n">
        <v>11</v>
      </c>
      <c r="J140" s="381" t="n">
        <v>165</v>
      </c>
      <c r="K140" s="381" t="n">
        <v>111</v>
      </c>
      <c r="L140" s="381" t="n">
        <v>1</v>
      </c>
      <c r="M140" s="381" t="n">
        <v>11</v>
      </c>
      <c r="N140" s="381" t="n">
        <v>0</v>
      </c>
      <c r="O140" s="381" t="n">
        <v>8</v>
      </c>
      <c r="P140" s="381" t="n">
        <v>1</v>
      </c>
      <c r="Q140" s="381" t="n">
        <v>1</v>
      </c>
      <c r="R140" s="381" t="n">
        <v>52</v>
      </c>
      <c r="S140" s="17"/>
      <c r="T140" s="381" t="n">
        <v>0</v>
      </c>
      <c r="U140" s="381" t="n">
        <v>2</v>
      </c>
      <c r="V140" s="381" t="n">
        <v>2</v>
      </c>
      <c r="W140" s="17"/>
      <c r="X140" s="381" t="n">
        <v>5</v>
      </c>
      <c r="Y140" s="381" t="n">
        <v>10</v>
      </c>
      <c r="Z140" s="381" t="n">
        <v>1</v>
      </c>
      <c r="AA140" s="382"/>
      <c r="AB140" s="382"/>
      <c r="AC140" s="381" t="n">
        <v>0</v>
      </c>
      <c r="AD140" s="381" t="n">
        <v>11</v>
      </c>
      <c r="AE140" s="383" t="n">
        <f aca="false">SUM(K140:AD140)</f>
        <v>216</v>
      </c>
    </row>
    <row r="141" customFormat="false" ht="17.25" hidden="false" customHeight="false" outlineLevel="0" collapsed="false">
      <c r="A141" s="1" t="n">
        <v>116</v>
      </c>
      <c r="B141" s="1" t="n">
        <v>20</v>
      </c>
      <c r="D141" s="1" t="s">
        <v>623</v>
      </c>
      <c r="F141" s="379" t="n">
        <v>332</v>
      </c>
      <c r="G141" s="380" t="s">
        <v>33</v>
      </c>
      <c r="H141" s="315" t="n">
        <v>572</v>
      </c>
      <c r="I141" s="381" t="n">
        <v>8</v>
      </c>
      <c r="J141" s="381" t="n">
        <v>57</v>
      </c>
      <c r="K141" s="381" t="n">
        <v>99</v>
      </c>
      <c r="L141" s="381" t="n">
        <v>21</v>
      </c>
      <c r="M141" s="381" t="n">
        <v>14</v>
      </c>
      <c r="N141" s="381" t="n">
        <v>0</v>
      </c>
      <c r="O141" s="381" t="n">
        <v>14</v>
      </c>
      <c r="P141" s="381" t="n">
        <v>2</v>
      </c>
      <c r="Q141" s="381" t="n">
        <v>3</v>
      </c>
      <c r="R141" s="381" t="n">
        <v>15</v>
      </c>
      <c r="S141" s="17"/>
      <c r="T141" s="381" t="n">
        <v>0</v>
      </c>
      <c r="U141" s="381" t="n">
        <v>1</v>
      </c>
      <c r="V141" s="381" t="n">
        <v>0</v>
      </c>
      <c r="W141" s="17"/>
      <c r="X141" s="381" t="n">
        <v>4</v>
      </c>
      <c r="Y141" s="381" t="n">
        <v>50</v>
      </c>
      <c r="Z141" s="381" t="n">
        <v>1</v>
      </c>
      <c r="AA141" s="382"/>
      <c r="AB141" s="382"/>
      <c r="AC141" s="381" t="n">
        <v>0</v>
      </c>
      <c r="AD141" s="381" t="n">
        <v>8</v>
      </c>
      <c r="AE141" s="383" t="n">
        <f aca="false">SUM(I141:AD141)</f>
        <v>297</v>
      </c>
    </row>
    <row r="142" customFormat="false" ht="16.5" hidden="false" customHeight="false" outlineLevel="0" collapsed="false">
      <c r="C142" s="29" t="s">
        <v>65</v>
      </c>
      <c r="D142" s="30" t="s">
        <v>66</v>
      </c>
      <c r="E142" s="30"/>
      <c r="F142" s="68"/>
      <c r="G142" s="68"/>
      <c r="H142" s="69" t="n">
        <f aca="false">SUM(H26:H141)</f>
        <v>66299</v>
      </c>
      <c r="I142" s="69" t="n">
        <f aca="false">SUM(I26:I141)</f>
        <v>816</v>
      </c>
      <c r="J142" s="69" t="n">
        <f aca="false">SUM(J26:J141)</f>
        <v>10477</v>
      </c>
      <c r="K142" s="69" t="n">
        <f aca="false">SUM(K26:K141)</f>
        <v>10525</v>
      </c>
      <c r="L142" s="69" t="n">
        <f aca="false">SUM(L26:L141)</f>
        <v>574</v>
      </c>
      <c r="M142" s="69" t="n">
        <f aca="false">SUM(M26:M141)</f>
        <v>1344</v>
      </c>
      <c r="N142" s="69" t="n">
        <f aca="false">SUM(N26:N141)</f>
        <v>926</v>
      </c>
      <c r="O142" s="69" t="n">
        <f aca="false">SUM(O26:O141)</f>
        <v>307</v>
      </c>
      <c r="P142" s="69" t="n">
        <f aca="false">SUM(P26:P141)</f>
        <v>164</v>
      </c>
      <c r="Q142" s="69" t="n">
        <f aca="false">SUM(Q26:Q141)</f>
        <v>127</v>
      </c>
      <c r="R142" s="69" t="n">
        <f aca="false">SUM(R26:R141)</f>
        <v>3247</v>
      </c>
      <c r="S142" s="69" t="n">
        <f aca="false">SUM(S26:S141)</f>
        <v>0</v>
      </c>
      <c r="T142" s="69" t="n">
        <f aca="false">SUM(T26:T141)</f>
        <v>40</v>
      </c>
      <c r="U142" s="69" t="n">
        <f aca="false">SUM(U26:U141)</f>
        <v>269</v>
      </c>
      <c r="V142" s="69" t="n">
        <f aca="false">SUM(V26:V141)</f>
        <v>222</v>
      </c>
      <c r="W142" s="69" t="n">
        <f aca="false">SUM(W26:W141)</f>
        <v>0</v>
      </c>
      <c r="X142" s="69" t="n">
        <f aca="false">SUM(X26:X141)</f>
        <v>618</v>
      </c>
      <c r="Y142" s="69" t="n">
        <f aca="false">SUM(Y26:Y141)</f>
        <v>7324</v>
      </c>
      <c r="Z142" s="69" t="n">
        <f aca="false">SUM(Z26:Z141)</f>
        <v>1053</v>
      </c>
      <c r="AA142" s="69" t="n">
        <f aca="false">SUM(AA26:AA141)</f>
        <v>0</v>
      </c>
      <c r="AB142" s="70" t="n">
        <f aca="false">SUM(AB26:AB141)</f>
        <v>0</v>
      </c>
      <c r="AC142" s="70" t="n">
        <f aca="false">SUM(AC26:AC141)</f>
        <v>8</v>
      </c>
      <c r="AD142" s="70" t="n">
        <f aca="false">SUM(AD26:AD141)</f>
        <v>1297</v>
      </c>
      <c r="AE142" s="385" t="n">
        <f aca="false">SUM(AE26:AE141)</f>
        <v>36958</v>
      </c>
    </row>
    <row r="143" customFormat="false" ht="16.5" hidden="false" customHeight="false" outlineLevel="0" collapsed="false">
      <c r="C143" s="386"/>
      <c r="D143" s="44"/>
      <c r="E143" s="44"/>
      <c r="F143" s="44"/>
      <c r="G143" s="44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387"/>
      <c r="AC143" s="387"/>
      <c r="AD143" s="387"/>
      <c r="AE143" s="267"/>
    </row>
    <row r="144" customFormat="false" ht="16.5" hidden="false" customHeight="false" outlineLevel="0" collapsed="false">
      <c r="A144" s="388" t="s">
        <v>626</v>
      </c>
      <c r="B144" s="388"/>
      <c r="C144" s="388"/>
      <c r="D144" s="388"/>
      <c r="E144" s="388"/>
      <c r="F144" s="388"/>
      <c r="G144" s="388"/>
      <c r="H144" s="388"/>
      <c r="I144" s="388"/>
      <c r="J144" s="388"/>
      <c r="K144" s="388"/>
      <c r="L144" s="388"/>
      <c r="M144" s="388"/>
      <c r="N144" s="388"/>
      <c r="O144" s="388"/>
      <c r="P144" s="388"/>
      <c r="Q144" s="388"/>
      <c r="R144" s="388"/>
      <c r="S144" s="388"/>
      <c r="T144" s="388"/>
      <c r="U144" s="388"/>
      <c r="V144" s="388"/>
      <c r="W144" s="388"/>
      <c r="X144" s="388"/>
      <c r="Y144" s="388"/>
      <c r="Z144" s="388"/>
      <c r="AA144" s="388"/>
      <c r="AB144" s="388"/>
      <c r="AC144" s="275"/>
      <c r="AD144" s="275"/>
      <c r="AE144" s="275"/>
    </row>
    <row r="145" customFormat="false" ht="16.5" hidden="false" customHeight="false" outlineLevel="0" collapsed="false">
      <c r="F145" s="3"/>
      <c r="G145" s="3"/>
      <c r="AB145" s="275"/>
      <c r="AC145" s="275"/>
      <c r="AD145" s="275"/>
      <c r="AE145" s="275"/>
    </row>
    <row r="146" customFormat="false" ht="16.5" hidden="false" customHeight="true" outlineLevel="0" collapsed="false">
      <c r="C146" s="29" t="s">
        <v>67</v>
      </c>
      <c r="D146" s="32" t="s">
        <v>68</v>
      </c>
      <c r="E146" s="32"/>
      <c r="F146" s="32"/>
      <c r="G146" s="32"/>
      <c r="H146" s="57" t="s">
        <v>8</v>
      </c>
      <c r="I146" s="58" t="s">
        <v>9</v>
      </c>
      <c r="J146" s="58" t="s">
        <v>10</v>
      </c>
      <c r="K146" s="58" t="s">
        <v>11</v>
      </c>
      <c r="L146" s="58" t="s">
        <v>12</v>
      </c>
      <c r="M146" s="58" t="s">
        <v>13</v>
      </c>
      <c r="N146" s="58" t="s">
        <v>14</v>
      </c>
      <c r="O146" s="58" t="s">
        <v>15</v>
      </c>
      <c r="P146" s="58" t="s">
        <v>16</v>
      </c>
      <c r="Q146" s="58" t="s">
        <v>17</v>
      </c>
      <c r="R146" s="58" t="s">
        <v>18</v>
      </c>
      <c r="S146" s="58" t="s">
        <v>19</v>
      </c>
      <c r="T146" s="58" t="s">
        <v>20</v>
      </c>
      <c r="U146" s="58" t="s">
        <v>24</v>
      </c>
      <c r="V146" s="58" t="s">
        <v>25</v>
      </c>
      <c r="W146" s="58" t="s">
        <v>26</v>
      </c>
      <c r="X146" s="58" t="s">
        <v>27</v>
      </c>
      <c r="Y146" s="58" t="s">
        <v>28</v>
      </c>
      <c r="Z146" s="58" t="s">
        <v>29</v>
      </c>
      <c r="AA146" s="58" t="s">
        <v>30</v>
      </c>
      <c r="AB146" s="389" t="s">
        <v>31</v>
      </c>
      <c r="AC146" s="275"/>
      <c r="AD146" s="275"/>
      <c r="AE146" s="275"/>
    </row>
    <row r="147" customFormat="false" ht="16.5" hidden="false" customHeight="false" outlineLevel="0" collapsed="false">
      <c r="D147" s="32"/>
      <c r="E147" s="32"/>
      <c r="F147" s="32"/>
      <c r="G147" s="32"/>
      <c r="H147" s="20" t="n">
        <f aca="false">H142</f>
        <v>66299</v>
      </c>
      <c r="I147" s="20" t="n">
        <f aca="false">I142+134</f>
        <v>950</v>
      </c>
      <c r="J147" s="20" t="n">
        <f aca="false">J142+111</f>
        <v>10588</v>
      </c>
      <c r="K147" s="20" t="n">
        <f aca="false">K142+135</f>
        <v>10660</v>
      </c>
      <c r="L147" s="20" t="n">
        <f aca="false">L142+111</f>
        <v>685</v>
      </c>
      <c r="M147" s="20" t="n">
        <f aca="false">M142</f>
        <v>1344</v>
      </c>
      <c r="N147" s="20" t="n">
        <f aca="false">N142</f>
        <v>926</v>
      </c>
      <c r="O147" s="20" t="n">
        <f aca="false">O142</f>
        <v>307</v>
      </c>
      <c r="P147" s="20" t="n">
        <f aca="false">P142</f>
        <v>164</v>
      </c>
      <c r="Q147" s="20" t="n">
        <f aca="false">Q142</f>
        <v>127</v>
      </c>
      <c r="R147" s="20" t="n">
        <f aca="false">R142</f>
        <v>3247</v>
      </c>
      <c r="S147" s="20" t="n">
        <f aca="false">S142</f>
        <v>0</v>
      </c>
      <c r="T147" s="20" t="n">
        <f aca="false">T142</f>
        <v>40</v>
      </c>
      <c r="U147" s="20" t="n">
        <f aca="false">X142</f>
        <v>618</v>
      </c>
      <c r="V147" s="20" t="n">
        <f aca="false">Y142</f>
        <v>7324</v>
      </c>
      <c r="W147" s="20" t="n">
        <f aca="false">Z142</f>
        <v>1053</v>
      </c>
      <c r="X147" s="20" t="n">
        <f aca="false">AA142</f>
        <v>0</v>
      </c>
      <c r="Y147" s="20" t="n">
        <f aca="false">AB142</f>
        <v>0</v>
      </c>
      <c r="Z147" s="20" t="n">
        <f aca="false">AC142</f>
        <v>8</v>
      </c>
      <c r="AA147" s="20" t="n">
        <f aca="false">AD142</f>
        <v>1297</v>
      </c>
      <c r="AB147" s="17" t="n">
        <f aca="false">AE142</f>
        <v>36958</v>
      </c>
      <c r="AC147" s="275"/>
      <c r="AD147" s="275"/>
      <c r="AE147" s="275"/>
    </row>
    <row r="148" customFormat="false" ht="16.5" hidden="false" customHeight="false" outlineLevel="0" collapsed="false">
      <c r="F148" s="3"/>
      <c r="G148" s="3"/>
      <c r="AB148" s="275"/>
      <c r="AC148" s="275"/>
      <c r="AD148" s="275"/>
      <c r="AE148" s="275"/>
    </row>
    <row r="149" customFormat="false" ht="30.75" hidden="false" customHeight="true" outlineLevel="0" collapsed="false">
      <c r="C149" s="29" t="s">
        <v>69</v>
      </c>
      <c r="D149" s="32" t="s">
        <v>70</v>
      </c>
      <c r="E149" s="32"/>
      <c r="F149" s="32"/>
      <c r="G149" s="32"/>
      <c r="H149" s="57" t="s">
        <v>8</v>
      </c>
      <c r="I149" s="375" t="s">
        <v>71</v>
      </c>
      <c r="J149" s="375"/>
      <c r="K149" s="375" t="s">
        <v>72</v>
      </c>
      <c r="L149" s="375"/>
      <c r="M149" s="58" t="s">
        <v>13</v>
      </c>
      <c r="N149" s="58" t="s">
        <v>14</v>
      </c>
      <c r="O149" s="58" t="s">
        <v>15</v>
      </c>
      <c r="P149" s="58" t="s">
        <v>16</v>
      </c>
      <c r="Q149" s="58" t="s">
        <v>17</v>
      </c>
      <c r="R149" s="58" t="s">
        <v>18</v>
      </c>
      <c r="S149" s="58" t="s">
        <v>19</v>
      </c>
      <c r="T149" s="58" t="s">
        <v>20</v>
      </c>
      <c r="U149" s="58" t="s">
        <v>24</v>
      </c>
      <c r="V149" s="58" t="s">
        <v>25</v>
      </c>
      <c r="W149" s="58" t="s">
        <v>26</v>
      </c>
      <c r="X149" s="58" t="s">
        <v>27</v>
      </c>
      <c r="Y149" s="58" t="s">
        <v>28</v>
      </c>
      <c r="Z149" s="58" t="s">
        <v>29</v>
      </c>
      <c r="AA149" s="58" t="s">
        <v>30</v>
      </c>
      <c r="AB149" s="389" t="s">
        <v>31</v>
      </c>
      <c r="AC149" s="275"/>
      <c r="AD149" s="275"/>
      <c r="AE149" s="275"/>
    </row>
    <row r="150" customFormat="false" ht="16.5" hidden="false" customHeight="false" outlineLevel="0" collapsed="false">
      <c r="D150" s="32"/>
      <c r="E150" s="32"/>
      <c r="F150" s="32"/>
      <c r="G150" s="32"/>
      <c r="H150" s="20" t="n">
        <f aca="false">H142</f>
        <v>66299</v>
      </c>
      <c r="I150" s="35" t="n">
        <f aca="false">I147+K147</f>
        <v>11610</v>
      </c>
      <c r="J150" s="35"/>
      <c r="K150" s="35" t="n">
        <f aca="false">J147+L147</f>
        <v>11273</v>
      </c>
      <c r="L150" s="35"/>
      <c r="M150" s="20" t="n">
        <f aca="false">M147</f>
        <v>1344</v>
      </c>
      <c r="N150" s="20" t="n">
        <f aca="false">N147</f>
        <v>926</v>
      </c>
      <c r="O150" s="20" t="n">
        <f aca="false">O147</f>
        <v>307</v>
      </c>
      <c r="P150" s="20" t="n">
        <f aca="false">P147</f>
        <v>164</v>
      </c>
      <c r="Q150" s="20" t="n">
        <f aca="false">Q147</f>
        <v>127</v>
      </c>
      <c r="R150" s="20" t="n">
        <f aca="false">R147</f>
        <v>3247</v>
      </c>
      <c r="S150" s="20" t="s">
        <v>148</v>
      </c>
      <c r="T150" s="20" t="n">
        <f aca="false">T147</f>
        <v>40</v>
      </c>
      <c r="U150" s="20" t="n">
        <f aca="false">U147</f>
        <v>618</v>
      </c>
      <c r="V150" s="20" t="n">
        <f aca="false">V147</f>
        <v>7324</v>
      </c>
      <c r="W150" s="20" t="n">
        <f aca="false">W147</f>
        <v>1053</v>
      </c>
      <c r="X150" s="20" t="s">
        <v>148</v>
      </c>
      <c r="Y150" s="20" t="s">
        <v>148</v>
      </c>
      <c r="Z150" s="20" t="n">
        <f aca="false">Z147</f>
        <v>8</v>
      </c>
      <c r="AA150" s="20" t="n">
        <f aca="false">AA147</f>
        <v>1297</v>
      </c>
      <c r="AB150" s="17" t="n">
        <f aca="false">AB147</f>
        <v>36958</v>
      </c>
      <c r="AC150" s="275"/>
      <c r="AD150" s="275"/>
      <c r="AE150" s="275"/>
    </row>
    <row r="151" customFormat="false" ht="16.5" hidden="false" customHeight="false" outlineLevel="0" collapsed="false">
      <c r="D151" s="235"/>
      <c r="E151" s="235"/>
      <c r="F151" s="235"/>
      <c r="G151" s="235"/>
      <c r="H151" s="81"/>
      <c r="I151" s="230"/>
      <c r="J151" s="230"/>
      <c r="K151" s="230"/>
      <c r="L151" s="230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253"/>
      <c r="AC151" s="275"/>
      <c r="AD151" s="275"/>
      <c r="AE151" s="275"/>
    </row>
    <row r="152" customFormat="false" ht="16.5" hidden="false" customHeight="true" outlineLevel="0" collapsed="false">
      <c r="D152" s="390" t="s">
        <v>627</v>
      </c>
      <c r="E152" s="390"/>
      <c r="F152" s="235"/>
      <c r="G152" s="235"/>
      <c r="H152" s="81"/>
      <c r="I152" s="230"/>
      <c r="J152" s="230"/>
      <c r="K152" s="230"/>
      <c r="L152" s="230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253"/>
      <c r="AC152" s="275"/>
      <c r="AD152" s="275"/>
      <c r="AE152" s="275"/>
    </row>
    <row r="153" customFormat="false" ht="16.5" hidden="false" customHeight="true" outlineLevel="0" collapsed="false">
      <c r="D153" s="390" t="s">
        <v>628</v>
      </c>
      <c r="E153" s="390"/>
      <c r="F153" s="235"/>
      <c r="G153" s="235"/>
      <c r="H153" s="81"/>
      <c r="I153" s="230"/>
      <c r="J153" s="230"/>
      <c r="K153" s="230"/>
      <c r="L153" s="230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253"/>
      <c r="AC153" s="275"/>
      <c r="AD153" s="275"/>
      <c r="AE153" s="275"/>
    </row>
    <row r="154" customFormat="false" ht="16.5" hidden="false" customHeight="true" outlineLevel="0" collapsed="false">
      <c r="D154" s="390" t="s">
        <v>629</v>
      </c>
      <c r="E154" s="390"/>
    </row>
    <row r="156" customFormat="false" ht="33" hidden="false" customHeight="false" outlineLevel="0" collapsed="false">
      <c r="A156" s="370" t="s">
        <v>1</v>
      </c>
      <c r="B156" s="371" t="s">
        <v>2</v>
      </c>
      <c r="C156" s="372" t="s">
        <v>3</v>
      </c>
      <c r="D156" s="370" t="s">
        <v>4</v>
      </c>
      <c r="E156" s="370" t="s">
        <v>5</v>
      </c>
      <c r="F156" s="373" t="s">
        <v>6</v>
      </c>
      <c r="G156" s="373" t="s">
        <v>7</v>
      </c>
      <c r="H156" s="373" t="s">
        <v>8</v>
      </c>
      <c r="I156" s="58" t="s">
        <v>9</v>
      </c>
      <c r="J156" s="58" t="s">
        <v>10</v>
      </c>
      <c r="K156" s="58" t="s">
        <v>11</v>
      </c>
      <c r="L156" s="58" t="s">
        <v>12</v>
      </c>
      <c r="M156" s="58" t="s">
        <v>13</v>
      </c>
      <c r="N156" s="58" t="s">
        <v>14</v>
      </c>
      <c r="O156" s="58" t="s">
        <v>15</v>
      </c>
      <c r="P156" s="58" t="s">
        <v>16</v>
      </c>
      <c r="Q156" s="58" t="s">
        <v>17</v>
      </c>
      <c r="R156" s="58" t="s">
        <v>18</v>
      </c>
      <c r="S156" s="58" t="s">
        <v>19</v>
      </c>
      <c r="T156" s="58" t="s">
        <v>20</v>
      </c>
      <c r="U156" s="374" t="s">
        <v>21</v>
      </c>
      <c r="V156" s="374" t="s">
        <v>22</v>
      </c>
      <c r="W156" s="374" t="s">
        <v>23</v>
      </c>
      <c r="X156" s="58" t="s">
        <v>24</v>
      </c>
      <c r="Y156" s="58" t="s">
        <v>25</v>
      </c>
      <c r="Z156" s="58" t="s">
        <v>26</v>
      </c>
      <c r="AA156" s="58" t="s">
        <v>27</v>
      </c>
      <c r="AB156" s="58" t="s">
        <v>28</v>
      </c>
      <c r="AC156" s="375" t="s">
        <v>630</v>
      </c>
      <c r="AD156" s="58" t="s">
        <v>29</v>
      </c>
      <c r="AE156" s="58" t="s">
        <v>30</v>
      </c>
      <c r="AF156" s="58" t="s">
        <v>31</v>
      </c>
    </row>
    <row r="157" customFormat="false" ht="16.5" hidden="false" customHeight="false" outlineLevel="0" collapsed="false">
      <c r="A157" s="11" t="n">
        <v>1</v>
      </c>
      <c r="B157" s="12" t="n">
        <v>20</v>
      </c>
      <c r="C157" s="13" t="n">
        <v>127</v>
      </c>
      <c r="D157" s="17" t="s">
        <v>631</v>
      </c>
      <c r="E157" s="17"/>
      <c r="F157" s="16" t="n">
        <v>838</v>
      </c>
      <c r="G157" s="17" t="s">
        <v>33</v>
      </c>
      <c r="H157" s="37" t="n">
        <v>509</v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38"/>
      <c r="V157" s="38"/>
      <c r="W157" s="38"/>
      <c r="X157" s="20"/>
      <c r="Y157" s="20"/>
      <c r="Z157" s="20"/>
      <c r="AA157" s="20"/>
      <c r="AB157" s="20"/>
      <c r="AC157" s="20" t="n">
        <v>278</v>
      </c>
      <c r="AD157" s="20" t="n">
        <v>0</v>
      </c>
      <c r="AE157" s="20" t="n">
        <v>42</v>
      </c>
      <c r="AF157" s="20" t="n">
        <f aca="false">SUM(I157:AE157)</f>
        <v>320</v>
      </c>
    </row>
    <row r="158" customFormat="false" ht="16.5" hidden="false" customHeight="false" outlineLevel="0" collapsed="false">
      <c r="A158" s="11" t="n">
        <v>2</v>
      </c>
      <c r="B158" s="12" t="n">
        <v>20</v>
      </c>
      <c r="C158" s="13" t="n">
        <v>127</v>
      </c>
      <c r="D158" s="17" t="s">
        <v>631</v>
      </c>
      <c r="E158" s="17"/>
      <c r="F158" s="16" t="n">
        <v>838</v>
      </c>
      <c r="G158" s="17" t="s">
        <v>34</v>
      </c>
      <c r="H158" s="37" t="n">
        <v>508</v>
      </c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38"/>
      <c r="V158" s="38"/>
      <c r="W158" s="38"/>
      <c r="X158" s="20"/>
      <c r="Y158" s="20"/>
      <c r="Z158" s="20"/>
      <c r="AA158" s="20"/>
      <c r="AB158" s="20"/>
      <c r="AC158" s="20" t="n">
        <v>311</v>
      </c>
      <c r="AD158" s="20" t="n">
        <v>0</v>
      </c>
      <c r="AE158" s="20" t="n">
        <v>27</v>
      </c>
      <c r="AF158" s="20" t="n">
        <f aca="false">SUM(I158:AE158)</f>
        <v>338</v>
      </c>
    </row>
    <row r="159" customFormat="false" ht="16.5" hidden="false" customHeight="false" outlineLevel="0" collapsed="false">
      <c r="A159" s="11" t="n">
        <v>3</v>
      </c>
      <c r="B159" s="12" t="n">
        <v>20</v>
      </c>
      <c r="C159" s="13" t="n">
        <v>127</v>
      </c>
      <c r="D159" s="17" t="s">
        <v>631</v>
      </c>
      <c r="E159" s="17"/>
      <c r="F159" s="16" t="n">
        <v>838</v>
      </c>
      <c r="G159" s="17" t="s">
        <v>35</v>
      </c>
      <c r="H159" s="37" t="n">
        <v>508</v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38"/>
      <c r="V159" s="38"/>
      <c r="W159" s="38"/>
      <c r="X159" s="20"/>
      <c r="Y159" s="20"/>
      <c r="Z159" s="20"/>
      <c r="AA159" s="20"/>
      <c r="AB159" s="20"/>
      <c r="AC159" s="20" t="n">
        <v>295</v>
      </c>
      <c r="AD159" s="20" t="n">
        <v>0</v>
      </c>
      <c r="AE159" s="20" t="n">
        <v>22</v>
      </c>
      <c r="AF159" s="20" t="n">
        <f aca="false">SUM(I159:AE159)</f>
        <v>317</v>
      </c>
    </row>
    <row r="160" customFormat="false" ht="16.5" hidden="false" customHeight="false" outlineLevel="0" collapsed="false">
      <c r="A160" s="11" t="n">
        <v>4</v>
      </c>
      <c r="B160" s="12" t="n">
        <v>20</v>
      </c>
      <c r="C160" s="13" t="n">
        <v>127</v>
      </c>
      <c r="D160" s="17" t="s">
        <v>631</v>
      </c>
      <c r="E160" s="17"/>
      <c r="F160" s="16" t="n">
        <v>839</v>
      </c>
      <c r="G160" s="17" t="s">
        <v>33</v>
      </c>
      <c r="H160" s="37" t="n">
        <v>512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38"/>
      <c r="V160" s="38"/>
      <c r="W160" s="38"/>
      <c r="X160" s="20"/>
      <c r="Y160" s="20"/>
      <c r="Z160" s="20"/>
      <c r="AA160" s="20"/>
      <c r="AB160" s="20"/>
      <c r="AC160" s="20" t="n">
        <v>310</v>
      </c>
      <c r="AD160" s="20" t="n">
        <v>0</v>
      </c>
      <c r="AE160" s="20" t="n">
        <v>39</v>
      </c>
      <c r="AF160" s="20" t="n">
        <f aca="false">SUM(I160:AE160)</f>
        <v>349</v>
      </c>
    </row>
    <row r="161" customFormat="false" ht="16.5" hidden="false" customHeight="false" outlineLevel="0" collapsed="false">
      <c r="A161" s="11" t="n">
        <v>5</v>
      </c>
      <c r="B161" s="12" t="n">
        <v>20</v>
      </c>
      <c r="C161" s="13" t="n">
        <v>127</v>
      </c>
      <c r="D161" s="17" t="s">
        <v>631</v>
      </c>
      <c r="E161" s="17"/>
      <c r="F161" s="16" t="n">
        <v>839</v>
      </c>
      <c r="G161" s="17" t="s">
        <v>34</v>
      </c>
      <c r="H161" s="37" t="n">
        <v>512</v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38"/>
      <c r="V161" s="38"/>
      <c r="W161" s="38"/>
      <c r="X161" s="20"/>
      <c r="Y161" s="20"/>
      <c r="Z161" s="20"/>
      <c r="AA161" s="20"/>
      <c r="AB161" s="20"/>
      <c r="AC161" s="20" t="n">
        <v>279</v>
      </c>
      <c r="AD161" s="20" t="n">
        <v>0</v>
      </c>
      <c r="AE161" s="20" t="n">
        <v>57</v>
      </c>
      <c r="AF161" s="20" t="n">
        <f aca="false">SUM(I161:AE161)</f>
        <v>336</v>
      </c>
    </row>
    <row r="162" customFormat="false" ht="16.5" hidden="false" customHeight="false" outlineLevel="0" collapsed="false">
      <c r="A162" s="11" t="n">
        <v>6</v>
      </c>
      <c r="B162" s="12" t="n">
        <v>20</v>
      </c>
      <c r="C162" s="13" t="n">
        <v>127</v>
      </c>
      <c r="D162" s="17" t="s">
        <v>631</v>
      </c>
      <c r="E162" s="17"/>
      <c r="F162" s="16" t="n">
        <v>840</v>
      </c>
      <c r="G162" s="17" t="s">
        <v>33</v>
      </c>
      <c r="H162" s="37" t="n">
        <v>632</v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38"/>
      <c r="V162" s="38"/>
      <c r="W162" s="38"/>
      <c r="X162" s="20"/>
      <c r="Y162" s="20"/>
      <c r="Z162" s="20"/>
      <c r="AA162" s="20"/>
      <c r="AB162" s="20"/>
      <c r="AC162" s="20" t="n">
        <v>381</v>
      </c>
      <c r="AD162" s="20" t="n">
        <v>0</v>
      </c>
      <c r="AE162" s="20" t="n">
        <v>0</v>
      </c>
      <c r="AF162" s="20" t="n">
        <f aca="false">SUM(I162:AE162)</f>
        <v>381</v>
      </c>
    </row>
    <row r="163" customFormat="false" ht="16.5" hidden="false" customHeight="false" outlineLevel="0" collapsed="false">
      <c r="A163" s="11" t="n">
        <v>7</v>
      </c>
      <c r="B163" s="12" t="n">
        <v>20</v>
      </c>
      <c r="C163" s="13" t="n">
        <v>127</v>
      </c>
      <c r="D163" s="17" t="s">
        <v>631</v>
      </c>
      <c r="E163" s="17"/>
      <c r="F163" s="16" t="n">
        <v>840</v>
      </c>
      <c r="G163" s="17" t="s">
        <v>34</v>
      </c>
      <c r="H163" s="37" t="n">
        <v>631</v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38"/>
      <c r="V163" s="38"/>
      <c r="W163" s="38"/>
      <c r="X163" s="20"/>
      <c r="Y163" s="20"/>
      <c r="Z163" s="20"/>
      <c r="AA163" s="20"/>
      <c r="AB163" s="20"/>
      <c r="AC163" s="20" t="n">
        <v>390</v>
      </c>
      <c r="AD163" s="20" t="n">
        <v>0</v>
      </c>
      <c r="AE163" s="20" t="n">
        <v>0</v>
      </c>
      <c r="AF163" s="20" t="n">
        <f aca="false">SUM(I163:AE163)</f>
        <v>390</v>
      </c>
    </row>
    <row r="164" customFormat="false" ht="16.5" hidden="false" customHeight="false" outlineLevel="0" collapsed="false">
      <c r="C164" s="29" t="s">
        <v>65</v>
      </c>
      <c r="D164" s="30" t="s">
        <v>66</v>
      </c>
      <c r="E164" s="30"/>
      <c r="F164" s="30"/>
      <c r="G164" s="30"/>
      <c r="H164" s="31" t="n">
        <f aca="false">SUM(H157:H163)</f>
        <v>3812</v>
      </c>
      <c r="I164" s="31" t="n">
        <f aca="false">SUM(I157:I163)</f>
        <v>0</v>
      </c>
      <c r="J164" s="31" t="n">
        <f aca="false">SUM(J157:J163)</f>
        <v>0</v>
      </c>
      <c r="K164" s="31" t="n">
        <f aca="false">SUM(K157:K163)</f>
        <v>0</v>
      </c>
      <c r="L164" s="31" t="n">
        <f aca="false">SUM(L157:L163)</f>
        <v>0</v>
      </c>
      <c r="M164" s="31" t="n">
        <f aca="false">SUM(M157:M163)</f>
        <v>0</v>
      </c>
      <c r="N164" s="31" t="n">
        <f aca="false">SUM(N157:N163)</f>
        <v>0</v>
      </c>
      <c r="O164" s="31" t="n">
        <f aca="false">SUM(O157:O163)</f>
        <v>0</v>
      </c>
      <c r="P164" s="31" t="n">
        <f aca="false">SUM(P157:P163)</f>
        <v>0</v>
      </c>
      <c r="Q164" s="31" t="n">
        <f aca="false">SUM(Q157:Q163)</f>
        <v>0</v>
      </c>
      <c r="R164" s="31" t="n">
        <f aca="false">SUM(R157:R163)</f>
        <v>0</v>
      </c>
      <c r="S164" s="31" t="n">
        <f aca="false">SUM(S157:S163)</f>
        <v>0</v>
      </c>
      <c r="T164" s="31" t="n">
        <f aca="false">SUM(T157:T163)</f>
        <v>0</v>
      </c>
      <c r="U164" s="31" t="n">
        <f aca="false">SUM(U157:U163)</f>
        <v>0</v>
      </c>
      <c r="V164" s="31" t="n">
        <f aca="false">SUM(V157:V163)</f>
        <v>0</v>
      </c>
      <c r="W164" s="31" t="n">
        <f aca="false">SUM(W157:W163)</f>
        <v>0</v>
      </c>
      <c r="X164" s="31" t="n">
        <f aca="false">SUM(X157:X163)</f>
        <v>0</v>
      </c>
      <c r="Y164" s="31" t="n">
        <f aca="false">SUM(Y157:Y163)</f>
        <v>0</v>
      </c>
      <c r="Z164" s="31" t="n">
        <f aca="false">SUM(Z157:Z163)</f>
        <v>0</v>
      </c>
      <c r="AA164" s="31" t="n">
        <f aca="false">SUM(AA157:AA163)</f>
        <v>0</v>
      </c>
      <c r="AB164" s="31" t="n">
        <f aca="false">SUM(AB157:AB163)</f>
        <v>0</v>
      </c>
      <c r="AC164" s="31" t="n">
        <f aca="false">SUM(AC157:AC163)</f>
        <v>2244</v>
      </c>
      <c r="AD164" s="31" t="n">
        <f aca="false">SUM(AD157:AD163)</f>
        <v>0</v>
      </c>
      <c r="AE164" s="31" t="n">
        <f aca="false">SUM(AE157:AE163)</f>
        <v>187</v>
      </c>
      <c r="AF164" s="31" t="n">
        <f aca="false">SUM(AF157:AF163)</f>
        <v>2431</v>
      </c>
    </row>
    <row r="165" customFormat="false" ht="16.5" hidden="false" customHeight="false" outlineLevel="0" collapsed="false">
      <c r="F165" s="3"/>
      <c r="G165" s="3"/>
    </row>
    <row r="166" customFormat="false" ht="66" hidden="false" customHeight="true" outlineLevel="0" collapsed="false">
      <c r="C166" s="29" t="s">
        <v>67</v>
      </c>
      <c r="D166" s="32" t="s">
        <v>68</v>
      </c>
      <c r="E166" s="32"/>
      <c r="F166" s="32"/>
      <c r="G166" s="32"/>
      <c r="H166" s="57" t="s">
        <v>8</v>
      </c>
      <c r="I166" s="58" t="s">
        <v>9</v>
      </c>
      <c r="J166" s="58" t="s">
        <v>10</v>
      </c>
      <c r="K166" s="58" t="s">
        <v>11</v>
      </c>
      <c r="L166" s="58" t="s">
        <v>12</v>
      </c>
      <c r="M166" s="58" t="s">
        <v>13</v>
      </c>
      <c r="N166" s="58" t="s">
        <v>14</v>
      </c>
      <c r="O166" s="58" t="s">
        <v>15</v>
      </c>
      <c r="P166" s="58" t="s">
        <v>16</v>
      </c>
      <c r="Q166" s="58" t="s">
        <v>17</v>
      </c>
      <c r="R166" s="58" t="s">
        <v>18</v>
      </c>
      <c r="S166" s="58" t="s">
        <v>19</v>
      </c>
      <c r="T166" s="58" t="s">
        <v>20</v>
      </c>
      <c r="U166" s="58" t="s">
        <v>24</v>
      </c>
      <c r="V166" s="58" t="s">
        <v>25</v>
      </c>
      <c r="W166" s="58" t="s">
        <v>26</v>
      </c>
      <c r="X166" s="58" t="s">
        <v>27</v>
      </c>
      <c r="Y166" s="58" t="s">
        <v>28</v>
      </c>
      <c r="Z166" s="375" t="s">
        <v>630</v>
      </c>
      <c r="AA166" s="58" t="s">
        <v>29</v>
      </c>
      <c r="AB166" s="58" t="s">
        <v>30</v>
      </c>
      <c r="AC166" s="58" t="s">
        <v>31</v>
      </c>
    </row>
    <row r="167" customFormat="false" ht="16.5" hidden="false" customHeight="false" outlineLevel="0" collapsed="false">
      <c r="D167" s="32"/>
      <c r="E167" s="32"/>
      <c r="F167" s="32"/>
      <c r="G167" s="32"/>
      <c r="H167" s="20" t="n">
        <f aca="false">H164</f>
        <v>3812</v>
      </c>
      <c r="I167" s="20" t="n">
        <v>0</v>
      </c>
      <c r="J167" s="20" t="n">
        <v>0</v>
      </c>
      <c r="K167" s="20" t="n">
        <v>0</v>
      </c>
      <c r="L167" s="20" t="n">
        <v>0</v>
      </c>
      <c r="M167" s="20" t="n">
        <f aca="false">M164</f>
        <v>0</v>
      </c>
      <c r="N167" s="20" t="n">
        <f aca="false">N164</f>
        <v>0</v>
      </c>
      <c r="O167" s="20" t="n">
        <f aca="false">O164</f>
        <v>0</v>
      </c>
      <c r="P167" s="20" t="n">
        <f aca="false">P164</f>
        <v>0</v>
      </c>
      <c r="Q167" s="20" t="n">
        <f aca="false">Q164</f>
        <v>0</v>
      </c>
      <c r="R167" s="20" t="n">
        <f aca="false">R164</f>
        <v>0</v>
      </c>
      <c r="S167" s="20" t="n">
        <f aca="false">S164</f>
        <v>0</v>
      </c>
      <c r="T167" s="20" t="n">
        <f aca="false">T164</f>
        <v>0</v>
      </c>
      <c r="U167" s="20" t="n">
        <f aca="false">X157</f>
        <v>0</v>
      </c>
      <c r="V167" s="20" t="n">
        <f aca="false">Y157</f>
        <v>0</v>
      </c>
      <c r="W167" s="20" t="n">
        <f aca="false">Z157</f>
        <v>0</v>
      </c>
      <c r="X167" s="20" t="n">
        <f aca="false">AA157</f>
        <v>0</v>
      </c>
      <c r="Y167" s="20" t="n">
        <f aca="false">AB157</f>
        <v>0</v>
      </c>
      <c r="Z167" s="20" t="n">
        <f aca="false">AC164</f>
        <v>2244</v>
      </c>
      <c r="AA167" s="20" t="n">
        <f aca="false">AD164</f>
        <v>0</v>
      </c>
      <c r="AB167" s="20" t="n">
        <f aca="false">AE164</f>
        <v>187</v>
      </c>
      <c r="AC167" s="20" t="n">
        <f aca="false">SUM(I167:AB167)</f>
        <v>2431</v>
      </c>
    </row>
    <row r="168" customFormat="false" ht="16.5" hidden="false" customHeight="false" outlineLevel="0" collapsed="false">
      <c r="F168" s="3"/>
      <c r="G168" s="3"/>
    </row>
    <row r="169" customFormat="false" ht="66" hidden="false" customHeight="true" outlineLevel="0" collapsed="false">
      <c r="C169" s="29" t="s">
        <v>69</v>
      </c>
      <c r="D169" s="32" t="s">
        <v>70</v>
      </c>
      <c r="E169" s="32"/>
      <c r="F169" s="32"/>
      <c r="G169" s="32"/>
      <c r="H169" s="57" t="s">
        <v>8</v>
      </c>
      <c r="I169" s="375" t="s">
        <v>71</v>
      </c>
      <c r="J169" s="375"/>
      <c r="K169" s="375" t="s">
        <v>72</v>
      </c>
      <c r="L169" s="375"/>
      <c r="M169" s="58" t="s">
        <v>13</v>
      </c>
      <c r="N169" s="58" t="s">
        <v>14</v>
      </c>
      <c r="O169" s="58" t="s">
        <v>15</v>
      </c>
      <c r="P169" s="58" t="s">
        <v>16</v>
      </c>
      <c r="Q169" s="58" t="s">
        <v>17</v>
      </c>
      <c r="R169" s="58" t="s">
        <v>18</v>
      </c>
      <c r="S169" s="58" t="s">
        <v>19</v>
      </c>
      <c r="T169" s="58" t="s">
        <v>20</v>
      </c>
      <c r="U169" s="58" t="s">
        <v>24</v>
      </c>
      <c r="V169" s="58" t="s">
        <v>25</v>
      </c>
      <c r="W169" s="58" t="s">
        <v>26</v>
      </c>
      <c r="X169" s="58" t="s">
        <v>27</v>
      </c>
      <c r="Y169" s="58" t="s">
        <v>28</v>
      </c>
      <c r="Z169" s="375" t="s">
        <v>630</v>
      </c>
      <c r="AA169" s="58" t="s">
        <v>29</v>
      </c>
      <c r="AB169" s="58" t="s">
        <v>30</v>
      </c>
      <c r="AC169" s="58" t="s">
        <v>31</v>
      </c>
    </row>
    <row r="170" customFormat="false" ht="16.5" hidden="false" customHeight="false" outlineLevel="0" collapsed="false">
      <c r="D170" s="32"/>
      <c r="E170" s="32"/>
      <c r="F170" s="32"/>
      <c r="G170" s="32"/>
      <c r="H170" s="20" t="n">
        <f aca="false">H164</f>
        <v>3812</v>
      </c>
      <c r="I170" s="35" t="n">
        <f aca="false">I167+K167</f>
        <v>0</v>
      </c>
      <c r="J170" s="35"/>
      <c r="K170" s="35" t="n">
        <f aca="false">J167+L167</f>
        <v>0</v>
      </c>
      <c r="L170" s="35"/>
      <c r="M170" s="20" t="n">
        <f aca="false">M167</f>
        <v>0</v>
      </c>
      <c r="N170" s="20" t="n">
        <f aca="false">N167</f>
        <v>0</v>
      </c>
      <c r="O170" s="20" t="n">
        <f aca="false">O167</f>
        <v>0</v>
      </c>
      <c r="P170" s="20" t="n">
        <f aca="false">P167</f>
        <v>0</v>
      </c>
      <c r="Q170" s="20" t="n">
        <f aca="false">Q167</f>
        <v>0</v>
      </c>
      <c r="R170" s="20" t="n">
        <f aca="false">R167</f>
        <v>0</v>
      </c>
      <c r="S170" s="20" t="n">
        <f aca="false">S167</f>
        <v>0</v>
      </c>
      <c r="T170" s="20" t="n">
        <f aca="false">T167</f>
        <v>0</v>
      </c>
      <c r="U170" s="20" t="n">
        <f aca="false">U167</f>
        <v>0</v>
      </c>
      <c r="V170" s="20" t="n">
        <f aca="false">V167</f>
        <v>0</v>
      </c>
      <c r="W170" s="20" t="n">
        <f aca="false">W167</f>
        <v>0</v>
      </c>
      <c r="X170" s="20" t="n">
        <f aca="false">X167</f>
        <v>0</v>
      </c>
      <c r="Y170" s="20" t="n">
        <f aca="false">Y167</f>
        <v>0</v>
      </c>
      <c r="Z170" s="20" t="n">
        <f aca="false">Z167</f>
        <v>2244</v>
      </c>
      <c r="AA170" s="20" t="n">
        <f aca="false">AA167</f>
        <v>0</v>
      </c>
      <c r="AB170" s="20" t="n">
        <f aca="false">AB167</f>
        <v>187</v>
      </c>
      <c r="AC170" s="20" t="n">
        <f aca="false">SUM(I170:AB170)</f>
        <v>2431</v>
      </c>
    </row>
    <row r="173" customFormat="false" ht="16.5" hidden="false" customHeight="false" outlineLevel="0" collapsed="false">
      <c r="A173" s="370" t="s">
        <v>1</v>
      </c>
      <c r="B173" s="371" t="s">
        <v>2</v>
      </c>
      <c r="C173" s="372" t="s">
        <v>3</v>
      </c>
      <c r="D173" s="370" t="s">
        <v>4</v>
      </c>
      <c r="E173" s="370" t="s">
        <v>5</v>
      </c>
      <c r="F173" s="373" t="s">
        <v>6</v>
      </c>
      <c r="G173" s="373" t="s">
        <v>7</v>
      </c>
      <c r="H173" s="373" t="s">
        <v>8</v>
      </c>
      <c r="I173" s="58" t="s">
        <v>9</v>
      </c>
      <c r="J173" s="58" t="s">
        <v>10</v>
      </c>
      <c r="K173" s="58" t="s">
        <v>11</v>
      </c>
      <c r="L173" s="58" t="s">
        <v>12</v>
      </c>
      <c r="M173" s="58" t="s">
        <v>13</v>
      </c>
      <c r="N173" s="58" t="s">
        <v>14</v>
      </c>
      <c r="O173" s="58" t="s">
        <v>15</v>
      </c>
      <c r="P173" s="58" t="s">
        <v>16</v>
      </c>
      <c r="Q173" s="58" t="s">
        <v>17</v>
      </c>
      <c r="R173" s="58" t="s">
        <v>18</v>
      </c>
      <c r="S173" s="58" t="s">
        <v>19</v>
      </c>
      <c r="T173" s="58" t="s">
        <v>20</v>
      </c>
      <c r="U173" s="374" t="s">
        <v>21</v>
      </c>
      <c r="V173" s="374" t="s">
        <v>22</v>
      </c>
      <c r="W173" s="374" t="s">
        <v>23</v>
      </c>
      <c r="X173" s="58" t="s">
        <v>24</v>
      </c>
      <c r="Y173" s="58" t="s">
        <v>25</v>
      </c>
      <c r="Z173" s="58" t="s">
        <v>26</v>
      </c>
      <c r="AA173" s="58" t="s">
        <v>27</v>
      </c>
      <c r="AB173" s="58" t="s">
        <v>28</v>
      </c>
      <c r="AC173" s="58" t="s">
        <v>29</v>
      </c>
      <c r="AD173" s="58" t="s">
        <v>30</v>
      </c>
      <c r="AE173" s="58" t="s">
        <v>31</v>
      </c>
    </row>
    <row r="174" customFormat="false" ht="16.5" hidden="false" customHeight="false" outlineLevel="0" collapsed="false">
      <c r="A174" s="11" t="n">
        <v>1</v>
      </c>
      <c r="B174" s="12" t="n">
        <v>20</v>
      </c>
      <c r="C174" s="13" t="n">
        <v>138</v>
      </c>
      <c r="D174" s="17" t="s">
        <v>632</v>
      </c>
      <c r="E174" s="17"/>
      <c r="F174" s="16" t="n">
        <v>877</v>
      </c>
      <c r="G174" s="17" t="s">
        <v>33</v>
      </c>
      <c r="H174" s="37" t="n">
        <v>646</v>
      </c>
      <c r="I174" s="20" t="n">
        <v>0</v>
      </c>
      <c r="J174" s="20" t="n">
        <v>237</v>
      </c>
      <c r="K174" s="20" t="n">
        <v>2</v>
      </c>
      <c r="L174" s="20" t="n">
        <v>3</v>
      </c>
      <c r="M174" s="20" t="n">
        <v>1</v>
      </c>
      <c r="O174" s="20" t="n">
        <v>234</v>
      </c>
      <c r="P174" s="20"/>
      <c r="Q174" s="20"/>
      <c r="R174" s="20" t="n">
        <v>0</v>
      </c>
      <c r="S174" s="20"/>
      <c r="T174" s="20"/>
      <c r="U174" s="38" t="n">
        <v>0</v>
      </c>
      <c r="V174" s="38" t="n">
        <v>0</v>
      </c>
      <c r="W174" s="38"/>
      <c r="X174" s="20"/>
      <c r="Y174" s="20"/>
      <c r="Z174" s="20"/>
      <c r="AA174" s="20"/>
      <c r="AB174" s="20"/>
      <c r="AC174" s="20" t="n">
        <v>0</v>
      </c>
      <c r="AD174" s="20" t="n">
        <v>4</v>
      </c>
      <c r="AE174" s="20" t="n">
        <f aca="false">SUM(I174:AD174)</f>
        <v>481</v>
      </c>
    </row>
    <row r="175" customFormat="false" ht="16.5" hidden="false" customHeight="false" outlineLevel="0" collapsed="false">
      <c r="A175" s="11" t="n">
        <v>2</v>
      </c>
      <c r="B175" s="12" t="n">
        <v>20</v>
      </c>
      <c r="C175" s="13" t="n">
        <v>138</v>
      </c>
      <c r="D175" s="17" t="s">
        <v>632</v>
      </c>
      <c r="E175" s="17"/>
      <c r="F175" s="16" t="n">
        <v>877</v>
      </c>
      <c r="G175" s="17" t="s">
        <v>34</v>
      </c>
      <c r="H175" s="37" t="n">
        <v>646</v>
      </c>
      <c r="I175" s="20" t="n">
        <v>1</v>
      </c>
      <c r="J175" s="20" t="n">
        <v>249</v>
      </c>
      <c r="K175" s="20" t="n">
        <v>2</v>
      </c>
      <c r="L175" s="20" t="n">
        <v>4</v>
      </c>
      <c r="M175" s="20" t="n">
        <v>0</v>
      </c>
      <c r="O175" s="20" t="n">
        <v>239</v>
      </c>
      <c r="P175" s="20"/>
      <c r="Q175" s="20"/>
      <c r="R175" s="20" t="n">
        <v>1</v>
      </c>
      <c r="S175" s="20"/>
      <c r="T175" s="20"/>
      <c r="U175" s="38" t="n">
        <v>0</v>
      </c>
      <c r="V175" s="38" t="n">
        <v>0</v>
      </c>
      <c r="W175" s="38"/>
      <c r="X175" s="20"/>
      <c r="Y175" s="20"/>
      <c r="Z175" s="20"/>
      <c r="AA175" s="20"/>
      <c r="AB175" s="20"/>
      <c r="AC175" s="20" t="n">
        <v>0</v>
      </c>
      <c r="AD175" s="20" t="n">
        <v>6</v>
      </c>
      <c r="AE175" s="20" t="n">
        <f aca="false">SUM(I175:AD175)</f>
        <v>502</v>
      </c>
    </row>
    <row r="176" customFormat="false" ht="16.5" hidden="false" customHeight="false" outlineLevel="0" collapsed="false">
      <c r="A176" s="11" t="n">
        <v>3</v>
      </c>
      <c r="B176" s="12" t="n">
        <v>20</v>
      </c>
      <c r="C176" s="13" t="n">
        <v>138</v>
      </c>
      <c r="D176" s="17" t="s">
        <v>632</v>
      </c>
      <c r="E176" s="17"/>
      <c r="F176" s="16" t="n">
        <v>877</v>
      </c>
      <c r="G176" s="17" t="s">
        <v>35</v>
      </c>
      <c r="H176" s="37" t="n">
        <v>645</v>
      </c>
      <c r="I176" s="20" t="n">
        <v>2</v>
      </c>
      <c r="J176" s="20" t="n">
        <v>175</v>
      </c>
      <c r="K176" s="20" t="n">
        <v>4</v>
      </c>
      <c r="L176" s="20" t="n">
        <v>2</v>
      </c>
      <c r="M176" s="20" t="n">
        <v>0</v>
      </c>
      <c r="O176" s="20" t="n">
        <v>297</v>
      </c>
      <c r="P176" s="20"/>
      <c r="Q176" s="20"/>
      <c r="R176" s="20" t="n">
        <v>0</v>
      </c>
      <c r="S176" s="20"/>
      <c r="T176" s="20"/>
      <c r="U176" s="38" t="n">
        <v>0</v>
      </c>
      <c r="V176" s="38" t="n">
        <v>1</v>
      </c>
      <c r="W176" s="38"/>
      <c r="X176" s="20"/>
      <c r="Y176" s="20"/>
      <c r="Z176" s="20"/>
      <c r="AA176" s="20"/>
      <c r="AB176" s="20"/>
      <c r="AC176" s="20" t="n">
        <v>0</v>
      </c>
      <c r="AD176" s="20" t="n">
        <v>8</v>
      </c>
      <c r="AE176" s="20" t="n">
        <f aca="false">SUM(I176:AD176)</f>
        <v>489</v>
      </c>
    </row>
    <row r="177" customFormat="false" ht="16.5" hidden="false" customHeight="false" outlineLevel="0" collapsed="false">
      <c r="A177" s="11" t="n">
        <v>4</v>
      </c>
      <c r="B177" s="12" t="n">
        <v>20</v>
      </c>
      <c r="C177" s="13" t="n">
        <v>138</v>
      </c>
      <c r="D177" s="17" t="s">
        <v>632</v>
      </c>
      <c r="E177" s="17"/>
      <c r="F177" s="16" t="n">
        <v>878</v>
      </c>
      <c r="G177" s="17" t="s">
        <v>33</v>
      </c>
      <c r="H177" s="37" t="n">
        <v>511</v>
      </c>
      <c r="I177" s="20" t="n">
        <v>0</v>
      </c>
      <c r="J177" s="20" t="n">
        <v>225</v>
      </c>
      <c r="K177" s="20" t="n">
        <v>1</v>
      </c>
      <c r="L177" s="20" t="n">
        <v>1</v>
      </c>
      <c r="M177" s="20" t="n">
        <v>0</v>
      </c>
      <c r="O177" s="20" t="n">
        <v>173</v>
      </c>
      <c r="P177" s="20"/>
      <c r="Q177" s="20"/>
      <c r="R177" s="20" t="n">
        <v>0</v>
      </c>
      <c r="S177" s="20"/>
      <c r="T177" s="20"/>
      <c r="U177" s="38" t="n">
        <v>0</v>
      </c>
      <c r="V177" s="38" t="n">
        <v>0</v>
      </c>
      <c r="W177" s="38"/>
      <c r="X177" s="20"/>
      <c r="Y177" s="20"/>
      <c r="Z177" s="20"/>
      <c r="AA177" s="20"/>
      <c r="AB177" s="20"/>
      <c r="AC177" s="20" t="n">
        <v>0</v>
      </c>
      <c r="AD177" s="20" t="n">
        <v>1</v>
      </c>
      <c r="AE177" s="20" t="n">
        <f aca="false">SUM(I177:AD177)</f>
        <v>401</v>
      </c>
    </row>
    <row r="178" customFormat="false" ht="16.5" hidden="false" customHeight="false" outlineLevel="0" collapsed="false">
      <c r="A178" s="11" t="n">
        <v>5</v>
      </c>
      <c r="B178" s="12" t="n">
        <v>20</v>
      </c>
      <c r="C178" s="13" t="n">
        <v>138</v>
      </c>
      <c r="D178" s="17" t="s">
        <v>632</v>
      </c>
      <c r="E178" s="17"/>
      <c r="F178" s="16" t="n">
        <v>878</v>
      </c>
      <c r="G178" s="17" t="s">
        <v>34</v>
      </c>
      <c r="H178" s="37" t="n">
        <v>510</v>
      </c>
      <c r="I178" s="20" t="n">
        <v>0</v>
      </c>
      <c r="J178" s="20" t="n">
        <v>212</v>
      </c>
      <c r="K178" s="20" t="n">
        <v>2</v>
      </c>
      <c r="L178" s="20" t="n">
        <v>2</v>
      </c>
      <c r="M178" s="20" t="n">
        <v>0</v>
      </c>
      <c r="O178" s="20" t="n">
        <v>175</v>
      </c>
      <c r="P178" s="20"/>
      <c r="Q178" s="20"/>
      <c r="R178" s="20" t="n">
        <v>0</v>
      </c>
      <c r="S178" s="20"/>
      <c r="T178" s="20"/>
      <c r="U178" s="38" t="n">
        <v>0</v>
      </c>
      <c r="V178" s="38" t="n">
        <v>0</v>
      </c>
      <c r="W178" s="38"/>
      <c r="X178" s="20"/>
      <c r="Y178" s="20"/>
      <c r="Z178" s="20"/>
      <c r="AA178" s="20"/>
      <c r="AB178" s="20"/>
      <c r="AC178" s="20" t="n">
        <v>0</v>
      </c>
      <c r="AD178" s="20" t="n">
        <v>5</v>
      </c>
      <c r="AE178" s="20" t="n">
        <f aca="false">SUM(I178:AD178)</f>
        <v>396</v>
      </c>
    </row>
    <row r="179" customFormat="false" ht="16.5" hidden="false" customHeight="false" outlineLevel="0" collapsed="false">
      <c r="A179" s="11" t="n">
        <v>6</v>
      </c>
      <c r="B179" s="12" t="n">
        <v>20</v>
      </c>
      <c r="C179" s="13" t="n">
        <v>138</v>
      </c>
      <c r="D179" s="17" t="s">
        <v>632</v>
      </c>
      <c r="E179" s="17"/>
      <c r="F179" s="16" t="n">
        <v>878</v>
      </c>
      <c r="G179" s="17" t="s">
        <v>35</v>
      </c>
      <c r="H179" s="37" t="n">
        <v>510</v>
      </c>
      <c r="I179" s="20" t="n">
        <v>0</v>
      </c>
      <c r="J179" s="20" t="n">
        <v>241</v>
      </c>
      <c r="K179" s="20" t="n">
        <v>3</v>
      </c>
      <c r="L179" s="20" t="n">
        <v>1</v>
      </c>
      <c r="M179" s="20" t="n">
        <v>0</v>
      </c>
      <c r="O179" s="20" t="n">
        <v>166</v>
      </c>
      <c r="P179" s="20"/>
      <c r="Q179" s="20"/>
      <c r="R179" s="20" t="n">
        <v>1</v>
      </c>
      <c r="S179" s="20"/>
      <c r="T179" s="20"/>
      <c r="U179" s="38" t="n">
        <v>0</v>
      </c>
      <c r="V179" s="38" t="n">
        <v>0</v>
      </c>
      <c r="W179" s="38"/>
      <c r="X179" s="20"/>
      <c r="Y179" s="20"/>
      <c r="Z179" s="20"/>
      <c r="AA179" s="20"/>
      <c r="AB179" s="20"/>
      <c r="AC179" s="20" t="n">
        <v>0</v>
      </c>
      <c r="AD179" s="20" t="n">
        <v>2</v>
      </c>
      <c r="AE179" s="20" t="n">
        <f aca="false">SUM(I179:AD179)</f>
        <v>414</v>
      </c>
    </row>
    <row r="180" customFormat="false" ht="16.5" hidden="false" customHeight="false" outlineLevel="0" collapsed="false">
      <c r="A180" s="11" t="n">
        <v>7</v>
      </c>
      <c r="B180" s="12" t="n">
        <v>20</v>
      </c>
      <c r="C180" s="13" t="n">
        <v>138</v>
      </c>
      <c r="D180" s="17" t="s">
        <v>632</v>
      </c>
      <c r="E180" s="17"/>
      <c r="F180" s="16" t="n">
        <v>879</v>
      </c>
      <c r="G180" s="17" t="s">
        <v>33</v>
      </c>
      <c r="H180" s="37" t="n">
        <v>619</v>
      </c>
      <c r="I180" s="20" t="n">
        <v>0</v>
      </c>
      <c r="J180" s="20" t="n">
        <v>542</v>
      </c>
      <c r="K180" s="20" t="n">
        <v>2</v>
      </c>
      <c r="L180" s="20" t="n">
        <v>0</v>
      </c>
      <c r="M180" s="20" t="n">
        <v>0</v>
      </c>
      <c r="O180" s="20" t="n">
        <v>7</v>
      </c>
      <c r="P180" s="20"/>
      <c r="Q180" s="20"/>
      <c r="R180" s="20" t="n">
        <v>0</v>
      </c>
      <c r="S180" s="20"/>
      <c r="T180" s="20"/>
      <c r="U180" s="38" t="n">
        <v>0</v>
      </c>
      <c r="V180" s="38" t="n">
        <v>0</v>
      </c>
      <c r="W180" s="38"/>
      <c r="X180" s="20"/>
      <c r="Y180" s="20"/>
      <c r="Z180" s="20"/>
      <c r="AA180" s="20"/>
      <c r="AB180" s="20"/>
      <c r="AC180" s="20" t="n">
        <v>0</v>
      </c>
      <c r="AD180" s="20" t="n">
        <v>1</v>
      </c>
      <c r="AE180" s="20" t="n">
        <f aca="false">SUM(I180:AD180)</f>
        <v>552</v>
      </c>
    </row>
    <row r="181" customFormat="false" ht="16.5" hidden="false" customHeight="false" outlineLevel="0" collapsed="false">
      <c r="A181" s="11" t="n">
        <v>8</v>
      </c>
      <c r="B181" s="12" t="n">
        <v>20</v>
      </c>
      <c r="C181" s="13" t="n">
        <v>138</v>
      </c>
      <c r="D181" s="17" t="s">
        <v>632</v>
      </c>
      <c r="E181" s="17"/>
      <c r="F181" s="16" t="n">
        <v>879</v>
      </c>
      <c r="G181" s="17" t="s">
        <v>62</v>
      </c>
      <c r="H181" s="37" t="n">
        <v>103</v>
      </c>
      <c r="I181" s="20" t="n">
        <v>0</v>
      </c>
      <c r="J181" s="20" t="n">
        <v>10</v>
      </c>
      <c r="K181" s="20" t="n">
        <v>0</v>
      </c>
      <c r="L181" s="20" t="n">
        <v>0</v>
      </c>
      <c r="M181" s="20" t="n">
        <v>0</v>
      </c>
      <c r="O181" s="20" t="n">
        <v>82</v>
      </c>
      <c r="P181" s="20"/>
      <c r="Q181" s="20"/>
      <c r="R181" s="20" t="n">
        <v>0</v>
      </c>
      <c r="S181" s="20"/>
      <c r="T181" s="20"/>
      <c r="U181" s="38" t="n">
        <v>0</v>
      </c>
      <c r="V181" s="38" t="n">
        <v>0</v>
      </c>
      <c r="W181" s="38"/>
      <c r="X181" s="20"/>
      <c r="Y181" s="20"/>
      <c r="Z181" s="20"/>
      <c r="AA181" s="20"/>
      <c r="AB181" s="20"/>
      <c r="AC181" s="20" t="n">
        <v>0</v>
      </c>
      <c r="AD181" s="20" t="n">
        <v>0</v>
      </c>
      <c r="AE181" s="20" t="n">
        <f aca="false">SUM(I181:AD181)</f>
        <v>92</v>
      </c>
    </row>
    <row r="182" customFormat="false" ht="16.5" hidden="false" customHeight="false" outlineLevel="0" collapsed="false">
      <c r="A182" s="11" t="n">
        <v>9</v>
      </c>
      <c r="B182" s="12" t="n">
        <v>20</v>
      </c>
      <c r="C182" s="13" t="n">
        <v>138</v>
      </c>
      <c r="D182" s="17" t="s">
        <v>632</v>
      </c>
      <c r="E182" s="17"/>
      <c r="F182" s="16" t="n">
        <v>880</v>
      </c>
      <c r="G182" s="17" t="s">
        <v>33</v>
      </c>
      <c r="H182" s="37" t="n">
        <v>260</v>
      </c>
      <c r="I182" s="20" t="n">
        <v>0</v>
      </c>
      <c r="J182" s="20" t="n">
        <v>77</v>
      </c>
      <c r="K182" s="20" t="n">
        <v>1</v>
      </c>
      <c r="L182" s="20" t="n">
        <v>0</v>
      </c>
      <c r="M182" s="20" t="n">
        <v>0</v>
      </c>
      <c r="O182" s="20" t="n">
        <v>150</v>
      </c>
      <c r="P182" s="20"/>
      <c r="Q182" s="20"/>
      <c r="R182" s="20" t="n">
        <v>0</v>
      </c>
      <c r="S182" s="20"/>
      <c r="T182" s="20"/>
      <c r="U182" s="38" t="n">
        <v>0</v>
      </c>
      <c r="V182" s="38" t="n">
        <v>0</v>
      </c>
      <c r="W182" s="38"/>
      <c r="X182" s="20"/>
      <c r="Y182" s="20"/>
      <c r="Z182" s="20"/>
      <c r="AA182" s="20"/>
      <c r="AB182" s="20"/>
      <c r="AC182" s="20" t="n">
        <v>0</v>
      </c>
      <c r="AD182" s="20" t="n">
        <v>2</v>
      </c>
      <c r="AE182" s="20" t="n">
        <f aca="false">SUM(I182:AD182)</f>
        <v>230</v>
      </c>
    </row>
    <row r="183" customFormat="false" ht="16.5" hidden="false" customHeight="false" outlineLevel="0" collapsed="false">
      <c r="A183" s="11" t="n">
        <v>10</v>
      </c>
      <c r="B183" s="12" t="n">
        <v>20</v>
      </c>
      <c r="C183" s="13" t="n">
        <v>138</v>
      </c>
      <c r="D183" s="17" t="s">
        <v>632</v>
      </c>
      <c r="E183" s="17"/>
      <c r="F183" s="16" t="n">
        <v>881</v>
      </c>
      <c r="G183" s="17" t="s">
        <v>33</v>
      </c>
      <c r="H183" s="37" t="n">
        <v>397</v>
      </c>
      <c r="I183" s="20" t="n">
        <v>0</v>
      </c>
      <c r="J183" s="20" t="n">
        <v>101</v>
      </c>
      <c r="K183" s="20" t="n">
        <v>0</v>
      </c>
      <c r="L183" s="20" t="n">
        <v>1</v>
      </c>
      <c r="M183" s="20" t="n">
        <v>0</v>
      </c>
      <c r="O183" s="20" t="n">
        <v>240</v>
      </c>
      <c r="P183" s="20"/>
      <c r="Q183" s="20"/>
      <c r="R183" s="20" t="n">
        <v>2</v>
      </c>
      <c r="S183" s="20"/>
      <c r="T183" s="20"/>
      <c r="U183" s="38" t="n">
        <v>0</v>
      </c>
      <c r="V183" s="38" t="n">
        <v>0</v>
      </c>
      <c r="W183" s="38"/>
      <c r="X183" s="20"/>
      <c r="Y183" s="20"/>
      <c r="Z183" s="20"/>
      <c r="AA183" s="20"/>
      <c r="AB183" s="20"/>
      <c r="AC183" s="20" t="n">
        <v>0</v>
      </c>
      <c r="AD183" s="20" t="n">
        <v>2</v>
      </c>
      <c r="AE183" s="20" t="n">
        <f aca="false">SUM(I183:AD183)</f>
        <v>346</v>
      </c>
    </row>
    <row r="184" customFormat="false" ht="16.5" hidden="false" customHeight="false" outlineLevel="0" collapsed="false">
      <c r="A184" s="11" t="n">
        <v>11</v>
      </c>
      <c r="B184" s="12" t="n">
        <v>20</v>
      </c>
      <c r="C184" s="13" t="n">
        <v>138</v>
      </c>
      <c r="D184" s="17" t="s">
        <v>632</v>
      </c>
      <c r="E184" s="17"/>
      <c r="F184" s="16" t="n">
        <v>881</v>
      </c>
      <c r="G184" s="17" t="s">
        <v>34</v>
      </c>
      <c r="H184" s="37" t="n">
        <v>397</v>
      </c>
      <c r="I184" s="20" t="n">
        <v>0</v>
      </c>
      <c r="J184" s="20" t="n">
        <v>87</v>
      </c>
      <c r="K184" s="20" t="n">
        <v>0</v>
      </c>
      <c r="L184" s="20" t="n">
        <v>0</v>
      </c>
      <c r="M184" s="20" t="n">
        <v>1</v>
      </c>
      <c r="O184" s="20" t="n">
        <v>253</v>
      </c>
      <c r="P184" s="20"/>
      <c r="Q184" s="20"/>
      <c r="R184" s="20" t="n">
        <v>0</v>
      </c>
      <c r="S184" s="20"/>
      <c r="T184" s="20"/>
      <c r="U184" s="38" t="n">
        <v>0</v>
      </c>
      <c r="V184" s="38" t="n">
        <v>0</v>
      </c>
      <c r="W184" s="38"/>
      <c r="X184" s="20"/>
      <c r="Y184" s="20"/>
      <c r="Z184" s="20"/>
      <c r="AA184" s="20"/>
      <c r="AB184" s="20"/>
      <c r="AC184" s="20" t="n">
        <v>0</v>
      </c>
      <c r="AD184" s="20" t="n">
        <v>1</v>
      </c>
      <c r="AE184" s="20" t="n">
        <f aca="false">SUM(I184:AD184)</f>
        <v>342</v>
      </c>
    </row>
    <row r="185" customFormat="false" ht="16.5" hidden="false" customHeight="false" outlineLevel="0" collapsed="false">
      <c r="C185" s="29" t="s">
        <v>65</v>
      </c>
      <c r="D185" s="30" t="s">
        <v>66</v>
      </c>
      <c r="E185" s="30"/>
      <c r="F185" s="30"/>
      <c r="G185" s="30"/>
      <c r="H185" s="31" t="n">
        <f aca="false">SUM(H174:H184)</f>
        <v>5244</v>
      </c>
      <c r="I185" s="31" t="n">
        <f aca="false">SUM(I174:I184)</f>
        <v>3</v>
      </c>
      <c r="J185" s="31" t="n">
        <f aca="false">SUM(J174:J184)</f>
        <v>2156</v>
      </c>
      <c r="K185" s="31" t="n">
        <f aca="false">SUM(K174:K184)</f>
        <v>17</v>
      </c>
      <c r="L185" s="31" t="n">
        <f aca="false">SUM(L174:L184)</f>
        <v>14</v>
      </c>
      <c r="M185" s="31" t="n">
        <f aca="false">SUM(M174:M184)</f>
        <v>2</v>
      </c>
      <c r="N185" s="31" t="n">
        <f aca="false">SUM(N174:N184)</f>
        <v>0</v>
      </c>
      <c r="O185" s="31" t="n">
        <f aca="false">SUM(O174:O184)</f>
        <v>2016</v>
      </c>
      <c r="P185" s="31" t="n">
        <f aca="false">SUM(P174:P184)</f>
        <v>0</v>
      </c>
      <c r="Q185" s="31" t="n">
        <f aca="false">SUM(Q174:Q184)</f>
        <v>0</v>
      </c>
      <c r="R185" s="31" t="n">
        <f aca="false">SUM(R174:R184)</f>
        <v>4</v>
      </c>
      <c r="S185" s="31" t="n">
        <f aca="false">SUM(S174:S184)</f>
        <v>0</v>
      </c>
      <c r="T185" s="31" t="n">
        <f aca="false">SUM(T174:T184)</f>
        <v>0</v>
      </c>
      <c r="U185" s="31" t="n">
        <f aca="false">SUM(U174:U184)</f>
        <v>0</v>
      </c>
      <c r="V185" s="31" t="n">
        <f aca="false">SUM(V174:V184)</f>
        <v>1</v>
      </c>
      <c r="W185" s="31" t="n">
        <f aca="false">SUM(W174:W184)</f>
        <v>0</v>
      </c>
      <c r="X185" s="31" t="n">
        <f aca="false">SUM(X174:X184)</f>
        <v>0</v>
      </c>
      <c r="Y185" s="31" t="n">
        <f aca="false">SUM(Y174:Y184)</f>
        <v>0</v>
      </c>
      <c r="Z185" s="31" t="n">
        <f aca="false">SUM(Z174:Z184)</f>
        <v>0</v>
      </c>
      <c r="AA185" s="31" t="n">
        <f aca="false">SUM(AA174:AA184)</f>
        <v>0</v>
      </c>
      <c r="AB185" s="31" t="n">
        <f aca="false">SUM(AB174:AB184)</f>
        <v>0</v>
      </c>
      <c r="AC185" s="31" t="n">
        <f aca="false">SUM(AC174:AC184)</f>
        <v>0</v>
      </c>
      <c r="AD185" s="31" t="n">
        <f aca="false">SUM(AD174:AD184)</f>
        <v>32</v>
      </c>
      <c r="AE185" s="31" t="n">
        <f aca="false">SUM(AE174:AE184)</f>
        <v>4245</v>
      </c>
    </row>
    <row r="186" customFormat="false" ht="16.5" hidden="false" customHeight="false" outlineLevel="0" collapsed="false">
      <c r="F186" s="3"/>
      <c r="G186" s="3"/>
    </row>
    <row r="187" customFormat="false" ht="16.5" hidden="false" customHeight="true" outlineLevel="0" collapsed="false">
      <c r="C187" s="29" t="s">
        <v>67</v>
      </c>
      <c r="D187" s="32" t="s">
        <v>68</v>
      </c>
      <c r="E187" s="32"/>
      <c r="F187" s="32"/>
      <c r="G187" s="32"/>
      <c r="H187" s="57" t="s">
        <v>8</v>
      </c>
      <c r="I187" s="58" t="s">
        <v>9</v>
      </c>
      <c r="J187" s="58" t="s">
        <v>10</v>
      </c>
      <c r="K187" s="58" t="s">
        <v>11</v>
      </c>
      <c r="L187" s="58" t="s">
        <v>12</v>
      </c>
      <c r="M187" s="58" t="s">
        <v>13</v>
      </c>
      <c r="N187" s="58" t="s">
        <v>14</v>
      </c>
      <c r="O187" s="58" t="s">
        <v>15</v>
      </c>
      <c r="P187" s="58" t="s">
        <v>16</v>
      </c>
      <c r="Q187" s="58" t="s">
        <v>17</v>
      </c>
      <c r="R187" s="58" t="s">
        <v>18</v>
      </c>
      <c r="S187" s="58" t="s">
        <v>19</v>
      </c>
      <c r="T187" s="58" t="s">
        <v>20</v>
      </c>
      <c r="U187" s="58" t="s">
        <v>24</v>
      </c>
      <c r="V187" s="58" t="s">
        <v>25</v>
      </c>
      <c r="W187" s="58" t="s">
        <v>26</v>
      </c>
      <c r="X187" s="58" t="s">
        <v>27</v>
      </c>
      <c r="Y187" s="58" t="s">
        <v>28</v>
      </c>
      <c r="Z187" s="58" t="s">
        <v>29</v>
      </c>
      <c r="AA187" s="58" t="s">
        <v>30</v>
      </c>
      <c r="AB187" s="58" t="s">
        <v>31</v>
      </c>
    </row>
    <row r="188" customFormat="false" ht="16.5" hidden="false" customHeight="false" outlineLevel="0" collapsed="false">
      <c r="D188" s="32"/>
      <c r="E188" s="32"/>
      <c r="F188" s="32"/>
      <c r="G188" s="32"/>
      <c r="H188" s="20" t="n">
        <f aca="false">H185</f>
        <v>5244</v>
      </c>
      <c r="I188" s="20" t="n">
        <f aca="false">I185</f>
        <v>3</v>
      </c>
      <c r="J188" s="20" t="n">
        <f aca="false">J185+1</f>
        <v>2157</v>
      </c>
      <c r="K188" s="20" t="n">
        <f aca="false">K185</f>
        <v>17</v>
      </c>
      <c r="L188" s="20" t="n">
        <f aca="false">L185</f>
        <v>14</v>
      </c>
      <c r="M188" s="20" t="n">
        <f aca="false">M185</f>
        <v>2</v>
      </c>
      <c r="N188" s="20" t="n">
        <f aca="false">N185</f>
        <v>0</v>
      </c>
      <c r="O188" s="20" t="n">
        <f aca="false">O185</f>
        <v>2016</v>
      </c>
      <c r="P188" s="20" t="n">
        <f aca="false">P185</f>
        <v>0</v>
      </c>
      <c r="Q188" s="20" t="n">
        <f aca="false">Q185</f>
        <v>0</v>
      </c>
      <c r="R188" s="20" t="n">
        <f aca="false">R185</f>
        <v>4</v>
      </c>
      <c r="S188" s="20" t="n">
        <f aca="false">S185</f>
        <v>0</v>
      </c>
      <c r="T188" s="20" t="n">
        <f aca="false">T185</f>
        <v>0</v>
      </c>
      <c r="U188" s="20" t="n">
        <f aca="false">X174</f>
        <v>0</v>
      </c>
      <c r="V188" s="20" t="n">
        <f aca="false">Y174</f>
        <v>0</v>
      </c>
      <c r="W188" s="20" t="n">
        <f aca="false">Z174</f>
        <v>0</v>
      </c>
      <c r="X188" s="20" t="n">
        <f aca="false">AA174</f>
        <v>0</v>
      </c>
      <c r="Y188" s="20" t="n">
        <f aca="false">AB174</f>
        <v>0</v>
      </c>
      <c r="Z188" s="20" t="n">
        <f aca="false">AC185</f>
        <v>0</v>
      </c>
      <c r="AA188" s="20" t="n">
        <f aca="false">AD185</f>
        <v>32</v>
      </c>
      <c r="AB188" s="20" t="n">
        <f aca="false">SUM(I188:AA188)</f>
        <v>4245</v>
      </c>
    </row>
    <row r="189" customFormat="false" ht="16.5" hidden="false" customHeight="false" outlineLevel="0" collapsed="false">
      <c r="F189" s="3"/>
      <c r="G189" s="3"/>
    </row>
    <row r="190" customFormat="false" ht="36.75" hidden="false" customHeight="true" outlineLevel="0" collapsed="false">
      <c r="C190" s="29" t="s">
        <v>69</v>
      </c>
      <c r="D190" s="32" t="s">
        <v>70</v>
      </c>
      <c r="E190" s="32"/>
      <c r="F190" s="32"/>
      <c r="G190" s="32"/>
      <c r="H190" s="57" t="s">
        <v>8</v>
      </c>
      <c r="I190" s="375" t="s">
        <v>71</v>
      </c>
      <c r="J190" s="375"/>
      <c r="K190" s="375" t="s">
        <v>72</v>
      </c>
      <c r="L190" s="375"/>
      <c r="M190" s="58" t="s">
        <v>13</v>
      </c>
      <c r="N190" s="58" t="s">
        <v>14</v>
      </c>
      <c r="O190" s="58" t="s">
        <v>15</v>
      </c>
      <c r="P190" s="58" t="s">
        <v>16</v>
      </c>
      <c r="Q190" s="58" t="s">
        <v>17</v>
      </c>
      <c r="R190" s="58" t="s">
        <v>18</v>
      </c>
      <c r="S190" s="58" t="s">
        <v>19</v>
      </c>
      <c r="T190" s="58" t="s">
        <v>20</v>
      </c>
      <c r="U190" s="58" t="s">
        <v>24</v>
      </c>
      <c r="V190" s="58" t="s">
        <v>25</v>
      </c>
      <c r="W190" s="58" t="s">
        <v>26</v>
      </c>
      <c r="X190" s="58" t="s">
        <v>27</v>
      </c>
      <c r="Y190" s="58" t="s">
        <v>28</v>
      </c>
      <c r="Z190" s="58" t="s">
        <v>29</v>
      </c>
      <c r="AA190" s="58" t="s">
        <v>30</v>
      </c>
      <c r="AB190" s="58" t="s">
        <v>31</v>
      </c>
    </row>
    <row r="191" customFormat="false" ht="16.5" hidden="false" customHeight="false" outlineLevel="0" collapsed="false">
      <c r="D191" s="32"/>
      <c r="E191" s="32"/>
      <c r="F191" s="32"/>
      <c r="G191" s="32"/>
      <c r="H191" s="20" t="n">
        <f aca="false">H185</f>
        <v>5244</v>
      </c>
      <c r="I191" s="35" t="n">
        <f aca="false">I188+K188</f>
        <v>20</v>
      </c>
      <c r="J191" s="35"/>
      <c r="K191" s="35" t="n">
        <f aca="false">J188+L188</f>
        <v>2171</v>
      </c>
      <c r="L191" s="35"/>
      <c r="M191" s="20" t="n">
        <f aca="false">M188</f>
        <v>2</v>
      </c>
      <c r="N191" s="20" t="s">
        <v>148</v>
      </c>
      <c r="O191" s="20" t="n">
        <f aca="false">O188</f>
        <v>2016</v>
      </c>
      <c r="P191" s="20" t="s">
        <v>148</v>
      </c>
      <c r="Q191" s="20" t="s">
        <v>148</v>
      </c>
      <c r="R191" s="20" t="n">
        <f aca="false">R188</f>
        <v>4</v>
      </c>
      <c r="S191" s="20" t="s">
        <v>148</v>
      </c>
      <c r="T191" s="20" t="s">
        <v>148</v>
      </c>
      <c r="U191" s="20" t="s">
        <v>148</v>
      </c>
      <c r="V191" s="20" t="s">
        <v>148</v>
      </c>
      <c r="W191" s="20" t="s">
        <v>148</v>
      </c>
      <c r="X191" s="20" t="s">
        <v>148</v>
      </c>
      <c r="Y191" s="20" t="s">
        <v>148</v>
      </c>
      <c r="Z191" s="20" t="n">
        <f aca="false">Z188</f>
        <v>0</v>
      </c>
      <c r="AA191" s="20" t="n">
        <f aca="false">AA188</f>
        <v>32</v>
      </c>
      <c r="AB191" s="20" t="n">
        <f aca="false">SUM(I191:AA191)</f>
        <v>4245</v>
      </c>
    </row>
    <row r="194" customFormat="false" ht="16.5" hidden="false" customHeight="false" outlineLevel="0" collapsed="false">
      <c r="A194" s="370" t="s">
        <v>1</v>
      </c>
      <c r="B194" s="371" t="s">
        <v>2</v>
      </c>
      <c r="C194" s="372" t="s">
        <v>3</v>
      </c>
      <c r="D194" s="370" t="s">
        <v>4</v>
      </c>
      <c r="E194" s="370" t="s">
        <v>5</v>
      </c>
      <c r="F194" s="373" t="s">
        <v>6</v>
      </c>
      <c r="G194" s="373" t="s">
        <v>7</v>
      </c>
      <c r="H194" s="373" t="s">
        <v>8</v>
      </c>
      <c r="I194" s="58" t="s">
        <v>9</v>
      </c>
      <c r="J194" s="58" t="s">
        <v>10</v>
      </c>
      <c r="K194" s="58" t="s">
        <v>11</v>
      </c>
      <c r="L194" s="58" t="s">
        <v>12</v>
      </c>
      <c r="M194" s="58" t="s">
        <v>13</v>
      </c>
      <c r="N194" s="58" t="s">
        <v>14</v>
      </c>
      <c r="O194" s="58" t="s">
        <v>15</v>
      </c>
      <c r="P194" s="58" t="s">
        <v>16</v>
      </c>
      <c r="Q194" s="58" t="s">
        <v>17</v>
      </c>
      <c r="R194" s="58" t="s">
        <v>18</v>
      </c>
      <c r="S194" s="58" t="s">
        <v>19</v>
      </c>
      <c r="T194" s="58" t="s">
        <v>20</v>
      </c>
      <c r="U194" s="374" t="s">
        <v>21</v>
      </c>
      <c r="V194" s="374" t="s">
        <v>22</v>
      </c>
      <c r="W194" s="374" t="s">
        <v>23</v>
      </c>
      <c r="X194" s="58" t="s">
        <v>24</v>
      </c>
      <c r="Y194" s="58" t="s">
        <v>25</v>
      </c>
      <c r="Z194" s="58" t="s">
        <v>26</v>
      </c>
      <c r="AA194" s="58" t="s">
        <v>27</v>
      </c>
      <c r="AB194" s="58" t="s">
        <v>28</v>
      </c>
      <c r="AC194" s="58" t="s">
        <v>29</v>
      </c>
      <c r="AD194" s="58" t="s">
        <v>30</v>
      </c>
      <c r="AE194" s="58" t="s">
        <v>31</v>
      </c>
    </row>
    <row r="195" customFormat="false" ht="16.5" hidden="false" customHeight="false" outlineLevel="0" collapsed="false">
      <c r="A195" s="11" t="n">
        <v>1</v>
      </c>
      <c r="B195" s="12" t="n">
        <v>20</v>
      </c>
      <c r="C195" s="13" t="n">
        <v>140</v>
      </c>
      <c r="D195" s="17" t="s">
        <v>633</v>
      </c>
      <c r="E195" s="17"/>
      <c r="F195" s="16" t="n">
        <v>883</v>
      </c>
      <c r="G195" s="17" t="s">
        <v>33</v>
      </c>
      <c r="H195" s="37" t="n">
        <v>699</v>
      </c>
      <c r="I195" s="20" t="n">
        <v>118</v>
      </c>
      <c r="J195" s="20" t="n">
        <v>214</v>
      </c>
      <c r="K195" s="20" t="n">
        <v>40</v>
      </c>
      <c r="L195" s="20" t="n">
        <v>69</v>
      </c>
      <c r="M195" s="20" t="n">
        <v>1</v>
      </c>
      <c r="N195" s="20" t="n">
        <v>1</v>
      </c>
      <c r="O195" s="20"/>
      <c r="P195" s="20"/>
      <c r="Q195" s="20"/>
      <c r="R195" s="20" t="n">
        <v>50</v>
      </c>
      <c r="S195" s="20"/>
      <c r="T195" s="20"/>
      <c r="U195" s="38" t="n">
        <v>7</v>
      </c>
      <c r="V195" s="38" t="n">
        <v>0</v>
      </c>
      <c r="W195" s="38"/>
      <c r="X195" s="20"/>
      <c r="Y195" s="20"/>
      <c r="Z195" s="20"/>
      <c r="AA195" s="20"/>
      <c r="AB195" s="20"/>
      <c r="AC195" s="20" t="n">
        <v>0</v>
      </c>
      <c r="AD195" s="20" t="n">
        <v>11</v>
      </c>
      <c r="AE195" s="20" t="n">
        <f aca="false">SUM(I195:AD195)</f>
        <v>511</v>
      </c>
    </row>
    <row r="196" customFormat="false" ht="16.5" hidden="false" customHeight="false" outlineLevel="0" collapsed="false">
      <c r="A196" s="11" t="n">
        <v>2</v>
      </c>
      <c r="B196" s="12" t="n">
        <v>20</v>
      </c>
      <c r="C196" s="13" t="n">
        <v>140</v>
      </c>
      <c r="D196" s="17" t="s">
        <v>633</v>
      </c>
      <c r="E196" s="17"/>
      <c r="F196" s="16" t="n">
        <v>883</v>
      </c>
      <c r="G196" s="17" t="s">
        <v>62</v>
      </c>
      <c r="H196" s="37" t="n">
        <v>368</v>
      </c>
      <c r="I196" s="20" t="n">
        <v>28</v>
      </c>
      <c r="J196" s="20" t="n">
        <v>130</v>
      </c>
      <c r="K196" s="20" t="n">
        <v>53</v>
      </c>
      <c r="L196" s="20" t="n">
        <v>50</v>
      </c>
      <c r="M196" s="20" t="n">
        <v>2</v>
      </c>
      <c r="N196" s="20" t="n">
        <v>0</v>
      </c>
      <c r="O196" s="20"/>
      <c r="P196" s="20"/>
      <c r="Q196" s="20"/>
      <c r="R196" s="20" t="n">
        <v>4</v>
      </c>
      <c r="S196" s="20"/>
      <c r="T196" s="20"/>
      <c r="U196" s="38" t="n">
        <v>81</v>
      </c>
      <c r="V196" s="38" t="n">
        <v>0</v>
      </c>
      <c r="W196" s="38"/>
      <c r="X196" s="20"/>
      <c r="Y196" s="20"/>
      <c r="Z196" s="20"/>
      <c r="AA196" s="20"/>
      <c r="AB196" s="20"/>
      <c r="AC196" s="20" t="n">
        <v>0</v>
      </c>
      <c r="AD196" s="20" t="n">
        <v>5</v>
      </c>
      <c r="AE196" s="20" t="n">
        <f aca="false">SUM(I196:AD196)</f>
        <v>353</v>
      </c>
    </row>
    <row r="197" customFormat="false" ht="16.5" hidden="false" customHeight="false" outlineLevel="0" collapsed="false">
      <c r="A197" s="11" t="n">
        <v>3</v>
      </c>
      <c r="B197" s="12" t="n">
        <v>20</v>
      </c>
      <c r="C197" s="13" t="n">
        <v>140</v>
      </c>
      <c r="D197" s="17" t="s">
        <v>633</v>
      </c>
      <c r="E197" s="17"/>
      <c r="F197" s="16" t="n">
        <v>884</v>
      </c>
      <c r="G197" s="17" t="s">
        <v>33</v>
      </c>
      <c r="H197" s="37" t="n">
        <v>666</v>
      </c>
      <c r="I197" s="20" t="n">
        <v>104</v>
      </c>
      <c r="J197" s="20" t="n">
        <v>196</v>
      </c>
      <c r="K197" s="20" t="n">
        <v>72</v>
      </c>
      <c r="L197" s="20" t="n">
        <v>28</v>
      </c>
      <c r="M197" s="20" t="n">
        <v>4</v>
      </c>
      <c r="N197" s="20" t="n">
        <v>0</v>
      </c>
      <c r="O197" s="20"/>
      <c r="P197" s="20"/>
      <c r="Q197" s="20"/>
      <c r="R197" s="20" t="n">
        <v>61</v>
      </c>
      <c r="S197" s="20"/>
      <c r="T197" s="20"/>
      <c r="U197" s="38" t="n">
        <v>9</v>
      </c>
      <c r="V197" s="38" t="n">
        <v>0</v>
      </c>
      <c r="W197" s="38"/>
      <c r="X197" s="20"/>
      <c r="Y197" s="20"/>
      <c r="Z197" s="20"/>
      <c r="AA197" s="20"/>
      <c r="AB197" s="20"/>
      <c r="AC197" s="20" t="n">
        <v>0</v>
      </c>
      <c r="AD197" s="20" t="n">
        <v>8</v>
      </c>
      <c r="AE197" s="20" t="n">
        <f aca="false">SUM(I197:AD197)</f>
        <v>482</v>
      </c>
    </row>
    <row r="198" customFormat="false" ht="16.5" hidden="false" customHeight="false" outlineLevel="0" collapsed="false">
      <c r="A198" s="11" t="n">
        <v>4</v>
      </c>
      <c r="B198" s="12" t="n">
        <v>20</v>
      </c>
      <c r="C198" s="13" t="n">
        <v>140</v>
      </c>
      <c r="D198" s="17" t="s">
        <v>633</v>
      </c>
      <c r="E198" s="17"/>
      <c r="F198" s="16" t="n">
        <v>884</v>
      </c>
      <c r="G198" s="17" t="s">
        <v>34</v>
      </c>
      <c r="H198" s="37" t="n">
        <v>665</v>
      </c>
      <c r="I198" s="20" t="n">
        <v>114</v>
      </c>
      <c r="J198" s="20" t="n">
        <v>197</v>
      </c>
      <c r="K198" s="20" t="n">
        <v>69</v>
      </c>
      <c r="L198" s="20" t="n">
        <v>29</v>
      </c>
      <c r="M198" s="20" t="n">
        <v>3</v>
      </c>
      <c r="N198" s="20" t="n">
        <v>0</v>
      </c>
      <c r="O198" s="20"/>
      <c r="P198" s="20"/>
      <c r="Q198" s="20"/>
      <c r="R198" s="20" t="n">
        <v>55</v>
      </c>
      <c r="S198" s="20"/>
      <c r="T198" s="20"/>
      <c r="U198" s="38" t="n">
        <v>10</v>
      </c>
      <c r="V198" s="38" t="n">
        <v>0</v>
      </c>
      <c r="W198" s="38"/>
      <c r="X198" s="20"/>
      <c r="Y198" s="20"/>
      <c r="Z198" s="20"/>
      <c r="AA198" s="20"/>
      <c r="AB198" s="20"/>
      <c r="AC198" s="20" t="n">
        <v>0</v>
      </c>
      <c r="AD198" s="20" t="n">
        <v>13</v>
      </c>
      <c r="AE198" s="20" t="n">
        <f aca="false">SUM(I198:AD198)</f>
        <v>490</v>
      </c>
    </row>
    <row r="199" customFormat="false" ht="16.5" hidden="false" customHeight="false" outlineLevel="0" collapsed="false">
      <c r="A199" s="11" t="n">
        <v>5</v>
      </c>
      <c r="B199" s="12" t="n">
        <v>20</v>
      </c>
      <c r="C199" s="13" t="n">
        <v>140</v>
      </c>
      <c r="D199" s="17" t="s">
        <v>633</v>
      </c>
      <c r="E199" s="17"/>
      <c r="F199" s="16" t="n">
        <v>885</v>
      </c>
      <c r="G199" s="17" t="s">
        <v>33</v>
      </c>
      <c r="H199" s="37" t="n">
        <v>657</v>
      </c>
      <c r="I199" s="20" t="n">
        <v>100</v>
      </c>
      <c r="J199" s="20" t="n">
        <v>153</v>
      </c>
      <c r="K199" s="20" t="n">
        <v>47</v>
      </c>
      <c r="L199" s="20" t="n">
        <v>44</v>
      </c>
      <c r="M199" s="20" t="n">
        <v>3</v>
      </c>
      <c r="N199" s="20" t="n">
        <v>3</v>
      </c>
      <c r="O199" s="20"/>
      <c r="P199" s="20"/>
      <c r="Q199" s="20"/>
      <c r="R199" s="20" t="n">
        <v>81</v>
      </c>
      <c r="S199" s="20"/>
      <c r="T199" s="20"/>
      <c r="U199" s="38" t="n">
        <v>8</v>
      </c>
      <c r="V199" s="38" t="n">
        <v>0</v>
      </c>
      <c r="W199" s="38"/>
      <c r="X199" s="20"/>
      <c r="Y199" s="20"/>
      <c r="Z199" s="20"/>
      <c r="AA199" s="20"/>
      <c r="AB199" s="20"/>
      <c r="AC199" s="20" t="n">
        <v>0</v>
      </c>
      <c r="AD199" s="20" t="n">
        <v>9</v>
      </c>
      <c r="AE199" s="20" t="n">
        <f aca="false">SUM(I199:AD199)</f>
        <v>448</v>
      </c>
    </row>
    <row r="200" customFormat="false" ht="16.5" hidden="false" customHeight="false" outlineLevel="0" collapsed="false">
      <c r="A200" s="11" t="n">
        <v>6</v>
      </c>
      <c r="B200" s="12" t="n">
        <v>20</v>
      </c>
      <c r="C200" s="13" t="n">
        <v>140</v>
      </c>
      <c r="D200" s="17" t="s">
        <v>633</v>
      </c>
      <c r="E200" s="17"/>
      <c r="F200" s="16" t="n">
        <v>885</v>
      </c>
      <c r="G200" s="17" t="s">
        <v>34</v>
      </c>
      <c r="H200" s="37" t="n">
        <v>656</v>
      </c>
      <c r="I200" s="20" t="n">
        <v>89</v>
      </c>
      <c r="J200" s="20" t="n">
        <v>145</v>
      </c>
      <c r="K200" s="20" t="n">
        <v>83</v>
      </c>
      <c r="L200" s="20" t="n">
        <v>51</v>
      </c>
      <c r="M200" s="20" t="n">
        <v>3</v>
      </c>
      <c r="N200" s="20" t="n">
        <v>1</v>
      </c>
      <c r="O200" s="20"/>
      <c r="P200" s="20"/>
      <c r="Q200" s="20"/>
      <c r="R200" s="20" t="n">
        <v>73</v>
      </c>
      <c r="S200" s="20"/>
      <c r="T200" s="20"/>
      <c r="U200" s="38" t="n">
        <v>9</v>
      </c>
      <c r="V200" s="38" t="n">
        <v>0</v>
      </c>
      <c r="W200" s="38"/>
      <c r="X200" s="20"/>
      <c r="Y200" s="20"/>
      <c r="Z200" s="20"/>
      <c r="AA200" s="20"/>
      <c r="AB200" s="20"/>
      <c r="AC200" s="20" t="n">
        <v>0</v>
      </c>
      <c r="AD200" s="20" t="n">
        <v>4</v>
      </c>
      <c r="AE200" s="20" t="n">
        <f aca="false">SUM(I200:AD200)</f>
        <v>458</v>
      </c>
    </row>
    <row r="201" customFormat="false" ht="16.5" hidden="false" customHeight="false" outlineLevel="0" collapsed="false">
      <c r="A201" s="11" t="n">
        <v>7</v>
      </c>
      <c r="B201" s="12" t="n">
        <v>20</v>
      </c>
      <c r="C201" s="13" t="n">
        <v>140</v>
      </c>
      <c r="D201" s="17" t="s">
        <v>633</v>
      </c>
      <c r="E201" s="17"/>
      <c r="F201" s="16" t="n">
        <v>886</v>
      </c>
      <c r="G201" s="17" t="s">
        <v>33</v>
      </c>
      <c r="H201" s="37" t="n">
        <v>399</v>
      </c>
      <c r="I201" s="20" t="n">
        <v>75</v>
      </c>
      <c r="J201" s="20" t="n">
        <v>110</v>
      </c>
      <c r="K201" s="20" t="n">
        <v>24</v>
      </c>
      <c r="L201" s="20" t="n">
        <v>37</v>
      </c>
      <c r="M201" s="20" t="n">
        <v>1</v>
      </c>
      <c r="N201" s="20" t="n">
        <v>1</v>
      </c>
      <c r="O201" s="20"/>
      <c r="P201" s="20"/>
      <c r="Q201" s="20"/>
      <c r="R201" s="20" t="n">
        <v>40</v>
      </c>
      <c r="S201" s="20"/>
      <c r="T201" s="20"/>
      <c r="U201" s="38" t="n">
        <v>6</v>
      </c>
      <c r="V201" s="38" t="n">
        <v>0</v>
      </c>
      <c r="W201" s="38"/>
      <c r="X201" s="20"/>
      <c r="Y201" s="20"/>
      <c r="Z201" s="20"/>
      <c r="AA201" s="20"/>
      <c r="AB201" s="20"/>
      <c r="AC201" s="20" t="n">
        <v>0</v>
      </c>
      <c r="AD201" s="20" t="n">
        <v>5</v>
      </c>
      <c r="AE201" s="20" t="n">
        <f aca="false">SUM(I201:AD201)</f>
        <v>299</v>
      </c>
    </row>
    <row r="202" customFormat="false" ht="16.5" hidden="false" customHeight="false" outlineLevel="0" collapsed="false">
      <c r="A202" s="11" t="n">
        <v>8</v>
      </c>
      <c r="B202" s="12" t="n">
        <v>20</v>
      </c>
      <c r="C202" s="13" t="n">
        <v>140</v>
      </c>
      <c r="D202" s="17" t="s">
        <v>633</v>
      </c>
      <c r="E202" s="17"/>
      <c r="F202" s="16" t="n">
        <v>886</v>
      </c>
      <c r="G202" s="17" t="s">
        <v>34</v>
      </c>
      <c r="H202" s="37" t="n">
        <v>399</v>
      </c>
      <c r="I202" s="20" t="n">
        <v>75</v>
      </c>
      <c r="J202" s="20" t="n">
        <v>99</v>
      </c>
      <c r="K202" s="20" t="n">
        <v>35</v>
      </c>
      <c r="L202" s="20" t="n">
        <v>36</v>
      </c>
      <c r="M202" s="20" t="n">
        <v>1</v>
      </c>
      <c r="N202" s="20" t="n">
        <v>0</v>
      </c>
      <c r="O202" s="20"/>
      <c r="P202" s="20"/>
      <c r="Q202" s="20"/>
      <c r="R202" s="20" t="n">
        <v>23</v>
      </c>
      <c r="S202" s="20"/>
      <c r="T202" s="20"/>
      <c r="U202" s="38" t="n">
        <v>14</v>
      </c>
      <c r="V202" s="38" t="n">
        <v>0</v>
      </c>
      <c r="W202" s="38"/>
      <c r="X202" s="20"/>
      <c r="Y202" s="20"/>
      <c r="Z202" s="20"/>
      <c r="AA202" s="20"/>
      <c r="AB202" s="20"/>
      <c r="AC202" s="20" t="n">
        <v>0</v>
      </c>
      <c r="AD202" s="20" t="n">
        <v>7</v>
      </c>
      <c r="AE202" s="20" t="n">
        <f aca="false">SUM(I202:AD202)</f>
        <v>290</v>
      </c>
    </row>
    <row r="203" customFormat="false" ht="16.5" hidden="false" customHeight="false" outlineLevel="0" collapsed="false">
      <c r="A203" s="11" t="n">
        <v>9</v>
      </c>
      <c r="B203" s="12" t="n">
        <v>20</v>
      </c>
      <c r="C203" s="13" t="n">
        <v>140</v>
      </c>
      <c r="D203" s="17" t="s">
        <v>633</v>
      </c>
      <c r="E203" s="17"/>
      <c r="F203" s="16" t="n">
        <v>887</v>
      </c>
      <c r="G203" s="17" t="s">
        <v>33</v>
      </c>
      <c r="H203" s="37" t="n">
        <v>611</v>
      </c>
      <c r="I203" s="20" t="n">
        <v>136</v>
      </c>
      <c r="J203" s="20" t="n">
        <v>120</v>
      </c>
      <c r="K203" s="20" t="n">
        <v>49</v>
      </c>
      <c r="L203" s="20" t="n">
        <v>50</v>
      </c>
      <c r="M203" s="20" t="n">
        <v>3</v>
      </c>
      <c r="N203" s="20" t="n">
        <v>0</v>
      </c>
      <c r="O203" s="20"/>
      <c r="P203" s="20"/>
      <c r="Q203" s="20"/>
      <c r="R203" s="20" t="n">
        <v>60</v>
      </c>
      <c r="S203" s="20"/>
      <c r="T203" s="20"/>
      <c r="U203" s="38" t="n">
        <v>16</v>
      </c>
      <c r="V203" s="38" t="n">
        <v>0</v>
      </c>
      <c r="W203" s="38"/>
      <c r="X203" s="20"/>
      <c r="Y203" s="20"/>
      <c r="Z203" s="20"/>
      <c r="AA203" s="20"/>
      <c r="AB203" s="20"/>
      <c r="AC203" s="20" t="n">
        <v>0</v>
      </c>
      <c r="AD203" s="20" t="n">
        <v>11</v>
      </c>
      <c r="AE203" s="20" t="n">
        <f aca="false">SUM(I203:AD203)</f>
        <v>445</v>
      </c>
    </row>
    <row r="204" customFormat="false" ht="16.5" hidden="false" customHeight="false" outlineLevel="0" collapsed="false">
      <c r="A204" s="11" t="n">
        <v>10</v>
      </c>
      <c r="B204" s="12" t="n">
        <v>20</v>
      </c>
      <c r="C204" s="13" t="n">
        <v>140</v>
      </c>
      <c r="D204" s="17" t="s">
        <v>633</v>
      </c>
      <c r="E204" s="17"/>
      <c r="F204" s="16" t="n">
        <v>887</v>
      </c>
      <c r="G204" s="17" t="s">
        <v>62</v>
      </c>
      <c r="H204" s="37" t="n">
        <v>672</v>
      </c>
      <c r="I204" s="20" t="n">
        <v>124</v>
      </c>
      <c r="J204" s="20" t="n">
        <v>250</v>
      </c>
      <c r="K204" s="20" t="n">
        <v>39</v>
      </c>
      <c r="L204" s="20" t="n">
        <v>27</v>
      </c>
      <c r="M204" s="20" t="n">
        <v>1</v>
      </c>
      <c r="N204" s="20" t="n">
        <v>0</v>
      </c>
      <c r="O204" s="20"/>
      <c r="P204" s="20"/>
      <c r="Q204" s="20"/>
      <c r="R204" s="20" t="n">
        <v>19</v>
      </c>
      <c r="S204" s="20"/>
      <c r="T204" s="20"/>
      <c r="U204" s="38" t="n">
        <v>7</v>
      </c>
      <c r="V204" s="38" t="n">
        <v>0</v>
      </c>
      <c r="W204" s="38"/>
      <c r="X204" s="20"/>
      <c r="Y204" s="20"/>
      <c r="Z204" s="20"/>
      <c r="AA204" s="20"/>
      <c r="AB204" s="20"/>
      <c r="AC204" s="20" t="n">
        <v>0</v>
      </c>
      <c r="AD204" s="20" t="n">
        <v>10</v>
      </c>
      <c r="AE204" s="20" t="n">
        <f aca="false">SUM(I204:AD204)</f>
        <v>477</v>
      </c>
    </row>
    <row r="205" customFormat="false" ht="16.5" hidden="false" customHeight="false" outlineLevel="0" collapsed="false">
      <c r="A205" s="11" t="n">
        <v>11</v>
      </c>
      <c r="B205" s="12" t="n">
        <v>20</v>
      </c>
      <c r="C205" s="13" t="n">
        <v>140</v>
      </c>
      <c r="D205" s="17" t="s">
        <v>633</v>
      </c>
      <c r="E205" s="17"/>
      <c r="F205" s="16" t="n">
        <v>888</v>
      </c>
      <c r="G205" s="17" t="s">
        <v>33</v>
      </c>
      <c r="H205" s="37" t="n">
        <v>201</v>
      </c>
      <c r="I205" s="20" t="n">
        <v>63</v>
      </c>
      <c r="J205" s="20" t="n">
        <v>64</v>
      </c>
      <c r="K205" s="20" t="n">
        <v>20</v>
      </c>
      <c r="L205" s="20" t="n">
        <v>10</v>
      </c>
      <c r="M205" s="20" t="n">
        <v>0</v>
      </c>
      <c r="N205" s="20" t="n">
        <v>0</v>
      </c>
      <c r="O205" s="20"/>
      <c r="P205" s="20"/>
      <c r="Q205" s="20"/>
      <c r="R205" s="20" t="n">
        <v>3</v>
      </c>
      <c r="S205" s="20"/>
      <c r="T205" s="20"/>
      <c r="U205" s="38" t="n">
        <v>0</v>
      </c>
      <c r="V205" s="38" t="n">
        <v>0</v>
      </c>
      <c r="W205" s="38"/>
      <c r="X205" s="20"/>
      <c r="Y205" s="20"/>
      <c r="Z205" s="20"/>
      <c r="AA205" s="20"/>
      <c r="AB205" s="20"/>
      <c r="AC205" s="20" t="n">
        <v>0</v>
      </c>
      <c r="AD205" s="20" t="n">
        <v>8</v>
      </c>
      <c r="AE205" s="20" t="n">
        <f aca="false">SUM(I205:AD205)</f>
        <v>168</v>
      </c>
    </row>
    <row r="206" customFormat="false" ht="16.5" hidden="false" customHeight="false" outlineLevel="0" collapsed="false">
      <c r="A206" s="11" t="n">
        <v>12</v>
      </c>
      <c r="B206" s="12" t="n">
        <v>20</v>
      </c>
      <c r="C206" s="13" t="n">
        <v>140</v>
      </c>
      <c r="D206" s="17" t="s">
        <v>633</v>
      </c>
      <c r="E206" s="17"/>
      <c r="F206" s="16" t="n">
        <v>889</v>
      </c>
      <c r="G206" s="17" t="s">
        <v>33</v>
      </c>
      <c r="H206" s="37" t="n">
        <v>417</v>
      </c>
      <c r="I206" s="20" t="n">
        <v>33</v>
      </c>
      <c r="J206" s="20" t="n">
        <v>116</v>
      </c>
      <c r="K206" s="20" t="n">
        <v>177</v>
      </c>
      <c r="L206" s="20" t="n">
        <v>7</v>
      </c>
      <c r="M206" s="20" t="n">
        <v>4</v>
      </c>
      <c r="N206" s="20" t="n">
        <v>0</v>
      </c>
      <c r="O206" s="20"/>
      <c r="P206" s="20"/>
      <c r="Q206" s="20"/>
      <c r="R206" s="20" t="n">
        <v>1</v>
      </c>
      <c r="S206" s="20"/>
      <c r="T206" s="20"/>
      <c r="U206" s="38" t="n">
        <v>1</v>
      </c>
      <c r="V206" s="38" t="n">
        <v>0</v>
      </c>
      <c r="W206" s="38"/>
      <c r="X206" s="20"/>
      <c r="Y206" s="20"/>
      <c r="Z206" s="20"/>
      <c r="AA206" s="20"/>
      <c r="AB206" s="20"/>
      <c r="AC206" s="20" t="n">
        <v>0</v>
      </c>
      <c r="AD206" s="20" t="n">
        <v>3</v>
      </c>
      <c r="AE206" s="20" t="n">
        <f aca="false">SUM(I206:AD206)</f>
        <v>342</v>
      </c>
    </row>
    <row r="207" customFormat="false" ht="16.5" hidden="false" customHeight="false" outlineLevel="0" collapsed="false">
      <c r="A207" s="11" t="n">
        <v>13</v>
      </c>
      <c r="B207" s="12" t="n">
        <v>20</v>
      </c>
      <c r="C207" s="13" t="n">
        <v>140</v>
      </c>
      <c r="D207" s="17" t="s">
        <v>633</v>
      </c>
      <c r="E207" s="17"/>
      <c r="F207" s="16" t="n">
        <v>889</v>
      </c>
      <c r="G207" s="17" t="s">
        <v>34</v>
      </c>
      <c r="H207" s="37" t="n">
        <v>416</v>
      </c>
      <c r="I207" s="20" t="n">
        <v>26</v>
      </c>
      <c r="J207" s="20" t="n">
        <v>99</v>
      </c>
      <c r="K207" s="20" t="n">
        <v>194</v>
      </c>
      <c r="L207" s="20" t="n">
        <v>11</v>
      </c>
      <c r="M207" s="20" t="n">
        <v>3</v>
      </c>
      <c r="N207" s="20" t="n">
        <v>0</v>
      </c>
      <c r="O207" s="20"/>
      <c r="P207" s="20"/>
      <c r="Q207" s="20"/>
      <c r="R207" s="20" t="n">
        <v>2</v>
      </c>
      <c r="S207" s="20"/>
      <c r="T207" s="20"/>
      <c r="U207" s="38" t="n">
        <v>0</v>
      </c>
      <c r="V207" s="38" t="n">
        <v>0</v>
      </c>
      <c r="W207" s="38"/>
      <c r="X207" s="20"/>
      <c r="Y207" s="20"/>
      <c r="Z207" s="20"/>
      <c r="AA207" s="20"/>
      <c r="AB207" s="20"/>
      <c r="AC207" s="20" t="n">
        <v>0</v>
      </c>
      <c r="AD207" s="20" t="n">
        <v>4</v>
      </c>
      <c r="AE207" s="20" t="n">
        <f aca="false">SUM(I207:AD207)</f>
        <v>339</v>
      </c>
    </row>
    <row r="208" customFormat="false" ht="16.5" hidden="false" customHeight="false" outlineLevel="0" collapsed="false">
      <c r="A208" s="11" t="n">
        <v>14</v>
      </c>
      <c r="B208" s="12" t="n">
        <v>20</v>
      </c>
      <c r="C208" s="13" t="n">
        <v>140</v>
      </c>
      <c r="D208" s="17" t="s">
        <v>633</v>
      </c>
      <c r="E208" s="17"/>
      <c r="F208" s="16" t="n">
        <v>890</v>
      </c>
      <c r="G208" s="17" t="s">
        <v>33</v>
      </c>
      <c r="H208" s="37" t="n">
        <v>103</v>
      </c>
      <c r="I208" s="20" t="n">
        <v>34</v>
      </c>
      <c r="J208" s="20" t="n">
        <v>9</v>
      </c>
      <c r="K208" s="20" t="n">
        <v>5</v>
      </c>
      <c r="L208" s="20" t="n">
        <v>7</v>
      </c>
      <c r="M208" s="20" t="n">
        <v>0</v>
      </c>
      <c r="N208" s="20" t="n">
        <v>0</v>
      </c>
      <c r="O208" s="20"/>
      <c r="P208" s="20"/>
      <c r="Q208" s="20"/>
      <c r="R208" s="20" t="n">
        <v>3</v>
      </c>
      <c r="S208" s="20"/>
      <c r="T208" s="20"/>
      <c r="U208" s="38" t="n">
        <v>2</v>
      </c>
      <c r="V208" s="38" t="n">
        <v>0</v>
      </c>
      <c r="W208" s="38"/>
      <c r="X208" s="20"/>
      <c r="Y208" s="20"/>
      <c r="Z208" s="20"/>
      <c r="AA208" s="20"/>
      <c r="AB208" s="20"/>
      <c r="AC208" s="20" t="n">
        <v>0</v>
      </c>
      <c r="AD208" s="20" t="n">
        <v>1</v>
      </c>
      <c r="AE208" s="20" t="n">
        <f aca="false">SUM(I208:AD208)</f>
        <v>61</v>
      </c>
    </row>
    <row r="209" customFormat="false" ht="16.5" hidden="false" customHeight="false" outlineLevel="0" collapsed="false">
      <c r="C209" s="29" t="s">
        <v>65</v>
      </c>
      <c r="D209" s="30" t="s">
        <v>66</v>
      </c>
      <c r="E209" s="30"/>
      <c r="F209" s="30"/>
      <c r="G209" s="30"/>
      <c r="H209" s="31" t="n">
        <f aca="false">SUM(H195:H208)</f>
        <v>6929</v>
      </c>
      <c r="I209" s="31" t="n">
        <f aca="false">SUM(I195:I208)</f>
        <v>1119</v>
      </c>
      <c r="J209" s="31" t="n">
        <f aca="false">SUM(J195:J208)</f>
        <v>1902</v>
      </c>
      <c r="K209" s="31" t="n">
        <f aca="false">SUM(K195:K208)</f>
        <v>907</v>
      </c>
      <c r="L209" s="31" t="n">
        <f aca="false">SUM(L195:L208)</f>
        <v>456</v>
      </c>
      <c r="M209" s="31" t="n">
        <f aca="false">SUM(M195:M208)</f>
        <v>29</v>
      </c>
      <c r="N209" s="31" t="n">
        <f aca="false">SUM(N195:N208)</f>
        <v>6</v>
      </c>
      <c r="O209" s="31" t="n">
        <f aca="false">SUM(O195:O208)</f>
        <v>0</v>
      </c>
      <c r="P209" s="31" t="n">
        <f aca="false">SUM(P195:P208)</f>
        <v>0</v>
      </c>
      <c r="Q209" s="31" t="n">
        <f aca="false">SUM(Q195:Q208)</f>
        <v>0</v>
      </c>
      <c r="R209" s="31" t="n">
        <f aca="false">SUM(R195:R208)</f>
        <v>475</v>
      </c>
      <c r="S209" s="31" t="n">
        <f aca="false">SUM(S195:S208)</f>
        <v>0</v>
      </c>
      <c r="T209" s="31" t="n">
        <f aca="false">SUM(T195:T208)</f>
        <v>0</v>
      </c>
      <c r="U209" s="31" t="n">
        <f aca="false">SUM(U195:U208)</f>
        <v>170</v>
      </c>
      <c r="V209" s="31" t="n">
        <f aca="false">SUM(V195:V208)</f>
        <v>0</v>
      </c>
      <c r="W209" s="31" t="n">
        <f aca="false">SUM(W195:W208)</f>
        <v>0</v>
      </c>
      <c r="X209" s="31" t="n">
        <f aca="false">SUM(X195:X208)</f>
        <v>0</v>
      </c>
      <c r="Y209" s="31" t="n">
        <f aca="false">SUM(Y195:Y208)</f>
        <v>0</v>
      </c>
      <c r="Z209" s="31" t="n">
        <f aca="false">SUM(Z195:Z208)</f>
        <v>0</v>
      </c>
      <c r="AA209" s="31" t="n">
        <f aca="false">SUM(AA195:AA208)</f>
        <v>0</v>
      </c>
      <c r="AB209" s="31" t="n">
        <f aca="false">SUM(AB195:AB208)</f>
        <v>0</v>
      </c>
      <c r="AC209" s="31" t="n">
        <f aca="false">SUM(AC195:AC208)</f>
        <v>0</v>
      </c>
      <c r="AD209" s="31" t="n">
        <f aca="false">SUM(AD195:AD208)</f>
        <v>99</v>
      </c>
      <c r="AE209" s="31" t="n">
        <f aca="false">SUM(AE195:AE208)</f>
        <v>5163</v>
      </c>
    </row>
    <row r="210" customFormat="false" ht="16.5" hidden="false" customHeight="false" outlineLevel="0" collapsed="false">
      <c r="F210" s="3"/>
      <c r="G210" s="3"/>
      <c r="U210" s="1" t="n">
        <f aca="false">U209/2</f>
        <v>85</v>
      </c>
    </row>
    <row r="211" customFormat="false" ht="16.5" hidden="false" customHeight="true" outlineLevel="0" collapsed="false">
      <c r="C211" s="29" t="s">
        <v>67</v>
      </c>
      <c r="D211" s="32" t="s">
        <v>68</v>
      </c>
      <c r="E211" s="32"/>
      <c r="F211" s="32"/>
      <c r="G211" s="32"/>
      <c r="H211" s="57" t="s">
        <v>8</v>
      </c>
      <c r="I211" s="58" t="s">
        <v>9</v>
      </c>
      <c r="J211" s="58" t="s">
        <v>10</v>
      </c>
      <c r="K211" s="58" t="s">
        <v>11</v>
      </c>
      <c r="L211" s="58" t="s">
        <v>12</v>
      </c>
      <c r="M211" s="58" t="s">
        <v>13</v>
      </c>
      <c r="N211" s="58" t="s">
        <v>14</v>
      </c>
      <c r="O211" s="58" t="s">
        <v>15</v>
      </c>
      <c r="P211" s="58" t="s">
        <v>16</v>
      </c>
      <c r="Q211" s="58" t="s">
        <v>17</v>
      </c>
      <c r="R211" s="58" t="s">
        <v>18</v>
      </c>
      <c r="S211" s="58" t="s">
        <v>19</v>
      </c>
      <c r="T211" s="58" t="s">
        <v>20</v>
      </c>
      <c r="U211" s="58" t="s">
        <v>24</v>
      </c>
      <c r="V211" s="58" t="s">
        <v>25</v>
      </c>
      <c r="W211" s="58" t="s">
        <v>26</v>
      </c>
      <c r="X211" s="58" t="s">
        <v>27</v>
      </c>
      <c r="Y211" s="58" t="s">
        <v>28</v>
      </c>
      <c r="Z211" s="58" t="s">
        <v>29</v>
      </c>
      <c r="AA211" s="58" t="s">
        <v>30</v>
      </c>
      <c r="AB211" s="58" t="s">
        <v>31</v>
      </c>
    </row>
    <row r="212" customFormat="false" ht="16.5" hidden="false" customHeight="false" outlineLevel="0" collapsed="false">
      <c r="D212" s="32"/>
      <c r="E212" s="32"/>
      <c r="F212" s="32"/>
      <c r="G212" s="32"/>
      <c r="H212" s="20" t="n">
        <f aca="false">H209</f>
        <v>6929</v>
      </c>
      <c r="I212" s="20" t="n">
        <f aca="false">I209+85</f>
        <v>1204</v>
      </c>
      <c r="J212" s="20" t="n">
        <f aca="false">J209</f>
        <v>1902</v>
      </c>
      <c r="K212" s="20" t="n">
        <f aca="false">K209+85</f>
        <v>992</v>
      </c>
      <c r="L212" s="20" t="n">
        <f aca="false">L209</f>
        <v>456</v>
      </c>
      <c r="M212" s="20" t="n">
        <f aca="false">M209</f>
        <v>29</v>
      </c>
      <c r="N212" s="20" t="n">
        <f aca="false">N209</f>
        <v>6</v>
      </c>
      <c r="O212" s="20" t="n">
        <f aca="false">O209</f>
        <v>0</v>
      </c>
      <c r="P212" s="20" t="n">
        <f aca="false">P209</f>
        <v>0</v>
      </c>
      <c r="Q212" s="20" t="n">
        <f aca="false">Q209</f>
        <v>0</v>
      </c>
      <c r="R212" s="20" t="n">
        <f aca="false">R209</f>
        <v>475</v>
      </c>
      <c r="S212" s="20" t="n">
        <f aca="false">S209</f>
        <v>0</v>
      </c>
      <c r="T212" s="20" t="n">
        <f aca="false">T209</f>
        <v>0</v>
      </c>
      <c r="U212" s="20" t="n">
        <f aca="false">X195</f>
        <v>0</v>
      </c>
      <c r="V212" s="20" t="n">
        <f aca="false">Y195</f>
        <v>0</v>
      </c>
      <c r="W212" s="20" t="n">
        <f aca="false">Z195</f>
        <v>0</v>
      </c>
      <c r="X212" s="20" t="n">
        <f aca="false">AA195</f>
        <v>0</v>
      </c>
      <c r="Y212" s="20" t="n">
        <f aca="false">AB195</f>
        <v>0</v>
      </c>
      <c r="Z212" s="20" t="n">
        <f aca="false">AC209</f>
        <v>0</v>
      </c>
      <c r="AA212" s="20" t="n">
        <f aca="false">AD209</f>
        <v>99</v>
      </c>
      <c r="AB212" s="20" t="n">
        <f aca="false">SUM(I212:AA212)</f>
        <v>5163</v>
      </c>
    </row>
    <row r="213" customFormat="false" ht="16.5" hidden="false" customHeight="false" outlineLevel="0" collapsed="false">
      <c r="F213" s="3"/>
      <c r="G213" s="3"/>
    </row>
    <row r="214" customFormat="false" ht="34.5" hidden="false" customHeight="true" outlineLevel="0" collapsed="false">
      <c r="C214" s="29" t="s">
        <v>69</v>
      </c>
      <c r="D214" s="32" t="s">
        <v>70</v>
      </c>
      <c r="E214" s="32"/>
      <c r="F214" s="32"/>
      <c r="G214" s="32"/>
      <c r="H214" s="57" t="s">
        <v>8</v>
      </c>
      <c r="I214" s="375" t="s">
        <v>71</v>
      </c>
      <c r="J214" s="375"/>
      <c r="K214" s="391" t="s">
        <v>10</v>
      </c>
      <c r="L214" s="392" t="s">
        <v>12</v>
      </c>
      <c r="M214" s="58" t="s">
        <v>13</v>
      </c>
      <c r="N214" s="58" t="s">
        <v>14</v>
      </c>
      <c r="O214" s="58" t="s">
        <v>15</v>
      </c>
      <c r="P214" s="58" t="s">
        <v>16</v>
      </c>
      <c r="Q214" s="58" t="s">
        <v>17</v>
      </c>
      <c r="R214" s="58" t="s">
        <v>18</v>
      </c>
      <c r="S214" s="58" t="s">
        <v>19</v>
      </c>
      <c r="T214" s="58" t="s">
        <v>20</v>
      </c>
      <c r="U214" s="58" t="s">
        <v>24</v>
      </c>
      <c r="V214" s="58" t="s">
        <v>25</v>
      </c>
      <c r="W214" s="58" t="s">
        <v>26</v>
      </c>
      <c r="X214" s="58" t="s">
        <v>27</v>
      </c>
      <c r="Y214" s="58" t="s">
        <v>28</v>
      </c>
      <c r="Z214" s="58" t="s">
        <v>29</v>
      </c>
      <c r="AA214" s="58" t="s">
        <v>30</v>
      </c>
      <c r="AB214" s="58" t="s">
        <v>31</v>
      </c>
    </row>
    <row r="215" customFormat="false" ht="16.5" hidden="false" customHeight="false" outlineLevel="0" collapsed="false">
      <c r="D215" s="32"/>
      <c r="E215" s="32"/>
      <c r="F215" s="32"/>
      <c r="G215" s="32"/>
      <c r="H215" s="20" t="n">
        <f aca="false">H209</f>
        <v>6929</v>
      </c>
      <c r="I215" s="35" t="n">
        <f aca="false">I212+K212</f>
        <v>2196</v>
      </c>
      <c r="J215" s="35"/>
      <c r="K215" s="74" t="n">
        <f aca="false">J212</f>
        <v>1902</v>
      </c>
      <c r="L215" s="75" t="n">
        <f aca="false">L212</f>
        <v>456</v>
      </c>
      <c r="M215" s="20" t="n">
        <f aca="false">M212</f>
        <v>29</v>
      </c>
      <c r="N215" s="20" t="n">
        <f aca="false">N212</f>
        <v>6</v>
      </c>
      <c r="O215" s="20" t="s">
        <v>148</v>
      </c>
      <c r="P215" s="20" t="s">
        <v>148</v>
      </c>
      <c r="Q215" s="20" t="s">
        <v>148</v>
      </c>
      <c r="R215" s="20" t="n">
        <f aca="false">R212</f>
        <v>475</v>
      </c>
      <c r="S215" s="20" t="s">
        <v>148</v>
      </c>
      <c r="T215" s="20" t="s">
        <v>148</v>
      </c>
      <c r="U215" s="20" t="s">
        <v>148</v>
      </c>
      <c r="V215" s="20" t="s">
        <v>148</v>
      </c>
      <c r="W215" s="20" t="s">
        <v>148</v>
      </c>
      <c r="X215" s="20" t="s">
        <v>148</v>
      </c>
      <c r="Y215" s="20" t="s">
        <v>148</v>
      </c>
      <c r="Z215" s="20" t="n">
        <f aca="false">Z212</f>
        <v>0</v>
      </c>
      <c r="AA215" s="20" t="n">
        <f aca="false">AA212</f>
        <v>99</v>
      </c>
      <c r="AB215" s="20" t="n">
        <f aca="false">SUM(I215:AA215)</f>
        <v>5163</v>
      </c>
    </row>
    <row r="218" customFormat="false" ht="16.5" hidden="false" customHeight="false" outlineLevel="0" collapsed="false">
      <c r="A218" s="370" t="s">
        <v>1</v>
      </c>
      <c r="B218" s="371" t="s">
        <v>2</v>
      </c>
      <c r="C218" s="372" t="s">
        <v>3</v>
      </c>
      <c r="D218" s="370" t="s">
        <v>4</v>
      </c>
      <c r="E218" s="370" t="s">
        <v>5</v>
      </c>
      <c r="F218" s="373" t="s">
        <v>6</v>
      </c>
      <c r="G218" s="373" t="s">
        <v>7</v>
      </c>
      <c r="H218" s="373" t="s">
        <v>8</v>
      </c>
      <c r="I218" s="58" t="s">
        <v>9</v>
      </c>
      <c r="J218" s="58" t="s">
        <v>10</v>
      </c>
      <c r="K218" s="58" t="s">
        <v>11</v>
      </c>
      <c r="L218" s="58" t="s">
        <v>12</v>
      </c>
      <c r="M218" s="58" t="s">
        <v>13</v>
      </c>
      <c r="N218" s="58" t="s">
        <v>14</v>
      </c>
      <c r="O218" s="58" t="s">
        <v>15</v>
      </c>
      <c r="P218" s="58" t="s">
        <v>16</v>
      </c>
      <c r="Q218" s="58" t="s">
        <v>17</v>
      </c>
      <c r="R218" s="58" t="s">
        <v>18</v>
      </c>
      <c r="S218" s="58" t="s">
        <v>19</v>
      </c>
      <c r="T218" s="58" t="s">
        <v>20</v>
      </c>
      <c r="U218" s="374" t="s">
        <v>21</v>
      </c>
      <c r="V218" s="374" t="s">
        <v>22</v>
      </c>
      <c r="W218" s="374" t="s">
        <v>23</v>
      </c>
      <c r="X218" s="58" t="s">
        <v>24</v>
      </c>
      <c r="Y218" s="58" t="s">
        <v>25</v>
      </c>
      <c r="Z218" s="58" t="s">
        <v>26</v>
      </c>
      <c r="AA218" s="58" t="s">
        <v>27</v>
      </c>
      <c r="AB218" s="58" t="s">
        <v>28</v>
      </c>
      <c r="AC218" s="58" t="s">
        <v>29</v>
      </c>
      <c r="AD218" s="58" t="s">
        <v>30</v>
      </c>
      <c r="AE218" s="58" t="s">
        <v>31</v>
      </c>
    </row>
    <row r="219" customFormat="false" ht="16.5" hidden="false" customHeight="false" outlineLevel="0" collapsed="false">
      <c r="A219" s="11" t="n">
        <v>1</v>
      </c>
      <c r="B219" s="12" t="n">
        <v>1</v>
      </c>
      <c r="C219" s="13" t="n">
        <v>557</v>
      </c>
      <c r="D219" s="17" t="s">
        <v>77</v>
      </c>
      <c r="E219" s="17"/>
      <c r="F219" s="16" t="n">
        <v>2394</v>
      </c>
      <c r="G219" s="17" t="s">
        <v>33</v>
      </c>
      <c r="H219" s="37" t="n">
        <v>611</v>
      </c>
      <c r="I219" s="20" t="n">
        <v>18</v>
      </c>
      <c r="J219" s="20" t="n">
        <v>76</v>
      </c>
      <c r="K219" s="20" t="n">
        <v>90</v>
      </c>
      <c r="L219" s="20" t="n">
        <v>11</v>
      </c>
      <c r="M219" s="20" t="n">
        <v>169</v>
      </c>
      <c r="N219" s="20" t="n">
        <v>0</v>
      </c>
      <c r="O219" s="20"/>
      <c r="P219" s="20" t="n">
        <v>3</v>
      </c>
      <c r="Q219" s="20" t="n">
        <v>0</v>
      </c>
      <c r="R219" s="20" t="n">
        <v>16</v>
      </c>
      <c r="S219" s="20"/>
      <c r="T219" s="20" t="n">
        <v>9</v>
      </c>
      <c r="U219" s="38" t="n">
        <v>11</v>
      </c>
      <c r="V219" s="38" t="n">
        <v>4</v>
      </c>
      <c r="W219" s="38"/>
      <c r="X219" s="20" t="n">
        <v>15</v>
      </c>
      <c r="Y219" s="20"/>
      <c r="Z219" s="20"/>
      <c r="AA219" s="20"/>
      <c r="AB219" s="20"/>
      <c r="AC219" s="20" t="n">
        <v>0</v>
      </c>
      <c r="AD219" s="20" t="n">
        <v>10</v>
      </c>
      <c r="AE219" s="20" t="n">
        <f aca="false">SUM(I219:AD219)</f>
        <v>432</v>
      </c>
    </row>
    <row r="220" customFormat="false" ht="16.5" hidden="false" customHeight="false" outlineLevel="0" collapsed="false">
      <c r="A220" s="11" t="n">
        <v>2</v>
      </c>
      <c r="B220" s="12" t="n">
        <v>2</v>
      </c>
      <c r="C220" s="13" t="n">
        <v>557</v>
      </c>
      <c r="D220" s="17" t="s">
        <v>77</v>
      </c>
      <c r="E220" s="17"/>
      <c r="F220" s="16" t="n">
        <v>2394</v>
      </c>
      <c r="G220" s="17" t="s">
        <v>34</v>
      </c>
      <c r="H220" s="37" t="n">
        <v>611</v>
      </c>
      <c r="I220" s="20" t="n">
        <v>17</v>
      </c>
      <c r="J220" s="20" t="n">
        <v>100</v>
      </c>
      <c r="K220" s="20" t="n">
        <v>82</v>
      </c>
      <c r="L220" s="20" t="n">
        <v>5</v>
      </c>
      <c r="M220" s="20" t="n">
        <v>151</v>
      </c>
      <c r="N220" s="20" t="n">
        <v>0</v>
      </c>
      <c r="O220" s="20"/>
      <c r="P220" s="20" t="n">
        <v>5</v>
      </c>
      <c r="Q220" s="20" t="n">
        <v>0</v>
      </c>
      <c r="R220" s="20" t="n">
        <v>15</v>
      </c>
      <c r="S220" s="20"/>
      <c r="T220" s="20" t="n">
        <v>19</v>
      </c>
      <c r="U220" s="38" t="n">
        <v>13</v>
      </c>
      <c r="V220" s="38" t="n">
        <v>1</v>
      </c>
      <c r="W220" s="38"/>
      <c r="X220" s="20" t="n">
        <v>16</v>
      </c>
      <c r="Y220" s="20"/>
      <c r="Z220" s="20"/>
      <c r="AA220" s="20"/>
      <c r="AB220" s="20"/>
      <c r="AC220" s="20" t="n">
        <v>0</v>
      </c>
      <c r="AD220" s="20" t="n">
        <v>13</v>
      </c>
      <c r="AE220" s="20" t="n">
        <f aca="false">SUM(I220:AD220)</f>
        <v>437</v>
      </c>
    </row>
    <row r="221" customFormat="false" ht="16.5" hidden="false" customHeight="false" outlineLevel="0" collapsed="false">
      <c r="A221" s="11" t="n">
        <v>3</v>
      </c>
      <c r="B221" s="12" t="n">
        <v>3</v>
      </c>
      <c r="C221" s="13" t="n">
        <v>557</v>
      </c>
      <c r="D221" s="17" t="s">
        <v>77</v>
      </c>
      <c r="E221" s="17"/>
      <c r="F221" s="16" t="n">
        <v>2395</v>
      </c>
      <c r="G221" s="17" t="s">
        <v>33</v>
      </c>
      <c r="H221" s="37" t="n">
        <v>425</v>
      </c>
      <c r="I221" s="20" t="n">
        <v>13</v>
      </c>
      <c r="J221" s="20" t="n">
        <v>71</v>
      </c>
      <c r="K221" s="20" t="n">
        <v>58</v>
      </c>
      <c r="L221" s="20" t="n">
        <v>6</v>
      </c>
      <c r="M221" s="20" t="n">
        <v>79</v>
      </c>
      <c r="N221" s="20" t="n">
        <v>1</v>
      </c>
      <c r="O221" s="20"/>
      <c r="P221" s="20" t="n">
        <v>2</v>
      </c>
      <c r="Q221" s="20" t="n">
        <v>0</v>
      </c>
      <c r="R221" s="20" t="n">
        <v>18</v>
      </c>
      <c r="S221" s="20"/>
      <c r="T221" s="20" t="n">
        <v>20</v>
      </c>
      <c r="U221" s="38" t="n">
        <v>8</v>
      </c>
      <c r="V221" s="38" t="n">
        <v>5</v>
      </c>
      <c r="W221" s="38"/>
      <c r="X221" s="20" t="n">
        <v>11</v>
      </c>
      <c r="Y221" s="20"/>
      <c r="Z221" s="20"/>
      <c r="AA221" s="20"/>
      <c r="AB221" s="20"/>
      <c r="AC221" s="20" t="n">
        <v>0</v>
      </c>
      <c r="AD221" s="20" t="n">
        <v>6</v>
      </c>
      <c r="AE221" s="20" t="n">
        <f aca="false">SUM(I221:AD221)</f>
        <v>298</v>
      </c>
    </row>
    <row r="222" customFormat="false" ht="16.5" hidden="false" customHeight="false" outlineLevel="0" collapsed="false">
      <c r="A222" s="11" t="n">
        <v>4</v>
      </c>
      <c r="B222" s="12" t="n">
        <v>4</v>
      </c>
      <c r="C222" s="13" t="n">
        <v>557</v>
      </c>
      <c r="D222" s="17" t="s">
        <v>77</v>
      </c>
      <c r="E222" s="17"/>
      <c r="F222" s="16" t="n">
        <v>2395</v>
      </c>
      <c r="G222" s="17" t="s">
        <v>34</v>
      </c>
      <c r="H222" s="37" t="n">
        <v>424</v>
      </c>
      <c r="I222" s="20" t="n">
        <v>13</v>
      </c>
      <c r="J222" s="20" t="n">
        <v>97</v>
      </c>
      <c r="K222" s="20" t="n">
        <v>65</v>
      </c>
      <c r="L222" s="20" t="n">
        <v>3</v>
      </c>
      <c r="M222" s="20" t="n">
        <v>90</v>
      </c>
      <c r="N222" s="20" t="n">
        <v>0</v>
      </c>
      <c r="O222" s="20"/>
      <c r="P222" s="20" t="n">
        <v>1</v>
      </c>
      <c r="Q222" s="20" t="n">
        <v>0</v>
      </c>
      <c r="R222" s="20" t="n">
        <v>16</v>
      </c>
      <c r="S222" s="20"/>
      <c r="T222" s="20" t="n">
        <v>22</v>
      </c>
      <c r="U222" s="38" t="n">
        <v>5</v>
      </c>
      <c r="V222" s="38" t="n">
        <v>1</v>
      </c>
      <c r="W222" s="38"/>
      <c r="X222" s="20" t="n">
        <v>14</v>
      </c>
      <c r="Y222" s="20"/>
      <c r="Z222" s="20"/>
      <c r="AA222" s="20"/>
      <c r="AB222" s="20"/>
      <c r="AC222" s="20" t="n">
        <v>0</v>
      </c>
      <c r="AD222" s="20" t="n">
        <v>10</v>
      </c>
      <c r="AE222" s="20" t="n">
        <f aca="false">SUM(I222:AD222)</f>
        <v>337</v>
      </c>
    </row>
    <row r="223" customFormat="false" ht="16.5" hidden="false" customHeight="false" outlineLevel="0" collapsed="false">
      <c r="A223" s="11" t="n">
        <v>5</v>
      </c>
      <c r="B223" s="12" t="n">
        <v>5</v>
      </c>
      <c r="C223" s="13" t="n">
        <v>557</v>
      </c>
      <c r="D223" s="17" t="s">
        <v>77</v>
      </c>
      <c r="E223" s="17"/>
      <c r="F223" s="16" t="n">
        <v>2396</v>
      </c>
      <c r="G223" s="17" t="s">
        <v>33</v>
      </c>
      <c r="H223" s="37" t="n">
        <v>709</v>
      </c>
      <c r="I223" s="20" t="n">
        <v>8</v>
      </c>
      <c r="J223" s="20" t="n">
        <v>153</v>
      </c>
      <c r="K223" s="20" t="n">
        <v>99</v>
      </c>
      <c r="L223" s="20" t="n">
        <v>3</v>
      </c>
      <c r="M223" s="20" t="n">
        <v>139</v>
      </c>
      <c r="N223" s="20" t="n">
        <v>0</v>
      </c>
      <c r="O223" s="20"/>
      <c r="P223" s="20" t="n">
        <v>1</v>
      </c>
      <c r="Q223" s="20" t="n">
        <v>0</v>
      </c>
      <c r="R223" s="20" t="n">
        <v>33</v>
      </c>
      <c r="S223" s="20"/>
      <c r="T223" s="20" t="n">
        <v>28</v>
      </c>
      <c r="U223" s="38" t="n">
        <v>4</v>
      </c>
      <c r="V223" s="38" t="n">
        <v>7</v>
      </c>
      <c r="W223" s="38"/>
      <c r="X223" s="20" t="n">
        <v>44</v>
      </c>
      <c r="Y223" s="20"/>
      <c r="Z223" s="20"/>
      <c r="AA223" s="20"/>
      <c r="AB223" s="20"/>
      <c r="AC223" s="20" t="n">
        <v>0</v>
      </c>
      <c r="AD223" s="20" t="n">
        <v>5</v>
      </c>
      <c r="AE223" s="20" t="n">
        <f aca="false">SUM(I223:AD223)</f>
        <v>524</v>
      </c>
    </row>
    <row r="224" customFormat="false" ht="16.5" hidden="false" customHeight="false" outlineLevel="0" collapsed="false">
      <c r="A224" s="11" t="n">
        <v>6</v>
      </c>
      <c r="B224" s="12" t="n">
        <v>6</v>
      </c>
      <c r="C224" s="13" t="n">
        <v>557</v>
      </c>
      <c r="D224" s="17" t="s">
        <v>77</v>
      </c>
      <c r="E224" s="17"/>
      <c r="F224" s="16" t="n">
        <v>2397</v>
      </c>
      <c r="G224" s="17" t="s">
        <v>33</v>
      </c>
      <c r="H224" s="37" t="n">
        <v>434</v>
      </c>
      <c r="I224" s="20" t="n">
        <v>11</v>
      </c>
      <c r="J224" s="20" t="n">
        <v>104</v>
      </c>
      <c r="K224" s="20" t="n">
        <v>65</v>
      </c>
      <c r="L224" s="20" t="n">
        <v>2</v>
      </c>
      <c r="M224" s="20" t="n">
        <v>98</v>
      </c>
      <c r="N224" s="20" t="n">
        <v>0</v>
      </c>
      <c r="O224" s="20"/>
      <c r="P224" s="20" t="n">
        <v>1</v>
      </c>
      <c r="Q224" s="20" t="n">
        <v>1</v>
      </c>
      <c r="R224" s="20" t="n">
        <v>20</v>
      </c>
      <c r="S224" s="20"/>
      <c r="T224" s="20" t="n">
        <v>11</v>
      </c>
      <c r="U224" s="38" t="n">
        <v>8</v>
      </c>
      <c r="V224" s="38" t="n">
        <v>2</v>
      </c>
      <c r="W224" s="38"/>
      <c r="X224" s="20" t="n">
        <v>18</v>
      </c>
      <c r="Y224" s="20"/>
      <c r="Z224" s="20"/>
      <c r="AA224" s="20"/>
      <c r="AB224" s="20"/>
      <c r="AC224" s="20" t="n">
        <v>0</v>
      </c>
      <c r="AD224" s="20" t="n">
        <v>5</v>
      </c>
      <c r="AE224" s="20" t="n">
        <f aca="false">SUM(I224:AD224)</f>
        <v>346</v>
      </c>
    </row>
    <row r="225" customFormat="false" ht="16.5" hidden="false" customHeight="false" outlineLevel="0" collapsed="false">
      <c r="A225" s="11" t="n">
        <v>7</v>
      </c>
      <c r="B225" s="12" t="n">
        <v>7</v>
      </c>
      <c r="C225" s="13" t="n">
        <v>557</v>
      </c>
      <c r="D225" s="17" t="s">
        <v>77</v>
      </c>
      <c r="E225" s="17"/>
      <c r="F225" s="16" t="n">
        <v>2397</v>
      </c>
      <c r="G225" s="17" t="s">
        <v>34</v>
      </c>
      <c r="H225" s="37" t="n">
        <v>433</v>
      </c>
      <c r="I225" s="20" t="n">
        <v>14</v>
      </c>
      <c r="J225" s="20" t="n">
        <v>110</v>
      </c>
      <c r="K225" s="20" t="n">
        <v>62</v>
      </c>
      <c r="L225" s="20" t="n">
        <v>7</v>
      </c>
      <c r="M225" s="20" t="n">
        <v>85</v>
      </c>
      <c r="N225" s="20" t="n">
        <v>0</v>
      </c>
      <c r="O225" s="20"/>
      <c r="P225" s="20" t="n">
        <v>0</v>
      </c>
      <c r="Q225" s="20" t="n">
        <v>0</v>
      </c>
      <c r="R225" s="20" t="n">
        <v>18</v>
      </c>
      <c r="S225" s="20"/>
      <c r="T225" s="20" t="n">
        <v>13</v>
      </c>
      <c r="U225" s="38" t="n">
        <v>4</v>
      </c>
      <c r="V225" s="38" t="n">
        <v>2</v>
      </c>
      <c r="W225" s="38"/>
      <c r="X225" s="20" t="n">
        <v>13</v>
      </c>
      <c r="Y225" s="20"/>
      <c r="Z225" s="20"/>
      <c r="AA225" s="20"/>
      <c r="AB225" s="20"/>
      <c r="AC225" s="20" t="n">
        <v>0</v>
      </c>
      <c r="AD225" s="20" t="n">
        <v>8</v>
      </c>
      <c r="AE225" s="20" t="n">
        <f aca="false">SUM(I225:AD225)</f>
        <v>336</v>
      </c>
    </row>
    <row r="226" customFormat="false" ht="16.5" hidden="false" customHeight="false" outlineLevel="0" collapsed="false">
      <c r="A226" s="11" t="n">
        <v>8</v>
      </c>
      <c r="B226" s="12" t="n">
        <v>8</v>
      </c>
      <c r="C226" s="13" t="n">
        <v>557</v>
      </c>
      <c r="D226" s="17" t="s">
        <v>77</v>
      </c>
      <c r="E226" s="17"/>
      <c r="F226" s="16" t="n">
        <v>2398</v>
      </c>
      <c r="G226" s="17" t="s">
        <v>33</v>
      </c>
      <c r="H226" s="37" t="n">
        <v>404</v>
      </c>
      <c r="I226" s="20" t="n">
        <v>6</v>
      </c>
      <c r="J226" s="20" t="n">
        <v>84</v>
      </c>
      <c r="K226" s="20" t="n">
        <v>56</v>
      </c>
      <c r="L226" s="20" t="n">
        <v>0</v>
      </c>
      <c r="M226" s="20" t="n">
        <v>104</v>
      </c>
      <c r="N226" s="20" t="n">
        <v>0</v>
      </c>
      <c r="O226" s="20"/>
      <c r="P226" s="20" t="n">
        <v>5</v>
      </c>
      <c r="Q226" s="20" t="n">
        <v>1</v>
      </c>
      <c r="R226" s="20" t="n">
        <v>29</v>
      </c>
      <c r="S226" s="20"/>
      <c r="T226" s="20" t="n">
        <v>15</v>
      </c>
      <c r="U226" s="38" t="n">
        <v>3</v>
      </c>
      <c r="V226" s="38" t="n">
        <v>3</v>
      </c>
      <c r="W226" s="38"/>
      <c r="X226" s="20" t="n">
        <v>7</v>
      </c>
      <c r="Y226" s="20"/>
      <c r="Z226" s="20"/>
      <c r="AA226" s="20"/>
      <c r="AB226" s="20"/>
      <c r="AC226" s="20" t="n">
        <v>0</v>
      </c>
      <c r="AD226" s="20" t="n">
        <v>7</v>
      </c>
      <c r="AE226" s="20" t="n">
        <f aca="false">SUM(I226:AD226)</f>
        <v>320</v>
      </c>
    </row>
    <row r="227" customFormat="false" ht="16.5" hidden="false" customHeight="false" outlineLevel="0" collapsed="false">
      <c r="A227" s="11" t="n">
        <v>9</v>
      </c>
      <c r="B227" s="12" t="n">
        <v>9</v>
      </c>
      <c r="C227" s="13" t="n">
        <v>557</v>
      </c>
      <c r="D227" s="17" t="s">
        <v>77</v>
      </c>
      <c r="E227" s="17"/>
      <c r="F227" s="16" t="n">
        <v>2398</v>
      </c>
      <c r="G227" s="17" t="s">
        <v>34</v>
      </c>
      <c r="H227" s="37" t="n">
        <v>403</v>
      </c>
      <c r="I227" s="20" t="n">
        <v>10</v>
      </c>
      <c r="J227" s="20" t="n">
        <v>91</v>
      </c>
      <c r="K227" s="20" t="n">
        <v>62</v>
      </c>
      <c r="L227" s="20" t="n">
        <v>2</v>
      </c>
      <c r="M227" s="20" t="n">
        <v>86</v>
      </c>
      <c r="N227" s="20" t="n">
        <v>0</v>
      </c>
      <c r="O227" s="20"/>
      <c r="P227" s="20" t="n">
        <v>2</v>
      </c>
      <c r="Q227" s="20" t="n">
        <v>1</v>
      </c>
      <c r="R227" s="20" t="n">
        <v>22</v>
      </c>
      <c r="S227" s="20"/>
      <c r="T227" s="20" t="n">
        <v>14</v>
      </c>
      <c r="U227" s="38" t="n">
        <v>5</v>
      </c>
      <c r="V227" s="38" t="n">
        <v>4</v>
      </c>
      <c r="W227" s="38"/>
      <c r="X227" s="20" t="n">
        <v>12</v>
      </c>
      <c r="Y227" s="20"/>
      <c r="Z227" s="20"/>
      <c r="AA227" s="20"/>
      <c r="AB227" s="20"/>
      <c r="AC227" s="20" t="n">
        <v>0</v>
      </c>
      <c r="AD227" s="20" t="n">
        <v>11</v>
      </c>
      <c r="AE227" s="20" t="n">
        <f aca="false">SUM(I227:AD227)</f>
        <v>322</v>
      </c>
    </row>
    <row r="228" customFormat="false" ht="16.5" hidden="false" customHeight="false" outlineLevel="0" collapsed="false">
      <c r="A228" s="11" t="n">
        <v>10</v>
      </c>
      <c r="B228" s="12" t="n">
        <v>10</v>
      </c>
      <c r="C228" s="13" t="n">
        <v>557</v>
      </c>
      <c r="D228" s="17" t="s">
        <v>77</v>
      </c>
      <c r="E228" s="17"/>
      <c r="F228" s="16" t="n">
        <v>2399</v>
      </c>
      <c r="G228" s="17" t="s">
        <v>33</v>
      </c>
      <c r="H228" s="37" t="n">
        <v>662</v>
      </c>
      <c r="I228" s="20" t="n">
        <v>26</v>
      </c>
      <c r="J228" s="20" t="n">
        <v>123</v>
      </c>
      <c r="K228" s="20" t="n">
        <v>116</v>
      </c>
      <c r="L228" s="20" t="n">
        <v>5</v>
      </c>
      <c r="M228" s="20" t="n">
        <v>99</v>
      </c>
      <c r="N228" s="20" t="n">
        <v>0</v>
      </c>
      <c r="O228" s="20"/>
      <c r="P228" s="20" t="n">
        <v>3</v>
      </c>
      <c r="Q228" s="20" t="n">
        <v>1</v>
      </c>
      <c r="R228" s="20" t="n">
        <v>33</v>
      </c>
      <c r="S228" s="20"/>
      <c r="T228" s="20" t="n">
        <v>36</v>
      </c>
      <c r="U228" s="38" t="n">
        <v>0</v>
      </c>
      <c r="V228" s="38" t="n">
        <v>0</v>
      </c>
      <c r="W228" s="38"/>
      <c r="X228" s="20" t="n">
        <v>53</v>
      </c>
      <c r="Y228" s="20"/>
      <c r="Z228" s="20"/>
      <c r="AA228" s="20"/>
      <c r="AB228" s="20"/>
      <c r="AC228" s="20" t="n">
        <v>0</v>
      </c>
      <c r="AD228" s="20" t="n">
        <v>11</v>
      </c>
      <c r="AE228" s="20" t="n">
        <f aca="false">SUM(I228:AD228)</f>
        <v>506</v>
      </c>
    </row>
    <row r="229" customFormat="false" ht="16.5" hidden="false" customHeight="false" outlineLevel="0" collapsed="false">
      <c r="A229" s="11" t="n">
        <v>11</v>
      </c>
      <c r="B229" s="12" t="n">
        <v>11</v>
      </c>
      <c r="C229" s="13" t="n">
        <v>557</v>
      </c>
      <c r="D229" s="17" t="s">
        <v>77</v>
      </c>
      <c r="E229" s="17"/>
      <c r="F229" s="16" t="n">
        <v>2400</v>
      </c>
      <c r="G229" s="17" t="s">
        <v>33</v>
      </c>
      <c r="H229" s="37" t="n">
        <v>731</v>
      </c>
      <c r="I229" s="20" t="n">
        <v>19</v>
      </c>
      <c r="J229" s="20" t="n">
        <v>121</v>
      </c>
      <c r="K229" s="20" t="n">
        <v>103</v>
      </c>
      <c r="L229" s="20" t="n">
        <v>5</v>
      </c>
      <c r="M229" s="20" t="n">
        <v>169</v>
      </c>
      <c r="N229" s="20" t="n">
        <v>0</v>
      </c>
      <c r="O229" s="20"/>
      <c r="P229" s="20" t="n">
        <v>1</v>
      </c>
      <c r="Q229" s="20" t="n">
        <v>1</v>
      </c>
      <c r="R229" s="20" t="n">
        <v>33</v>
      </c>
      <c r="S229" s="20"/>
      <c r="T229" s="20" t="n">
        <v>36</v>
      </c>
      <c r="U229" s="38" t="n">
        <v>2</v>
      </c>
      <c r="V229" s="38" t="n">
        <v>2</v>
      </c>
      <c r="W229" s="38"/>
      <c r="X229" s="20" t="n">
        <v>25</v>
      </c>
      <c r="Y229" s="20"/>
      <c r="Z229" s="20"/>
      <c r="AA229" s="20"/>
      <c r="AB229" s="20"/>
      <c r="AC229" s="20" t="n">
        <v>0</v>
      </c>
      <c r="AD229" s="20" t="n">
        <v>18</v>
      </c>
      <c r="AE229" s="20" t="n">
        <f aca="false">SUM(I229:AD229)</f>
        <v>535</v>
      </c>
    </row>
    <row r="230" customFormat="false" ht="16.5" hidden="false" customHeight="false" outlineLevel="0" collapsed="false">
      <c r="A230" s="11" t="n">
        <v>12</v>
      </c>
      <c r="B230" s="12" t="n">
        <v>12</v>
      </c>
      <c r="C230" s="13" t="n">
        <v>557</v>
      </c>
      <c r="D230" s="17" t="s">
        <v>77</v>
      </c>
      <c r="E230" s="17"/>
      <c r="F230" s="16" t="n">
        <v>2401</v>
      </c>
      <c r="G230" s="17" t="s">
        <v>33</v>
      </c>
      <c r="H230" s="37" t="n">
        <v>637</v>
      </c>
      <c r="I230" s="20" t="n">
        <v>10</v>
      </c>
      <c r="J230" s="20" t="n">
        <v>121</v>
      </c>
      <c r="K230" s="20" t="n">
        <v>95</v>
      </c>
      <c r="L230" s="20" t="n">
        <v>7</v>
      </c>
      <c r="M230" s="20" t="n">
        <v>143</v>
      </c>
      <c r="N230" s="20" t="n">
        <v>0</v>
      </c>
      <c r="O230" s="20"/>
      <c r="P230" s="20" t="n">
        <v>1</v>
      </c>
      <c r="Q230" s="20" t="n">
        <v>1</v>
      </c>
      <c r="R230" s="20" t="n">
        <v>27</v>
      </c>
      <c r="S230" s="20"/>
      <c r="T230" s="20" t="n">
        <v>14</v>
      </c>
      <c r="U230" s="38" t="n">
        <v>0</v>
      </c>
      <c r="V230" s="38" t="n">
        <v>0</v>
      </c>
      <c r="W230" s="38"/>
      <c r="X230" s="20" t="n">
        <v>25</v>
      </c>
      <c r="Y230" s="20"/>
      <c r="Z230" s="20"/>
      <c r="AA230" s="20"/>
      <c r="AB230" s="20"/>
      <c r="AC230" s="20" t="n">
        <v>0</v>
      </c>
      <c r="AD230" s="20" t="n">
        <v>21</v>
      </c>
      <c r="AE230" s="20" t="n">
        <f aca="false">SUM(I230:AD230)</f>
        <v>465</v>
      </c>
    </row>
    <row r="231" customFormat="false" ht="16.5" hidden="false" customHeight="false" outlineLevel="0" collapsed="false">
      <c r="A231" s="11" t="n">
        <v>13</v>
      </c>
      <c r="B231" s="12" t="n">
        <v>13</v>
      </c>
      <c r="C231" s="13" t="n">
        <v>557</v>
      </c>
      <c r="D231" s="17" t="s">
        <v>77</v>
      </c>
      <c r="E231" s="17"/>
      <c r="F231" s="16" t="n">
        <v>2401</v>
      </c>
      <c r="G231" s="17" t="s">
        <v>34</v>
      </c>
      <c r="H231" s="37" t="n">
        <v>637</v>
      </c>
      <c r="I231" s="20" t="n">
        <v>13</v>
      </c>
      <c r="J231" s="20" t="n">
        <v>112</v>
      </c>
      <c r="K231" s="20" t="n">
        <v>113</v>
      </c>
      <c r="L231" s="20" t="n">
        <v>6</v>
      </c>
      <c r="M231" s="20" t="n">
        <v>133</v>
      </c>
      <c r="N231" s="20" t="n">
        <v>0</v>
      </c>
      <c r="O231" s="20"/>
      <c r="P231" s="20" t="n">
        <v>4</v>
      </c>
      <c r="Q231" s="20" t="n">
        <v>0</v>
      </c>
      <c r="R231" s="20" t="n">
        <v>27</v>
      </c>
      <c r="S231" s="20"/>
      <c r="T231" s="20" t="n">
        <v>22</v>
      </c>
      <c r="U231" s="38" t="n">
        <v>8</v>
      </c>
      <c r="V231" s="38" t="n">
        <v>3</v>
      </c>
      <c r="W231" s="38"/>
      <c r="X231" s="20" t="n">
        <v>17</v>
      </c>
      <c r="Y231" s="20"/>
      <c r="Z231" s="20"/>
      <c r="AA231" s="20"/>
      <c r="AB231" s="20"/>
      <c r="AC231" s="20" t="n">
        <v>0</v>
      </c>
      <c r="AD231" s="20" t="n">
        <v>19</v>
      </c>
      <c r="AE231" s="20" t="n">
        <f aca="false">SUM(I231:AD231)</f>
        <v>477</v>
      </c>
    </row>
    <row r="232" customFormat="false" ht="16.5" hidden="false" customHeight="false" outlineLevel="0" collapsed="false">
      <c r="A232" s="11" t="n">
        <v>14</v>
      </c>
      <c r="B232" s="12" t="n">
        <v>14</v>
      </c>
      <c r="C232" s="13" t="n">
        <v>557</v>
      </c>
      <c r="D232" s="17" t="s">
        <v>77</v>
      </c>
      <c r="E232" s="17"/>
      <c r="F232" s="16" t="n">
        <v>2402</v>
      </c>
      <c r="G232" s="17" t="s">
        <v>33</v>
      </c>
      <c r="H232" s="37" t="n">
        <v>721</v>
      </c>
      <c r="I232" s="20" t="n">
        <v>7</v>
      </c>
      <c r="J232" s="20" t="n">
        <v>134</v>
      </c>
      <c r="K232" s="20" t="n">
        <v>97</v>
      </c>
      <c r="L232" s="20" t="n">
        <v>7</v>
      </c>
      <c r="M232" s="20" t="n">
        <v>220</v>
      </c>
      <c r="N232" s="20" t="n">
        <v>1</v>
      </c>
      <c r="O232" s="20"/>
      <c r="P232" s="20" t="n">
        <v>1</v>
      </c>
      <c r="Q232" s="20" t="n">
        <v>1</v>
      </c>
      <c r="R232" s="20" t="n">
        <v>14</v>
      </c>
      <c r="S232" s="20"/>
      <c r="T232" s="20" t="n">
        <v>12</v>
      </c>
      <c r="U232" s="38" t="n">
        <v>5</v>
      </c>
      <c r="V232" s="38" t="n">
        <v>3</v>
      </c>
      <c r="W232" s="38"/>
      <c r="X232" s="20" t="n">
        <v>19</v>
      </c>
      <c r="Y232" s="20"/>
      <c r="Z232" s="20"/>
      <c r="AA232" s="20"/>
      <c r="AB232" s="20"/>
      <c r="AC232" s="20" t="n">
        <v>0</v>
      </c>
      <c r="AD232" s="20" t="n">
        <v>4</v>
      </c>
      <c r="AE232" s="20" t="n">
        <f aca="false">SUM(I232:AD232)</f>
        <v>525</v>
      </c>
    </row>
    <row r="233" customFormat="false" ht="16.5" hidden="false" customHeight="false" outlineLevel="0" collapsed="false">
      <c r="A233" s="11" t="n">
        <v>15</v>
      </c>
      <c r="B233" s="12" t="n">
        <v>15</v>
      </c>
      <c r="C233" s="13" t="n">
        <v>557</v>
      </c>
      <c r="D233" s="17" t="s">
        <v>77</v>
      </c>
      <c r="E233" s="17"/>
      <c r="F233" s="16" t="n">
        <v>2402</v>
      </c>
      <c r="G233" s="17" t="s">
        <v>34</v>
      </c>
      <c r="H233" s="37" t="n">
        <v>720</v>
      </c>
      <c r="I233" s="20" t="n">
        <v>8</v>
      </c>
      <c r="J233" s="20" t="n">
        <v>143</v>
      </c>
      <c r="K233" s="20" t="n">
        <v>82</v>
      </c>
      <c r="L233" s="20" t="n">
        <v>5</v>
      </c>
      <c r="M233" s="20" t="n">
        <v>222</v>
      </c>
      <c r="N233" s="20" t="n">
        <v>0</v>
      </c>
      <c r="O233" s="20"/>
      <c r="P233" s="20" t="n">
        <v>5</v>
      </c>
      <c r="Q233" s="20" t="n">
        <v>0</v>
      </c>
      <c r="R233" s="20" t="n">
        <v>22</v>
      </c>
      <c r="S233" s="20"/>
      <c r="T233" s="20" t="n">
        <v>19</v>
      </c>
      <c r="U233" s="38" t="n">
        <v>4</v>
      </c>
      <c r="V233" s="38" t="n">
        <v>7</v>
      </c>
      <c r="W233" s="38"/>
      <c r="X233" s="20" t="n">
        <v>24</v>
      </c>
      <c r="Y233" s="20"/>
      <c r="Z233" s="20"/>
      <c r="AA233" s="20"/>
      <c r="AB233" s="20"/>
      <c r="AC233" s="20" t="n">
        <v>0</v>
      </c>
      <c r="AD233" s="20" t="n">
        <v>14</v>
      </c>
      <c r="AE233" s="20" t="n">
        <f aca="false">SUM(I233:AD233)</f>
        <v>555</v>
      </c>
    </row>
    <row r="234" customFormat="false" ht="16.5" hidden="false" customHeight="false" outlineLevel="0" collapsed="false">
      <c r="A234" s="11" t="n">
        <v>16</v>
      </c>
      <c r="B234" s="12" t="n">
        <v>16</v>
      </c>
      <c r="C234" s="13" t="n">
        <v>557</v>
      </c>
      <c r="D234" s="17" t="s">
        <v>77</v>
      </c>
      <c r="E234" s="17"/>
      <c r="F234" s="16" t="n">
        <v>2403</v>
      </c>
      <c r="G234" s="17" t="s">
        <v>33</v>
      </c>
      <c r="H234" s="37" t="n">
        <v>536</v>
      </c>
      <c r="I234" s="20" t="n">
        <v>7</v>
      </c>
      <c r="J234" s="20" t="n">
        <v>111</v>
      </c>
      <c r="K234" s="20" t="n">
        <v>72</v>
      </c>
      <c r="L234" s="20" t="n">
        <v>4</v>
      </c>
      <c r="M234" s="20" t="n">
        <v>116</v>
      </c>
      <c r="N234" s="20" t="n">
        <v>0</v>
      </c>
      <c r="O234" s="20"/>
      <c r="P234" s="20" t="n">
        <v>1</v>
      </c>
      <c r="Q234" s="20" t="n">
        <v>1</v>
      </c>
      <c r="R234" s="20" t="n">
        <v>20</v>
      </c>
      <c r="S234" s="20"/>
      <c r="T234" s="20" t="n">
        <v>17</v>
      </c>
      <c r="U234" s="38" t="n">
        <v>1</v>
      </c>
      <c r="V234" s="38" t="n">
        <v>6</v>
      </c>
      <c r="W234" s="38"/>
      <c r="X234" s="20" t="n">
        <v>38</v>
      </c>
      <c r="Y234" s="20"/>
      <c r="Z234" s="20"/>
      <c r="AA234" s="20"/>
      <c r="AB234" s="20"/>
      <c r="AC234" s="20" t="n">
        <v>0</v>
      </c>
      <c r="AD234" s="20" t="n">
        <v>9</v>
      </c>
      <c r="AE234" s="20" t="n">
        <f aca="false">SUM(I234:AD234)</f>
        <v>403</v>
      </c>
    </row>
    <row r="235" customFormat="false" ht="16.5" hidden="false" customHeight="false" outlineLevel="0" collapsed="false">
      <c r="A235" s="11" t="n">
        <v>17</v>
      </c>
      <c r="B235" s="12" t="n">
        <v>17</v>
      </c>
      <c r="C235" s="13" t="n">
        <v>557</v>
      </c>
      <c r="D235" s="17" t="s">
        <v>77</v>
      </c>
      <c r="E235" s="17"/>
      <c r="F235" s="16" t="n">
        <v>2403</v>
      </c>
      <c r="G235" s="17" t="s">
        <v>34</v>
      </c>
      <c r="H235" s="37" t="n">
        <v>536</v>
      </c>
      <c r="I235" s="20" t="n">
        <v>5</v>
      </c>
      <c r="J235" s="20" t="n">
        <v>103</v>
      </c>
      <c r="K235" s="20" t="n">
        <v>49</v>
      </c>
      <c r="L235" s="20" t="n">
        <v>2</v>
      </c>
      <c r="M235" s="20" t="n">
        <v>142</v>
      </c>
      <c r="N235" s="20" t="n">
        <v>0</v>
      </c>
      <c r="O235" s="20"/>
      <c r="P235" s="20" t="n">
        <v>0</v>
      </c>
      <c r="Q235" s="20" t="n">
        <v>0</v>
      </c>
      <c r="R235" s="20" t="n">
        <v>26</v>
      </c>
      <c r="S235" s="20"/>
      <c r="T235" s="20" t="n">
        <v>27</v>
      </c>
      <c r="U235" s="38" t="n">
        <v>5</v>
      </c>
      <c r="V235" s="38" t="n">
        <v>7</v>
      </c>
      <c r="W235" s="38"/>
      <c r="X235" s="20" t="n">
        <v>39</v>
      </c>
      <c r="Y235" s="20"/>
      <c r="Z235" s="20"/>
      <c r="AA235" s="20"/>
      <c r="AB235" s="20"/>
      <c r="AC235" s="20" t="n">
        <v>0</v>
      </c>
      <c r="AD235" s="20" t="n">
        <v>7</v>
      </c>
      <c r="AE235" s="20" t="n">
        <f aca="false">SUM(I235:AD235)</f>
        <v>412</v>
      </c>
    </row>
    <row r="236" customFormat="false" ht="16.5" hidden="false" customHeight="false" outlineLevel="0" collapsed="false">
      <c r="A236" s="11" t="n">
        <v>18</v>
      </c>
      <c r="B236" s="12" t="n">
        <v>18</v>
      </c>
      <c r="C236" s="13" t="n">
        <v>557</v>
      </c>
      <c r="D236" s="17" t="s">
        <v>77</v>
      </c>
      <c r="E236" s="17"/>
      <c r="F236" s="16" t="n">
        <v>2404</v>
      </c>
      <c r="G236" s="17" t="s">
        <v>33</v>
      </c>
      <c r="H236" s="37" t="n">
        <v>433</v>
      </c>
      <c r="I236" s="20" t="n">
        <v>0</v>
      </c>
      <c r="J236" s="20" t="n">
        <v>0</v>
      </c>
      <c r="K236" s="20" t="n">
        <v>0</v>
      </c>
      <c r="L236" s="20" t="n">
        <v>0</v>
      </c>
      <c r="M236" s="20" t="n">
        <v>122</v>
      </c>
      <c r="N236" s="20" t="n">
        <v>0</v>
      </c>
      <c r="O236" s="20"/>
      <c r="P236" s="20" t="n">
        <v>1</v>
      </c>
      <c r="Q236" s="20" t="n">
        <v>1</v>
      </c>
      <c r="R236" s="20" t="n">
        <v>9</v>
      </c>
      <c r="S236" s="20"/>
      <c r="T236" s="20" t="n">
        <v>23</v>
      </c>
      <c r="U236" s="38" t="n">
        <v>41</v>
      </c>
      <c r="V236" s="38" t="n">
        <v>104</v>
      </c>
      <c r="W236" s="38"/>
      <c r="X236" s="20" t="n">
        <v>16</v>
      </c>
      <c r="Y236" s="20"/>
      <c r="Z236" s="20"/>
      <c r="AA236" s="20"/>
      <c r="AB236" s="20"/>
      <c r="AC236" s="20" t="n">
        <v>1</v>
      </c>
      <c r="AD236" s="20" t="n">
        <v>12</v>
      </c>
      <c r="AE236" s="20" t="n">
        <f aca="false">SUM(I236:AD236)</f>
        <v>330</v>
      </c>
    </row>
    <row r="237" customFormat="false" ht="16.5" hidden="false" customHeight="false" outlineLevel="0" collapsed="false">
      <c r="A237" s="11" t="n">
        <v>19</v>
      </c>
      <c r="B237" s="12" t="n">
        <v>19</v>
      </c>
      <c r="C237" s="13" t="n">
        <v>557</v>
      </c>
      <c r="D237" s="17" t="s">
        <v>77</v>
      </c>
      <c r="E237" s="17"/>
      <c r="F237" s="16" t="n">
        <v>2404</v>
      </c>
      <c r="G237" s="17" t="s">
        <v>34</v>
      </c>
      <c r="H237" s="37" t="n">
        <v>432</v>
      </c>
      <c r="I237" s="20" t="n">
        <v>5</v>
      </c>
      <c r="J237" s="20" t="n">
        <v>78</v>
      </c>
      <c r="K237" s="20" t="n">
        <v>54</v>
      </c>
      <c r="L237" s="20" t="n">
        <v>2</v>
      </c>
      <c r="M237" s="20" t="n">
        <v>113</v>
      </c>
      <c r="N237" s="20" t="n">
        <v>0</v>
      </c>
      <c r="O237" s="20"/>
      <c r="P237" s="20" t="n">
        <v>3</v>
      </c>
      <c r="Q237" s="20" t="n">
        <v>6</v>
      </c>
      <c r="R237" s="20" t="n">
        <v>16</v>
      </c>
      <c r="S237" s="20"/>
      <c r="T237" s="20" t="n">
        <v>19</v>
      </c>
      <c r="U237" s="38" t="n">
        <v>0</v>
      </c>
      <c r="V237" s="38" t="n">
        <v>4</v>
      </c>
      <c r="W237" s="38"/>
      <c r="X237" s="20" t="n">
        <v>9</v>
      </c>
      <c r="Y237" s="20"/>
      <c r="Z237" s="20"/>
      <c r="AA237" s="20"/>
      <c r="AB237" s="20"/>
      <c r="AC237" s="20" t="n">
        <v>0</v>
      </c>
      <c r="AD237" s="20" t="n">
        <v>4</v>
      </c>
      <c r="AE237" s="20" t="n">
        <f aca="false">SUM(I237:AD237)</f>
        <v>313</v>
      </c>
    </row>
    <row r="238" customFormat="false" ht="16.5" hidden="false" customHeight="false" outlineLevel="0" collapsed="false">
      <c r="C238" s="29" t="s">
        <v>65</v>
      </c>
      <c r="D238" s="30" t="s">
        <v>66</v>
      </c>
      <c r="E238" s="30"/>
      <c r="F238" s="30"/>
      <c r="G238" s="30"/>
      <c r="H238" s="31" t="n">
        <f aca="false">SUM(H219:H237)</f>
        <v>10499</v>
      </c>
      <c r="I238" s="31" t="n">
        <f aca="false">SUM(I219:I237)</f>
        <v>210</v>
      </c>
      <c r="J238" s="31" t="n">
        <f aca="false">SUM(J219:J237)</f>
        <v>1932</v>
      </c>
      <c r="K238" s="31" t="n">
        <f aca="false">SUM(K219:K237)</f>
        <v>1420</v>
      </c>
      <c r="L238" s="31" t="n">
        <f aca="false">SUM(L219:L237)</f>
        <v>82</v>
      </c>
      <c r="M238" s="31" t="n">
        <f aca="false">SUM(M219:M237)</f>
        <v>2480</v>
      </c>
      <c r="N238" s="31" t="n">
        <f aca="false">SUM(N219:N237)</f>
        <v>2</v>
      </c>
      <c r="O238" s="31" t="n">
        <f aca="false">SUM(O219:O237)</f>
        <v>0</v>
      </c>
      <c r="P238" s="31" t="n">
        <f aca="false">SUM(P219:P237)</f>
        <v>40</v>
      </c>
      <c r="Q238" s="31" t="n">
        <f aca="false">SUM(Q219:Q237)</f>
        <v>15</v>
      </c>
      <c r="R238" s="31" t="n">
        <f aca="false">SUM(R219:R237)</f>
        <v>414</v>
      </c>
      <c r="S238" s="31" t="n">
        <f aca="false">SUM(S219:S237)</f>
        <v>0</v>
      </c>
      <c r="T238" s="31" t="n">
        <f aca="false">SUM(T219:T237)</f>
        <v>376</v>
      </c>
      <c r="U238" s="31" t="n">
        <f aca="false">SUM(U219:U237)</f>
        <v>127</v>
      </c>
      <c r="V238" s="31" t="n">
        <f aca="false">SUM(V219:V237)</f>
        <v>165</v>
      </c>
      <c r="W238" s="31" t="n">
        <f aca="false">SUM(W219:W237)</f>
        <v>0</v>
      </c>
      <c r="X238" s="31" t="n">
        <f aca="false">SUM(X219:X237)</f>
        <v>415</v>
      </c>
      <c r="Y238" s="31" t="n">
        <f aca="false">SUM(Y219:Y237)</f>
        <v>0</v>
      </c>
      <c r="Z238" s="31" t="n">
        <f aca="false">SUM(Z219:Z237)</f>
        <v>0</v>
      </c>
      <c r="AA238" s="31" t="n">
        <f aca="false">SUM(AA219:AA237)</f>
        <v>0</v>
      </c>
      <c r="AB238" s="31" t="n">
        <f aca="false">SUM(AB219:AB237)</f>
        <v>0</v>
      </c>
      <c r="AC238" s="31" t="n">
        <f aca="false">SUM(AC219:AC237)</f>
        <v>1</v>
      </c>
      <c r="AD238" s="31" t="n">
        <f aca="false">SUM(AD219:AD237)</f>
        <v>194</v>
      </c>
      <c r="AE238" s="31" t="n">
        <f aca="false">SUM(AE219:AE237)</f>
        <v>7873</v>
      </c>
    </row>
    <row r="239" customFormat="false" ht="16.5" hidden="false" customHeight="false" outlineLevel="0" collapsed="false">
      <c r="F239" s="3"/>
      <c r="G239" s="3"/>
      <c r="U239" s="1" t="n">
        <f aca="false">U238/2</f>
        <v>63.5</v>
      </c>
      <c r="V239" s="1" t="n">
        <f aca="false">V238/2</f>
        <v>82.5</v>
      </c>
    </row>
    <row r="240" customFormat="false" ht="16.5" hidden="false" customHeight="true" outlineLevel="0" collapsed="false">
      <c r="C240" s="29" t="s">
        <v>67</v>
      </c>
      <c r="D240" s="32" t="s">
        <v>68</v>
      </c>
      <c r="E240" s="32"/>
      <c r="F240" s="32"/>
      <c r="G240" s="32"/>
      <c r="H240" s="57" t="s">
        <v>8</v>
      </c>
      <c r="I240" s="58" t="s">
        <v>9</v>
      </c>
      <c r="J240" s="58" t="s">
        <v>10</v>
      </c>
      <c r="K240" s="58" t="s">
        <v>11</v>
      </c>
      <c r="L240" s="58" t="s">
        <v>12</v>
      </c>
      <c r="M240" s="58" t="s">
        <v>13</v>
      </c>
      <c r="N240" s="58" t="s">
        <v>14</v>
      </c>
      <c r="O240" s="58" t="s">
        <v>15</v>
      </c>
      <c r="P240" s="58" t="s">
        <v>16</v>
      </c>
      <c r="Q240" s="58" t="s">
        <v>17</v>
      </c>
      <c r="R240" s="58" t="s">
        <v>18</v>
      </c>
      <c r="S240" s="58" t="s">
        <v>19</v>
      </c>
      <c r="T240" s="58" t="s">
        <v>20</v>
      </c>
      <c r="U240" s="58" t="s">
        <v>24</v>
      </c>
      <c r="V240" s="58" t="s">
        <v>25</v>
      </c>
      <c r="W240" s="58" t="s">
        <v>26</v>
      </c>
      <c r="X240" s="58" t="s">
        <v>27</v>
      </c>
      <c r="Y240" s="58" t="s">
        <v>28</v>
      </c>
      <c r="Z240" s="58" t="s">
        <v>29</v>
      </c>
      <c r="AA240" s="58" t="s">
        <v>30</v>
      </c>
      <c r="AB240" s="58" t="s">
        <v>31</v>
      </c>
    </row>
    <row r="241" customFormat="false" ht="16.5" hidden="false" customHeight="false" outlineLevel="0" collapsed="false">
      <c r="D241" s="32"/>
      <c r="E241" s="32"/>
      <c r="F241" s="32"/>
      <c r="G241" s="32"/>
      <c r="H241" s="20" t="n">
        <f aca="false">H238</f>
        <v>10499</v>
      </c>
      <c r="I241" s="20" t="n">
        <f aca="false">I238+63</f>
        <v>273</v>
      </c>
      <c r="J241" s="20" t="n">
        <f aca="false">J238+83</f>
        <v>2015</v>
      </c>
      <c r="K241" s="20" t="n">
        <f aca="false">K238+64</f>
        <v>1484</v>
      </c>
      <c r="L241" s="20" t="n">
        <f aca="false">L238+82</f>
        <v>164</v>
      </c>
      <c r="M241" s="20" t="n">
        <f aca="false">M238</f>
        <v>2480</v>
      </c>
      <c r="N241" s="20" t="n">
        <f aca="false">N238</f>
        <v>2</v>
      </c>
      <c r="O241" s="20" t="n">
        <f aca="false">O238</f>
        <v>0</v>
      </c>
      <c r="P241" s="20" t="n">
        <f aca="false">P238</f>
        <v>40</v>
      </c>
      <c r="Q241" s="20" t="n">
        <f aca="false">Q238</f>
        <v>15</v>
      </c>
      <c r="R241" s="20" t="n">
        <f aca="false">R238</f>
        <v>414</v>
      </c>
      <c r="S241" s="20" t="n">
        <f aca="false">S238</f>
        <v>0</v>
      </c>
      <c r="T241" s="20" t="n">
        <f aca="false">T238</f>
        <v>376</v>
      </c>
      <c r="U241" s="20" t="n">
        <f aca="false">X238</f>
        <v>415</v>
      </c>
      <c r="V241" s="20" t="n">
        <f aca="false">Y219</f>
        <v>0</v>
      </c>
      <c r="W241" s="20" t="n">
        <f aca="false">Z219</f>
        <v>0</v>
      </c>
      <c r="X241" s="20" t="n">
        <f aca="false">AA219</f>
        <v>0</v>
      </c>
      <c r="Y241" s="20" t="n">
        <f aca="false">AB219</f>
        <v>0</v>
      </c>
      <c r="Z241" s="20" t="n">
        <f aca="false">AC238</f>
        <v>1</v>
      </c>
      <c r="AA241" s="20" t="n">
        <f aca="false">AD238</f>
        <v>194</v>
      </c>
      <c r="AB241" s="20" t="n">
        <f aca="false">SUM(I241:AA241)</f>
        <v>7873</v>
      </c>
    </row>
    <row r="242" customFormat="false" ht="16.5" hidden="false" customHeight="false" outlineLevel="0" collapsed="false">
      <c r="F242" s="3"/>
      <c r="G242" s="3"/>
    </row>
    <row r="243" customFormat="false" ht="27.75" hidden="false" customHeight="true" outlineLevel="0" collapsed="false">
      <c r="C243" s="29" t="s">
        <v>69</v>
      </c>
      <c r="D243" s="32" t="s">
        <v>70</v>
      </c>
      <c r="E243" s="32"/>
      <c r="F243" s="32"/>
      <c r="G243" s="32"/>
      <c r="H243" s="57" t="s">
        <v>8</v>
      </c>
      <c r="I243" s="375" t="s">
        <v>71</v>
      </c>
      <c r="J243" s="375"/>
      <c r="K243" s="375" t="s">
        <v>72</v>
      </c>
      <c r="L243" s="375"/>
      <c r="M243" s="58" t="s">
        <v>13</v>
      </c>
      <c r="N243" s="58" t="s">
        <v>14</v>
      </c>
      <c r="O243" s="58" t="s">
        <v>15</v>
      </c>
      <c r="P243" s="58" t="s">
        <v>16</v>
      </c>
      <c r="Q243" s="58" t="s">
        <v>17</v>
      </c>
      <c r="R243" s="58" t="s">
        <v>18</v>
      </c>
      <c r="S243" s="58" t="s">
        <v>19</v>
      </c>
      <c r="T243" s="58" t="s">
        <v>20</v>
      </c>
      <c r="U243" s="58" t="s">
        <v>24</v>
      </c>
      <c r="V243" s="58" t="s">
        <v>25</v>
      </c>
      <c r="W243" s="58" t="s">
        <v>26</v>
      </c>
      <c r="X243" s="58" t="s">
        <v>27</v>
      </c>
      <c r="Y243" s="58" t="s">
        <v>28</v>
      </c>
      <c r="Z243" s="58" t="s">
        <v>29</v>
      </c>
      <c r="AA243" s="58" t="s">
        <v>30</v>
      </c>
      <c r="AB243" s="58" t="s">
        <v>31</v>
      </c>
    </row>
    <row r="244" customFormat="false" ht="16.5" hidden="false" customHeight="false" outlineLevel="0" collapsed="false">
      <c r="D244" s="32"/>
      <c r="E244" s="32"/>
      <c r="F244" s="32"/>
      <c r="G244" s="32"/>
      <c r="H244" s="20" t="n">
        <f aca="false">H238</f>
        <v>10499</v>
      </c>
      <c r="I244" s="35" t="n">
        <f aca="false">I241+K241</f>
        <v>1757</v>
      </c>
      <c r="J244" s="35"/>
      <c r="K244" s="35" t="n">
        <f aca="false">J241+L241</f>
        <v>2179</v>
      </c>
      <c r="L244" s="35"/>
      <c r="M244" s="20" t="n">
        <f aca="false">M241</f>
        <v>2480</v>
      </c>
      <c r="N244" s="20" t="n">
        <f aca="false">N241</f>
        <v>2</v>
      </c>
      <c r="O244" s="20" t="s">
        <v>148</v>
      </c>
      <c r="P244" s="20" t="n">
        <f aca="false">P241</f>
        <v>40</v>
      </c>
      <c r="Q244" s="20" t="n">
        <f aca="false">Q241</f>
        <v>15</v>
      </c>
      <c r="R244" s="20" t="n">
        <f aca="false">R241</f>
        <v>414</v>
      </c>
      <c r="S244" s="20" t="s">
        <v>148</v>
      </c>
      <c r="T244" s="20" t="n">
        <f aca="false">T241</f>
        <v>376</v>
      </c>
      <c r="U244" s="20" t="n">
        <f aca="false">U241</f>
        <v>415</v>
      </c>
      <c r="V244" s="20" t="s">
        <v>148</v>
      </c>
      <c r="W244" s="20" t="s">
        <v>148</v>
      </c>
      <c r="X244" s="20" t="s">
        <v>148</v>
      </c>
      <c r="Y244" s="20" t="s">
        <v>148</v>
      </c>
      <c r="Z244" s="20" t="n">
        <f aca="false">Z241</f>
        <v>1</v>
      </c>
      <c r="AA244" s="20" t="n">
        <f aca="false">AA241</f>
        <v>194</v>
      </c>
      <c r="AB244" s="20" t="n">
        <f aca="false">SUM(I244:AA244)</f>
        <v>7873</v>
      </c>
    </row>
  </sheetData>
  <mergeCells count="44">
    <mergeCell ref="D16:E16"/>
    <mergeCell ref="D18:G19"/>
    <mergeCell ref="D21:G22"/>
    <mergeCell ref="I21:J21"/>
    <mergeCell ref="K21:L21"/>
    <mergeCell ref="I22:J22"/>
    <mergeCell ref="K22:L22"/>
    <mergeCell ref="D142:E142"/>
    <mergeCell ref="A144:AB144"/>
    <mergeCell ref="D146:G147"/>
    <mergeCell ref="D149:G150"/>
    <mergeCell ref="I149:J149"/>
    <mergeCell ref="K149:L149"/>
    <mergeCell ref="I150:J150"/>
    <mergeCell ref="K150:L150"/>
    <mergeCell ref="D152:E152"/>
    <mergeCell ref="D153:E153"/>
    <mergeCell ref="D154:E154"/>
    <mergeCell ref="D164:E164"/>
    <mergeCell ref="D166:G167"/>
    <mergeCell ref="D169:G170"/>
    <mergeCell ref="I169:J169"/>
    <mergeCell ref="K169:L169"/>
    <mergeCell ref="I170:J170"/>
    <mergeCell ref="K170:L170"/>
    <mergeCell ref="D185:E185"/>
    <mergeCell ref="D187:G188"/>
    <mergeCell ref="D190:G191"/>
    <mergeCell ref="I190:J190"/>
    <mergeCell ref="K190:L190"/>
    <mergeCell ref="I191:J191"/>
    <mergeCell ref="K191:L191"/>
    <mergeCell ref="D209:E209"/>
    <mergeCell ref="D211:G212"/>
    <mergeCell ref="D214:G215"/>
    <mergeCell ref="I214:J214"/>
    <mergeCell ref="I215:J215"/>
    <mergeCell ref="D238:E238"/>
    <mergeCell ref="D240:G241"/>
    <mergeCell ref="D243:G244"/>
    <mergeCell ref="I243:J243"/>
    <mergeCell ref="K243:L243"/>
    <mergeCell ref="I244:J244"/>
    <mergeCell ref="K244:L2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146" activePane="bottomLeft" state="frozen"/>
      <selection pane="topLeft" activeCell="D1" activeCellId="0" sqref="D1"/>
      <selection pane="bottomLeft" activeCell="I158" activeCellId="0" sqref="I158"/>
    </sheetView>
  </sheetViews>
  <sheetFormatPr defaultColWidth="11.43359375" defaultRowHeight="16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5.28"/>
    <col collapsed="false" customWidth="true" hidden="false" outlineLevel="0" max="3" min="3" style="1" width="4.57"/>
    <col collapsed="false" customWidth="true" hidden="false" outlineLevel="0" max="4" min="4" style="1" width="30.01"/>
    <col collapsed="false" customWidth="true" hidden="false" outlineLevel="0" max="5" min="5" style="1" width="4.29"/>
    <col collapsed="false" customWidth="true" hidden="false" outlineLevel="0" max="6" min="6" style="1" width="8.29"/>
    <col collapsed="false" customWidth="true" hidden="false" outlineLevel="0" max="7" min="7" style="1" width="15.29"/>
    <col collapsed="false" customWidth="true" hidden="false" outlineLevel="0" max="8" min="8" style="1" width="8.14"/>
    <col collapsed="false" customWidth="true" hidden="false" outlineLevel="0" max="9" min="9" style="1" width="5.01"/>
    <col collapsed="false" customWidth="true" hidden="false" outlineLevel="0" max="10" min="10" style="1" width="6.01"/>
    <col collapsed="false" customWidth="true" hidden="false" outlineLevel="0" max="11" min="11" style="1" width="5.01"/>
    <col collapsed="false" customWidth="true" hidden="false" outlineLevel="0" max="12" min="12" style="1" width="5.28"/>
    <col collapsed="false" customWidth="true" hidden="false" outlineLevel="0" max="13" min="13" style="1" width="6.01"/>
    <col collapsed="false" customWidth="true" hidden="false" outlineLevel="0" max="14" min="14" style="1" width="5.01"/>
    <col collapsed="false" customWidth="true" hidden="false" outlineLevel="0" max="15" min="15" style="1" width="4.14"/>
    <col collapsed="false" customWidth="true" hidden="false" outlineLevel="0" max="16" min="16" style="1" width="5.01"/>
    <col collapsed="false" customWidth="true" hidden="false" outlineLevel="0" max="17" min="17" style="1" width="4.29"/>
    <col collapsed="false" customWidth="true" hidden="false" outlineLevel="0" max="18" min="18" style="1" width="7.71"/>
    <col collapsed="false" customWidth="true" hidden="false" outlineLevel="0" max="19" min="19" style="1" width="4.14"/>
    <col collapsed="false" customWidth="true" hidden="false" outlineLevel="0" max="20" min="20" style="1" width="4.29"/>
    <col collapsed="false" customWidth="true" hidden="false" outlineLevel="0" max="21" min="21" style="1" width="8"/>
    <col collapsed="false" customWidth="true" hidden="false" outlineLevel="0" max="22" min="22" style="1" width="8.57"/>
    <col collapsed="false" customWidth="true" hidden="false" outlineLevel="0" max="23" min="23" style="1" width="8"/>
    <col collapsed="false" customWidth="true" hidden="false" outlineLevel="0" max="26" min="24" style="1" width="5.57"/>
    <col collapsed="false" customWidth="true" hidden="false" outlineLevel="0" max="27" min="27" style="1" width="6.57"/>
    <col collapsed="false" customWidth="true" hidden="false" outlineLevel="0" max="28" min="28" style="1" width="9.71"/>
    <col collapsed="false" customWidth="true" hidden="false" outlineLevel="0" max="29" min="29" style="1" width="4.43"/>
    <col collapsed="false" customWidth="true" hidden="false" outlineLevel="0" max="30" min="30" style="1" width="6.57"/>
    <col collapsed="false" customWidth="true" hidden="false" outlineLevel="0" max="31" min="31" style="1" width="9.71"/>
    <col collapsed="false" customWidth="false" hidden="false" outlineLevel="0" max="1024" min="32" style="1" width="11.42"/>
  </cols>
  <sheetData>
    <row r="1" s="47" customFormat="true" ht="12.75" hidden="false" customHeight="false" outlineLevel="0" collapsed="false">
      <c r="A1" s="5" t="s">
        <v>1</v>
      </c>
      <c r="B1" s="6" t="s">
        <v>2</v>
      </c>
      <c r="C1" s="7" t="s">
        <v>3</v>
      </c>
      <c r="D1" s="5" t="s">
        <v>4</v>
      </c>
      <c r="E1" s="5" t="s">
        <v>5</v>
      </c>
      <c r="F1" s="8" t="s">
        <v>6</v>
      </c>
      <c r="G1" s="8" t="s">
        <v>7</v>
      </c>
      <c r="H1" s="8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21</v>
      </c>
      <c r="V1" s="10" t="s">
        <v>22</v>
      </c>
      <c r="W1" s="10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</row>
    <row r="2" s="52" customFormat="true" ht="16.5" hidden="false" customHeight="false" outlineLevel="0" collapsed="false">
      <c r="A2" s="20" t="n">
        <v>1</v>
      </c>
      <c r="B2" s="48" t="n">
        <v>2</v>
      </c>
      <c r="C2" s="49" t="n">
        <v>182</v>
      </c>
      <c r="D2" s="50" t="s">
        <v>133</v>
      </c>
      <c r="E2" s="51"/>
      <c r="F2" s="20" t="n">
        <v>1010</v>
      </c>
      <c r="G2" s="20" t="s">
        <v>33</v>
      </c>
      <c r="H2" s="20" t="n">
        <v>668</v>
      </c>
      <c r="I2" s="20" t="n">
        <v>29</v>
      </c>
      <c r="J2" s="20" t="n">
        <v>85</v>
      </c>
      <c r="K2" s="20" t="n">
        <v>22</v>
      </c>
      <c r="L2" s="20" t="n">
        <v>1</v>
      </c>
      <c r="M2" s="20" t="n">
        <v>87</v>
      </c>
      <c r="N2" s="20" t="n">
        <v>17</v>
      </c>
      <c r="O2" s="20" t="n">
        <v>1</v>
      </c>
      <c r="P2" s="20" t="n">
        <v>3</v>
      </c>
      <c r="Q2" s="20" t="n">
        <v>4</v>
      </c>
      <c r="R2" s="20" t="n">
        <v>60</v>
      </c>
      <c r="S2" s="20"/>
      <c r="T2" s="20" t="n">
        <v>2</v>
      </c>
      <c r="U2" s="20" t="n">
        <v>4</v>
      </c>
      <c r="V2" s="20" t="n">
        <v>4</v>
      </c>
      <c r="W2" s="20"/>
      <c r="X2" s="20" t="n">
        <v>33</v>
      </c>
      <c r="Y2" s="20" t="n">
        <v>1</v>
      </c>
      <c r="Z2" s="20"/>
      <c r="AA2" s="20"/>
      <c r="AB2" s="20"/>
      <c r="AC2" s="20" t="n">
        <v>0</v>
      </c>
      <c r="AD2" s="20" t="n">
        <v>5</v>
      </c>
      <c r="AE2" s="20" t="n">
        <v>358</v>
      </c>
    </row>
    <row r="3" s="52" customFormat="true" ht="16.5" hidden="false" customHeight="false" outlineLevel="0" collapsed="false">
      <c r="A3" s="20" t="n">
        <v>2</v>
      </c>
      <c r="B3" s="48" t="n">
        <v>2</v>
      </c>
      <c r="C3" s="49" t="n">
        <v>182</v>
      </c>
      <c r="D3" s="50" t="s">
        <v>133</v>
      </c>
      <c r="E3" s="51"/>
      <c r="F3" s="20" t="n">
        <v>1010</v>
      </c>
      <c r="G3" s="20" t="s">
        <v>34</v>
      </c>
      <c r="H3" s="20" t="n">
        <v>668</v>
      </c>
      <c r="I3" s="20" t="n">
        <v>30</v>
      </c>
      <c r="J3" s="20" t="n">
        <v>104</v>
      </c>
      <c r="K3" s="20" t="n">
        <v>24</v>
      </c>
      <c r="L3" s="20" t="n">
        <v>6</v>
      </c>
      <c r="M3" s="20" t="n">
        <v>65</v>
      </c>
      <c r="N3" s="20" t="n">
        <v>20</v>
      </c>
      <c r="O3" s="20" t="n">
        <v>1</v>
      </c>
      <c r="P3" s="20" t="n">
        <v>6</v>
      </c>
      <c r="Q3" s="20" t="n">
        <v>5</v>
      </c>
      <c r="R3" s="20" t="n">
        <v>65</v>
      </c>
      <c r="S3" s="20"/>
      <c r="T3" s="20" t="n">
        <v>3</v>
      </c>
      <c r="U3" s="20" t="n">
        <v>6</v>
      </c>
      <c r="V3" s="20" t="n">
        <v>1</v>
      </c>
      <c r="W3" s="20"/>
      <c r="X3" s="20" t="n">
        <v>32</v>
      </c>
      <c r="Y3" s="20" t="n">
        <v>1</v>
      </c>
      <c r="Z3" s="20"/>
      <c r="AA3" s="20"/>
      <c r="AB3" s="20"/>
      <c r="AC3" s="20" t="n">
        <v>0</v>
      </c>
      <c r="AD3" s="20" t="n">
        <v>3</v>
      </c>
      <c r="AE3" s="20" t="n">
        <v>372</v>
      </c>
    </row>
    <row r="4" customFormat="false" ht="16.5" hidden="false" customHeight="false" outlineLevel="0" collapsed="false">
      <c r="A4" s="20" t="n">
        <v>3</v>
      </c>
      <c r="B4" s="48" t="n">
        <v>2</v>
      </c>
      <c r="C4" s="49" t="n">
        <v>182</v>
      </c>
      <c r="D4" s="50" t="s">
        <v>133</v>
      </c>
      <c r="E4" s="15"/>
      <c r="F4" s="20" t="n">
        <v>1010</v>
      </c>
      <c r="G4" s="20" t="s">
        <v>35</v>
      </c>
      <c r="H4" s="20" t="n">
        <v>668</v>
      </c>
      <c r="I4" s="20" t="n">
        <v>26</v>
      </c>
      <c r="J4" s="20" t="n">
        <v>96</v>
      </c>
      <c r="K4" s="20" t="n">
        <v>19</v>
      </c>
      <c r="L4" s="20" t="n">
        <v>3</v>
      </c>
      <c r="M4" s="20" t="n">
        <v>68</v>
      </c>
      <c r="N4" s="20" t="n">
        <v>17</v>
      </c>
      <c r="O4" s="20" t="n">
        <v>0</v>
      </c>
      <c r="P4" s="20" t="n">
        <v>11</v>
      </c>
      <c r="Q4" s="20" t="n">
        <v>0</v>
      </c>
      <c r="R4" s="20" t="n">
        <v>65</v>
      </c>
      <c r="S4" s="20"/>
      <c r="T4" s="20" t="n">
        <v>1</v>
      </c>
      <c r="U4" s="20" t="n">
        <v>20</v>
      </c>
      <c r="V4" s="20" t="n">
        <v>3</v>
      </c>
      <c r="W4" s="20"/>
      <c r="X4" s="20" t="n">
        <v>20</v>
      </c>
      <c r="Y4" s="20" t="n">
        <v>3</v>
      </c>
      <c r="Z4" s="20"/>
      <c r="AA4" s="20"/>
      <c r="AB4" s="20"/>
      <c r="AC4" s="20" t="n">
        <v>0</v>
      </c>
      <c r="AD4" s="20" t="n">
        <v>8</v>
      </c>
      <c r="AE4" s="20" t="n">
        <v>360</v>
      </c>
    </row>
    <row r="5" customFormat="false" ht="16.5" hidden="false" customHeight="false" outlineLevel="0" collapsed="false">
      <c r="A5" s="20" t="n">
        <v>4</v>
      </c>
      <c r="B5" s="48" t="n">
        <v>2</v>
      </c>
      <c r="C5" s="49" t="n">
        <v>182</v>
      </c>
      <c r="D5" s="50" t="s">
        <v>133</v>
      </c>
      <c r="E5" s="15"/>
      <c r="F5" s="20" t="n">
        <v>1010</v>
      </c>
      <c r="G5" s="20" t="s">
        <v>62</v>
      </c>
      <c r="H5" s="20" t="n">
        <v>602</v>
      </c>
      <c r="I5" s="20" t="n">
        <v>20</v>
      </c>
      <c r="J5" s="20" t="n">
        <v>42</v>
      </c>
      <c r="K5" s="20" t="n">
        <v>22</v>
      </c>
      <c r="L5" s="20" t="n">
        <v>1</v>
      </c>
      <c r="M5" s="20" t="n">
        <v>83</v>
      </c>
      <c r="N5" s="20" t="n">
        <v>19</v>
      </c>
      <c r="O5" s="20" t="n">
        <v>0</v>
      </c>
      <c r="P5" s="20" t="n">
        <v>3</v>
      </c>
      <c r="Q5" s="20" t="n">
        <v>0</v>
      </c>
      <c r="R5" s="20" t="n">
        <v>75</v>
      </c>
      <c r="S5" s="20"/>
      <c r="T5" s="20" t="n">
        <v>3</v>
      </c>
      <c r="U5" s="20" t="n">
        <v>1</v>
      </c>
      <c r="V5" s="20" t="n">
        <v>2</v>
      </c>
      <c r="W5" s="20"/>
      <c r="X5" s="20" t="n">
        <v>28</v>
      </c>
      <c r="Y5" s="20" t="n">
        <v>4</v>
      </c>
      <c r="Z5" s="20"/>
      <c r="AA5" s="20"/>
      <c r="AB5" s="20"/>
      <c r="AC5" s="20" t="n">
        <v>0</v>
      </c>
      <c r="AD5" s="20" t="n">
        <v>7</v>
      </c>
      <c r="AE5" s="20" t="n">
        <v>310</v>
      </c>
    </row>
    <row r="6" customFormat="false" ht="16.5" hidden="false" customHeight="false" outlineLevel="0" collapsed="false">
      <c r="A6" s="20" t="n">
        <v>5</v>
      </c>
      <c r="B6" s="48" t="n">
        <v>2</v>
      </c>
      <c r="C6" s="49" t="n">
        <v>182</v>
      </c>
      <c r="D6" s="50" t="s">
        <v>133</v>
      </c>
      <c r="E6" s="15"/>
      <c r="F6" s="20" t="n">
        <v>1010</v>
      </c>
      <c r="G6" s="20" t="s">
        <v>75</v>
      </c>
      <c r="H6" s="20" t="n">
        <v>602</v>
      </c>
      <c r="I6" s="20" t="n">
        <v>24</v>
      </c>
      <c r="J6" s="20" t="n">
        <v>38</v>
      </c>
      <c r="K6" s="20" t="n">
        <v>18</v>
      </c>
      <c r="L6" s="20" t="n">
        <v>7</v>
      </c>
      <c r="M6" s="20" t="n">
        <v>79</v>
      </c>
      <c r="N6" s="20" t="n">
        <v>11</v>
      </c>
      <c r="O6" s="20" t="n">
        <v>0</v>
      </c>
      <c r="P6" s="20" t="n">
        <v>7</v>
      </c>
      <c r="Q6" s="20" t="n">
        <v>2</v>
      </c>
      <c r="R6" s="20" t="n">
        <v>69</v>
      </c>
      <c r="S6" s="20"/>
      <c r="T6" s="20" t="n">
        <v>5</v>
      </c>
      <c r="U6" s="20" t="n">
        <v>5</v>
      </c>
      <c r="V6" s="20" t="n">
        <v>0</v>
      </c>
      <c r="W6" s="20"/>
      <c r="X6" s="20" t="n">
        <v>43</v>
      </c>
      <c r="Y6" s="20" t="n">
        <v>3</v>
      </c>
      <c r="Z6" s="20"/>
      <c r="AA6" s="20"/>
      <c r="AB6" s="20"/>
      <c r="AC6" s="20" t="n">
        <v>0</v>
      </c>
      <c r="AD6" s="20" t="n">
        <v>10</v>
      </c>
      <c r="AE6" s="20" t="n">
        <v>321</v>
      </c>
    </row>
    <row r="7" customFormat="false" ht="16.5" hidden="false" customHeight="false" outlineLevel="0" collapsed="false">
      <c r="A7" s="20" t="n">
        <v>6</v>
      </c>
      <c r="B7" s="48" t="n">
        <v>2</v>
      </c>
      <c r="C7" s="49" t="n">
        <v>182</v>
      </c>
      <c r="D7" s="50" t="s">
        <v>133</v>
      </c>
      <c r="E7" s="15"/>
      <c r="F7" s="20" t="n">
        <v>1010</v>
      </c>
      <c r="G7" s="20" t="s">
        <v>134</v>
      </c>
      <c r="H7" s="20" t="n">
        <v>601</v>
      </c>
      <c r="I7" s="20" t="n">
        <v>20</v>
      </c>
      <c r="J7" s="20" t="n">
        <v>40</v>
      </c>
      <c r="K7" s="20" t="n">
        <v>27</v>
      </c>
      <c r="L7" s="20" t="n">
        <v>2</v>
      </c>
      <c r="M7" s="20" t="n">
        <v>83</v>
      </c>
      <c r="N7" s="20" t="n">
        <v>6</v>
      </c>
      <c r="O7" s="20" t="n">
        <v>2</v>
      </c>
      <c r="P7" s="20" t="n">
        <v>10</v>
      </c>
      <c r="Q7" s="20" t="n">
        <v>2</v>
      </c>
      <c r="R7" s="20" t="n">
        <v>75</v>
      </c>
      <c r="S7" s="20"/>
      <c r="T7" s="20" t="n">
        <v>5</v>
      </c>
      <c r="U7" s="20" t="n">
        <v>0</v>
      </c>
      <c r="V7" s="20" t="n">
        <v>0</v>
      </c>
      <c r="W7" s="20"/>
      <c r="X7" s="20" t="n">
        <v>26</v>
      </c>
      <c r="Y7" s="20" t="n">
        <v>1</v>
      </c>
      <c r="Z7" s="20"/>
      <c r="AA7" s="20"/>
      <c r="AB7" s="20"/>
      <c r="AC7" s="20" t="n">
        <v>0</v>
      </c>
      <c r="AD7" s="20" t="n">
        <v>5</v>
      </c>
      <c r="AE7" s="20" t="n">
        <v>304</v>
      </c>
    </row>
    <row r="8" customFormat="false" ht="16.5" hidden="false" customHeight="false" outlineLevel="0" collapsed="false">
      <c r="A8" s="20" t="n">
        <v>7</v>
      </c>
      <c r="B8" s="48" t="n">
        <v>2</v>
      </c>
      <c r="C8" s="49" t="n">
        <v>182</v>
      </c>
      <c r="D8" s="50" t="s">
        <v>133</v>
      </c>
      <c r="E8" s="15"/>
      <c r="F8" s="20" t="n">
        <v>1010</v>
      </c>
      <c r="G8" s="20" t="s">
        <v>135</v>
      </c>
      <c r="H8" s="20" t="n">
        <v>601</v>
      </c>
      <c r="I8" s="20" t="n">
        <v>26</v>
      </c>
      <c r="J8" s="20" t="n">
        <v>37</v>
      </c>
      <c r="K8" s="20" t="n">
        <v>32</v>
      </c>
      <c r="L8" s="20" t="n">
        <v>1</v>
      </c>
      <c r="M8" s="20" t="n">
        <v>85</v>
      </c>
      <c r="N8" s="20" t="n">
        <v>5</v>
      </c>
      <c r="O8" s="20" t="n">
        <v>4</v>
      </c>
      <c r="P8" s="20" t="n">
        <v>4</v>
      </c>
      <c r="Q8" s="20" t="n">
        <v>0</v>
      </c>
      <c r="R8" s="20" t="n">
        <v>73</v>
      </c>
      <c r="S8" s="20"/>
      <c r="T8" s="20" t="n">
        <v>0</v>
      </c>
      <c r="U8" s="20" t="n">
        <v>9</v>
      </c>
      <c r="V8" s="20" t="n">
        <v>3</v>
      </c>
      <c r="W8" s="20"/>
      <c r="X8" s="20" t="n">
        <v>21</v>
      </c>
      <c r="Y8" s="20" t="n">
        <v>3</v>
      </c>
      <c r="Z8" s="20"/>
      <c r="AA8" s="20"/>
      <c r="AB8" s="20"/>
      <c r="AC8" s="20" t="n">
        <v>0</v>
      </c>
      <c r="AD8" s="20" t="n">
        <v>1</v>
      </c>
      <c r="AE8" s="20" t="n">
        <v>304</v>
      </c>
    </row>
    <row r="9" customFormat="false" ht="16.5" hidden="false" customHeight="false" outlineLevel="0" collapsed="false">
      <c r="A9" s="20" t="n">
        <v>8</v>
      </c>
      <c r="B9" s="48" t="n">
        <v>2</v>
      </c>
      <c r="C9" s="49" t="n">
        <v>182</v>
      </c>
      <c r="D9" s="50" t="s">
        <v>133</v>
      </c>
      <c r="E9" s="15"/>
      <c r="F9" s="20" t="n">
        <v>1010</v>
      </c>
      <c r="G9" s="20" t="s">
        <v>136</v>
      </c>
      <c r="H9" s="20" t="n">
        <v>601</v>
      </c>
      <c r="I9" s="20" t="n">
        <v>31</v>
      </c>
      <c r="J9" s="20" t="n">
        <v>38</v>
      </c>
      <c r="K9" s="20" t="n">
        <v>31</v>
      </c>
      <c r="L9" s="20" t="n">
        <v>4</v>
      </c>
      <c r="M9" s="20" t="n">
        <v>76</v>
      </c>
      <c r="N9" s="20" t="n">
        <v>6</v>
      </c>
      <c r="O9" s="20" t="n">
        <v>2</v>
      </c>
      <c r="P9" s="20" t="n">
        <v>6</v>
      </c>
      <c r="Q9" s="20" t="n">
        <v>1</v>
      </c>
      <c r="R9" s="20" t="n">
        <v>90</v>
      </c>
      <c r="S9" s="20"/>
      <c r="T9" s="20" t="n">
        <v>4</v>
      </c>
      <c r="U9" s="20" t="n">
        <v>8</v>
      </c>
      <c r="V9" s="20" t="n">
        <v>2</v>
      </c>
      <c r="W9" s="20"/>
      <c r="X9" s="20" t="n">
        <v>28</v>
      </c>
      <c r="Y9" s="20" t="n">
        <v>2</v>
      </c>
      <c r="Z9" s="20"/>
      <c r="AA9" s="20"/>
      <c r="AB9" s="20"/>
      <c r="AC9" s="20" t="n">
        <v>0</v>
      </c>
      <c r="AD9" s="20" t="n">
        <v>4</v>
      </c>
      <c r="AE9" s="20" t="n">
        <v>333</v>
      </c>
    </row>
    <row r="10" customFormat="false" ht="16.5" hidden="false" customHeight="false" outlineLevel="0" collapsed="false">
      <c r="A10" s="20" t="n">
        <v>9</v>
      </c>
      <c r="B10" s="48" t="n">
        <v>2</v>
      </c>
      <c r="C10" s="49" t="n">
        <v>182</v>
      </c>
      <c r="D10" s="50" t="s">
        <v>133</v>
      </c>
      <c r="E10" s="15"/>
      <c r="F10" s="20" t="n">
        <v>1011</v>
      </c>
      <c r="G10" s="20" t="s">
        <v>33</v>
      </c>
      <c r="H10" s="20" t="n">
        <v>554</v>
      </c>
      <c r="I10" s="20" t="n">
        <v>33</v>
      </c>
      <c r="J10" s="20" t="n">
        <v>59</v>
      </c>
      <c r="K10" s="20" t="n">
        <v>47</v>
      </c>
      <c r="L10" s="20" t="n">
        <v>1</v>
      </c>
      <c r="M10" s="20" t="n">
        <v>87</v>
      </c>
      <c r="N10" s="20" t="n">
        <v>5</v>
      </c>
      <c r="O10" s="20" t="n">
        <v>0</v>
      </c>
      <c r="P10" s="20" t="n">
        <v>7</v>
      </c>
      <c r="Q10" s="20" t="n">
        <v>1</v>
      </c>
      <c r="R10" s="20" t="n">
        <v>36</v>
      </c>
      <c r="S10" s="20"/>
      <c r="T10" s="20" t="n">
        <v>5</v>
      </c>
      <c r="U10" s="20" t="n">
        <v>7</v>
      </c>
      <c r="V10" s="20" t="n">
        <v>4</v>
      </c>
      <c r="W10" s="20"/>
      <c r="X10" s="20" t="n">
        <v>24</v>
      </c>
      <c r="Y10" s="20" t="n">
        <v>0</v>
      </c>
      <c r="Z10" s="20"/>
      <c r="AA10" s="20"/>
      <c r="AB10" s="20"/>
      <c r="AC10" s="20" t="n">
        <v>0</v>
      </c>
      <c r="AD10" s="20" t="n">
        <v>3</v>
      </c>
      <c r="AE10" s="20" t="n">
        <v>319</v>
      </c>
    </row>
    <row r="11" customFormat="false" ht="16.5" hidden="false" customHeight="false" outlineLevel="0" collapsed="false">
      <c r="A11" s="20" t="n">
        <v>10</v>
      </c>
      <c r="B11" s="48" t="n">
        <v>2</v>
      </c>
      <c r="C11" s="49" t="n">
        <v>182</v>
      </c>
      <c r="D11" s="50" t="s">
        <v>133</v>
      </c>
      <c r="E11" s="15"/>
      <c r="F11" s="20" t="n">
        <v>1011</v>
      </c>
      <c r="G11" s="20" t="s">
        <v>34</v>
      </c>
      <c r="H11" s="20" t="n">
        <v>553</v>
      </c>
      <c r="I11" s="20" t="n">
        <v>20</v>
      </c>
      <c r="J11" s="20" t="n">
        <v>56</v>
      </c>
      <c r="K11" s="20" t="n">
        <v>51</v>
      </c>
      <c r="L11" s="20" t="n">
        <v>2</v>
      </c>
      <c r="M11" s="20" t="n">
        <v>108</v>
      </c>
      <c r="N11" s="20" t="n">
        <v>3</v>
      </c>
      <c r="O11" s="20" t="n">
        <v>0</v>
      </c>
      <c r="P11" s="20" t="n">
        <v>1</v>
      </c>
      <c r="Q11" s="20" t="n">
        <v>2</v>
      </c>
      <c r="R11" s="20" t="n">
        <v>26</v>
      </c>
      <c r="S11" s="20"/>
      <c r="T11" s="20" t="n">
        <v>2</v>
      </c>
      <c r="U11" s="20" t="n">
        <v>8</v>
      </c>
      <c r="V11" s="20" t="n">
        <v>0</v>
      </c>
      <c r="W11" s="20"/>
      <c r="X11" s="20" t="n">
        <v>21</v>
      </c>
      <c r="Y11" s="20" t="n">
        <v>1</v>
      </c>
      <c r="Z11" s="20"/>
      <c r="AA11" s="20"/>
      <c r="AB11" s="20"/>
      <c r="AC11" s="20" t="n">
        <v>0</v>
      </c>
      <c r="AD11" s="20" t="n">
        <v>5</v>
      </c>
      <c r="AE11" s="20" t="n">
        <v>306</v>
      </c>
    </row>
    <row r="12" customFormat="false" ht="16.5" hidden="false" customHeight="false" outlineLevel="0" collapsed="false">
      <c r="A12" s="20" t="n">
        <v>11</v>
      </c>
      <c r="B12" s="48" t="n">
        <v>2</v>
      </c>
      <c r="C12" s="49" t="n">
        <v>182</v>
      </c>
      <c r="D12" s="50" t="s">
        <v>133</v>
      </c>
      <c r="E12" s="15"/>
      <c r="F12" s="20" t="n">
        <v>1012</v>
      </c>
      <c r="G12" s="20" t="s">
        <v>33</v>
      </c>
      <c r="H12" s="20" t="n">
        <v>539</v>
      </c>
      <c r="I12" s="20" t="n">
        <v>20</v>
      </c>
      <c r="J12" s="20" t="n">
        <v>54</v>
      </c>
      <c r="K12" s="20" t="n">
        <v>16</v>
      </c>
      <c r="L12" s="20" t="n">
        <v>7</v>
      </c>
      <c r="M12" s="20" t="n">
        <v>113</v>
      </c>
      <c r="N12" s="20" t="n">
        <v>13</v>
      </c>
      <c r="O12" s="20" t="n">
        <v>1</v>
      </c>
      <c r="P12" s="20" t="n">
        <v>10</v>
      </c>
      <c r="Q12" s="20" t="n">
        <v>0</v>
      </c>
      <c r="R12" s="20" t="n">
        <v>35</v>
      </c>
      <c r="S12" s="20"/>
      <c r="T12" s="20" t="n">
        <v>6</v>
      </c>
      <c r="U12" s="20" t="n">
        <v>3</v>
      </c>
      <c r="V12" s="20" t="n">
        <v>0</v>
      </c>
      <c r="W12" s="20"/>
      <c r="X12" s="20" t="n">
        <v>14</v>
      </c>
      <c r="Y12" s="20" t="n">
        <v>0</v>
      </c>
      <c r="Z12" s="20"/>
      <c r="AA12" s="20"/>
      <c r="AB12" s="20"/>
      <c r="AC12" s="20" t="n">
        <v>0</v>
      </c>
      <c r="AD12" s="20" t="n">
        <v>5</v>
      </c>
      <c r="AE12" s="20" t="n">
        <v>297</v>
      </c>
    </row>
    <row r="13" customFormat="false" ht="16.5" hidden="false" customHeight="false" outlineLevel="0" collapsed="false">
      <c r="A13" s="20" t="n">
        <v>12</v>
      </c>
      <c r="B13" s="48" t="n">
        <v>2</v>
      </c>
      <c r="C13" s="49" t="n">
        <v>182</v>
      </c>
      <c r="D13" s="50" t="s">
        <v>133</v>
      </c>
      <c r="E13" s="15"/>
      <c r="F13" s="20" t="n">
        <v>1012</v>
      </c>
      <c r="G13" s="20" t="s">
        <v>34</v>
      </c>
      <c r="H13" s="20" t="n">
        <v>539</v>
      </c>
      <c r="I13" s="20" t="n">
        <v>24</v>
      </c>
      <c r="J13" s="20" t="n">
        <v>43</v>
      </c>
      <c r="K13" s="20" t="n">
        <v>16</v>
      </c>
      <c r="L13" s="20" t="n">
        <v>9</v>
      </c>
      <c r="M13" s="20" t="n">
        <v>124</v>
      </c>
      <c r="N13" s="20" t="n">
        <v>3</v>
      </c>
      <c r="O13" s="20" t="n">
        <v>1</v>
      </c>
      <c r="P13" s="20" t="n">
        <v>5</v>
      </c>
      <c r="Q13" s="20" t="n">
        <v>0</v>
      </c>
      <c r="R13" s="20" t="n">
        <v>39</v>
      </c>
      <c r="S13" s="20"/>
      <c r="T13" s="20" t="n">
        <v>1</v>
      </c>
      <c r="U13" s="20" t="n">
        <v>0</v>
      </c>
      <c r="V13" s="20" t="n">
        <v>3</v>
      </c>
      <c r="W13" s="20"/>
      <c r="X13" s="20" t="n">
        <v>13</v>
      </c>
      <c r="Y13" s="20" t="n">
        <v>0</v>
      </c>
      <c r="Z13" s="20"/>
      <c r="AA13" s="20"/>
      <c r="AB13" s="20"/>
      <c r="AC13" s="20" t="n">
        <v>1</v>
      </c>
      <c r="AD13" s="20" t="n">
        <v>8</v>
      </c>
      <c r="AE13" s="20" t="n">
        <v>290</v>
      </c>
    </row>
    <row r="14" customFormat="false" ht="16.5" hidden="false" customHeight="false" outlineLevel="0" collapsed="false">
      <c r="A14" s="20" t="n">
        <v>13</v>
      </c>
      <c r="B14" s="48" t="n">
        <v>2</v>
      </c>
      <c r="C14" s="49" t="n">
        <v>182</v>
      </c>
      <c r="D14" s="50" t="s">
        <v>133</v>
      </c>
      <c r="E14" s="15"/>
      <c r="F14" s="20" t="n">
        <v>1013</v>
      </c>
      <c r="G14" s="20" t="s">
        <v>33</v>
      </c>
      <c r="H14" s="20" t="n">
        <v>561</v>
      </c>
      <c r="I14" s="20" t="n">
        <v>26</v>
      </c>
      <c r="J14" s="20" t="n">
        <v>46</v>
      </c>
      <c r="K14" s="20" t="n">
        <v>31</v>
      </c>
      <c r="L14" s="20" t="n">
        <v>4</v>
      </c>
      <c r="M14" s="20" t="n">
        <v>106</v>
      </c>
      <c r="N14" s="20" t="n">
        <v>19</v>
      </c>
      <c r="O14" s="20" t="n">
        <v>1</v>
      </c>
      <c r="P14" s="20" t="n">
        <v>8</v>
      </c>
      <c r="Q14" s="20" t="n">
        <v>0</v>
      </c>
      <c r="R14" s="20" t="n">
        <v>31</v>
      </c>
      <c r="S14" s="20"/>
      <c r="T14" s="20" t="n">
        <v>1</v>
      </c>
      <c r="U14" s="20" t="n">
        <v>4</v>
      </c>
      <c r="V14" s="20" t="n">
        <v>0</v>
      </c>
      <c r="W14" s="20"/>
      <c r="X14" s="20" t="n">
        <v>25</v>
      </c>
      <c r="Y14" s="20" t="n">
        <v>2</v>
      </c>
      <c r="Z14" s="20"/>
      <c r="AA14" s="20"/>
      <c r="AB14" s="20"/>
      <c r="AC14" s="20" t="n">
        <v>0</v>
      </c>
      <c r="AD14" s="20" t="n">
        <v>4</v>
      </c>
      <c r="AE14" s="20" t="n">
        <v>308</v>
      </c>
    </row>
    <row r="15" customFormat="false" ht="16.5" hidden="false" customHeight="false" outlineLevel="0" collapsed="false">
      <c r="A15" s="20" t="n">
        <v>14</v>
      </c>
      <c r="B15" s="48" t="n">
        <v>2</v>
      </c>
      <c r="C15" s="49" t="n">
        <v>182</v>
      </c>
      <c r="D15" s="50" t="s">
        <v>133</v>
      </c>
      <c r="E15" s="15"/>
      <c r="F15" s="20" t="n">
        <v>1013</v>
      </c>
      <c r="G15" s="20" t="s">
        <v>34</v>
      </c>
      <c r="H15" s="20" t="n">
        <v>561</v>
      </c>
      <c r="I15" s="20" t="n">
        <v>20</v>
      </c>
      <c r="J15" s="20" t="n">
        <v>42</v>
      </c>
      <c r="K15" s="20" t="n">
        <v>24</v>
      </c>
      <c r="L15" s="20" t="n">
        <v>6</v>
      </c>
      <c r="M15" s="20" t="n">
        <v>96</v>
      </c>
      <c r="N15" s="20" t="n">
        <v>10</v>
      </c>
      <c r="O15" s="20" t="n">
        <v>0</v>
      </c>
      <c r="P15" s="20" t="n">
        <v>7</v>
      </c>
      <c r="Q15" s="20" t="n">
        <v>0</v>
      </c>
      <c r="R15" s="20" t="n">
        <v>46</v>
      </c>
      <c r="S15" s="20"/>
      <c r="T15" s="20" t="n">
        <v>0</v>
      </c>
      <c r="U15" s="20" t="n">
        <v>9</v>
      </c>
      <c r="V15" s="20" t="n">
        <v>1</v>
      </c>
      <c r="W15" s="20"/>
      <c r="X15" s="20" t="n">
        <v>15</v>
      </c>
      <c r="Y15" s="20" t="n">
        <v>3</v>
      </c>
      <c r="Z15" s="20"/>
      <c r="AA15" s="20"/>
      <c r="AB15" s="20"/>
      <c r="AC15" s="20" t="n">
        <v>0</v>
      </c>
      <c r="AD15" s="20" t="n">
        <v>11</v>
      </c>
      <c r="AE15" s="20" t="n">
        <v>290</v>
      </c>
    </row>
    <row r="16" customFormat="false" ht="16.5" hidden="false" customHeight="false" outlineLevel="0" collapsed="false">
      <c r="A16" s="20" t="n">
        <v>15</v>
      </c>
      <c r="B16" s="48" t="n">
        <v>2</v>
      </c>
      <c r="C16" s="49" t="n">
        <v>182</v>
      </c>
      <c r="D16" s="50" t="s">
        <v>133</v>
      </c>
      <c r="E16" s="15"/>
      <c r="F16" s="20" t="n">
        <v>1014</v>
      </c>
      <c r="G16" s="20" t="s">
        <v>33</v>
      </c>
      <c r="H16" s="20" t="n">
        <v>663</v>
      </c>
      <c r="I16" s="20" t="n">
        <v>26</v>
      </c>
      <c r="J16" s="20" t="n">
        <v>70</v>
      </c>
      <c r="K16" s="20" t="n">
        <v>22</v>
      </c>
      <c r="L16" s="20" t="n">
        <v>5</v>
      </c>
      <c r="M16" s="20" t="n">
        <v>110</v>
      </c>
      <c r="N16" s="20" t="n">
        <v>29</v>
      </c>
      <c r="O16" s="20" t="n">
        <v>1</v>
      </c>
      <c r="P16" s="20" t="n">
        <v>9</v>
      </c>
      <c r="Q16" s="20" t="n">
        <v>1</v>
      </c>
      <c r="R16" s="20" t="n">
        <v>40</v>
      </c>
      <c r="S16" s="20"/>
      <c r="T16" s="20" t="n">
        <v>8</v>
      </c>
      <c r="U16" s="20" t="n">
        <v>7</v>
      </c>
      <c r="V16" s="20" t="n">
        <v>0</v>
      </c>
      <c r="W16" s="20"/>
      <c r="X16" s="20" t="n">
        <v>30</v>
      </c>
      <c r="Y16" s="20" t="n">
        <v>0</v>
      </c>
      <c r="Z16" s="20"/>
      <c r="AA16" s="20"/>
      <c r="AB16" s="20"/>
      <c r="AC16" s="20" t="n">
        <v>0</v>
      </c>
      <c r="AD16" s="20" t="n">
        <v>4</v>
      </c>
      <c r="AE16" s="20" t="n">
        <v>362</v>
      </c>
    </row>
    <row r="17" customFormat="false" ht="16.5" hidden="false" customHeight="false" outlineLevel="0" collapsed="false">
      <c r="A17" s="20" t="n">
        <v>16</v>
      </c>
      <c r="B17" s="48" t="n">
        <v>2</v>
      </c>
      <c r="C17" s="49" t="n">
        <v>182</v>
      </c>
      <c r="D17" s="50" t="s">
        <v>133</v>
      </c>
      <c r="E17" s="15"/>
      <c r="F17" s="20" t="n">
        <v>1014</v>
      </c>
      <c r="G17" s="20" t="s">
        <v>34</v>
      </c>
      <c r="H17" s="20" t="n">
        <v>663</v>
      </c>
      <c r="I17" s="20" t="n">
        <v>28</v>
      </c>
      <c r="J17" s="20" t="n">
        <v>62</v>
      </c>
      <c r="K17" s="20" t="n">
        <v>31</v>
      </c>
      <c r="L17" s="20" t="n">
        <v>4</v>
      </c>
      <c r="M17" s="20" t="n">
        <v>123</v>
      </c>
      <c r="N17" s="20" t="n">
        <v>24</v>
      </c>
      <c r="O17" s="20" t="n">
        <v>2</v>
      </c>
      <c r="P17" s="20" t="n">
        <v>5</v>
      </c>
      <c r="Q17" s="20" t="n">
        <v>1</v>
      </c>
      <c r="R17" s="20" t="n">
        <v>48</v>
      </c>
      <c r="S17" s="20"/>
      <c r="T17" s="20" t="n">
        <v>2</v>
      </c>
      <c r="U17" s="20" t="n">
        <v>1</v>
      </c>
      <c r="V17" s="20" t="n">
        <v>2</v>
      </c>
      <c r="W17" s="20"/>
      <c r="X17" s="20" t="n">
        <v>24</v>
      </c>
      <c r="Y17" s="20" t="n">
        <v>1</v>
      </c>
      <c r="Z17" s="20"/>
      <c r="AA17" s="20"/>
      <c r="AB17" s="20"/>
      <c r="AC17" s="20" t="n">
        <v>0</v>
      </c>
      <c r="AD17" s="20" t="n">
        <v>10</v>
      </c>
      <c r="AE17" s="20" t="n">
        <v>368</v>
      </c>
    </row>
    <row r="18" customFormat="false" ht="16.5" hidden="false" customHeight="false" outlineLevel="0" collapsed="false">
      <c r="A18" s="20" t="n">
        <v>17</v>
      </c>
      <c r="B18" s="48" t="n">
        <v>2</v>
      </c>
      <c r="C18" s="49" t="n">
        <v>182</v>
      </c>
      <c r="D18" s="50" t="s">
        <v>133</v>
      </c>
      <c r="E18" s="15"/>
      <c r="F18" s="20" t="n">
        <v>1015</v>
      </c>
      <c r="G18" s="20" t="s">
        <v>33</v>
      </c>
      <c r="H18" s="20" t="n">
        <v>739</v>
      </c>
      <c r="I18" s="20" t="n">
        <v>34</v>
      </c>
      <c r="J18" s="20" t="n">
        <v>62</v>
      </c>
      <c r="K18" s="20" t="n">
        <v>34</v>
      </c>
      <c r="L18" s="20" t="n">
        <v>2</v>
      </c>
      <c r="M18" s="20" t="n">
        <v>111</v>
      </c>
      <c r="N18" s="20" t="n">
        <v>61</v>
      </c>
      <c r="O18" s="20" t="n">
        <v>2</v>
      </c>
      <c r="P18" s="20" t="n">
        <v>8</v>
      </c>
      <c r="Q18" s="20" t="n">
        <v>0</v>
      </c>
      <c r="R18" s="20" t="n">
        <v>52</v>
      </c>
      <c r="S18" s="20"/>
      <c r="T18" s="20" t="n">
        <v>3</v>
      </c>
      <c r="U18" s="20" t="n">
        <v>6</v>
      </c>
      <c r="V18" s="20" t="n">
        <v>3</v>
      </c>
      <c r="W18" s="20"/>
      <c r="X18" s="20" t="n">
        <v>23</v>
      </c>
      <c r="Y18" s="20" t="n">
        <v>2</v>
      </c>
      <c r="Z18" s="20"/>
      <c r="AA18" s="20"/>
      <c r="AB18" s="20"/>
      <c r="AC18" s="20" t="n">
        <v>0</v>
      </c>
      <c r="AD18" s="20" t="n">
        <v>8</v>
      </c>
      <c r="AE18" s="20" t="n">
        <v>411</v>
      </c>
    </row>
    <row r="19" customFormat="false" ht="16.5" hidden="false" customHeight="false" outlineLevel="0" collapsed="false">
      <c r="A19" s="20" t="n">
        <v>18</v>
      </c>
      <c r="B19" s="48" t="n">
        <v>2</v>
      </c>
      <c r="C19" s="49" t="n">
        <v>182</v>
      </c>
      <c r="D19" s="50" t="s">
        <v>133</v>
      </c>
      <c r="E19" s="15"/>
      <c r="F19" s="20" t="n">
        <v>1015</v>
      </c>
      <c r="G19" s="20" t="s">
        <v>34</v>
      </c>
      <c r="H19" s="20" t="n">
        <v>738</v>
      </c>
      <c r="I19" s="20" t="n">
        <v>29</v>
      </c>
      <c r="J19" s="20" t="n">
        <v>81</v>
      </c>
      <c r="K19" s="20" t="n">
        <v>32</v>
      </c>
      <c r="L19" s="20" t="n">
        <v>2</v>
      </c>
      <c r="M19" s="20" t="n">
        <v>125</v>
      </c>
      <c r="N19" s="20" t="n">
        <v>58</v>
      </c>
      <c r="O19" s="20" t="n">
        <v>0</v>
      </c>
      <c r="P19" s="20" t="n">
        <v>8</v>
      </c>
      <c r="Q19" s="20" t="n">
        <v>1</v>
      </c>
      <c r="R19" s="20" t="n">
        <v>38</v>
      </c>
      <c r="S19" s="20"/>
      <c r="T19" s="20" t="n">
        <v>2</v>
      </c>
      <c r="U19" s="20" t="n">
        <v>5</v>
      </c>
      <c r="V19" s="20" t="n">
        <v>0</v>
      </c>
      <c r="W19" s="20"/>
      <c r="X19" s="20" t="n">
        <v>29</v>
      </c>
      <c r="Y19" s="20" t="n">
        <v>3</v>
      </c>
      <c r="Z19" s="20"/>
      <c r="AA19" s="20"/>
      <c r="AB19" s="20"/>
      <c r="AC19" s="20" t="n">
        <v>0</v>
      </c>
      <c r="AD19" s="20" t="n">
        <v>8</v>
      </c>
      <c r="AE19" s="20" t="n">
        <v>421</v>
      </c>
    </row>
    <row r="20" customFormat="false" ht="16.5" hidden="false" customHeight="false" outlineLevel="0" collapsed="false">
      <c r="A20" s="20" t="n">
        <v>19</v>
      </c>
      <c r="B20" s="48" t="n">
        <v>2</v>
      </c>
      <c r="C20" s="49" t="n">
        <v>182</v>
      </c>
      <c r="D20" s="50" t="s">
        <v>133</v>
      </c>
      <c r="E20" s="15"/>
      <c r="F20" s="20" t="n">
        <v>1016</v>
      </c>
      <c r="G20" s="20" t="s">
        <v>33</v>
      </c>
      <c r="H20" s="20" t="n">
        <v>561</v>
      </c>
      <c r="I20" s="20" t="n">
        <v>22</v>
      </c>
      <c r="J20" s="20" t="n">
        <v>91</v>
      </c>
      <c r="K20" s="20" t="n">
        <v>29</v>
      </c>
      <c r="L20" s="20" t="n">
        <v>4</v>
      </c>
      <c r="M20" s="20" t="n">
        <v>68</v>
      </c>
      <c r="N20" s="20" t="n">
        <v>8</v>
      </c>
      <c r="O20" s="20" t="n">
        <v>0</v>
      </c>
      <c r="P20" s="20" t="n">
        <v>12</v>
      </c>
      <c r="Q20" s="20" t="n">
        <v>0</v>
      </c>
      <c r="R20" s="20" t="n">
        <v>49</v>
      </c>
      <c r="S20" s="20"/>
      <c r="T20" s="20" t="n">
        <v>1</v>
      </c>
      <c r="U20" s="20" t="n">
        <v>4</v>
      </c>
      <c r="V20" s="20" t="n">
        <v>2</v>
      </c>
      <c r="W20" s="20"/>
      <c r="X20" s="20" t="n">
        <v>16</v>
      </c>
      <c r="Y20" s="20" t="n">
        <v>1</v>
      </c>
      <c r="Z20" s="20"/>
      <c r="AA20" s="20"/>
      <c r="AB20" s="20"/>
      <c r="AC20" s="20" t="n">
        <v>0</v>
      </c>
      <c r="AD20" s="20" t="n">
        <v>13</v>
      </c>
      <c r="AE20" s="20" t="n">
        <v>320</v>
      </c>
    </row>
    <row r="21" customFormat="false" ht="16.5" hidden="false" customHeight="false" outlineLevel="0" collapsed="false">
      <c r="A21" s="20" t="n">
        <v>20</v>
      </c>
      <c r="B21" s="48" t="n">
        <v>2</v>
      </c>
      <c r="C21" s="49" t="n">
        <v>182</v>
      </c>
      <c r="D21" s="50" t="s">
        <v>133</v>
      </c>
      <c r="E21" s="15"/>
      <c r="F21" s="20" t="n">
        <v>1016</v>
      </c>
      <c r="G21" s="20" t="s">
        <v>34</v>
      </c>
      <c r="H21" s="20" t="n">
        <v>560</v>
      </c>
      <c r="I21" s="20" t="n">
        <v>27</v>
      </c>
      <c r="J21" s="20" t="n">
        <v>58</v>
      </c>
      <c r="K21" s="20" t="n">
        <v>32</v>
      </c>
      <c r="L21" s="20" t="n">
        <v>1</v>
      </c>
      <c r="M21" s="20" t="n">
        <v>86</v>
      </c>
      <c r="N21" s="20" t="n">
        <v>18</v>
      </c>
      <c r="O21" s="20" t="n">
        <v>0</v>
      </c>
      <c r="P21" s="20" t="n">
        <v>11</v>
      </c>
      <c r="Q21" s="20" t="n">
        <v>0</v>
      </c>
      <c r="R21" s="20" t="n">
        <v>44</v>
      </c>
      <c r="S21" s="20"/>
      <c r="T21" s="20" t="n">
        <v>1</v>
      </c>
      <c r="U21" s="20" t="n">
        <v>4</v>
      </c>
      <c r="V21" s="20" t="n">
        <v>2</v>
      </c>
      <c r="W21" s="20"/>
      <c r="X21" s="20" t="n">
        <v>32</v>
      </c>
      <c r="Y21" s="20" t="n">
        <v>0</v>
      </c>
      <c r="Z21" s="20"/>
      <c r="AA21" s="20"/>
      <c r="AB21" s="20"/>
      <c r="AC21" s="20" t="n">
        <v>0</v>
      </c>
      <c r="AD21" s="20" t="n">
        <v>6</v>
      </c>
      <c r="AE21" s="20" t="n">
        <v>322</v>
      </c>
    </row>
    <row r="22" customFormat="false" ht="16.5" hidden="false" customHeight="false" outlineLevel="0" collapsed="false">
      <c r="A22" s="20" t="n">
        <v>21</v>
      </c>
      <c r="B22" s="48" t="n">
        <v>2</v>
      </c>
      <c r="C22" s="49" t="n">
        <v>182</v>
      </c>
      <c r="D22" s="50" t="s">
        <v>133</v>
      </c>
      <c r="E22" s="15"/>
      <c r="F22" s="20" t="n">
        <v>1017</v>
      </c>
      <c r="G22" s="20" t="s">
        <v>33</v>
      </c>
      <c r="H22" s="20" t="n">
        <v>718</v>
      </c>
      <c r="I22" s="20" t="n">
        <v>26</v>
      </c>
      <c r="J22" s="20" t="n">
        <v>79</v>
      </c>
      <c r="K22" s="20" t="n">
        <v>26</v>
      </c>
      <c r="L22" s="20" t="n">
        <v>0</v>
      </c>
      <c r="M22" s="20" t="n">
        <v>113</v>
      </c>
      <c r="N22" s="20" t="n">
        <v>16</v>
      </c>
      <c r="O22" s="20" t="n">
        <v>2</v>
      </c>
      <c r="P22" s="20" t="n">
        <v>27</v>
      </c>
      <c r="Q22" s="20" t="n">
        <v>2</v>
      </c>
      <c r="R22" s="20" t="n">
        <v>60</v>
      </c>
      <c r="S22" s="20"/>
      <c r="T22" s="20" t="n">
        <v>2</v>
      </c>
      <c r="U22" s="20" t="n">
        <v>4</v>
      </c>
      <c r="V22" s="20" t="n">
        <v>0</v>
      </c>
      <c r="W22" s="20"/>
      <c r="X22" s="20" t="n">
        <v>21</v>
      </c>
      <c r="Y22" s="20" t="n">
        <v>3</v>
      </c>
      <c r="Z22" s="20"/>
      <c r="AA22" s="20"/>
      <c r="AB22" s="20"/>
      <c r="AC22" s="20" t="n">
        <v>0</v>
      </c>
      <c r="AD22" s="20" t="n">
        <v>13</v>
      </c>
      <c r="AE22" s="20" t="n">
        <v>394</v>
      </c>
    </row>
    <row r="23" customFormat="false" ht="16.5" hidden="false" customHeight="false" outlineLevel="0" collapsed="false">
      <c r="A23" s="20" t="n">
        <v>22</v>
      </c>
      <c r="B23" s="48" t="n">
        <v>2</v>
      </c>
      <c r="C23" s="49" t="n">
        <v>182</v>
      </c>
      <c r="D23" s="50" t="s">
        <v>133</v>
      </c>
      <c r="E23" s="15"/>
      <c r="F23" s="20" t="n">
        <v>1017</v>
      </c>
      <c r="G23" s="20" t="s">
        <v>34</v>
      </c>
      <c r="H23" s="20" t="n">
        <v>718</v>
      </c>
      <c r="I23" s="20" t="n">
        <v>32</v>
      </c>
      <c r="J23" s="20" t="n">
        <v>76</v>
      </c>
      <c r="K23" s="20" t="n">
        <v>25</v>
      </c>
      <c r="L23" s="20" t="n">
        <v>0</v>
      </c>
      <c r="M23" s="20" t="n">
        <v>95</v>
      </c>
      <c r="N23" s="20" t="n">
        <v>14</v>
      </c>
      <c r="O23" s="20" t="n">
        <v>0</v>
      </c>
      <c r="P23" s="20" t="n">
        <v>12</v>
      </c>
      <c r="Q23" s="20" t="n">
        <v>4</v>
      </c>
      <c r="R23" s="20" t="n">
        <v>49</v>
      </c>
      <c r="S23" s="20"/>
      <c r="T23" s="20" t="n">
        <v>4</v>
      </c>
      <c r="U23" s="20" t="n">
        <v>5</v>
      </c>
      <c r="V23" s="20" t="n">
        <v>1</v>
      </c>
      <c r="W23" s="20"/>
      <c r="X23" s="20" t="n">
        <v>25</v>
      </c>
      <c r="Y23" s="20" t="n">
        <v>0</v>
      </c>
      <c r="Z23" s="20"/>
      <c r="AA23" s="20"/>
      <c r="AB23" s="20"/>
      <c r="AC23" s="20" t="n">
        <v>0</v>
      </c>
      <c r="AD23" s="20" t="n">
        <v>5</v>
      </c>
      <c r="AE23" s="20" t="n">
        <v>347</v>
      </c>
    </row>
    <row r="24" customFormat="false" ht="16.5" hidden="false" customHeight="false" outlineLevel="0" collapsed="false">
      <c r="A24" s="20" t="n">
        <v>23</v>
      </c>
      <c r="B24" s="48" t="n">
        <v>2</v>
      </c>
      <c r="C24" s="49" t="n">
        <v>182</v>
      </c>
      <c r="D24" s="50" t="s">
        <v>133</v>
      </c>
      <c r="E24" s="15"/>
      <c r="F24" s="20" t="n">
        <v>1018</v>
      </c>
      <c r="G24" s="20" t="s">
        <v>33</v>
      </c>
      <c r="H24" s="20" t="n">
        <v>680</v>
      </c>
      <c r="I24" s="20" t="n">
        <v>25</v>
      </c>
      <c r="J24" s="20" t="n">
        <v>67</v>
      </c>
      <c r="K24" s="20" t="n">
        <v>40</v>
      </c>
      <c r="L24" s="20" t="n">
        <v>4</v>
      </c>
      <c r="M24" s="20" t="n">
        <v>112</v>
      </c>
      <c r="N24" s="20" t="n">
        <v>6</v>
      </c>
      <c r="O24" s="20" t="n">
        <v>2</v>
      </c>
      <c r="P24" s="20" t="n">
        <v>6</v>
      </c>
      <c r="Q24" s="20" t="n">
        <v>1</v>
      </c>
      <c r="R24" s="20" t="n">
        <v>86</v>
      </c>
      <c r="S24" s="20"/>
      <c r="T24" s="20" t="n">
        <v>0</v>
      </c>
      <c r="U24" s="20" t="n">
        <v>8</v>
      </c>
      <c r="V24" s="20" t="n">
        <v>1</v>
      </c>
      <c r="W24" s="20"/>
      <c r="X24" s="20" t="n">
        <v>17</v>
      </c>
      <c r="Y24" s="20" t="n">
        <v>4</v>
      </c>
      <c r="Z24" s="20"/>
      <c r="AA24" s="20"/>
      <c r="AB24" s="20"/>
      <c r="AC24" s="20" t="n">
        <v>0</v>
      </c>
      <c r="AD24" s="20" t="n">
        <v>14</v>
      </c>
      <c r="AE24" s="20" t="n">
        <v>393</v>
      </c>
    </row>
    <row r="25" customFormat="false" ht="16.5" hidden="false" customHeight="false" outlineLevel="0" collapsed="false">
      <c r="A25" s="20" t="n">
        <v>24</v>
      </c>
      <c r="B25" s="48" t="n">
        <v>2</v>
      </c>
      <c r="C25" s="49" t="n">
        <v>182</v>
      </c>
      <c r="D25" s="50" t="s">
        <v>133</v>
      </c>
      <c r="E25" s="15"/>
      <c r="F25" s="20" t="n">
        <v>1018</v>
      </c>
      <c r="G25" s="20" t="s">
        <v>34</v>
      </c>
      <c r="H25" s="20" t="n">
        <v>680</v>
      </c>
      <c r="I25" s="20" t="n">
        <v>33</v>
      </c>
      <c r="J25" s="20" t="n">
        <v>59</v>
      </c>
      <c r="K25" s="20" t="n">
        <v>43</v>
      </c>
      <c r="L25" s="20" t="n">
        <v>3</v>
      </c>
      <c r="M25" s="20" t="n">
        <v>118</v>
      </c>
      <c r="N25" s="20" t="n">
        <v>13</v>
      </c>
      <c r="O25" s="20" t="n">
        <v>0</v>
      </c>
      <c r="P25" s="20" t="n">
        <v>11</v>
      </c>
      <c r="Q25" s="20" t="n">
        <v>1</v>
      </c>
      <c r="R25" s="20" t="n">
        <v>80</v>
      </c>
      <c r="S25" s="20"/>
      <c r="T25" s="20" t="n">
        <v>1</v>
      </c>
      <c r="U25" s="20" t="n">
        <v>7</v>
      </c>
      <c r="V25" s="20" t="n">
        <v>0</v>
      </c>
      <c r="W25" s="20"/>
      <c r="X25" s="20" t="n">
        <v>16</v>
      </c>
      <c r="Y25" s="20" t="n">
        <v>4</v>
      </c>
      <c r="Z25" s="20"/>
      <c r="AA25" s="20"/>
      <c r="AB25" s="20"/>
      <c r="AC25" s="20" t="n">
        <v>0</v>
      </c>
      <c r="AD25" s="20" t="n">
        <v>9</v>
      </c>
      <c r="AE25" s="20" t="n">
        <v>398</v>
      </c>
    </row>
    <row r="26" customFormat="false" ht="16.5" hidden="false" customHeight="false" outlineLevel="0" collapsed="false">
      <c r="A26" s="20" t="n">
        <v>25</v>
      </c>
      <c r="B26" s="48" t="n">
        <v>2</v>
      </c>
      <c r="C26" s="49" t="n">
        <v>182</v>
      </c>
      <c r="D26" s="50" t="s">
        <v>133</v>
      </c>
      <c r="E26" s="15"/>
      <c r="F26" s="20" t="n">
        <v>1018</v>
      </c>
      <c r="G26" s="20" t="s">
        <v>35</v>
      </c>
      <c r="H26" s="20" t="n">
        <v>680</v>
      </c>
      <c r="I26" s="20" t="n">
        <v>39</v>
      </c>
      <c r="J26" s="20" t="n">
        <v>78</v>
      </c>
      <c r="K26" s="20" t="n">
        <v>38</v>
      </c>
      <c r="L26" s="20" t="n">
        <v>6</v>
      </c>
      <c r="M26" s="20" t="n">
        <v>97</v>
      </c>
      <c r="N26" s="20" t="n">
        <v>12</v>
      </c>
      <c r="O26" s="20" t="n">
        <v>0</v>
      </c>
      <c r="P26" s="20" t="n">
        <v>8</v>
      </c>
      <c r="Q26" s="20" t="n">
        <v>1</v>
      </c>
      <c r="R26" s="20" t="n">
        <v>72</v>
      </c>
      <c r="S26" s="20"/>
      <c r="T26" s="20" t="n">
        <v>2</v>
      </c>
      <c r="U26" s="20" t="n">
        <v>2</v>
      </c>
      <c r="V26" s="20" t="n">
        <v>1</v>
      </c>
      <c r="W26" s="20"/>
      <c r="X26" s="20" t="n">
        <v>14</v>
      </c>
      <c r="Y26" s="20" t="n">
        <v>3</v>
      </c>
      <c r="Z26" s="20"/>
      <c r="AA26" s="20"/>
      <c r="AB26" s="20"/>
      <c r="AC26" s="20" t="n">
        <v>1</v>
      </c>
      <c r="AD26" s="20" t="n">
        <v>5</v>
      </c>
      <c r="AE26" s="20" t="n">
        <v>379</v>
      </c>
    </row>
    <row r="27" customFormat="false" ht="16.5" hidden="false" customHeight="false" outlineLevel="0" collapsed="false">
      <c r="A27" s="20" t="n">
        <v>26</v>
      </c>
      <c r="B27" s="48" t="n">
        <v>2</v>
      </c>
      <c r="C27" s="49" t="n">
        <v>182</v>
      </c>
      <c r="D27" s="50" t="s">
        <v>133</v>
      </c>
      <c r="E27" s="15"/>
      <c r="F27" s="20" t="n">
        <v>1018</v>
      </c>
      <c r="G27" s="20" t="s">
        <v>137</v>
      </c>
      <c r="H27" s="20" t="n">
        <v>680</v>
      </c>
      <c r="I27" s="20" t="n">
        <v>20</v>
      </c>
      <c r="J27" s="20" t="n">
        <v>90</v>
      </c>
      <c r="K27" s="20" t="n">
        <v>38</v>
      </c>
      <c r="L27" s="20" t="n">
        <v>10</v>
      </c>
      <c r="M27" s="20" t="n">
        <v>107</v>
      </c>
      <c r="N27" s="20" t="n">
        <v>12</v>
      </c>
      <c r="O27" s="20" t="n">
        <v>0</v>
      </c>
      <c r="P27" s="20" t="n">
        <v>6</v>
      </c>
      <c r="Q27" s="20" t="n">
        <v>1</v>
      </c>
      <c r="R27" s="20" t="n">
        <v>66</v>
      </c>
      <c r="S27" s="20"/>
      <c r="T27" s="20" t="n">
        <v>1</v>
      </c>
      <c r="U27" s="20" t="n">
        <v>6</v>
      </c>
      <c r="V27" s="20" t="n">
        <v>4</v>
      </c>
      <c r="W27" s="20"/>
      <c r="X27" s="20" t="n">
        <v>17</v>
      </c>
      <c r="Y27" s="20" t="n">
        <v>0</v>
      </c>
      <c r="Z27" s="20"/>
      <c r="AA27" s="20"/>
      <c r="AB27" s="20"/>
      <c r="AC27" s="20" t="n">
        <v>0</v>
      </c>
      <c r="AD27" s="20" t="n">
        <v>8</v>
      </c>
      <c r="AE27" s="20" t="n">
        <v>386</v>
      </c>
    </row>
    <row r="28" customFormat="false" ht="16.5" hidden="false" customHeight="false" outlineLevel="0" collapsed="false">
      <c r="A28" s="20" t="n">
        <v>27</v>
      </c>
      <c r="B28" s="48" t="n">
        <v>2</v>
      </c>
      <c r="C28" s="49" t="n">
        <v>182</v>
      </c>
      <c r="D28" s="50" t="s">
        <v>133</v>
      </c>
      <c r="E28" s="15"/>
      <c r="F28" s="20" t="n">
        <v>1018</v>
      </c>
      <c r="G28" s="20" t="s">
        <v>138</v>
      </c>
      <c r="H28" s="20" t="n">
        <v>680</v>
      </c>
      <c r="I28" s="20" t="n">
        <v>34</v>
      </c>
      <c r="J28" s="20" t="n">
        <v>61</v>
      </c>
      <c r="K28" s="20" t="n">
        <v>32</v>
      </c>
      <c r="L28" s="20" t="n">
        <v>1</v>
      </c>
      <c r="M28" s="20" t="n">
        <v>82</v>
      </c>
      <c r="N28" s="20" t="n">
        <v>10</v>
      </c>
      <c r="O28" s="20" t="n">
        <v>2</v>
      </c>
      <c r="P28" s="20" t="n">
        <v>9</v>
      </c>
      <c r="Q28" s="20" t="n">
        <v>3</v>
      </c>
      <c r="R28" s="20" t="n">
        <v>71</v>
      </c>
      <c r="S28" s="20"/>
      <c r="T28" s="20" t="n">
        <v>1</v>
      </c>
      <c r="U28" s="20" t="n">
        <v>12</v>
      </c>
      <c r="V28" s="20" t="n">
        <v>1</v>
      </c>
      <c r="W28" s="20"/>
      <c r="X28" s="20" t="n">
        <v>15</v>
      </c>
      <c r="Y28" s="20" t="n">
        <v>1</v>
      </c>
      <c r="Z28" s="20"/>
      <c r="AA28" s="20"/>
      <c r="AB28" s="20"/>
      <c r="AC28" s="20" t="n">
        <v>0</v>
      </c>
      <c r="AD28" s="20" t="n">
        <v>7</v>
      </c>
      <c r="AE28" s="20" t="n">
        <v>342</v>
      </c>
    </row>
    <row r="29" customFormat="false" ht="16.5" hidden="false" customHeight="false" outlineLevel="0" collapsed="false">
      <c r="A29" s="20" t="n">
        <v>28</v>
      </c>
      <c r="B29" s="48" t="n">
        <v>2</v>
      </c>
      <c r="C29" s="49" t="n">
        <v>182</v>
      </c>
      <c r="D29" s="50" t="s">
        <v>133</v>
      </c>
      <c r="E29" s="15"/>
      <c r="F29" s="20" t="n">
        <v>1019</v>
      </c>
      <c r="G29" s="20" t="s">
        <v>33</v>
      </c>
      <c r="H29" s="20" t="n">
        <v>573</v>
      </c>
      <c r="I29" s="20" t="n">
        <v>24</v>
      </c>
      <c r="J29" s="20" t="n">
        <v>56</v>
      </c>
      <c r="K29" s="20" t="n">
        <v>32</v>
      </c>
      <c r="L29" s="20" t="n">
        <v>4</v>
      </c>
      <c r="M29" s="20" t="n">
        <v>72</v>
      </c>
      <c r="N29" s="20" t="n">
        <v>13</v>
      </c>
      <c r="O29" s="20" t="n">
        <v>0</v>
      </c>
      <c r="P29" s="20" t="n">
        <v>4</v>
      </c>
      <c r="Q29" s="20" t="n">
        <v>2</v>
      </c>
      <c r="R29" s="20" t="n">
        <v>66</v>
      </c>
      <c r="S29" s="20"/>
      <c r="T29" s="20" t="n">
        <v>2</v>
      </c>
      <c r="U29" s="20" t="n">
        <v>6</v>
      </c>
      <c r="V29" s="20" t="n">
        <v>1</v>
      </c>
      <c r="W29" s="20"/>
      <c r="X29" s="20" t="n">
        <v>18</v>
      </c>
      <c r="Y29" s="20" t="n">
        <v>2</v>
      </c>
      <c r="Z29" s="20"/>
      <c r="AA29" s="20"/>
      <c r="AB29" s="20"/>
      <c r="AC29" s="20" t="n">
        <v>0</v>
      </c>
      <c r="AD29" s="20" t="n">
        <v>3</v>
      </c>
      <c r="AE29" s="20" t="n">
        <v>305</v>
      </c>
    </row>
    <row r="30" customFormat="false" ht="16.5" hidden="false" customHeight="false" outlineLevel="0" collapsed="false">
      <c r="A30" s="20" t="n">
        <v>29</v>
      </c>
      <c r="B30" s="48" t="n">
        <v>2</v>
      </c>
      <c r="C30" s="49" t="n">
        <v>182</v>
      </c>
      <c r="D30" s="50" t="s">
        <v>133</v>
      </c>
      <c r="E30" s="15"/>
      <c r="F30" s="20" t="n">
        <v>1019</v>
      </c>
      <c r="G30" s="20" t="s">
        <v>34</v>
      </c>
      <c r="H30" s="20" t="n">
        <v>573</v>
      </c>
      <c r="I30" s="20" t="n">
        <v>26</v>
      </c>
      <c r="J30" s="20" t="n">
        <v>48</v>
      </c>
      <c r="K30" s="20" t="n">
        <v>33</v>
      </c>
      <c r="L30" s="20" t="n">
        <v>1</v>
      </c>
      <c r="M30" s="20" t="n">
        <v>76</v>
      </c>
      <c r="N30" s="20" t="n">
        <v>7</v>
      </c>
      <c r="O30" s="20" t="n">
        <v>2</v>
      </c>
      <c r="P30" s="20" t="n">
        <v>5</v>
      </c>
      <c r="Q30" s="20" t="n">
        <v>4</v>
      </c>
      <c r="R30" s="20" t="n">
        <v>56</v>
      </c>
      <c r="S30" s="20"/>
      <c r="T30" s="20" t="n">
        <v>3</v>
      </c>
      <c r="U30" s="20" t="n">
        <v>6</v>
      </c>
      <c r="V30" s="20" t="n">
        <v>1</v>
      </c>
      <c r="W30" s="20"/>
      <c r="X30" s="20" t="n">
        <v>20</v>
      </c>
      <c r="Y30" s="20" t="n">
        <v>2</v>
      </c>
      <c r="Z30" s="20"/>
      <c r="AA30" s="20"/>
      <c r="AB30" s="20"/>
      <c r="AC30" s="20" t="n">
        <v>0</v>
      </c>
      <c r="AD30" s="20" t="n">
        <v>8</v>
      </c>
      <c r="AE30" s="20" t="n">
        <v>298</v>
      </c>
    </row>
    <row r="31" customFormat="false" ht="16.5" hidden="false" customHeight="false" outlineLevel="0" collapsed="false">
      <c r="A31" s="20" t="n">
        <v>30</v>
      </c>
      <c r="B31" s="48" t="n">
        <v>2</v>
      </c>
      <c r="C31" s="49" t="n">
        <v>182</v>
      </c>
      <c r="D31" s="50" t="s">
        <v>133</v>
      </c>
      <c r="E31" s="15"/>
      <c r="F31" s="20" t="n">
        <v>1019</v>
      </c>
      <c r="G31" s="20" t="s">
        <v>35</v>
      </c>
      <c r="H31" s="20" t="n">
        <v>572</v>
      </c>
      <c r="I31" s="20" t="n">
        <v>23</v>
      </c>
      <c r="J31" s="20" t="n">
        <v>48</v>
      </c>
      <c r="K31" s="20" t="n">
        <v>30</v>
      </c>
      <c r="L31" s="20" t="n">
        <v>3</v>
      </c>
      <c r="M31" s="20" t="n">
        <v>77</v>
      </c>
      <c r="N31" s="20" t="n">
        <v>9</v>
      </c>
      <c r="O31" s="20" t="n">
        <v>1</v>
      </c>
      <c r="P31" s="20" t="n">
        <v>8</v>
      </c>
      <c r="Q31" s="20" t="n">
        <v>1</v>
      </c>
      <c r="R31" s="20" t="n">
        <v>66</v>
      </c>
      <c r="S31" s="20"/>
      <c r="T31" s="20" t="n">
        <v>2</v>
      </c>
      <c r="U31" s="20" t="n">
        <v>5</v>
      </c>
      <c r="V31" s="20" t="n">
        <v>2</v>
      </c>
      <c r="W31" s="20"/>
      <c r="X31" s="20" t="n">
        <v>25</v>
      </c>
      <c r="Y31" s="20" t="n">
        <v>1</v>
      </c>
      <c r="Z31" s="20"/>
      <c r="AA31" s="20"/>
      <c r="AB31" s="20"/>
      <c r="AC31" s="20" t="n">
        <v>0</v>
      </c>
      <c r="AD31" s="20" t="n">
        <v>10</v>
      </c>
      <c r="AE31" s="20" t="n">
        <v>311</v>
      </c>
    </row>
    <row r="32" customFormat="false" ht="16.5" hidden="false" customHeight="false" outlineLevel="0" collapsed="false">
      <c r="A32" s="20" t="n">
        <v>31</v>
      </c>
      <c r="B32" s="48" t="n">
        <v>2</v>
      </c>
      <c r="C32" s="49" t="n">
        <v>182</v>
      </c>
      <c r="D32" s="50" t="s">
        <v>133</v>
      </c>
      <c r="E32" s="15"/>
      <c r="F32" s="20" t="n">
        <v>1020</v>
      </c>
      <c r="G32" s="20" t="s">
        <v>33</v>
      </c>
      <c r="H32" s="20" t="n">
        <v>595</v>
      </c>
      <c r="I32" s="20" t="n">
        <v>34</v>
      </c>
      <c r="J32" s="20" t="n">
        <v>92</v>
      </c>
      <c r="K32" s="20" t="n">
        <v>26</v>
      </c>
      <c r="L32" s="20" t="n">
        <v>4</v>
      </c>
      <c r="M32" s="20" t="n">
        <v>59</v>
      </c>
      <c r="N32" s="20" t="n">
        <v>12</v>
      </c>
      <c r="O32" s="20" t="n">
        <v>1</v>
      </c>
      <c r="P32" s="20" t="n">
        <v>6</v>
      </c>
      <c r="Q32" s="20" t="n">
        <v>2</v>
      </c>
      <c r="R32" s="20" t="n">
        <v>66</v>
      </c>
      <c r="S32" s="20"/>
      <c r="T32" s="20" t="n">
        <v>2</v>
      </c>
      <c r="U32" s="20" t="n">
        <v>6</v>
      </c>
      <c r="V32" s="20" t="n">
        <v>2</v>
      </c>
      <c r="W32" s="20"/>
      <c r="X32" s="20" t="n">
        <v>25</v>
      </c>
      <c r="Y32" s="20" t="n">
        <v>6</v>
      </c>
      <c r="Z32" s="20"/>
      <c r="AA32" s="20"/>
      <c r="AB32" s="20"/>
      <c r="AC32" s="20" t="n">
        <v>0</v>
      </c>
      <c r="AD32" s="20" t="n">
        <v>1</v>
      </c>
      <c r="AE32" s="20" t="n">
        <v>344</v>
      </c>
    </row>
    <row r="33" customFormat="false" ht="16.5" hidden="false" customHeight="false" outlineLevel="0" collapsed="false">
      <c r="A33" s="20" t="n">
        <v>32</v>
      </c>
      <c r="B33" s="48" t="n">
        <v>2</v>
      </c>
      <c r="C33" s="49" t="n">
        <v>182</v>
      </c>
      <c r="D33" s="50" t="s">
        <v>133</v>
      </c>
      <c r="E33" s="15"/>
      <c r="F33" s="20" t="n">
        <v>1020</v>
      </c>
      <c r="G33" s="20" t="s">
        <v>34</v>
      </c>
      <c r="H33" s="20" t="n">
        <v>595</v>
      </c>
      <c r="I33" s="20" t="n">
        <v>38</v>
      </c>
      <c r="J33" s="20" t="n">
        <v>51</v>
      </c>
      <c r="K33" s="20" t="n">
        <v>26</v>
      </c>
      <c r="L33" s="20" t="n">
        <v>4</v>
      </c>
      <c r="M33" s="20" t="n">
        <v>96</v>
      </c>
      <c r="N33" s="20" t="n">
        <v>15</v>
      </c>
      <c r="O33" s="20" t="n">
        <v>0</v>
      </c>
      <c r="P33" s="20" t="n">
        <v>4</v>
      </c>
      <c r="Q33" s="20" t="n">
        <v>0</v>
      </c>
      <c r="R33" s="20" t="n">
        <v>59</v>
      </c>
      <c r="S33" s="20"/>
      <c r="T33" s="20" t="n">
        <v>0</v>
      </c>
      <c r="U33" s="20" t="n">
        <v>3</v>
      </c>
      <c r="V33" s="20" t="n">
        <v>0</v>
      </c>
      <c r="W33" s="20"/>
      <c r="X33" s="20" t="n">
        <v>28</v>
      </c>
      <c r="Y33" s="20" t="n">
        <v>2</v>
      </c>
      <c r="Z33" s="20"/>
      <c r="AA33" s="20"/>
      <c r="AB33" s="20"/>
      <c r="AC33" s="20" t="n">
        <v>0</v>
      </c>
      <c r="AD33" s="20" t="n">
        <v>4</v>
      </c>
      <c r="AE33" s="20" t="n">
        <v>330</v>
      </c>
    </row>
    <row r="34" customFormat="false" ht="16.5" hidden="false" customHeight="false" outlineLevel="0" collapsed="false">
      <c r="A34" s="20" t="n">
        <v>33</v>
      </c>
      <c r="B34" s="48" t="n">
        <v>2</v>
      </c>
      <c r="C34" s="49" t="n">
        <v>182</v>
      </c>
      <c r="D34" s="50" t="s">
        <v>133</v>
      </c>
      <c r="E34" s="15"/>
      <c r="F34" s="20" t="n">
        <v>1020</v>
      </c>
      <c r="G34" s="20" t="s">
        <v>35</v>
      </c>
      <c r="H34" s="20" t="n">
        <v>594</v>
      </c>
      <c r="I34" s="20" t="n">
        <v>30</v>
      </c>
      <c r="J34" s="20" t="n">
        <v>79</v>
      </c>
      <c r="K34" s="20" t="n">
        <v>31</v>
      </c>
      <c r="L34" s="20" t="n">
        <v>4</v>
      </c>
      <c r="M34" s="20" t="n">
        <v>80</v>
      </c>
      <c r="N34" s="20" t="n">
        <v>14</v>
      </c>
      <c r="O34" s="20" t="n">
        <v>0</v>
      </c>
      <c r="P34" s="20" t="n">
        <v>6</v>
      </c>
      <c r="Q34" s="20" t="n">
        <v>2</v>
      </c>
      <c r="R34" s="20" t="n">
        <v>40</v>
      </c>
      <c r="S34" s="20"/>
      <c r="T34" s="20" t="n">
        <v>2</v>
      </c>
      <c r="U34" s="20" t="n">
        <v>5</v>
      </c>
      <c r="V34" s="20" t="n">
        <v>2</v>
      </c>
      <c r="W34" s="20"/>
      <c r="X34" s="20" t="n">
        <v>19</v>
      </c>
      <c r="Y34" s="20" t="n">
        <v>5</v>
      </c>
      <c r="Z34" s="20"/>
      <c r="AA34" s="20"/>
      <c r="AB34" s="20"/>
      <c r="AC34" s="20" t="n">
        <v>0</v>
      </c>
      <c r="AD34" s="20" t="n">
        <v>9</v>
      </c>
      <c r="AE34" s="20" t="n">
        <v>328</v>
      </c>
    </row>
    <row r="35" customFormat="false" ht="16.5" hidden="false" customHeight="false" outlineLevel="0" collapsed="false">
      <c r="A35" s="20" t="n">
        <v>34</v>
      </c>
      <c r="B35" s="48" t="n">
        <v>2</v>
      </c>
      <c r="C35" s="49" t="n">
        <v>182</v>
      </c>
      <c r="D35" s="50" t="s">
        <v>133</v>
      </c>
      <c r="E35" s="15"/>
      <c r="F35" s="20" t="n">
        <v>1020</v>
      </c>
      <c r="G35" s="20" t="s">
        <v>36</v>
      </c>
      <c r="H35" s="53"/>
      <c r="I35" s="20" t="n">
        <v>9</v>
      </c>
      <c r="J35" s="20" t="n">
        <v>34</v>
      </c>
      <c r="K35" s="20" t="n">
        <v>8</v>
      </c>
      <c r="L35" s="20" t="n">
        <v>1</v>
      </c>
      <c r="M35" s="20" t="n">
        <v>20</v>
      </c>
      <c r="N35" s="20" t="n">
        <v>3</v>
      </c>
      <c r="O35" s="20" t="n">
        <v>0</v>
      </c>
      <c r="P35" s="20" t="n">
        <v>3</v>
      </c>
      <c r="Q35" s="20" t="n">
        <v>1</v>
      </c>
      <c r="R35" s="20" t="n">
        <v>21</v>
      </c>
      <c r="S35" s="20"/>
      <c r="T35" s="20" t="n">
        <v>0</v>
      </c>
      <c r="U35" s="20" t="n">
        <v>1</v>
      </c>
      <c r="V35" s="20" t="n">
        <v>1</v>
      </c>
      <c r="W35" s="20"/>
      <c r="X35" s="20" t="n">
        <v>4</v>
      </c>
      <c r="Y35" s="20" t="n">
        <v>0</v>
      </c>
      <c r="Z35" s="20"/>
      <c r="AA35" s="20"/>
      <c r="AB35" s="20"/>
      <c r="AC35" s="20" t="n">
        <v>0</v>
      </c>
      <c r="AD35" s="20" t="n">
        <v>0</v>
      </c>
      <c r="AE35" s="20" t="n">
        <v>106</v>
      </c>
    </row>
    <row r="36" customFormat="false" ht="16.5" hidden="false" customHeight="false" outlineLevel="0" collapsed="false">
      <c r="A36" s="20" t="n">
        <v>35</v>
      </c>
      <c r="B36" s="48" t="n">
        <v>2</v>
      </c>
      <c r="C36" s="49" t="n">
        <v>182</v>
      </c>
      <c r="D36" s="50" t="s">
        <v>133</v>
      </c>
      <c r="E36" s="15"/>
      <c r="F36" s="20" t="n">
        <v>1021</v>
      </c>
      <c r="G36" s="20" t="s">
        <v>33</v>
      </c>
      <c r="H36" s="20" t="n">
        <v>501</v>
      </c>
      <c r="I36" s="20" t="n">
        <v>21</v>
      </c>
      <c r="J36" s="20" t="n">
        <v>61</v>
      </c>
      <c r="K36" s="20" t="n">
        <v>26</v>
      </c>
      <c r="L36" s="20" t="n">
        <v>8</v>
      </c>
      <c r="M36" s="20" t="n">
        <v>63</v>
      </c>
      <c r="N36" s="20" t="n">
        <v>6</v>
      </c>
      <c r="O36" s="20" t="n">
        <v>2</v>
      </c>
      <c r="P36" s="20" t="n">
        <v>12</v>
      </c>
      <c r="Q36" s="20" t="n">
        <v>0</v>
      </c>
      <c r="R36" s="20" t="n">
        <v>51</v>
      </c>
      <c r="S36" s="20"/>
      <c r="T36" s="20" t="n">
        <v>2</v>
      </c>
      <c r="U36" s="20" t="n">
        <v>4</v>
      </c>
      <c r="V36" s="20" t="n">
        <v>1</v>
      </c>
      <c r="W36" s="20"/>
      <c r="X36" s="20" t="n">
        <v>37</v>
      </c>
      <c r="Y36" s="20" t="n">
        <v>1</v>
      </c>
      <c r="Z36" s="20"/>
      <c r="AA36" s="20"/>
      <c r="AB36" s="20"/>
      <c r="AC36" s="20" t="n">
        <v>0</v>
      </c>
      <c r="AD36" s="20" t="n">
        <v>7</v>
      </c>
      <c r="AE36" s="20" t="n">
        <v>302</v>
      </c>
    </row>
    <row r="37" customFormat="false" ht="16.5" hidden="false" customHeight="false" outlineLevel="0" collapsed="false">
      <c r="A37" s="20" t="n">
        <v>36</v>
      </c>
      <c r="B37" s="48" t="n">
        <v>2</v>
      </c>
      <c r="C37" s="49" t="n">
        <v>182</v>
      </c>
      <c r="D37" s="50" t="s">
        <v>133</v>
      </c>
      <c r="E37" s="15"/>
      <c r="F37" s="20" t="n">
        <v>1021</v>
      </c>
      <c r="G37" s="20" t="s">
        <v>34</v>
      </c>
      <c r="H37" s="20" t="n">
        <v>501</v>
      </c>
      <c r="I37" s="20" t="n">
        <v>25</v>
      </c>
      <c r="J37" s="20" t="n">
        <v>63</v>
      </c>
      <c r="K37" s="20" t="n">
        <v>17</v>
      </c>
      <c r="L37" s="20" t="n">
        <v>4</v>
      </c>
      <c r="M37" s="20" t="n">
        <v>75</v>
      </c>
      <c r="N37" s="20" t="n">
        <v>10</v>
      </c>
      <c r="O37" s="20" t="n">
        <v>0</v>
      </c>
      <c r="P37" s="20" t="n">
        <v>8</v>
      </c>
      <c r="Q37" s="20" t="n">
        <v>0</v>
      </c>
      <c r="R37" s="20" t="n">
        <v>33</v>
      </c>
      <c r="S37" s="20"/>
      <c r="T37" s="20" t="n">
        <v>2</v>
      </c>
      <c r="U37" s="20" t="n">
        <v>3</v>
      </c>
      <c r="V37" s="20" t="n">
        <v>1</v>
      </c>
      <c r="W37" s="20"/>
      <c r="X37" s="20" t="n">
        <v>32</v>
      </c>
      <c r="Y37" s="20" t="n">
        <v>0</v>
      </c>
      <c r="Z37" s="20"/>
      <c r="AA37" s="20"/>
      <c r="AB37" s="20"/>
      <c r="AC37" s="20" t="n">
        <v>0</v>
      </c>
      <c r="AD37" s="20" t="n">
        <v>5</v>
      </c>
      <c r="AE37" s="20" t="n">
        <v>278</v>
      </c>
    </row>
    <row r="38" customFormat="false" ht="16.5" hidden="false" customHeight="false" outlineLevel="0" collapsed="false">
      <c r="A38" s="20" t="n">
        <v>37</v>
      </c>
      <c r="B38" s="48" t="n">
        <v>2</v>
      </c>
      <c r="C38" s="49" t="n">
        <v>182</v>
      </c>
      <c r="D38" s="50" t="s">
        <v>133</v>
      </c>
      <c r="E38" s="15"/>
      <c r="F38" s="20" t="n">
        <v>1022</v>
      </c>
      <c r="G38" s="20" t="s">
        <v>33</v>
      </c>
      <c r="H38" s="20" t="n">
        <v>611</v>
      </c>
      <c r="I38" s="20" t="n">
        <v>23</v>
      </c>
      <c r="J38" s="20" t="n">
        <v>65</v>
      </c>
      <c r="K38" s="20" t="n">
        <v>39</v>
      </c>
      <c r="L38" s="20" t="n">
        <v>3</v>
      </c>
      <c r="M38" s="20" t="n">
        <v>73</v>
      </c>
      <c r="N38" s="20" t="n">
        <v>9</v>
      </c>
      <c r="O38" s="20" t="n">
        <v>1</v>
      </c>
      <c r="P38" s="20" t="n">
        <v>11</v>
      </c>
      <c r="Q38" s="20" t="n">
        <v>0</v>
      </c>
      <c r="R38" s="20" t="n">
        <v>45</v>
      </c>
      <c r="S38" s="20"/>
      <c r="T38" s="20" t="n">
        <v>2</v>
      </c>
      <c r="U38" s="20" t="n">
        <v>2</v>
      </c>
      <c r="V38" s="20" t="n">
        <v>3</v>
      </c>
      <c r="W38" s="20"/>
      <c r="X38" s="20" t="n">
        <v>21</v>
      </c>
      <c r="Y38" s="20" t="n">
        <v>2</v>
      </c>
      <c r="Z38" s="20"/>
      <c r="AA38" s="20"/>
      <c r="AB38" s="20"/>
      <c r="AC38" s="20" t="n">
        <v>0</v>
      </c>
      <c r="AD38" s="20" t="n">
        <v>8</v>
      </c>
      <c r="AE38" s="20" t="n">
        <v>307</v>
      </c>
    </row>
    <row r="39" customFormat="false" ht="16.5" hidden="false" customHeight="false" outlineLevel="0" collapsed="false">
      <c r="A39" s="20" t="n">
        <v>38</v>
      </c>
      <c r="B39" s="48" t="n">
        <v>2</v>
      </c>
      <c r="C39" s="49" t="n">
        <v>182</v>
      </c>
      <c r="D39" s="50" t="s">
        <v>133</v>
      </c>
      <c r="E39" s="15"/>
      <c r="F39" s="20" t="n">
        <v>1022</v>
      </c>
      <c r="G39" s="20" t="s">
        <v>34</v>
      </c>
      <c r="H39" s="20" t="n">
        <v>611</v>
      </c>
      <c r="I39" s="20" t="n">
        <v>25</v>
      </c>
      <c r="J39" s="20" t="n">
        <v>66</v>
      </c>
      <c r="K39" s="20" t="n">
        <v>37</v>
      </c>
      <c r="L39" s="20" t="n">
        <v>3</v>
      </c>
      <c r="M39" s="20" t="n">
        <v>91</v>
      </c>
      <c r="N39" s="20" t="n">
        <v>10</v>
      </c>
      <c r="O39" s="20" t="n">
        <v>0</v>
      </c>
      <c r="P39" s="20" t="n">
        <v>13</v>
      </c>
      <c r="Q39" s="20" t="n">
        <v>0</v>
      </c>
      <c r="R39" s="20" t="n">
        <v>42</v>
      </c>
      <c r="S39" s="20"/>
      <c r="T39" s="20" t="n">
        <v>6</v>
      </c>
      <c r="U39" s="20" t="n">
        <v>5</v>
      </c>
      <c r="V39" s="20" t="n">
        <v>3</v>
      </c>
      <c r="W39" s="20"/>
      <c r="X39" s="20" t="n">
        <v>39</v>
      </c>
      <c r="Y39" s="20" t="n">
        <v>0</v>
      </c>
      <c r="Z39" s="20"/>
      <c r="AA39" s="20"/>
      <c r="AB39" s="20"/>
      <c r="AC39" s="20" t="n">
        <v>0</v>
      </c>
      <c r="AD39" s="20" t="n">
        <v>9</v>
      </c>
      <c r="AE39" s="20" t="n">
        <v>349</v>
      </c>
    </row>
    <row r="40" customFormat="false" ht="16.5" hidden="false" customHeight="false" outlineLevel="0" collapsed="false">
      <c r="A40" s="20" t="n">
        <v>39</v>
      </c>
      <c r="B40" s="48" t="n">
        <v>2</v>
      </c>
      <c r="C40" s="49" t="n">
        <v>182</v>
      </c>
      <c r="D40" s="50" t="s">
        <v>133</v>
      </c>
      <c r="E40" s="15"/>
      <c r="F40" s="20" t="n">
        <v>1022</v>
      </c>
      <c r="G40" s="20" t="s">
        <v>35</v>
      </c>
      <c r="H40" s="20" t="n">
        <v>610</v>
      </c>
      <c r="I40" s="20" t="n">
        <v>34</v>
      </c>
      <c r="J40" s="20" t="n">
        <v>66</v>
      </c>
      <c r="K40" s="20" t="n">
        <v>29</v>
      </c>
      <c r="L40" s="20" t="n">
        <v>1</v>
      </c>
      <c r="M40" s="20" t="n">
        <v>94</v>
      </c>
      <c r="N40" s="20" t="n">
        <v>6</v>
      </c>
      <c r="O40" s="20" t="n">
        <v>1</v>
      </c>
      <c r="P40" s="20" t="n">
        <v>6</v>
      </c>
      <c r="Q40" s="20" t="n">
        <v>1</v>
      </c>
      <c r="R40" s="20" t="n">
        <v>32</v>
      </c>
      <c r="S40" s="20"/>
      <c r="T40" s="20" t="n">
        <v>2</v>
      </c>
      <c r="U40" s="20" t="n">
        <v>4</v>
      </c>
      <c r="V40" s="20" t="n">
        <v>1</v>
      </c>
      <c r="W40" s="20"/>
      <c r="X40" s="20" t="n">
        <v>29</v>
      </c>
      <c r="Y40" s="20" t="n">
        <v>1</v>
      </c>
      <c r="Z40" s="20"/>
      <c r="AA40" s="20"/>
      <c r="AB40" s="20"/>
      <c r="AC40" s="20" t="n">
        <v>0</v>
      </c>
      <c r="AD40" s="20" t="n">
        <v>7</v>
      </c>
      <c r="AE40" s="20" t="n">
        <v>314</v>
      </c>
    </row>
    <row r="41" customFormat="false" ht="16.5" hidden="false" customHeight="false" outlineLevel="0" collapsed="false">
      <c r="A41" s="20" t="n">
        <v>40</v>
      </c>
      <c r="B41" s="48" t="n">
        <v>2</v>
      </c>
      <c r="C41" s="49" t="n">
        <v>182</v>
      </c>
      <c r="D41" s="50" t="s">
        <v>133</v>
      </c>
      <c r="E41" s="15"/>
      <c r="F41" s="20" t="n">
        <v>1023</v>
      </c>
      <c r="G41" s="20" t="s">
        <v>33</v>
      </c>
      <c r="H41" s="20" t="n">
        <v>693</v>
      </c>
      <c r="I41" s="20" t="n">
        <v>23</v>
      </c>
      <c r="J41" s="20" t="n">
        <v>76</v>
      </c>
      <c r="K41" s="20" t="n">
        <v>34</v>
      </c>
      <c r="L41" s="20" t="n">
        <v>0</v>
      </c>
      <c r="M41" s="20" t="n">
        <v>95</v>
      </c>
      <c r="N41" s="20" t="n">
        <v>13</v>
      </c>
      <c r="O41" s="20" t="n">
        <v>0</v>
      </c>
      <c r="P41" s="20" t="n">
        <v>10</v>
      </c>
      <c r="Q41" s="20" t="n">
        <v>0</v>
      </c>
      <c r="R41" s="20" t="n">
        <v>50</v>
      </c>
      <c r="S41" s="20"/>
      <c r="T41" s="20" t="n">
        <v>3</v>
      </c>
      <c r="U41" s="20" t="n">
        <v>1</v>
      </c>
      <c r="V41" s="20" t="n">
        <v>2</v>
      </c>
      <c r="W41" s="20"/>
      <c r="X41" s="20" t="n">
        <v>62</v>
      </c>
      <c r="Y41" s="20" t="n">
        <v>1</v>
      </c>
      <c r="Z41" s="20"/>
      <c r="AA41" s="20"/>
      <c r="AB41" s="20"/>
      <c r="AC41" s="20" t="n">
        <v>0</v>
      </c>
      <c r="AD41" s="20" t="n">
        <v>7</v>
      </c>
      <c r="AE41" s="20" t="n">
        <v>377</v>
      </c>
    </row>
    <row r="42" customFormat="false" ht="16.5" hidden="false" customHeight="false" outlineLevel="0" collapsed="false">
      <c r="A42" s="20" t="n">
        <v>41</v>
      </c>
      <c r="B42" s="48" t="n">
        <v>2</v>
      </c>
      <c r="C42" s="49" t="n">
        <v>182</v>
      </c>
      <c r="D42" s="50" t="s">
        <v>133</v>
      </c>
      <c r="E42" s="15"/>
      <c r="F42" s="20" t="n">
        <v>1023</v>
      </c>
      <c r="G42" s="20" t="s">
        <v>34</v>
      </c>
      <c r="H42" s="20" t="n">
        <v>693</v>
      </c>
      <c r="I42" s="20" t="n">
        <v>31</v>
      </c>
      <c r="J42" s="20" t="n">
        <v>95</v>
      </c>
      <c r="K42" s="20" t="n">
        <v>21</v>
      </c>
      <c r="L42" s="20" t="n">
        <v>4</v>
      </c>
      <c r="M42" s="20" t="n">
        <v>93</v>
      </c>
      <c r="N42" s="20" t="n">
        <v>5</v>
      </c>
      <c r="O42" s="20" t="n">
        <v>0</v>
      </c>
      <c r="P42" s="20" t="n">
        <v>9</v>
      </c>
      <c r="Q42" s="20" t="n">
        <v>1</v>
      </c>
      <c r="R42" s="20" t="n">
        <v>52</v>
      </c>
      <c r="S42" s="20"/>
      <c r="T42" s="20" t="n">
        <v>1</v>
      </c>
      <c r="U42" s="20" t="n">
        <v>4</v>
      </c>
      <c r="V42" s="20" t="n">
        <v>2</v>
      </c>
      <c r="W42" s="20"/>
      <c r="X42" s="20" t="n">
        <v>71</v>
      </c>
      <c r="Y42" s="20" t="n">
        <v>0</v>
      </c>
      <c r="Z42" s="20"/>
      <c r="AA42" s="20"/>
      <c r="AB42" s="20"/>
      <c r="AC42" s="20" t="n">
        <v>0</v>
      </c>
      <c r="AD42" s="20" t="n">
        <v>7</v>
      </c>
      <c r="AE42" s="20" t="n">
        <v>396</v>
      </c>
    </row>
    <row r="43" customFormat="false" ht="16.5" hidden="false" customHeight="false" outlineLevel="0" collapsed="false">
      <c r="A43" s="20" t="n">
        <v>42</v>
      </c>
      <c r="B43" s="48" t="n">
        <v>2</v>
      </c>
      <c r="C43" s="49" t="n">
        <v>182</v>
      </c>
      <c r="D43" s="50" t="s">
        <v>133</v>
      </c>
      <c r="E43" s="15"/>
      <c r="F43" s="20" t="n">
        <v>1024</v>
      </c>
      <c r="G43" s="20" t="s">
        <v>33</v>
      </c>
      <c r="H43" s="20" t="n">
        <v>696</v>
      </c>
      <c r="I43" s="20" t="n">
        <v>18</v>
      </c>
      <c r="J43" s="20" t="n">
        <v>70</v>
      </c>
      <c r="K43" s="20" t="n">
        <v>30</v>
      </c>
      <c r="L43" s="20" t="n">
        <v>8</v>
      </c>
      <c r="M43" s="20" t="n">
        <v>78</v>
      </c>
      <c r="N43" s="20" t="n">
        <v>17</v>
      </c>
      <c r="O43" s="20" t="n">
        <v>0</v>
      </c>
      <c r="P43" s="20" t="n">
        <v>7</v>
      </c>
      <c r="Q43" s="20" t="n">
        <v>1</v>
      </c>
      <c r="R43" s="20" t="n">
        <v>61</v>
      </c>
      <c r="S43" s="20"/>
      <c r="T43" s="20" t="n">
        <v>2</v>
      </c>
      <c r="U43" s="20" t="n">
        <v>1</v>
      </c>
      <c r="V43" s="20" t="n">
        <v>1</v>
      </c>
      <c r="W43" s="20"/>
      <c r="X43" s="20" t="n">
        <v>68</v>
      </c>
      <c r="Y43" s="20" t="n">
        <v>2</v>
      </c>
      <c r="Z43" s="20"/>
      <c r="AA43" s="20"/>
      <c r="AB43" s="20"/>
      <c r="AC43" s="20" t="n">
        <v>0</v>
      </c>
      <c r="AD43" s="20" t="n">
        <v>9</v>
      </c>
      <c r="AE43" s="20" t="n">
        <v>373</v>
      </c>
    </row>
    <row r="44" customFormat="false" ht="16.5" hidden="false" customHeight="false" outlineLevel="0" collapsed="false">
      <c r="A44" s="20" t="n">
        <v>43</v>
      </c>
      <c r="B44" s="48" t="n">
        <v>2</v>
      </c>
      <c r="C44" s="49" t="n">
        <v>182</v>
      </c>
      <c r="D44" s="50" t="s">
        <v>133</v>
      </c>
      <c r="E44" s="15"/>
      <c r="F44" s="20" t="n">
        <v>1024</v>
      </c>
      <c r="G44" s="20" t="s">
        <v>34</v>
      </c>
      <c r="H44" s="20" t="n">
        <v>696</v>
      </c>
      <c r="I44" s="20" t="n">
        <v>21</v>
      </c>
      <c r="J44" s="20" t="n">
        <v>85</v>
      </c>
      <c r="K44" s="20" t="n">
        <v>15</v>
      </c>
      <c r="L44" s="20" t="n">
        <v>7</v>
      </c>
      <c r="M44" s="20" t="n">
        <v>74</v>
      </c>
      <c r="N44" s="20" t="n">
        <v>30</v>
      </c>
      <c r="O44" s="20" t="n">
        <v>0</v>
      </c>
      <c r="P44" s="20" t="n">
        <v>14</v>
      </c>
      <c r="Q44" s="20" t="n">
        <v>0</v>
      </c>
      <c r="R44" s="20" t="n">
        <v>54</v>
      </c>
      <c r="S44" s="20"/>
      <c r="T44" s="20" t="n">
        <v>1</v>
      </c>
      <c r="U44" s="20" t="n">
        <v>4</v>
      </c>
      <c r="V44" s="20" t="n">
        <v>4</v>
      </c>
      <c r="W44" s="20"/>
      <c r="X44" s="20" t="n">
        <v>67</v>
      </c>
      <c r="Y44" s="20" t="n">
        <v>1</v>
      </c>
      <c r="Z44" s="20"/>
      <c r="AA44" s="20"/>
      <c r="AB44" s="20"/>
      <c r="AC44" s="20" t="n">
        <v>0</v>
      </c>
      <c r="AD44" s="20" t="n">
        <v>7</v>
      </c>
      <c r="AE44" s="20" t="n">
        <v>384</v>
      </c>
    </row>
    <row r="45" customFormat="false" ht="16.5" hidden="false" customHeight="false" outlineLevel="0" collapsed="false">
      <c r="A45" s="20" t="n">
        <v>44</v>
      </c>
      <c r="B45" s="48" t="n">
        <v>2</v>
      </c>
      <c r="C45" s="49" t="n">
        <v>182</v>
      </c>
      <c r="D45" s="50" t="s">
        <v>133</v>
      </c>
      <c r="E45" s="15"/>
      <c r="F45" s="20" t="n">
        <v>1025</v>
      </c>
      <c r="G45" s="20" t="s">
        <v>33</v>
      </c>
      <c r="H45" s="20" t="n">
        <v>569</v>
      </c>
      <c r="I45" s="20" t="n">
        <v>31</v>
      </c>
      <c r="J45" s="20" t="n">
        <v>55</v>
      </c>
      <c r="K45" s="20" t="n">
        <v>27</v>
      </c>
      <c r="L45" s="20" t="n">
        <v>4</v>
      </c>
      <c r="M45" s="20" t="n">
        <v>77</v>
      </c>
      <c r="N45" s="20" t="n">
        <v>18</v>
      </c>
      <c r="O45" s="20" t="n">
        <v>3</v>
      </c>
      <c r="P45" s="20" t="n">
        <v>10</v>
      </c>
      <c r="Q45" s="20" t="n">
        <v>0</v>
      </c>
      <c r="R45" s="20" t="n">
        <v>47</v>
      </c>
      <c r="S45" s="20"/>
      <c r="T45" s="20" t="n">
        <v>1</v>
      </c>
      <c r="U45" s="20" t="n">
        <v>5</v>
      </c>
      <c r="V45" s="20" t="n">
        <v>4</v>
      </c>
      <c r="W45" s="20"/>
      <c r="X45" s="20" t="n">
        <v>26</v>
      </c>
      <c r="Y45" s="20" t="n">
        <v>6</v>
      </c>
      <c r="Z45" s="20"/>
      <c r="AA45" s="20"/>
      <c r="AB45" s="20"/>
      <c r="AC45" s="20" t="n">
        <v>0</v>
      </c>
      <c r="AD45" s="20" t="n">
        <v>3</v>
      </c>
      <c r="AE45" s="20" t="n">
        <v>317</v>
      </c>
    </row>
    <row r="46" customFormat="false" ht="16.5" hidden="false" customHeight="false" outlineLevel="0" collapsed="false">
      <c r="A46" s="20" t="n">
        <v>45</v>
      </c>
      <c r="B46" s="48" t="n">
        <v>2</v>
      </c>
      <c r="C46" s="49" t="n">
        <v>182</v>
      </c>
      <c r="D46" s="50" t="s">
        <v>133</v>
      </c>
      <c r="E46" s="15"/>
      <c r="F46" s="20" t="n">
        <v>1025</v>
      </c>
      <c r="G46" s="20" t="s">
        <v>34</v>
      </c>
      <c r="H46" s="20" t="n">
        <v>568</v>
      </c>
      <c r="I46" s="20" t="n">
        <v>31</v>
      </c>
      <c r="J46" s="20" t="n">
        <v>56</v>
      </c>
      <c r="K46" s="20" t="n">
        <v>36</v>
      </c>
      <c r="L46" s="20" t="n">
        <v>3</v>
      </c>
      <c r="M46" s="20" t="n">
        <v>98</v>
      </c>
      <c r="N46" s="20" t="n">
        <v>17</v>
      </c>
      <c r="O46" s="20" t="n">
        <v>0</v>
      </c>
      <c r="P46" s="20" t="n">
        <v>10</v>
      </c>
      <c r="Q46" s="20" t="n">
        <v>1</v>
      </c>
      <c r="R46" s="20" t="n">
        <v>41</v>
      </c>
      <c r="S46" s="20"/>
      <c r="T46" s="20" t="n">
        <v>1</v>
      </c>
      <c r="U46" s="20" t="n">
        <v>6</v>
      </c>
      <c r="V46" s="20" t="n">
        <v>1</v>
      </c>
      <c r="W46" s="20"/>
      <c r="X46" s="20" t="n">
        <v>33</v>
      </c>
      <c r="Y46" s="20" t="n">
        <v>4</v>
      </c>
      <c r="Z46" s="20"/>
      <c r="AA46" s="20"/>
      <c r="AB46" s="20"/>
      <c r="AC46" s="20" t="n">
        <v>0</v>
      </c>
      <c r="AD46" s="20" t="n">
        <v>9</v>
      </c>
      <c r="AE46" s="20" t="n">
        <v>347</v>
      </c>
    </row>
    <row r="47" customFormat="false" ht="16.5" hidden="false" customHeight="false" outlineLevel="0" collapsed="false">
      <c r="A47" s="20" t="n">
        <v>46</v>
      </c>
      <c r="B47" s="48" t="n">
        <v>2</v>
      </c>
      <c r="C47" s="49" t="n">
        <v>182</v>
      </c>
      <c r="D47" s="50" t="s">
        <v>133</v>
      </c>
      <c r="E47" s="15"/>
      <c r="F47" s="20" t="n">
        <v>1026</v>
      </c>
      <c r="G47" s="20" t="s">
        <v>33</v>
      </c>
      <c r="H47" s="20" t="n">
        <v>393</v>
      </c>
      <c r="I47" s="20" t="n">
        <v>12</v>
      </c>
      <c r="J47" s="20" t="n">
        <v>61</v>
      </c>
      <c r="K47" s="20" t="n">
        <v>28</v>
      </c>
      <c r="L47" s="20" t="n">
        <v>3</v>
      </c>
      <c r="M47" s="20" t="n">
        <v>79</v>
      </c>
      <c r="N47" s="20" t="n">
        <v>12</v>
      </c>
      <c r="O47" s="20" t="n">
        <v>0</v>
      </c>
      <c r="P47" s="20" t="n">
        <v>6</v>
      </c>
      <c r="Q47" s="20" t="n">
        <v>1</v>
      </c>
      <c r="R47" s="20" t="n">
        <v>17</v>
      </c>
      <c r="S47" s="20"/>
      <c r="T47" s="20" t="n">
        <v>1</v>
      </c>
      <c r="U47" s="20" t="n">
        <v>1</v>
      </c>
      <c r="V47" s="20" t="n">
        <v>0</v>
      </c>
      <c r="W47" s="20"/>
      <c r="X47" s="20" t="n">
        <v>15</v>
      </c>
      <c r="Y47" s="20" t="n">
        <v>1</v>
      </c>
      <c r="Z47" s="20"/>
      <c r="AA47" s="20"/>
      <c r="AB47" s="20"/>
      <c r="AC47" s="20" t="n">
        <v>0</v>
      </c>
      <c r="AD47" s="20" t="n">
        <v>11</v>
      </c>
      <c r="AE47" s="20" t="n">
        <v>248</v>
      </c>
    </row>
    <row r="48" customFormat="false" ht="16.5" hidden="false" customHeight="false" outlineLevel="0" collapsed="false">
      <c r="A48" s="20" t="n">
        <v>47</v>
      </c>
      <c r="B48" s="48" t="n">
        <v>2</v>
      </c>
      <c r="C48" s="49" t="n">
        <v>182</v>
      </c>
      <c r="D48" s="50" t="s">
        <v>133</v>
      </c>
      <c r="E48" s="15"/>
      <c r="F48" s="20" t="n">
        <v>1026</v>
      </c>
      <c r="G48" s="20" t="s">
        <v>34</v>
      </c>
      <c r="H48" s="20" t="n">
        <v>392</v>
      </c>
      <c r="I48" s="20" t="n">
        <v>15</v>
      </c>
      <c r="J48" s="20" t="n">
        <v>57</v>
      </c>
      <c r="K48" s="20" t="n">
        <v>21</v>
      </c>
      <c r="L48" s="20" t="n">
        <v>1</v>
      </c>
      <c r="M48" s="20" t="n">
        <v>70</v>
      </c>
      <c r="N48" s="20" t="n">
        <v>12</v>
      </c>
      <c r="O48" s="20" t="n">
        <v>0</v>
      </c>
      <c r="P48" s="20" t="n">
        <v>7</v>
      </c>
      <c r="Q48" s="20" t="n">
        <v>0</v>
      </c>
      <c r="R48" s="20" t="n">
        <v>13</v>
      </c>
      <c r="S48" s="20"/>
      <c r="T48" s="20" t="n">
        <v>0</v>
      </c>
      <c r="U48" s="20" t="n">
        <v>3</v>
      </c>
      <c r="V48" s="20" t="n">
        <v>3</v>
      </c>
      <c r="W48" s="20"/>
      <c r="X48" s="20" t="n">
        <v>19</v>
      </c>
      <c r="Y48" s="20" t="n">
        <v>0</v>
      </c>
      <c r="Z48" s="20"/>
      <c r="AA48" s="20"/>
      <c r="AB48" s="20"/>
      <c r="AC48" s="20" t="n">
        <v>0</v>
      </c>
      <c r="AD48" s="20" t="n">
        <v>9</v>
      </c>
      <c r="AE48" s="20" t="n">
        <v>230</v>
      </c>
    </row>
    <row r="49" customFormat="false" ht="16.5" hidden="false" customHeight="false" outlineLevel="0" collapsed="false">
      <c r="A49" s="20" t="n">
        <v>48</v>
      </c>
      <c r="B49" s="48" t="n">
        <v>2</v>
      </c>
      <c r="C49" s="49" t="n">
        <v>182</v>
      </c>
      <c r="D49" s="50" t="s">
        <v>133</v>
      </c>
      <c r="E49" s="15"/>
      <c r="F49" s="20" t="n">
        <v>1027</v>
      </c>
      <c r="G49" s="20" t="s">
        <v>33</v>
      </c>
      <c r="H49" s="20" t="n">
        <v>423</v>
      </c>
      <c r="I49" s="20" t="n">
        <v>10</v>
      </c>
      <c r="J49" s="20" t="n">
        <v>73</v>
      </c>
      <c r="K49" s="20" t="n">
        <v>16</v>
      </c>
      <c r="L49" s="20" t="n">
        <v>2</v>
      </c>
      <c r="M49" s="20" t="n">
        <v>80</v>
      </c>
      <c r="N49" s="20" t="n">
        <v>11</v>
      </c>
      <c r="O49" s="20" t="n">
        <v>1</v>
      </c>
      <c r="P49" s="20" t="n">
        <v>4</v>
      </c>
      <c r="Q49" s="20" t="n">
        <v>0</v>
      </c>
      <c r="R49" s="20" t="n">
        <v>21</v>
      </c>
      <c r="S49" s="20"/>
      <c r="T49" s="20" t="n">
        <v>1</v>
      </c>
      <c r="U49" s="20" t="n">
        <v>3</v>
      </c>
      <c r="V49" s="20" t="n">
        <v>0</v>
      </c>
      <c r="W49" s="20"/>
      <c r="X49" s="20" t="n">
        <v>12</v>
      </c>
      <c r="Y49" s="20" t="n">
        <v>1</v>
      </c>
      <c r="Z49" s="20"/>
      <c r="AA49" s="20"/>
      <c r="AB49" s="20"/>
      <c r="AC49" s="20" t="n">
        <v>0</v>
      </c>
      <c r="AD49" s="20" t="n">
        <v>5</v>
      </c>
      <c r="AE49" s="20" t="n">
        <v>240</v>
      </c>
    </row>
    <row r="50" customFormat="false" ht="16.5" hidden="false" customHeight="false" outlineLevel="0" collapsed="false">
      <c r="A50" s="20" t="n">
        <v>49</v>
      </c>
      <c r="B50" s="48" t="n">
        <v>2</v>
      </c>
      <c r="C50" s="49" t="n">
        <v>182</v>
      </c>
      <c r="D50" s="50" t="s">
        <v>133</v>
      </c>
      <c r="E50" s="15"/>
      <c r="F50" s="20" t="n">
        <v>1027</v>
      </c>
      <c r="G50" s="20" t="s">
        <v>34</v>
      </c>
      <c r="H50" s="20" t="n">
        <v>422</v>
      </c>
      <c r="I50" s="20" t="n">
        <v>18</v>
      </c>
      <c r="J50" s="20" t="n">
        <v>64</v>
      </c>
      <c r="K50" s="20" t="n">
        <v>15</v>
      </c>
      <c r="L50" s="20" t="n">
        <v>1</v>
      </c>
      <c r="M50" s="20" t="n">
        <v>59</v>
      </c>
      <c r="N50" s="20" t="n">
        <v>14</v>
      </c>
      <c r="O50" s="20" t="n">
        <v>1</v>
      </c>
      <c r="P50" s="20" t="n">
        <v>5</v>
      </c>
      <c r="Q50" s="20" t="n">
        <v>1</v>
      </c>
      <c r="R50" s="20" t="n">
        <v>23</v>
      </c>
      <c r="S50" s="20"/>
      <c r="T50" s="20" t="n">
        <v>2</v>
      </c>
      <c r="U50" s="20" t="n">
        <v>2</v>
      </c>
      <c r="V50" s="20" t="n">
        <v>1</v>
      </c>
      <c r="W50" s="20"/>
      <c r="X50" s="20" t="n">
        <v>25</v>
      </c>
      <c r="Y50" s="20" t="n">
        <v>2</v>
      </c>
      <c r="Z50" s="20"/>
      <c r="AA50" s="20"/>
      <c r="AB50" s="20"/>
      <c r="AC50" s="20" t="n">
        <v>0</v>
      </c>
      <c r="AD50" s="20" t="n">
        <v>5</v>
      </c>
      <c r="AE50" s="20" t="n">
        <v>238</v>
      </c>
    </row>
    <row r="51" customFormat="false" ht="16.5" hidden="false" customHeight="false" outlineLevel="0" collapsed="false">
      <c r="A51" s="20" t="n">
        <v>50</v>
      </c>
      <c r="B51" s="48" t="n">
        <v>2</v>
      </c>
      <c r="C51" s="49" t="n">
        <v>182</v>
      </c>
      <c r="D51" s="50" t="s">
        <v>133</v>
      </c>
      <c r="E51" s="15"/>
      <c r="F51" s="20" t="n">
        <v>1028</v>
      </c>
      <c r="G51" s="20" t="s">
        <v>33</v>
      </c>
      <c r="H51" s="20" t="n">
        <v>556</v>
      </c>
      <c r="I51" s="20" t="n">
        <v>34</v>
      </c>
      <c r="J51" s="20" t="n">
        <v>72</v>
      </c>
      <c r="K51" s="20" t="n">
        <v>29</v>
      </c>
      <c r="L51" s="20" t="n">
        <v>9</v>
      </c>
      <c r="M51" s="20" t="n">
        <v>49</v>
      </c>
      <c r="N51" s="20" t="n">
        <v>19</v>
      </c>
      <c r="O51" s="20" t="n">
        <v>0</v>
      </c>
      <c r="P51" s="20" t="n">
        <v>11</v>
      </c>
      <c r="Q51" s="20" t="n">
        <v>1</v>
      </c>
      <c r="R51" s="20" t="n">
        <v>33</v>
      </c>
      <c r="S51" s="20"/>
      <c r="T51" s="20" t="n">
        <v>2</v>
      </c>
      <c r="U51" s="20" t="n">
        <v>6</v>
      </c>
      <c r="V51" s="20" t="n">
        <v>4</v>
      </c>
      <c r="W51" s="20"/>
      <c r="X51" s="20" t="n">
        <v>21</v>
      </c>
      <c r="Y51" s="20" t="n">
        <v>0</v>
      </c>
      <c r="Z51" s="20"/>
      <c r="AA51" s="20"/>
      <c r="AB51" s="20"/>
      <c r="AC51" s="20" t="n">
        <v>0</v>
      </c>
      <c r="AD51" s="20" t="n">
        <v>7</v>
      </c>
      <c r="AE51" s="20" t="n">
        <v>297</v>
      </c>
    </row>
    <row r="52" customFormat="false" ht="16.5" hidden="false" customHeight="false" outlineLevel="0" collapsed="false">
      <c r="A52" s="20" t="n">
        <v>51</v>
      </c>
      <c r="B52" s="48" t="n">
        <v>2</v>
      </c>
      <c r="C52" s="49" t="n">
        <v>182</v>
      </c>
      <c r="D52" s="50" t="s">
        <v>133</v>
      </c>
      <c r="E52" s="15"/>
      <c r="F52" s="20" t="n">
        <v>1028</v>
      </c>
      <c r="G52" s="20" t="s">
        <v>34</v>
      </c>
      <c r="H52" s="20" t="n">
        <v>556</v>
      </c>
      <c r="I52" s="20" t="n">
        <v>36</v>
      </c>
      <c r="J52" s="20" t="n">
        <v>81</v>
      </c>
      <c r="K52" s="20" t="n">
        <v>40</v>
      </c>
      <c r="L52" s="20" t="n">
        <v>6</v>
      </c>
      <c r="M52" s="20" t="n">
        <v>62</v>
      </c>
      <c r="N52" s="20" t="n">
        <v>12</v>
      </c>
      <c r="O52" s="20" t="n">
        <v>0</v>
      </c>
      <c r="P52" s="20" t="n">
        <v>6</v>
      </c>
      <c r="Q52" s="20" t="n">
        <v>1</v>
      </c>
      <c r="R52" s="20" t="n">
        <v>38</v>
      </c>
      <c r="S52" s="20"/>
      <c r="T52" s="20" t="n">
        <v>0</v>
      </c>
      <c r="U52" s="20" t="n">
        <v>3</v>
      </c>
      <c r="V52" s="20" t="n">
        <v>4</v>
      </c>
      <c r="W52" s="20"/>
      <c r="X52" s="20" t="n">
        <v>30</v>
      </c>
      <c r="Y52" s="20" t="n">
        <v>2</v>
      </c>
      <c r="Z52" s="20"/>
      <c r="AA52" s="20"/>
      <c r="AB52" s="20"/>
      <c r="AC52" s="20" t="n">
        <v>0</v>
      </c>
      <c r="AD52" s="20" t="n">
        <v>10</v>
      </c>
      <c r="AE52" s="20" t="n">
        <v>331</v>
      </c>
    </row>
    <row r="53" customFormat="false" ht="16.5" hidden="false" customHeight="false" outlineLevel="0" collapsed="false">
      <c r="A53" s="20" t="n">
        <v>52</v>
      </c>
      <c r="B53" s="48" t="n">
        <v>2</v>
      </c>
      <c r="C53" s="49" t="n">
        <v>182</v>
      </c>
      <c r="D53" s="50" t="s">
        <v>133</v>
      </c>
      <c r="E53" s="15"/>
      <c r="F53" s="20" t="n">
        <v>1029</v>
      </c>
      <c r="G53" s="20" t="s">
        <v>33</v>
      </c>
      <c r="H53" s="20" t="n">
        <v>560</v>
      </c>
      <c r="I53" s="20" t="n">
        <v>33</v>
      </c>
      <c r="J53" s="20" t="n">
        <v>95</v>
      </c>
      <c r="K53" s="20" t="n">
        <v>33</v>
      </c>
      <c r="L53" s="20" t="n">
        <v>10</v>
      </c>
      <c r="M53" s="20" t="n">
        <v>48</v>
      </c>
      <c r="N53" s="20" t="n">
        <v>7</v>
      </c>
      <c r="O53" s="20" t="n">
        <v>3</v>
      </c>
      <c r="P53" s="20" t="n">
        <v>9</v>
      </c>
      <c r="Q53" s="20" t="n">
        <v>0</v>
      </c>
      <c r="R53" s="20" t="n">
        <v>30</v>
      </c>
      <c r="S53" s="20"/>
      <c r="T53" s="20" t="n">
        <v>1</v>
      </c>
      <c r="U53" s="20" t="n">
        <v>3</v>
      </c>
      <c r="V53" s="20" t="n">
        <v>2</v>
      </c>
      <c r="W53" s="20"/>
      <c r="X53" s="20" t="n">
        <v>40</v>
      </c>
      <c r="Y53" s="20" t="n">
        <v>0</v>
      </c>
      <c r="Z53" s="20"/>
      <c r="AA53" s="20"/>
      <c r="AB53" s="20"/>
      <c r="AC53" s="20" t="n">
        <v>0</v>
      </c>
      <c r="AD53" s="20" t="n">
        <v>4</v>
      </c>
      <c r="AE53" s="20" t="n">
        <v>318</v>
      </c>
    </row>
    <row r="54" customFormat="false" ht="16.5" hidden="false" customHeight="false" outlineLevel="0" collapsed="false">
      <c r="A54" s="20" t="n">
        <v>53</v>
      </c>
      <c r="B54" s="48" t="n">
        <v>2</v>
      </c>
      <c r="C54" s="49" t="n">
        <v>182</v>
      </c>
      <c r="D54" s="50" t="s">
        <v>133</v>
      </c>
      <c r="E54" s="15"/>
      <c r="F54" s="20" t="n">
        <v>1029</v>
      </c>
      <c r="G54" s="20" t="s">
        <v>34</v>
      </c>
      <c r="H54" s="20" t="n">
        <v>559</v>
      </c>
      <c r="I54" s="20" t="n">
        <v>20</v>
      </c>
      <c r="J54" s="20" t="n">
        <v>90</v>
      </c>
      <c r="K54" s="20" t="n">
        <v>39</v>
      </c>
      <c r="L54" s="20" t="n">
        <v>3</v>
      </c>
      <c r="M54" s="20" t="n">
        <v>47</v>
      </c>
      <c r="N54" s="20" t="n">
        <v>15</v>
      </c>
      <c r="O54" s="20" t="n">
        <v>1</v>
      </c>
      <c r="P54" s="20" t="n">
        <v>7</v>
      </c>
      <c r="Q54" s="20" t="n">
        <v>0</v>
      </c>
      <c r="R54" s="20" t="n">
        <v>40</v>
      </c>
      <c r="S54" s="20"/>
      <c r="T54" s="20" t="n">
        <v>2</v>
      </c>
      <c r="U54" s="20" t="n">
        <v>4</v>
      </c>
      <c r="V54" s="20" t="n">
        <v>4</v>
      </c>
      <c r="W54" s="20"/>
      <c r="X54" s="20" t="n">
        <v>26</v>
      </c>
      <c r="Y54" s="20" t="n">
        <v>2</v>
      </c>
      <c r="Z54" s="20"/>
      <c r="AA54" s="20"/>
      <c r="AB54" s="20"/>
      <c r="AC54" s="20" t="n">
        <v>0</v>
      </c>
      <c r="AD54" s="20" t="n">
        <v>4</v>
      </c>
      <c r="AE54" s="20" t="n">
        <v>304</v>
      </c>
    </row>
    <row r="55" customFormat="false" ht="16.5" hidden="false" customHeight="false" outlineLevel="0" collapsed="false">
      <c r="A55" s="20" t="n">
        <v>54</v>
      </c>
      <c r="B55" s="48" t="n">
        <v>2</v>
      </c>
      <c r="C55" s="49" t="n">
        <v>182</v>
      </c>
      <c r="D55" s="50" t="s">
        <v>133</v>
      </c>
      <c r="E55" s="15"/>
      <c r="F55" s="20" t="n">
        <v>1030</v>
      </c>
      <c r="G55" s="20" t="s">
        <v>33</v>
      </c>
      <c r="H55" s="20" t="n">
        <v>408</v>
      </c>
      <c r="I55" s="20" t="n">
        <v>21</v>
      </c>
      <c r="J55" s="20" t="n">
        <v>30</v>
      </c>
      <c r="K55" s="20" t="n">
        <v>18</v>
      </c>
      <c r="L55" s="20" t="n">
        <v>5</v>
      </c>
      <c r="M55" s="20" t="n">
        <v>63</v>
      </c>
      <c r="N55" s="20" t="n">
        <v>5</v>
      </c>
      <c r="O55" s="20" t="n">
        <v>1</v>
      </c>
      <c r="P55" s="20" t="n">
        <v>2</v>
      </c>
      <c r="Q55" s="20" t="n">
        <v>2</v>
      </c>
      <c r="R55" s="20" t="n">
        <v>32</v>
      </c>
      <c r="S55" s="20"/>
      <c r="T55" s="20" t="n">
        <v>3</v>
      </c>
      <c r="U55" s="20" t="n">
        <v>5</v>
      </c>
      <c r="V55" s="20" t="n">
        <v>1</v>
      </c>
      <c r="W55" s="20"/>
      <c r="X55" s="20" t="n">
        <v>35</v>
      </c>
      <c r="Y55" s="20" t="n">
        <v>2</v>
      </c>
      <c r="Z55" s="20"/>
      <c r="AA55" s="20"/>
      <c r="AB55" s="20"/>
      <c r="AC55" s="20" t="n">
        <v>0</v>
      </c>
      <c r="AD55" s="20" t="n">
        <v>4</v>
      </c>
      <c r="AE55" s="20" t="n">
        <v>229</v>
      </c>
    </row>
    <row r="56" customFormat="false" ht="16.5" hidden="false" customHeight="false" outlineLevel="0" collapsed="false">
      <c r="A56" s="20" t="n">
        <v>55</v>
      </c>
      <c r="B56" s="48" t="n">
        <v>2</v>
      </c>
      <c r="C56" s="49" t="n">
        <v>182</v>
      </c>
      <c r="D56" s="50" t="s">
        <v>133</v>
      </c>
      <c r="E56" s="15"/>
      <c r="F56" s="17" t="n">
        <v>1030</v>
      </c>
      <c r="G56" s="17" t="s">
        <v>34</v>
      </c>
      <c r="H56" s="17" t="n">
        <v>407</v>
      </c>
      <c r="I56" s="20" t="n">
        <v>31</v>
      </c>
      <c r="J56" s="20" t="n">
        <v>49</v>
      </c>
      <c r="K56" s="20" t="n">
        <v>18</v>
      </c>
      <c r="L56" s="20" t="n">
        <v>2</v>
      </c>
      <c r="M56" s="20" t="n">
        <v>48</v>
      </c>
      <c r="N56" s="20" t="n">
        <v>6</v>
      </c>
      <c r="O56" s="20" t="n">
        <v>1</v>
      </c>
      <c r="P56" s="20" t="n">
        <v>7</v>
      </c>
      <c r="Q56" s="20" t="n">
        <v>0</v>
      </c>
      <c r="R56" s="20" t="n">
        <v>31</v>
      </c>
      <c r="S56" s="20"/>
      <c r="T56" s="20" t="n">
        <v>2</v>
      </c>
      <c r="U56" s="20" t="n">
        <v>9</v>
      </c>
      <c r="V56" s="20" t="n">
        <v>5</v>
      </c>
      <c r="W56" s="20"/>
      <c r="X56" s="20" t="n">
        <v>33</v>
      </c>
      <c r="Y56" s="20" t="n">
        <v>0</v>
      </c>
      <c r="Z56" s="20"/>
      <c r="AA56" s="20"/>
      <c r="AB56" s="20"/>
      <c r="AC56" s="20" t="n">
        <v>0</v>
      </c>
      <c r="AD56" s="20" t="n">
        <v>2</v>
      </c>
      <c r="AE56" s="20" t="n">
        <v>244</v>
      </c>
    </row>
    <row r="57" customFormat="false" ht="16.5" hidden="false" customHeight="false" outlineLevel="0" collapsed="false">
      <c r="A57" s="20" t="n">
        <v>56</v>
      </c>
      <c r="B57" s="48" t="n">
        <v>2</v>
      </c>
      <c r="C57" s="49" t="n">
        <v>182</v>
      </c>
      <c r="D57" s="50" t="s">
        <v>133</v>
      </c>
      <c r="E57" s="15"/>
      <c r="F57" s="17" t="n">
        <v>1030</v>
      </c>
      <c r="G57" s="17" t="s">
        <v>36</v>
      </c>
      <c r="H57" s="53"/>
      <c r="I57" s="20" t="n">
        <v>15</v>
      </c>
      <c r="J57" s="20" t="n">
        <v>24</v>
      </c>
      <c r="K57" s="20" t="n">
        <v>13</v>
      </c>
      <c r="L57" s="20" t="n">
        <v>5</v>
      </c>
      <c r="M57" s="20" t="n">
        <v>78</v>
      </c>
      <c r="N57" s="20" t="n">
        <v>9</v>
      </c>
      <c r="O57" s="20" t="n">
        <v>0</v>
      </c>
      <c r="P57" s="20" t="n">
        <v>3</v>
      </c>
      <c r="Q57" s="20" t="n">
        <v>2</v>
      </c>
      <c r="R57" s="20" t="n">
        <v>44</v>
      </c>
      <c r="S57" s="20"/>
      <c r="T57" s="20" t="n">
        <v>1</v>
      </c>
      <c r="U57" s="20" t="n">
        <v>3</v>
      </c>
      <c r="V57" s="20" t="n">
        <v>0</v>
      </c>
      <c r="W57" s="20"/>
      <c r="X57" s="20" t="n">
        <v>14</v>
      </c>
      <c r="Y57" s="20" t="n">
        <v>0</v>
      </c>
      <c r="Z57" s="20"/>
      <c r="AA57" s="20"/>
      <c r="AB57" s="20"/>
      <c r="AC57" s="20" t="n">
        <v>0</v>
      </c>
      <c r="AD57" s="20" t="n">
        <v>4</v>
      </c>
      <c r="AE57" s="20" t="n">
        <v>215</v>
      </c>
    </row>
    <row r="58" customFormat="false" ht="16.5" hidden="false" customHeight="false" outlineLevel="0" collapsed="false">
      <c r="A58" s="20" t="n">
        <v>57</v>
      </c>
      <c r="B58" s="48" t="n">
        <v>2</v>
      </c>
      <c r="C58" s="49" t="n">
        <v>182</v>
      </c>
      <c r="D58" s="50" t="s">
        <v>133</v>
      </c>
      <c r="E58" s="15"/>
      <c r="F58" s="20" t="n">
        <v>1031</v>
      </c>
      <c r="G58" s="20" t="s">
        <v>33</v>
      </c>
      <c r="H58" s="20" t="n">
        <v>581</v>
      </c>
      <c r="I58" s="20" t="n">
        <v>26</v>
      </c>
      <c r="J58" s="20" t="n">
        <v>72</v>
      </c>
      <c r="K58" s="20" t="n">
        <v>20</v>
      </c>
      <c r="L58" s="20" t="n">
        <v>5</v>
      </c>
      <c r="M58" s="20" t="n">
        <v>65</v>
      </c>
      <c r="N58" s="20" t="n">
        <v>8</v>
      </c>
      <c r="O58" s="20" t="n">
        <v>2</v>
      </c>
      <c r="P58" s="20" t="n">
        <v>9</v>
      </c>
      <c r="Q58" s="20" t="n">
        <v>1</v>
      </c>
      <c r="R58" s="20" t="n">
        <v>43</v>
      </c>
      <c r="S58" s="20"/>
      <c r="T58" s="20" t="n">
        <v>1</v>
      </c>
      <c r="U58" s="20" t="n">
        <v>7</v>
      </c>
      <c r="V58" s="20" t="n">
        <v>2</v>
      </c>
      <c r="W58" s="20"/>
      <c r="X58" s="20" t="n">
        <v>42</v>
      </c>
      <c r="Y58" s="20" t="n">
        <v>6</v>
      </c>
      <c r="Z58" s="20"/>
      <c r="AA58" s="20"/>
      <c r="AB58" s="20"/>
      <c r="AC58" s="20" t="n">
        <v>0</v>
      </c>
      <c r="AD58" s="20" t="n">
        <v>6</v>
      </c>
      <c r="AE58" s="20" t="n">
        <v>315</v>
      </c>
    </row>
    <row r="59" customFormat="false" ht="16.5" hidden="false" customHeight="false" outlineLevel="0" collapsed="false">
      <c r="A59" s="20" t="n">
        <v>58</v>
      </c>
      <c r="B59" s="48" t="n">
        <v>2</v>
      </c>
      <c r="C59" s="49" t="n">
        <v>182</v>
      </c>
      <c r="D59" s="50" t="s">
        <v>133</v>
      </c>
      <c r="E59" s="15"/>
      <c r="F59" s="20" t="n">
        <v>1031</v>
      </c>
      <c r="G59" s="20" t="s">
        <v>34</v>
      </c>
      <c r="H59" s="20" t="n">
        <v>580</v>
      </c>
      <c r="I59" s="20" t="n">
        <v>23</v>
      </c>
      <c r="J59" s="20" t="n">
        <v>76</v>
      </c>
      <c r="K59" s="20" t="n">
        <v>22</v>
      </c>
      <c r="L59" s="20" t="n">
        <v>2</v>
      </c>
      <c r="M59" s="20" t="n">
        <v>64</v>
      </c>
      <c r="N59" s="20" t="n">
        <v>13</v>
      </c>
      <c r="O59" s="20" t="n">
        <v>2</v>
      </c>
      <c r="P59" s="20" t="n">
        <v>5</v>
      </c>
      <c r="Q59" s="20" t="n">
        <v>1</v>
      </c>
      <c r="R59" s="20" t="n">
        <v>40</v>
      </c>
      <c r="S59" s="20"/>
      <c r="T59" s="20" t="n">
        <v>0</v>
      </c>
      <c r="U59" s="20" t="n">
        <v>5</v>
      </c>
      <c r="V59" s="20" t="n">
        <v>2</v>
      </c>
      <c r="W59" s="20"/>
      <c r="X59" s="20" t="n">
        <v>50</v>
      </c>
      <c r="Y59" s="20" t="n">
        <v>0</v>
      </c>
      <c r="Z59" s="20"/>
      <c r="AA59" s="20"/>
      <c r="AB59" s="20"/>
      <c r="AC59" s="20" t="n">
        <v>0</v>
      </c>
      <c r="AD59" s="20" t="n">
        <v>8</v>
      </c>
      <c r="AE59" s="20" t="n">
        <v>313</v>
      </c>
    </row>
    <row r="60" customFormat="false" ht="16.5" hidden="false" customHeight="false" outlineLevel="0" collapsed="false">
      <c r="A60" s="20" t="n">
        <v>59</v>
      </c>
      <c r="B60" s="48" t="n">
        <v>2</v>
      </c>
      <c r="C60" s="49" t="n">
        <v>182</v>
      </c>
      <c r="D60" s="50" t="s">
        <v>133</v>
      </c>
      <c r="E60" s="15"/>
      <c r="F60" s="20" t="n">
        <v>1032</v>
      </c>
      <c r="G60" s="20" t="s">
        <v>33</v>
      </c>
      <c r="H60" s="20" t="n">
        <v>414</v>
      </c>
      <c r="I60" s="20" t="n">
        <v>22</v>
      </c>
      <c r="J60" s="20" t="n">
        <v>58</v>
      </c>
      <c r="K60" s="20" t="n">
        <v>19</v>
      </c>
      <c r="L60" s="20" t="n">
        <v>1</v>
      </c>
      <c r="M60" s="20" t="n">
        <v>34</v>
      </c>
      <c r="N60" s="20" t="n">
        <v>14</v>
      </c>
      <c r="O60" s="20" t="n">
        <v>0</v>
      </c>
      <c r="P60" s="20" t="n">
        <v>11</v>
      </c>
      <c r="Q60" s="20" t="n">
        <v>0</v>
      </c>
      <c r="R60" s="20" t="n">
        <v>39</v>
      </c>
      <c r="S60" s="20"/>
      <c r="T60" s="20" t="n">
        <v>1</v>
      </c>
      <c r="U60" s="20" t="n">
        <v>0</v>
      </c>
      <c r="V60" s="20" t="n">
        <v>2</v>
      </c>
      <c r="W60" s="20"/>
      <c r="X60" s="20" t="n">
        <v>14</v>
      </c>
      <c r="Y60" s="20" t="n">
        <v>0</v>
      </c>
      <c r="Z60" s="20"/>
      <c r="AA60" s="20"/>
      <c r="AB60" s="20"/>
      <c r="AC60" s="20" t="n">
        <v>1</v>
      </c>
      <c r="AD60" s="20" t="n">
        <v>4</v>
      </c>
      <c r="AE60" s="20" t="n">
        <v>220</v>
      </c>
    </row>
    <row r="61" customFormat="false" ht="16.5" hidden="false" customHeight="false" outlineLevel="0" collapsed="false">
      <c r="A61" s="20" t="n">
        <v>60</v>
      </c>
      <c r="B61" s="48" t="n">
        <v>2</v>
      </c>
      <c r="C61" s="49" t="n">
        <v>182</v>
      </c>
      <c r="D61" s="50" t="s">
        <v>133</v>
      </c>
      <c r="E61" s="15"/>
      <c r="F61" s="20" t="n">
        <v>1032</v>
      </c>
      <c r="G61" s="20" t="s">
        <v>34</v>
      </c>
      <c r="H61" s="20" t="n">
        <v>414</v>
      </c>
      <c r="I61" s="20" t="n">
        <v>22</v>
      </c>
      <c r="J61" s="20" t="n">
        <v>56</v>
      </c>
      <c r="K61" s="20" t="n">
        <v>27</v>
      </c>
      <c r="L61" s="20" t="n">
        <v>2</v>
      </c>
      <c r="M61" s="20" t="n">
        <v>48</v>
      </c>
      <c r="N61" s="20" t="n">
        <v>6</v>
      </c>
      <c r="O61" s="20" t="n">
        <v>1</v>
      </c>
      <c r="P61" s="20" t="n">
        <v>19</v>
      </c>
      <c r="Q61" s="20" t="n">
        <v>0</v>
      </c>
      <c r="R61" s="20" t="n">
        <v>46</v>
      </c>
      <c r="S61" s="20"/>
      <c r="T61" s="20" t="n">
        <v>3</v>
      </c>
      <c r="U61" s="20" t="n">
        <v>0</v>
      </c>
      <c r="V61" s="20" t="n">
        <v>1</v>
      </c>
      <c r="W61" s="20"/>
      <c r="X61" s="20" t="n">
        <v>14</v>
      </c>
      <c r="Y61" s="20" t="n">
        <v>1</v>
      </c>
      <c r="Z61" s="20"/>
      <c r="AA61" s="20"/>
      <c r="AB61" s="20"/>
      <c r="AC61" s="20" t="n">
        <v>0</v>
      </c>
      <c r="AD61" s="20" t="n">
        <v>1</v>
      </c>
      <c r="AE61" s="20" t="n">
        <v>247</v>
      </c>
    </row>
    <row r="62" customFormat="false" ht="16.5" hidden="false" customHeight="false" outlineLevel="0" collapsed="false">
      <c r="A62" s="20" t="n">
        <v>61</v>
      </c>
      <c r="B62" s="48" t="n">
        <v>2</v>
      </c>
      <c r="C62" s="49" t="n">
        <v>182</v>
      </c>
      <c r="D62" s="50" t="s">
        <v>133</v>
      </c>
      <c r="E62" s="15"/>
      <c r="F62" s="20" t="n">
        <v>1033</v>
      </c>
      <c r="G62" s="20" t="s">
        <v>33</v>
      </c>
      <c r="H62" s="20" t="n">
        <v>668</v>
      </c>
      <c r="I62" s="20" t="n">
        <v>28</v>
      </c>
      <c r="J62" s="20" t="n">
        <v>61</v>
      </c>
      <c r="K62" s="20" t="n">
        <v>19</v>
      </c>
      <c r="L62" s="20" t="n">
        <v>0</v>
      </c>
      <c r="M62" s="20" t="n">
        <v>119</v>
      </c>
      <c r="N62" s="20" t="n">
        <v>14</v>
      </c>
      <c r="O62" s="20" t="n">
        <v>2</v>
      </c>
      <c r="P62" s="20" t="n">
        <v>10</v>
      </c>
      <c r="Q62" s="20" t="n">
        <v>2</v>
      </c>
      <c r="R62" s="20" t="n">
        <v>73</v>
      </c>
      <c r="S62" s="20"/>
      <c r="T62" s="20" t="n">
        <v>2</v>
      </c>
      <c r="U62" s="20" t="n">
        <v>9</v>
      </c>
      <c r="V62" s="20" t="n">
        <v>0</v>
      </c>
      <c r="W62" s="20"/>
      <c r="X62" s="20" t="n">
        <v>28</v>
      </c>
      <c r="Y62" s="20" t="n">
        <v>1</v>
      </c>
      <c r="Z62" s="20"/>
      <c r="AA62" s="20"/>
      <c r="AB62" s="20"/>
      <c r="AC62" s="20" t="n">
        <v>0</v>
      </c>
      <c r="AD62" s="20" t="n">
        <v>11</v>
      </c>
      <c r="AE62" s="20" t="n">
        <v>379</v>
      </c>
    </row>
    <row r="63" customFormat="false" ht="16.5" hidden="false" customHeight="false" outlineLevel="0" collapsed="false">
      <c r="A63" s="20" t="n">
        <v>62</v>
      </c>
      <c r="B63" s="48" t="n">
        <v>2</v>
      </c>
      <c r="C63" s="49" t="n">
        <v>182</v>
      </c>
      <c r="D63" s="50" t="s">
        <v>133</v>
      </c>
      <c r="E63" s="15"/>
      <c r="F63" s="20" t="n">
        <v>1033</v>
      </c>
      <c r="G63" s="20" t="s">
        <v>34</v>
      </c>
      <c r="H63" s="20" t="n">
        <v>668</v>
      </c>
      <c r="I63" s="20" t="n">
        <v>25</v>
      </c>
      <c r="J63" s="20" t="n">
        <v>35</v>
      </c>
      <c r="K63" s="20" t="n">
        <v>31</v>
      </c>
      <c r="L63" s="20" t="n">
        <v>4</v>
      </c>
      <c r="M63" s="20" t="n">
        <v>108</v>
      </c>
      <c r="N63" s="20" t="n">
        <v>9</v>
      </c>
      <c r="O63" s="20" t="n">
        <v>1</v>
      </c>
      <c r="P63" s="20" t="n">
        <v>5</v>
      </c>
      <c r="Q63" s="20" t="n">
        <v>0</v>
      </c>
      <c r="R63" s="20" t="n">
        <v>60</v>
      </c>
      <c r="S63" s="20"/>
      <c r="T63" s="20" t="n">
        <v>1</v>
      </c>
      <c r="U63" s="20" t="n">
        <v>8</v>
      </c>
      <c r="V63" s="20" t="n">
        <v>1</v>
      </c>
      <c r="W63" s="20"/>
      <c r="X63" s="20" t="n">
        <v>23</v>
      </c>
      <c r="Y63" s="20" t="n">
        <v>1</v>
      </c>
      <c r="Z63" s="20"/>
      <c r="AA63" s="20"/>
      <c r="AB63" s="20"/>
      <c r="AC63" s="20" t="n">
        <v>0</v>
      </c>
      <c r="AD63" s="20" t="n">
        <v>9</v>
      </c>
      <c r="AE63" s="20" t="n">
        <v>321</v>
      </c>
    </row>
    <row r="64" customFormat="false" ht="16.5" hidden="false" customHeight="false" outlineLevel="0" collapsed="false">
      <c r="A64" s="20" t="n">
        <v>63</v>
      </c>
      <c r="B64" s="48" t="n">
        <v>2</v>
      </c>
      <c r="C64" s="49" t="n">
        <v>182</v>
      </c>
      <c r="D64" s="50" t="s">
        <v>133</v>
      </c>
      <c r="E64" s="15"/>
      <c r="F64" s="20" t="n">
        <v>1034</v>
      </c>
      <c r="G64" s="20" t="s">
        <v>33</v>
      </c>
      <c r="H64" s="20" t="n">
        <v>638</v>
      </c>
      <c r="I64" s="20" t="n">
        <v>36</v>
      </c>
      <c r="J64" s="20" t="n">
        <v>31</v>
      </c>
      <c r="K64" s="20" t="n">
        <v>48</v>
      </c>
      <c r="L64" s="20" t="n">
        <v>4</v>
      </c>
      <c r="M64" s="20" t="n">
        <v>90</v>
      </c>
      <c r="N64" s="20" t="n">
        <v>12</v>
      </c>
      <c r="O64" s="20" t="n">
        <v>0</v>
      </c>
      <c r="P64" s="20" t="n">
        <v>14</v>
      </c>
      <c r="Q64" s="20" t="n">
        <v>2</v>
      </c>
      <c r="R64" s="20" t="n">
        <v>71</v>
      </c>
      <c r="S64" s="20"/>
      <c r="T64" s="20" t="n">
        <v>2</v>
      </c>
      <c r="U64" s="20" t="n">
        <v>9</v>
      </c>
      <c r="V64" s="20" t="n">
        <v>0</v>
      </c>
      <c r="W64" s="20"/>
      <c r="X64" s="20" t="n">
        <v>32</v>
      </c>
      <c r="Y64" s="20" t="n">
        <v>2</v>
      </c>
      <c r="Z64" s="20"/>
      <c r="AA64" s="20"/>
      <c r="AB64" s="20"/>
      <c r="AC64" s="20" t="n">
        <v>0</v>
      </c>
      <c r="AD64" s="20" t="n">
        <v>5</v>
      </c>
      <c r="AE64" s="20" t="n">
        <v>358</v>
      </c>
    </row>
    <row r="65" customFormat="false" ht="16.5" hidden="false" customHeight="false" outlineLevel="0" collapsed="false">
      <c r="A65" s="20" t="n">
        <v>64</v>
      </c>
      <c r="B65" s="48" t="n">
        <v>2</v>
      </c>
      <c r="C65" s="49" t="n">
        <v>182</v>
      </c>
      <c r="D65" s="50" t="s">
        <v>133</v>
      </c>
      <c r="E65" s="15"/>
      <c r="F65" s="20" t="n">
        <v>1034</v>
      </c>
      <c r="G65" s="20" t="s">
        <v>34</v>
      </c>
      <c r="H65" s="20" t="n">
        <v>638</v>
      </c>
      <c r="I65" s="20" t="n">
        <v>59</v>
      </c>
      <c r="J65" s="20" t="n">
        <v>51</v>
      </c>
      <c r="K65" s="20" t="n">
        <v>39</v>
      </c>
      <c r="L65" s="20" t="n">
        <v>5</v>
      </c>
      <c r="M65" s="20" t="n">
        <v>80</v>
      </c>
      <c r="N65" s="20" t="n">
        <v>14</v>
      </c>
      <c r="O65" s="20" t="n">
        <v>2</v>
      </c>
      <c r="P65" s="20" t="n">
        <v>9</v>
      </c>
      <c r="Q65" s="20" t="n">
        <v>2</v>
      </c>
      <c r="R65" s="20" t="n">
        <v>62</v>
      </c>
      <c r="S65" s="20"/>
      <c r="T65" s="20" t="n">
        <v>3</v>
      </c>
      <c r="U65" s="20" t="n">
        <v>8</v>
      </c>
      <c r="V65" s="20" t="n">
        <v>0</v>
      </c>
      <c r="W65" s="20"/>
      <c r="X65" s="20" t="n">
        <v>27</v>
      </c>
      <c r="Y65" s="20" t="n">
        <v>2</v>
      </c>
      <c r="Z65" s="20"/>
      <c r="AA65" s="20"/>
      <c r="AB65" s="20"/>
      <c r="AC65" s="20" t="n">
        <v>0</v>
      </c>
      <c r="AD65" s="20" t="n">
        <v>11</v>
      </c>
      <c r="AE65" s="20" t="n">
        <v>374</v>
      </c>
    </row>
    <row r="66" customFormat="false" ht="16.5" hidden="false" customHeight="false" outlineLevel="0" collapsed="false">
      <c r="A66" s="20" t="n">
        <v>65</v>
      </c>
      <c r="B66" s="48" t="n">
        <v>2</v>
      </c>
      <c r="C66" s="49" t="n">
        <v>182</v>
      </c>
      <c r="D66" s="50" t="s">
        <v>133</v>
      </c>
      <c r="E66" s="15"/>
      <c r="F66" s="20" t="n">
        <v>1034</v>
      </c>
      <c r="G66" s="20" t="s">
        <v>35</v>
      </c>
      <c r="H66" s="20" t="n">
        <v>637</v>
      </c>
      <c r="I66" s="20" t="n">
        <v>30</v>
      </c>
      <c r="J66" s="20" t="n">
        <v>62</v>
      </c>
      <c r="K66" s="20" t="n">
        <v>58</v>
      </c>
      <c r="L66" s="20" t="n">
        <v>5</v>
      </c>
      <c r="M66" s="20" t="n">
        <v>73</v>
      </c>
      <c r="N66" s="20" t="n">
        <v>13</v>
      </c>
      <c r="O66" s="20" t="n">
        <v>5</v>
      </c>
      <c r="P66" s="20" t="n">
        <v>5</v>
      </c>
      <c r="Q66" s="20" t="n">
        <v>1</v>
      </c>
      <c r="R66" s="20" t="n">
        <v>0</v>
      </c>
      <c r="S66" s="20"/>
      <c r="T66" s="20" t="n">
        <v>0</v>
      </c>
      <c r="U66" s="20" t="n">
        <v>5</v>
      </c>
      <c r="V66" s="20" t="n">
        <v>0</v>
      </c>
      <c r="W66" s="20"/>
      <c r="X66" s="20" t="n">
        <v>22</v>
      </c>
      <c r="Y66" s="20" t="n">
        <v>1</v>
      </c>
      <c r="Z66" s="20"/>
      <c r="AA66" s="20"/>
      <c r="AB66" s="20"/>
      <c r="AC66" s="20" t="n">
        <v>1</v>
      </c>
      <c r="AD66" s="20" t="n">
        <v>11</v>
      </c>
      <c r="AE66" s="20" t="n">
        <v>292</v>
      </c>
    </row>
    <row r="67" customFormat="false" ht="16.5" hidden="false" customHeight="false" outlineLevel="0" collapsed="false">
      <c r="A67" s="20" t="n">
        <v>66</v>
      </c>
      <c r="B67" s="48" t="n">
        <v>2</v>
      </c>
      <c r="C67" s="49" t="n">
        <v>182</v>
      </c>
      <c r="D67" s="50" t="s">
        <v>133</v>
      </c>
      <c r="E67" s="15"/>
      <c r="F67" s="20" t="n">
        <v>1034</v>
      </c>
      <c r="G67" s="20" t="s">
        <v>137</v>
      </c>
      <c r="H67" s="20" t="n">
        <v>637</v>
      </c>
      <c r="I67" s="20" t="n">
        <v>47</v>
      </c>
      <c r="J67" s="20" t="n">
        <v>59</v>
      </c>
      <c r="K67" s="20" t="n">
        <v>41</v>
      </c>
      <c r="L67" s="20" t="n">
        <v>2</v>
      </c>
      <c r="M67" s="20" t="n">
        <v>65</v>
      </c>
      <c r="N67" s="20" t="n">
        <v>12</v>
      </c>
      <c r="O67" s="20" t="n">
        <v>0</v>
      </c>
      <c r="P67" s="20" t="n">
        <v>10</v>
      </c>
      <c r="Q67" s="20" t="n">
        <v>2</v>
      </c>
      <c r="R67" s="20" t="n">
        <v>72</v>
      </c>
      <c r="S67" s="20"/>
      <c r="T67" s="20" t="n">
        <v>2</v>
      </c>
      <c r="U67" s="20" t="n">
        <v>4</v>
      </c>
      <c r="V67" s="20" t="n">
        <v>0</v>
      </c>
      <c r="W67" s="20"/>
      <c r="X67" s="20" t="n">
        <v>18</v>
      </c>
      <c r="Y67" s="20" t="n">
        <v>4</v>
      </c>
      <c r="Z67" s="20"/>
      <c r="AA67" s="20"/>
      <c r="AB67" s="20"/>
      <c r="AC67" s="20" t="n">
        <v>0</v>
      </c>
      <c r="AD67" s="20" t="n">
        <v>10</v>
      </c>
      <c r="AE67" s="20" t="n">
        <v>348</v>
      </c>
    </row>
    <row r="68" customFormat="false" ht="16.5" hidden="false" customHeight="false" outlineLevel="0" collapsed="false">
      <c r="A68" s="20" t="n">
        <v>67</v>
      </c>
      <c r="B68" s="48" t="n">
        <v>2</v>
      </c>
      <c r="C68" s="49" t="n">
        <v>182</v>
      </c>
      <c r="D68" s="50" t="s">
        <v>133</v>
      </c>
      <c r="E68" s="15"/>
      <c r="F68" s="20" t="n">
        <v>1034</v>
      </c>
      <c r="G68" s="20" t="s">
        <v>138</v>
      </c>
      <c r="H68" s="20" t="n">
        <v>637</v>
      </c>
      <c r="I68" s="20" t="n">
        <v>40</v>
      </c>
      <c r="J68" s="20" t="n">
        <v>49</v>
      </c>
      <c r="K68" s="20" t="n">
        <v>36</v>
      </c>
      <c r="L68" s="20" t="n">
        <v>3</v>
      </c>
      <c r="M68" s="20" t="n">
        <v>70</v>
      </c>
      <c r="N68" s="20" t="n">
        <v>17</v>
      </c>
      <c r="O68" s="20" t="n">
        <v>0</v>
      </c>
      <c r="P68" s="20" t="n">
        <v>6</v>
      </c>
      <c r="Q68" s="20" t="n">
        <v>0</v>
      </c>
      <c r="R68" s="20" t="n">
        <v>64</v>
      </c>
      <c r="S68" s="20"/>
      <c r="T68" s="20" t="n">
        <v>3</v>
      </c>
      <c r="U68" s="20" t="n">
        <v>3</v>
      </c>
      <c r="V68" s="20" t="n">
        <v>1</v>
      </c>
      <c r="W68" s="20"/>
      <c r="X68" s="20" t="n">
        <v>28</v>
      </c>
      <c r="Y68" s="20" t="n">
        <v>1</v>
      </c>
      <c r="Z68" s="20"/>
      <c r="AA68" s="20"/>
      <c r="AB68" s="20"/>
      <c r="AC68" s="20" t="n">
        <v>0</v>
      </c>
      <c r="AD68" s="20" t="n">
        <v>9</v>
      </c>
      <c r="AE68" s="20" t="n">
        <v>330</v>
      </c>
    </row>
    <row r="69" customFormat="false" ht="16.5" hidden="false" customHeight="false" outlineLevel="0" collapsed="false">
      <c r="A69" s="20" t="n">
        <v>68</v>
      </c>
      <c r="B69" s="48" t="n">
        <v>2</v>
      </c>
      <c r="C69" s="49" t="n">
        <v>182</v>
      </c>
      <c r="D69" s="50" t="s">
        <v>133</v>
      </c>
      <c r="E69" s="15"/>
      <c r="F69" s="20" t="n">
        <v>1034</v>
      </c>
      <c r="G69" s="20" t="s">
        <v>139</v>
      </c>
      <c r="H69" s="20" t="n">
        <v>637</v>
      </c>
      <c r="I69" s="20" t="n">
        <v>53</v>
      </c>
      <c r="J69" s="20" t="n">
        <v>49</v>
      </c>
      <c r="K69" s="20" t="n">
        <v>21</v>
      </c>
      <c r="L69" s="20" t="n">
        <v>4</v>
      </c>
      <c r="M69" s="20" t="n">
        <v>73</v>
      </c>
      <c r="N69" s="20" t="n">
        <v>7</v>
      </c>
      <c r="O69" s="20" t="n">
        <v>2</v>
      </c>
      <c r="P69" s="20" t="n">
        <v>4</v>
      </c>
      <c r="Q69" s="20" t="n">
        <v>2</v>
      </c>
      <c r="R69" s="20" t="n">
        <v>74</v>
      </c>
      <c r="S69" s="20"/>
      <c r="T69" s="20" t="n">
        <v>0</v>
      </c>
      <c r="U69" s="20" t="n">
        <v>7</v>
      </c>
      <c r="V69" s="20" t="n">
        <v>0</v>
      </c>
      <c r="W69" s="20"/>
      <c r="X69" s="20" t="n">
        <v>23</v>
      </c>
      <c r="Y69" s="20" t="n">
        <v>3</v>
      </c>
      <c r="Z69" s="20"/>
      <c r="AA69" s="20"/>
      <c r="AB69" s="20"/>
      <c r="AC69" s="20" t="n">
        <v>0</v>
      </c>
      <c r="AD69" s="20" t="n">
        <v>9</v>
      </c>
      <c r="AE69" s="20" t="n">
        <v>331</v>
      </c>
    </row>
    <row r="70" customFormat="false" ht="16.5" hidden="false" customHeight="false" outlineLevel="0" collapsed="false">
      <c r="A70" s="20" t="n">
        <v>69</v>
      </c>
      <c r="B70" s="48" t="n">
        <v>2</v>
      </c>
      <c r="C70" s="49" t="n">
        <v>182</v>
      </c>
      <c r="D70" s="50" t="s">
        <v>133</v>
      </c>
      <c r="E70" s="15"/>
      <c r="F70" s="20" t="n">
        <v>1035</v>
      </c>
      <c r="G70" s="20" t="s">
        <v>33</v>
      </c>
      <c r="H70" s="20" t="n">
        <v>513</v>
      </c>
      <c r="I70" s="20" t="n">
        <v>26</v>
      </c>
      <c r="J70" s="20" t="n">
        <v>57</v>
      </c>
      <c r="K70" s="20" t="n">
        <v>14</v>
      </c>
      <c r="L70" s="20" t="n">
        <v>4</v>
      </c>
      <c r="M70" s="20" t="n">
        <v>85</v>
      </c>
      <c r="N70" s="20" t="n">
        <v>5</v>
      </c>
      <c r="O70" s="20" t="n">
        <v>1</v>
      </c>
      <c r="P70" s="20" t="n">
        <v>12</v>
      </c>
      <c r="Q70" s="20" t="n">
        <v>0</v>
      </c>
      <c r="R70" s="20" t="n">
        <v>56</v>
      </c>
      <c r="S70" s="20"/>
      <c r="T70" s="20" t="n">
        <v>4</v>
      </c>
      <c r="U70" s="20" t="n">
        <v>3</v>
      </c>
      <c r="V70" s="20" t="n">
        <v>3</v>
      </c>
      <c r="W70" s="20"/>
      <c r="X70" s="20" t="n">
        <v>32</v>
      </c>
      <c r="Y70" s="20" t="n">
        <v>3</v>
      </c>
      <c r="Z70" s="20"/>
      <c r="AA70" s="20"/>
      <c r="AB70" s="20"/>
      <c r="AC70" s="20" t="n">
        <v>0</v>
      </c>
      <c r="AD70" s="20" t="n">
        <v>3</v>
      </c>
      <c r="AE70" s="20" t="n">
        <v>308</v>
      </c>
    </row>
    <row r="71" customFormat="false" ht="16.5" hidden="false" customHeight="false" outlineLevel="0" collapsed="false">
      <c r="A71" s="20" t="n">
        <v>70</v>
      </c>
      <c r="B71" s="48" t="n">
        <v>2</v>
      </c>
      <c r="C71" s="49" t="n">
        <v>182</v>
      </c>
      <c r="D71" s="50" t="s">
        <v>133</v>
      </c>
      <c r="E71" s="15"/>
      <c r="F71" s="20" t="n">
        <v>1035</v>
      </c>
      <c r="G71" s="20" t="s">
        <v>34</v>
      </c>
      <c r="H71" s="20" t="n">
        <v>512</v>
      </c>
      <c r="I71" s="20" t="n">
        <v>27</v>
      </c>
      <c r="J71" s="20" t="n">
        <v>42</v>
      </c>
      <c r="K71" s="20" t="n">
        <v>13</v>
      </c>
      <c r="L71" s="20" t="n">
        <v>2</v>
      </c>
      <c r="M71" s="20" t="n">
        <v>63</v>
      </c>
      <c r="N71" s="20" t="n">
        <v>6</v>
      </c>
      <c r="O71" s="20" t="n">
        <v>2</v>
      </c>
      <c r="P71" s="20" t="n">
        <v>12</v>
      </c>
      <c r="Q71" s="20" t="n">
        <v>3</v>
      </c>
      <c r="R71" s="20" t="n">
        <v>49</v>
      </c>
      <c r="S71" s="20"/>
      <c r="T71" s="20" t="n">
        <v>1</v>
      </c>
      <c r="U71" s="20" t="n">
        <v>4</v>
      </c>
      <c r="V71" s="20" t="n">
        <v>4</v>
      </c>
      <c r="W71" s="20"/>
      <c r="X71" s="20" t="n">
        <v>35</v>
      </c>
      <c r="Y71" s="20" t="n">
        <v>1</v>
      </c>
      <c r="Z71" s="20"/>
      <c r="AA71" s="20"/>
      <c r="AB71" s="20"/>
      <c r="AC71" s="20" t="n">
        <v>1</v>
      </c>
      <c r="AD71" s="20" t="n">
        <v>8</v>
      </c>
      <c r="AE71" s="20" t="n">
        <v>273</v>
      </c>
    </row>
    <row r="72" customFormat="false" ht="16.5" hidden="false" customHeight="false" outlineLevel="0" collapsed="false">
      <c r="A72" s="20" t="n">
        <v>71</v>
      </c>
      <c r="B72" s="48" t="n">
        <v>2</v>
      </c>
      <c r="C72" s="49" t="n">
        <v>182</v>
      </c>
      <c r="D72" s="50" t="s">
        <v>133</v>
      </c>
      <c r="E72" s="15"/>
      <c r="F72" s="20" t="n">
        <v>1035</v>
      </c>
      <c r="G72" s="20" t="s">
        <v>35</v>
      </c>
      <c r="H72" s="20" t="n">
        <v>512</v>
      </c>
      <c r="I72" s="20" t="n">
        <v>22</v>
      </c>
      <c r="J72" s="20" t="n">
        <v>34</v>
      </c>
      <c r="K72" s="20" t="n">
        <v>32</v>
      </c>
      <c r="L72" s="20" t="n">
        <v>1</v>
      </c>
      <c r="M72" s="20" t="n">
        <v>80</v>
      </c>
      <c r="N72" s="20" t="n">
        <v>11</v>
      </c>
      <c r="O72" s="20" t="n">
        <v>1</v>
      </c>
      <c r="P72" s="20" t="n">
        <v>6</v>
      </c>
      <c r="Q72" s="20" t="n">
        <v>0</v>
      </c>
      <c r="R72" s="20" t="n">
        <v>49</v>
      </c>
      <c r="S72" s="20"/>
      <c r="T72" s="20" t="n">
        <v>3</v>
      </c>
      <c r="U72" s="20" t="n">
        <v>3</v>
      </c>
      <c r="V72" s="20" t="n">
        <v>2</v>
      </c>
      <c r="W72" s="20"/>
      <c r="X72" s="20" t="n">
        <v>34</v>
      </c>
      <c r="Y72" s="20" t="n">
        <v>4</v>
      </c>
      <c r="Z72" s="20"/>
      <c r="AA72" s="20"/>
      <c r="AB72" s="20"/>
      <c r="AC72" s="20" t="n">
        <v>0</v>
      </c>
      <c r="AD72" s="20" t="n">
        <v>8</v>
      </c>
      <c r="AE72" s="20" t="n">
        <v>290</v>
      </c>
    </row>
    <row r="73" customFormat="false" ht="16.5" hidden="false" customHeight="false" outlineLevel="0" collapsed="false">
      <c r="A73" s="20" t="n">
        <v>72</v>
      </c>
      <c r="B73" s="48" t="n">
        <v>2</v>
      </c>
      <c r="C73" s="49" t="n">
        <v>182</v>
      </c>
      <c r="D73" s="50" t="s">
        <v>133</v>
      </c>
      <c r="E73" s="15"/>
      <c r="F73" s="20" t="n">
        <v>1036</v>
      </c>
      <c r="G73" s="20" t="s">
        <v>33</v>
      </c>
      <c r="H73" s="20" t="n">
        <v>514</v>
      </c>
      <c r="I73" s="20" t="n">
        <v>26</v>
      </c>
      <c r="J73" s="20" t="n">
        <v>44</v>
      </c>
      <c r="K73" s="20" t="n">
        <v>16</v>
      </c>
      <c r="L73" s="20" t="n">
        <v>3</v>
      </c>
      <c r="M73" s="20" t="n">
        <v>78</v>
      </c>
      <c r="N73" s="20" t="n">
        <v>12</v>
      </c>
      <c r="O73" s="20" t="n">
        <v>0</v>
      </c>
      <c r="P73" s="20" t="n">
        <v>6</v>
      </c>
      <c r="Q73" s="20" t="n">
        <v>0</v>
      </c>
      <c r="R73" s="20" t="n">
        <v>43</v>
      </c>
      <c r="S73" s="20"/>
      <c r="T73" s="20" t="n">
        <v>1</v>
      </c>
      <c r="U73" s="20" t="n">
        <v>4</v>
      </c>
      <c r="V73" s="20" t="n">
        <v>2</v>
      </c>
      <c r="W73" s="20"/>
      <c r="X73" s="20" t="n">
        <v>18</v>
      </c>
      <c r="Y73" s="20" t="n">
        <v>1</v>
      </c>
      <c r="Z73" s="20"/>
      <c r="AA73" s="20"/>
      <c r="AB73" s="20"/>
      <c r="AC73" s="20" t="n">
        <v>0</v>
      </c>
      <c r="AD73" s="20" t="n">
        <v>7</v>
      </c>
      <c r="AE73" s="20" t="n">
        <v>261</v>
      </c>
    </row>
    <row r="74" customFormat="false" ht="16.5" hidden="false" customHeight="false" outlineLevel="0" collapsed="false">
      <c r="A74" s="20" t="n">
        <v>73</v>
      </c>
      <c r="B74" s="48" t="n">
        <v>2</v>
      </c>
      <c r="C74" s="49" t="n">
        <v>182</v>
      </c>
      <c r="D74" s="50" t="s">
        <v>133</v>
      </c>
      <c r="E74" s="15"/>
      <c r="F74" s="20" t="n">
        <v>1036</v>
      </c>
      <c r="G74" s="20" t="s">
        <v>34</v>
      </c>
      <c r="H74" s="20" t="n">
        <v>513</v>
      </c>
      <c r="I74" s="20" t="n">
        <v>22</v>
      </c>
      <c r="J74" s="20" t="n">
        <v>53</v>
      </c>
      <c r="K74" s="20" t="n">
        <v>18</v>
      </c>
      <c r="L74" s="20" t="n">
        <v>2</v>
      </c>
      <c r="M74" s="20" t="n">
        <v>82</v>
      </c>
      <c r="N74" s="20" t="n">
        <v>5</v>
      </c>
      <c r="O74" s="20" t="n">
        <v>0</v>
      </c>
      <c r="P74" s="20" t="n">
        <v>18</v>
      </c>
      <c r="Q74" s="20" t="n">
        <v>0</v>
      </c>
      <c r="R74" s="20" t="n">
        <v>48</v>
      </c>
      <c r="S74" s="20"/>
      <c r="T74" s="20" t="n">
        <v>1</v>
      </c>
      <c r="U74" s="20" t="n">
        <v>3</v>
      </c>
      <c r="V74" s="20" t="n">
        <v>0</v>
      </c>
      <c r="W74" s="20"/>
      <c r="X74" s="20" t="n">
        <v>18</v>
      </c>
      <c r="Y74" s="20" t="n">
        <v>1</v>
      </c>
      <c r="Z74" s="20"/>
      <c r="AA74" s="20"/>
      <c r="AB74" s="20"/>
      <c r="AC74" s="20" t="n">
        <v>0</v>
      </c>
      <c r="AD74" s="20" t="n">
        <v>2</v>
      </c>
      <c r="AE74" s="20" t="n">
        <v>273</v>
      </c>
    </row>
    <row r="75" customFormat="false" ht="16.5" hidden="false" customHeight="false" outlineLevel="0" collapsed="false">
      <c r="A75" s="20" t="n">
        <v>74</v>
      </c>
      <c r="B75" s="48" t="n">
        <v>2</v>
      </c>
      <c r="C75" s="49" t="n">
        <v>182</v>
      </c>
      <c r="D75" s="50" t="s">
        <v>133</v>
      </c>
      <c r="E75" s="15"/>
      <c r="F75" s="20" t="n">
        <v>1036</v>
      </c>
      <c r="G75" s="20" t="s">
        <v>35</v>
      </c>
      <c r="H75" s="20" t="n">
        <v>513</v>
      </c>
      <c r="I75" s="20" t="n">
        <v>19</v>
      </c>
      <c r="J75" s="20" t="n">
        <v>70</v>
      </c>
      <c r="K75" s="20" t="n">
        <v>18</v>
      </c>
      <c r="L75" s="20" t="n">
        <v>8</v>
      </c>
      <c r="M75" s="20" t="n">
        <v>67</v>
      </c>
      <c r="N75" s="20" t="n">
        <v>11</v>
      </c>
      <c r="O75" s="20" t="n">
        <v>0</v>
      </c>
      <c r="P75" s="20" t="n">
        <v>8</v>
      </c>
      <c r="Q75" s="20" t="n">
        <v>1</v>
      </c>
      <c r="R75" s="20" t="n">
        <v>48</v>
      </c>
      <c r="S75" s="20"/>
      <c r="T75" s="20" t="n">
        <v>0</v>
      </c>
      <c r="U75" s="20" t="n">
        <v>5</v>
      </c>
      <c r="V75" s="20" t="n">
        <v>0</v>
      </c>
      <c r="W75" s="20"/>
      <c r="X75" s="20" t="n">
        <v>13</v>
      </c>
      <c r="Y75" s="20" t="n">
        <v>0</v>
      </c>
      <c r="Z75" s="20"/>
      <c r="AA75" s="20"/>
      <c r="AB75" s="20"/>
      <c r="AC75" s="20" t="n">
        <v>0</v>
      </c>
      <c r="AD75" s="20" t="n">
        <v>6</v>
      </c>
      <c r="AE75" s="20" t="n">
        <v>274</v>
      </c>
    </row>
    <row r="76" customFormat="false" ht="16.5" hidden="false" customHeight="false" outlineLevel="0" collapsed="false">
      <c r="A76" s="20" t="n">
        <v>75</v>
      </c>
      <c r="B76" s="48" t="n">
        <v>2</v>
      </c>
      <c r="C76" s="49" t="n">
        <v>182</v>
      </c>
      <c r="D76" s="50" t="s">
        <v>133</v>
      </c>
      <c r="E76" s="15"/>
      <c r="F76" s="20" t="n">
        <v>1037</v>
      </c>
      <c r="G76" s="20" t="s">
        <v>33</v>
      </c>
      <c r="H76" s="20" t="n">
        <v>717</v>
      </c>
      <c r="I76" s="20" t="n">
        <v>36</v>
      </c>
      <c r="J76" s="20" t="n">
        <v>68</v>
      </c>
      <c r="K76" s="20" t="n">
        <v>58</v>
      </c>
      <c r="L76" s="20" t="n">
        <v>4</v>
      </c>
      <c r="M76" s="20" t="n">
        <v>124</v>
      </c>
      <c r="N76" s="20" t="n">
        <v>8</v>
      </c>
      <c r="O76" s="20" t="n">
        <v>2</v>
      </c>
      <c r="P76" s="20" t="n">
        <v>9</v>
      </c>
      <c r="Q76" s="20" t="n">
        <v>1</v>
      </c>
      <c r="R76" s="20" t="n">
        <v>50</v>
      </c>
      <c r="S76" s="20"/>
      <c r="T76" s="20" t="n">
        <v>1</v>
      </c>
      <c r="U76" s="20" t="n">
        <v>12</v>
      </c>
      <c r="V76" s="20" t="n">
        <v>2</v>
      </c>
      <c r="W76" s="20"/>
      <c r="X76" s="20" t="n">
        <v>30</v>
      </c>
      <c r="Y76" s="20" t="n">
        <v>0</v>
      </c>
      <c r="Z76" s="20"/>
      <c r="AA76" s="20"/>
      <c r="AB76" s="20"/>
      <c r="AC76" s="20" t="n">
        <v>0</v>
      </c>
      <c r="AD76" s="20" t="n">
        <v>10</v>
      </c>
      <c r="AE76" s="20" t="n">
        <v>415</v>
      </c>
    </row>
    <row r="77" customFormat="false" ht="16.5" hidden="false" customHeight="false" outlineLevel="0" collapsed="false">
      <c r="A77" s="20" t="n">
        <v>76</v>
      </c>
      <c r="B77" s="48" t="n">
        <v>2</v>
      </c>
      <c r="C77" s="49" t="n">
        <v>182</v>
      </c>
      <c r="D77" s="50" t="s">
        <v>133</v>
      </c>
      <c r="E77" s="15"/>
      <c r="F77" s="20" t="n">
        <v>1037</v>
      </c>
      <c r="G77" s="20" t="s">
        <v>34</v>
      </c>
      <c r="H77" s="20" t="n">
        <v>717</v>
      </c>
      <c r="I77" s="20" t="n">
        <v>37</v>
      </c>
      <c r="J77" s="20" t="n">
        <v>74</v>
      </c>
      <c r="K77" s="20" t="n">
        <v>55</v>
      </c>
      <c r="L77" s="20" t="n">
        <v>3</v>
      </c>
      <c r="M77" s="20" t="n">
        <v>96</v>
      </c>
      <c r="N77" s="20" t="n">
        <v>8</v>
      </c>
      <c r="O77" s="20" t="n">
        <v>2</v>
      </c>
      <c r="P77" s="20" t="n">
        <v>2</v>
      </c>
      <c r="Q77" s="20" t="n">
        <v>0</v>
      </c>
      <c r="R77" s="20" t="n">
        <v>77</v>
      </c>
      <c r="S77" s="20"/>
      <c r="T77" s="20" t="n">
        <v>2</v>
      </c>
      <c r="U77" s="20" t="n">
        <v>8</v>
      </c>
      <c r="V77" s="20" t="n">
        <v>4</v>
      </c>
      <c r="W77" s="20"/>
      <c r="X77" s="20" t="n">
        <v>15</v>
      </c>
      <c r="Y77" s="20" t="n">
        <v>0</v>
      </c>
      <c r="Z77" s="20"/>
      <c r="AA77" s="20"/>
      <c r="AB77" s="20"/>
      <c r="AC77" s="20" t="n">
        <v>0</v>
      </c>
      <c r="AD77" s="20" t="n">
        <v>11</v>
      </c>
      <c r="AE77" s="20" t="n">
        <v>394</v>
      </c>
    </row>
    <row r="78" customFormat="false" ht="16.5" hidden="false" customHeight="false" outlineLevel="0" collapsed="false">
      <c r="A78" s="20" t="n">
        <v>77</v>
      </c>
      <c r="B78" s="48" t="n">
        <v>2</v>
      </c>
      <c r="C78" s="49" t="n">
        <v>182</v>
      </c>
      <c r="D78" s="50" t="s">
        <v>133</v>
      </c>
      <c r="E78" s="15"/>
      <c r="F78" s="20" t="n">
        <v>1038</v>
      </c>
      <c r="G78" s="20" t="s">
        <v>33</v>
      </c>
      <c r="H78" s="20" t="n">
        <v>537</v>
      </c>
      <c r="I78" s="20" t="n">
        <v>12</v>
      </c>
      <c r="J78" s="20" t="n">
        <v>37</v>
      </c>
      <c r="K78" s="20" t="n">
        <v>16</v>
      </c>
      <c r="L78" s="20" t="n">
        <v>2</v>
      </c>
      <c r="M78" s="20" t="n">
        <v>122</v>
      </c>
      <c r="N78" s="20" t="n">
        <v>14</v>
      </c>
      <c r="O78" s="20" t="n">
        <v>1</v>
      </c>
      <c r="P78" s="20" t="n">
        <v>4</v>
      </c>
      <c r="Q78" s="20" t="n">
        <v>3</v>
      </c>
      <c r="R78" s="20" t="n">
        <v>46</v>
      </c>
      <c r="S78" s="20"/>
      <c r="T78" s="20" t="n">
        <v>0</v>
      </c>
      <c r="U78" s="20" t="n">
        <v>2</v>
      </c>
      <c r="V78" s="20" t="n">
        <v>0</v>
      </c>
      <c r="W78" s="20"/>
      <c r="X78" s="20" t="n">
        <v>30</v>
      </c>
      <c r="Y78" s="20" t="n">
        <v>0</v>
      </c>
      <c r="Z78" s="20"/>
      <c r="AA78" s="20"/>
      <c r="AB78" s="20"/>
      <c r="AC78" s="20" t="n">
        <v>0</v>
      </c>
      <c r="AD78" s="20" t="n">
        <v>3</v>
      </c>
      <c r="AE78" s="20" t="n">
        <v>292</v>
      </c>
    </row>
    <row r="79" customFormat="false" ht="16.5" hidden="false" customHeight="false" outlineLevel="0" collapsed="false">
      <c r="A79" s="20" t="n">
        <v>78</v>
      </c>
      <c r="B79" s="48" t="n">
        <v>2</v>
      </c>
      <c r="C79" s="49" t="n">
        <v>182</v>
      </c>
      <c r="D79" s="50" t="s">
        <v>133</v>
      </c>
      <c r="E79" s="15"/>
      <c r="F79" s="20" t="n">
        <v>1038</v>
      </c>
      <c r="G79" s="20" t="s">
        <v>34</v>
      </c>
      <c r="H79" s="20" t="n">
        <v>536</v>
      </c>
      <c r="I79" s="20" t="n">
        <v>13</v>
      </c>
      <c r="J79" s="20" t="n">
        <v>44</v>
      </c>
      <c r="K79" s="20" t="n">
        <v>19</v>
      </c>
      <c r="L79" s="20" t="n">
        <v>1</v>
      </c>
      <c r="M79" s="20" t="n">
        <v>126</v>
      </c>
      <c r="N79" s="20" t="n">
        <v>1</v>
      </c>
      <c r="O79" s="20" t="n">
        <v>0</v>
      </c>
      <c r="P79" s="20" t="n">
        <v>5</v>
      </c>
      <c r="Q79" s="20" t="n">
        <v>1</v>
      </c>
      <c r="R79" s="20" t="n">
        <v>64</v>
      </c>
      <c r="S79" s="20"/>
      <c r="T79" s="20" t="n">
        <v>2</v>
      </c>
      <c r="U79" s="20" t="n">
        <v>1</v>
      </c>
      <c r="V79" s="20" t="n">
        <v>1</v>
      </c>
      <c r="W79" s="20"/>
      <c r="X79" s="20" t="n">
        <v>17</v>
      </c>
      <c r="Y79" s="20" t="n">
        <v>1</v>
      </c>
      <c r="Z79" s="20"/>
      <c r="AA79" s="20"/>
      <c r="AB79" s="20"/>
      <c r="AC79" s="20" t="n">
        <v>0</v>
      </c>
      <c r="AD79" s="20" t="n">
        <v>8</v>
      </c>
      <c r="AE79" s="20" t="n">
        <v>304</v>
      </c>
    </row>
    <row r="80" customFormat="false" ht="16.5" hidden="false" customHeight="false" outlineLevel="0" collapsed="false">
      <c r="A80" s="20" t="n">
        <v>79</v>
      </c>
      <c r="B80" s="48" t="n">
        <v>2</v>
      </c>
      <c r="C80" s="49" t="n">
        <v>182</v>
      </c>
      <c r="D80" s="50" t="s">
        <v>133</v>
      </c>
      <c r="E80" s="15"/>
      <c r="F80" s="20" t="n">
        <v>1038</v>
      </c>
      <c r="G80" s="20" t="s">
        <v>35</v>
      </c>
      <c r="H80" s="20" t="n">
        <v>536</v>
      </c>
      <c r="I80" s="20" t="n">
        <v>14</v>
      </c>
      <c r="J80" s="20" t="n">
        <v>56</v>
      </c>
      <c r="K80" s="20" t="n">
        <v>21</v>
      </c>
      <c r="L80" s="20" t="n">
        <v>3</v>
      </c>
      <c r="M80" s="20" t="n">
        <v>100</v>
      </c>
      <c r="N80" s="20" t="n">
        <v>7</v>
      </c>
      <c r="O80" s="20" t="n">
        <v>1</v>
      </c>
      <c r="P80" s="20" t="n">
        <v>5</v>
      </c>
      <c r="Q80" s="20" t="n">
        <v>0</v>
      </c>
      <c r="R80" s="20" t="n">
        <v>58</v>
      </c>
      <c r="S80" s="20"/>
      <c r="T80" s="20" t="n">
        <v>1</v>
      </c>
      <c r="U80" s="20" t="n">
        <v>2</v>
      </c>
      <c r="V80" s="20" t="n">
        <v>1</v>
      </c>
      <c r="W80" s="20"/>
      <c r="X80" s="20" t="n">
        <v>32</v>
      </c>
      <c r="Y80" s="20" t="n">
        <v>1</v>
      </c>
      <c r="Z80" s="20"/>
      <c r="AA80" s="20"/>
      <c r="AB80" s="20"/>
      <c r="AC80" s="20" t="n">
        <v>0</v>
      </c>
      <c r="AD80" s="20" t="n">
        <v>6</v>
      </c>
      <c r="AE80" s="20" t="n">
        <v>308</v>
      </c>
    </row>
    <row r="81" customFormat="false" ht="16.5" hidden="false" customHeight="false" outlineLevel="0" collapsed="false">
      <c r="A81" s="20" t="n">
        <v>80</v>
      </c>
      <c r="B81" s="48" t="n">
        <v>2</v>
      </c>
      <c r="C81" s="49" t="n">
        <v>182</v>
      </c>
      <c r="D81" s="50" t="s">
        <v>133</v>
      </c>
      <c r="E81" s="15"/>
      <c r="F81" s="20" t="n">
        <v>1039</v>
      </c>
      <c r="G81" s="20" t="s">
        <v>33</v>
      </c>
      <c r="H81" s="20" t="n">
        <v>517</v>
      </c>
      <c r="I81" s="20" t="n">
        <v>22</v>
      </c>
      <c r="J81" s="20" t="n">
        <v>66</v>
      </c>
      <c r="K81" s="20" t="n">
        <v>23</v>
      </c>
      <c r="L81" s="20" t="n">
        <v>3</v>
      </c>
      <c r="M81" s="20" t="n">
        <v>58</v>
      </c>
      <c r="N81" s="20" t="n">
        <v>16</v>
      </c>
      <c r="O81" s="20" t="n">
        <v>0</v>
      </c>
      <c r="P81" s="20" t="n">
        <v>3</v>
      </c>
      <c r="Q81" s="20" t="n">
        <v>1</v>
      </c>
      <c r="R81" s="20" t="n">
        <v>54</v>
      </c>
      <c r="S81" s="20"/>
      <c r="T81" s="20" t="n">
        <v>0</v>
      </c>
      <c r="U81" s="20" t="n">
        <v>3</v>
      </c>
      <c r="V81" s="20" t="n">
        <v>2</v>
      </c>
      <c r="W81" s="20"/>
      <c r="X81" s="20" t="n">
        <v>35</v>
      </c>
      <c r="Y81" s="20" t="n">
        <v>1</v>
      </c>
      <c r="Z81" s="20"/>
      <c r="AA81" s="20"/>
      <c r="AB81" s="20"/>
      <c r="AC81" s="20" t="n">
        <v>0</v>
      </c>
      <c r="AD81" s="20" t="n">
        <v>9</v>
      </c>
      <c r="AE81" s="20" t="n">
        <v>296</v>
      </c>
    </row>
    <row r="82" customFormat="false" ht="16.5" hidden="false" customHeight="false" outlineLevel="0" collapsed="false">
      <c r="A82" s="20" t="n">
        <v>81</v>
      </c>
      <c r="B82" s="48" t="n">
        <v>2</v>
      </c>
      <c r="C82" s="49" t="n">
        <v>182</v>
      </c>
      <c r="D82" s="50" t="s">
        <v>133</v>
      </c>
      <c r="E82" s="15"/>
      <c r="F82" s="20" t="n">
        <v>1039</v>
      </c>
      <c r="G82" s="20" t="s">
        <v>34</v>
      </c>
      <c r="H82" s="20" t="n">
        <v>516</v>
      </c>
      <c r="I82" s="20" t="n">
        <v>26</v>
      </c>
      <c r="J82" s="20" t="n">
        <v>67</v>
      </c>
      <c r="K82" s="20" t="n">
        <v>18</v>
      </c>
      <c r="L82" s="20" t="n">
        <v>3</v>
      </c>
      <c r="M82" s="20" t="n">
        <v>66</v>
      </c>
      <c r="N82" s="20" t="n">
        <v>11</v>
      </c>
      <c r="O82" s="20" t="n">
        <v>1</v>
      </c>
      <c r="P82" s="20" t="n">
        <v>9</v>
      </c>
      <c r="Q82" s="20" t="n">
        <v>1</v>
      </c>
      <c r="R82" s="20" t="n">
        <v>53</v>
      </c>
      <c r="S82" s="20"/>
      <c r="T82" s="20" t="n">
        <v>0</v>
      </c>
      <c r="U82" s="20" t="n">
        <v>4</v>
      </c>
      <c r="V82" s="20" t="n">
        <v>2</v>
      </c>
      <c r="W82" s="20"/>
      <c r="X82" s="20" t="n">
        <v>13</v>
      </c>
      <c r="Y82" s="20" t="n">
        <v>2</v>
      </c>
      <c r="Z82" s="20"/>
      <c r="AA82" s="20"/>
      <c r="AB82" s="20"/>
      <c r="AC82" s="20" t="n">
        <v>0</v>
      </c>
      <c r="AD82" s="20" t="n">
        <v>4</v>
      </c>
      <c r="AE82" s="20" t="n">
        <v>280</v>
      </c>
    </row>
    <row r="83" customFormat="false" ht="16.5" hidden="false" customHeight="false" outlineLevel="0" collapsed="false">
      <c r="A83" s="20" t="n">
        <v>82</v>
      </c>
      <c r="B83" s="48" t="n">
        <v>2</v>
      </c>
      <c r="C83" s="49" t="n">
        <v>182</v>
      </c>
      <c r="D83" s="50" t="s">
        <v>133</v>
      </c>
      <c r="E83" s="15"/>
      <c r="F83" s="20" t="n">
        <v>1039</v>
      </c>
      <c r="G83" s="20" t="s">
        <v>35</v>
      </c>
      <c r="H83" s="20" t="n">
        <v>516</v>
      </c>
      <c r="I83" s="20" t="n">
        <v>29</v>
      </c>
      <c r="J83" s="20" t="n">
        <v>56</v>
      </c>
      <c r="K83" s="20" t="n">
        <v>28</v>
      </c>
      <c r="L83" s="20" t="n">
        <v>1</v>
      </c>
      <c r="M83" s="20" t="n">
        <v>76</v>
      </c>
      <c r="N83" s="20" t="n">
        <v>9</v>
      </c>
      <c r="O83" s="20" t="n">
        <v>1</v>
      </c>
      <c r="P83" s="20" t="n">
        <v>3</v>
      </c>
      <c r="Q83" s="20" t="n">
        <v>1</v>
      </c>
      <c r="R83" s="20" t="n">
        <v>45</v>
      </c>
      <c r="S83" s="20"/>
      <c r="T83" s="20" t="n">
        <v>1</v>
      </c>
      <c r="U83" s="20" t="n">
        <v>2</v>
      </c>
      <c r="V83" s="20" t="n">
        <v>0</v>
      </c>
      <c r="W83" s="20"/>
      <c r="X83" s="20" t="n">
        <v>18</v>
      </c>
      <c r="Y83" s="20" t="n">
        <v>0</v>
      </c>
      <c r="Z83" s="20"/>
      <c r="AA83" s="20"/>
      <c r="AB83" s="20"/>
      <c r="AC83" s="20" t="n">
        <v>0</v>
      </c>
      <c r="AD83" s="20" t="n">
        <v>5</v>
      </c>
      <c r="AE83" s="20" t="n">
        <v>275</v>
      </c>
    </row>
    <row r="84" customFormat="false" ht="16.5" hidden="false" customHeight="false" outlineLevel="0" collapsed="false">
      <c r="A84" s="20" t="n">
        <v>83</v>
      </c>
      <c r="B84" s="48" t="n">
        <v>2</v>
      </c>
      <c r="C84" s="49" t="n">
        <v>182</v>
      </c>
      <c r="D84" s="50" t="s">
        <v>133</v>
      </c>
      <c r="E84" s="15"/>
      <c r="F84" s="20" t="n">
        <v>1040</v>
      </c>
      <c r="G84" s="20" t="s">
        <v>33</v>
      </c>
      <c r="H84" s="20" t="n">
        <v>596</v>
      </c>
      <c r="I84" s="20" t="n">
        <v>19</v>
      </c>
      <c r="J84" s="20" t="n">
        <v>69</v>
      </c>
      <c r="K84" s="20" t="n">
        <v>18</v>
      </c>
      <c r="L84" s="20" t="n">
        <v>4</v>
      </c>
      <c r="M84" s="20" t="n">
        <v>92</v>
      </c>
      <c r="N84" s="20" t="n">
        <v>29</v>
      </c>
      <c r="O84" s="20" t="n">
        <v>2</v>
      </c>
      <c r="P84" s="20" t="n">
        <v>2</v>
      </c>
      <c r="Q84" s="20" t="n">
        <v>0</v>
      </c>
      <c r="R84" s="20" t="n">
        <v>80</v>
      </c>
      <c r="S84" s="20"/>
      <c r="T84" s="20" t="n">
        <v>0</v>
      </c>
      <c r="U84" s="20" t="n">
        <v>1</v>
      </c>
      <c r="V84" s="20" t="n">
        <v>2</v>
      </c>
      <c r="W84" s="20"/>
      <c r="X84" s="20" t="n">
        <v>15</v>
      </c>
      <c r="Y84" s="20" t="n">
        <v>2</v>
      </c>
      <c r="Z84" s="20"/>
      <c r="AA84" s="20"/>
      <c r="AB84" s="20"/>
      <c r="AC84" s="20" t="n">
        <v>0</v>
      </c>
      <c r="AD84" s="20" t="n">
        <v>5</v>
      </c>
      <c r="AE84" s="20" t="n">
        <v>340</v>
      </c>
    </row>
    <row r="85" customFormat="false" ht="16.5" hidden="false" customHeight="false" outlineLevel="0" collapsed="false">
      <c r="A85" s="20" t="n">
        <v>84</v>
      </c>
      <c r="B85" s="48" t="n">
        <v>2</v>
      </c>
      <c r="C85" s="49" t="n">
        <v>182</v>
      </c>
      <c r="D85" s="50" t="s">
        <v>133</v>
      </c>
      <c r="E85" s="15"/>
      <c r="F85" s="20" t="n">
        <v>1041</v>
      </c>
      <c r="G85" s="20" t="s">
        <v>33</v>
      </c>
      <c r="H85" s="20" t="n">
        <v>640</v>
      </c>
      <c r="I85" s="20" t="n">
        <v>19</v>
      </c>
      <c r="J85" s="20" t="n">
        <v>65</v>
      </c>
      <c r="K85" s="20" t="n">
        <v>12</v>
      </c>
      <c r="L85" s="20" t="n">
        <v>1</v>
      </c>
      <c r="M85" s="20" t="n">
        <v>44</v>
      </c>
      <c r="N85" s="20" t="n">
        <v>12</v>
      </c>
      <c r="O85" s="20" t="n">
        <v>2</v>
      </c>
      <c r="P85" s="20" t="n">
        <v>5</v>
      </c>
      <c r="Q85" s="20" t="n">
        <v>1</v>
      </c>
      <c r="R85" s="20" t="n">
        <v>169</v>
      </c>
      <c r="S85" s="20"/>
      <c r="T85" s="20" t="n">
        <v>0</v>
      </c>
      <c r="U85" s="20" t="n">
        <v>3</v>
      </c>
      <c r="V85" s="20" t="n">
        <v>1</v>
      </c>
      <c r="W85" s="20"/>
      <c r="X85" s="20" t="n">
        <v>23</v>
      </c>
      <c r="Y85" s="20" t="n">
        <v>0</v>
      </c>
      <c r="Z85" s="20"/>
      <c r="AA85" s="20"/>
      <c r="AB85" s="20"/>
      <c r="AC85" s="20" t="n">
        <v>0</v>
      </c>
      <c r="AD85" s="20" t="n">
        <v>3</v>
      </c>
      <c r="AE85" s="20" t="n">
        <v>360</v>
      </c>
    </row>
    <row r="86" customFormat="false" ht="16.5" hidden="false" customHeight="false" outlineLevel="0" collapsed="false">
      <c r="A86" s="20" t="n">
        <v>85</v>
      </c>
      <c r="B86" s="48" t="n">
        <v>2</v>
      </c>
      <c r="C86" s="49" t="n">
        <v>182</v>
      </c>
      <c r="D86" s="50" t="s">
        <v>133</v>
      </c>
      <c r="E86" s="15"/>
      <c r="F86" s="20" t="n">
        <v>1042</v>
      </c>
      <c r="G86" s="20" t="s">
        <v>33</v>
      </c>
      <c r="H86" s="20" t="n">
        <v>667</v>
      </c>
      <c r="I86" s="20" t="n">
        <v>35</v>
      </c>
      <c r="J86" s="20" t="n">
        <v>37</v>
      </c>
      <c r="K86" s="20" t="n">
        <v>38</v>
      </c>
      <c r="L86" s="20" t="n">
        <v>2</v>
      </c>
      <c r="M86" s="20" t="n">
        <v>152</v>
      </c>
      <c r="N86" s="20" t="n">
        <v>9</v>
      </c>
      <c r="O86" s="20" t="n">
        <v>1</v>
      </c>
      <c r="P86" s="20" t="n">
        <v>9</v>
      </c>
      <c r="Q86" s="20" t="n">
        <v>1</v>
      </c>
      <c r="R86" s="20" t="n">
        <v>58</v>
      </c>
      <c r="S86" s="20"/>
      <c r="T86" s="20" t="n">
        <v>1</v>
      </c>
      <c r="U86" s="20" t="n">
        <v>14</v>
      </c>
      <c r="V86" s="20" t="n">
        <v>1</v>
      </c>
      <c r="W86" s="20"/>
      <c r="X86" s="20" t="n">
        <v>31</v>
      </c>
      <c r="Y86" s="20" t="n">
        <v>1</v>
      </c>
      <c r="Z86" s="20"/>
      <c r="AA86" s="20"/>
      <c r="AB86" s="20"/>
      <c r="AC86" s="20" t="n">
        <v>0</v>
      </c>
      <c r="AD86" s="20" t="n">
        <v>5</v>
      </c>
      <c r="AE86" s="20" t="n">
        <v>395</v>
      </c>
    </row>
    <row r="87" customFormat="false" ht="16.5" hidden="false" customHeight="false" outlineLevel="0" collapsed="false">
      <c r="A87" s="20" t="n">
        <v>86</v>
      </c>
      <c r="B87" s="48" t="n">
        <v>2</v>
      </c>
      <c r="C87" s="49" t="n">
        <v>182</v>
      </c>
      <c r="D87" s="50" t="s">
        <v>133</v>
      </c>
      <c r="E87" s="15"/>
      <c r="F87" s="20" t="n">
        <v>1042</v>
      </c>
      <c r="G87" s="20" t="s">
        <v>34</v>
      </c>
      <c r="H87" s="20" t="n">
        <v>667</v>
      </c>
      <c r="I87" s="20" t="n">
        <v>34</v>
      </c>
      <c r="J87" s="20" t="n">
        <v>75</v>
      </c>
      <c r="K87" s="20" t="n">
        <v>36</v>
      </c>
      <c r="L87" s="20" t="n">
        <v>1</v>
      </c>
      <c r="M87" s="20" t="n">
        <v>134</v>
      </c>
      <c r="N87" s="20" t="n">
        <v>6</v>
      </c>
      <c r="O87" s="20" t="n">
        <v>2</v>
      </c>
      <c r="P87" s="20" t="n">
        <v>6</v>
      </c>
      <c r="Q87" s="20" t="n">
        <v>1</v>
      </c>
      <c r="R87" s="20" t="n">
        <v>63</v>
      </c>
      <c r="S87" s="20"/>
      <c r="T87" s="20" t="n">
        <v>0</v>
      </c>
      <c r="U87" s="20" t="n">
        <v>7</v>
      </c>
      <c r="V87" s="20" t="n">
        <v>1</v>
      </c>
      <c r="W87" s="20"/>
      <c r="X87" s="20" t="n">
        <v>27</v>
      </c>
      <c r="Y87" s="20" t="n">
        <v>0</v>
      </c>
      <c r="Z87" s="20"/>
      <c r="AA87" s="20"/>
      <c r="AB87" s="20"/>
      <c r="AC87" s="20" t="n">
        <v>0</v>
      </c>
      <c r="AD87" s="20" t="n">
        <v>12</v>
      </c>
      <c r="AE87" s="20" t="n">
        <v>405</v>
      </c>
    </row>
    <row r="88" customFormat="false" ht="16.5" hidden="false" customHeight="false" outlineLevel="0" collapsed="false">
      <c r="A88" s="20" t="n">
        <v>87</v>
      </c>
      <c r="B88" s="48" t="n">
        <v>2</v>
      </c>
      <c r="C88" s="49" t="n">
        <v>182</v>
      </c>
      <c r="D88" s="50" t="s">
        <v>133</v>
      </c>
      <c r="E88" s="15"/>
      <c r="F88" s="20" t="n">
        <v>1042</v>
      </c>
      <c r="G88" s="20" t="s">
        <v>35</v>
      </c>
      <c r="H88" s="20" t="n">
        <v>667</v>
      </c>
      <c r="I88" s="20" t="n">
        <v>29</v>
      </c>
      <c r="J88" s="20" t="n">
        <v>53</v>
      </c>
      <c r="K88" s="20" t="n">
        <v>39</v>
      </c>
      <c r="L88" s="20" t="n">
        <v>5</v>
      </c>
      <c r="M88" s="20" t="n">
        <v>139</v>
      </c>
      <c r="N88" s="20" t="n">
        <v>10</v>
      </c>
      <c r="O88" s="20" t="n">
        <v>2</v>
      </c>
      <c r="P88" s="20" t="n">
        <v>8</v>
      </c>
      <c r="Q88" s="20" t="n">
        <v>1</v>
      </c>
      <c r="R88" s="20" t="n">
        <v>57</v>
      </c>
      <c r="S88" s="20"/>
      <c r="T88" s="20" t="n">
        <v>1</v>
      </c>
      <c r="U88" s="20" t="n">
        <v>8</v>
      </c>
      <c r="V88" s="20" t="n">
        <v>2</v>
      </c>
      <c r="W88" s="20"/>
      <c r="X88" s="20" t="n">
        <v>27</v>
      </c>
      <c r="Y88" s="20" t="n">
        <v>0</v>
      </c>
      <c r="Z88" s="20"/>
      <c r="AA88" s="20"/>
      <c r="AB88" s="20"/>
      <c r="AC88" s="20" t="n">
        <v>0</v>
      </c>
      <c r="AD88" s="20" t="n">
        <v>15</v>
      </c>
      <c r="AE88" s="20" t="n">
        <v>396</v>
      </c>
    </row>
    <row r="89" customFormat="false" ht="16.5" hidden="false" customHeight="false" outlineLevel="0" collapsed="false">
      <c r="A89" s="20" t="n">
        <v>88</v>
      </c>
      <c r="B89" s="48" t="n">
        <v>2</v>
      </c>
      <c r="C89" s="49" t="n">
        <v>182</v>
      </c>
      <c r="D89" s="50" t="s">
        <v>133</v>
      </c>
      <c r="E89" s="15"/>
      <c r="F89" s="20" t="n">
        <v>1042</v>
      </c>
      <c r="G89" s="20" t="s">
        <v>137</v>
      </c>
      <c r="H89" s="20" t="n">
        <v>667</v>
      </c>
      <c r="I89" s="20" t="n">
        <v>46</v>
      </c>
      <c r="J89" s="20" t="n">
        <v>43</v>
      </c>
      <c r="K89" s="20" t="n">
        <v>39</v>
      </c>
      <c r="L89" s="20" t="n">
        <v>2</v>
      </c>
      <c r="M89" s="20" t="n">
        <v>139</v>
      </c>
      <c r="N89" s="20" t="n">
        <v>5</v>
      </c>
      <c r="O89" s="20" t="n">
        <v>6</v>
      </c>
      <c r="P89" s="20" t="n">
        <v>4</v>
      </c>
      <c r="Q89" s="20" t="n">
        <v>2</v>
      </c>
      <c r="R89" s="20" t="n">
        <v>50</v>
      </c>
      <c r="S89" s="20"/>
      <c r="T89" s="20" t="n">
        <v>0</v>
      </c>
      <c r="U89" s="20" t="n">
        <v>12</v>
      </c>
      <c r="V89" s="20" t="n">
        <v>0</v>
      </c>
      <c r="W89" s="20"/>
      <c r="X89" s="20" t="n">
        <v>30</v>
      </c>
      <c r="Y89" s="20" t="n">
        <v>1</v>
      </c>
      <c r="Z89" s="20"/>
      <c r="AA89" s="20"/>
      <c r="AB89" s="20"/>
      <c r="AC89" s="20" t="n">
        <v>0</v>
      </c>
      <c r="AD89" s="20" t="n">
        <v>9</v>
      </c>
      <c r="AE89" s="20" t="n">
        <v>388</v>
      </c>
    </row>
    <row r="90" customFormat="false" ht="16.5" hidden="false" customHeight="false" outlineLevel="0" collapsed="false">
      <c r="A90" s="20" t="n">
        <v>89</v>
      </c>
      <c r="B90" s="48" t="n">
        <v>2</v>
      </c>
      <c r="C90" s="49" t="n">
        <v>182</v>
      </c>
      <c r="D90" s="50" t="s">
        <v>133</v>
      </c>
      <c r="E90" s="15"/>
      <c r="F90" s="20" t="n">
        <v>1042</v>
      </c>
      <c r="G90" s="20" t="s">
        <v>138</v>
      </c>
      <c r="H90" s="20" t="n">
        <v>666</v>
      </c>
      <c r="I90" s="20" t="n">
        <v>35</v>
      </c>
      <c r="J90" s="20" t="n">
        <v>40</v>
      </c>
      <c r="K90" s="20" t="n">
        <v>49</v>
      </c>
      <c r="L90" s="20" t="n">
        <v>1</v>
      </c>
      <c r="M90" s="20" t="n">
        <v>161</v>
      </c>
      <c r="N90" s="20" t="n">
        <v>6</v>
      </c>
      <c r="O90" s="20" t="n">
        <v>3</v>
      </c>
      <c r="P90" s="20" t="n">
        <v>6</v>
      </c>
      <c r="Q90" s="20" t="n">
        <v>2</v>
      </c>
      <c r="R90" s="20" t="n">
        <v>40</v>
      </c>
      <c r="S90" s="20"/>
      <c r="T90" s="20" t="n">
        <v>4</v>
      </c>
      <c r="U90" s="20" t="n">
        <v>8</v>
      </c>
      <c r="V90" s="20" t="n">
        <v>1</v>
      </c>
      <c r="W90" s="20"/>
      <c r="X90" s="20" t="n">
        <v>32</v>
      </c>
      <c r="Y90" s="20" t="n">
        <v>0</v>
      </c>
      <c r="Z90" s="20"/>
      <c r="AA90" s="20"/>
      <c r="AB90" s="20"/>
      <c r="AC90" s="20" t="n">
        <v>0</v>
      </c>
      <c r="AD90" s="20" t="n">
        <v>8</v>
      </c>
      <c r="AE90" s="20" t="n">
        <v>396</v>
      </c>
    </row>
    <row r="91" customFormat="false" ht="16.5" hidden="false" customHeight="false" outlineLevel="0" collapsed="false">
      <c r="A91" s="20" t="n">
        <v>90</v>
      </c>
      <c r="B91" s="48" t="n">
        <v>2</v>
      </c>
      <c r="C91" s="49" t="n">
        <v>182</v>
      </c>
      <c r="D91" s="50" t="s">
        <v>133</v>
      </c>
      <c r="E91" s="15"/>
      <c r="F91" s="20" t="n">
        <v>1042</v>
      </c>
      <c r="G91" s="20" t="s">
        <v>139</v>
      </c>
      <c r="H91" s="20" t="n">
        <v>666</v>
      </c>
      <c r="I91" s="20" t="n">
        <v>45</v>
      </c>
      <c r="J91" s="20" t="n">
        <v>62</v>
      </c>
      <c r="K91" s="20" t="n">
        <v>31</v>
      </c>
      <c r="L91" s="20" t="n">
        <v>0</v>
      </c>
      <c r="M91" s="20" t="n">
        <v>134</v>
      </c>
      <c r="N91" s="20" t="n">
        <v>5</v>
      </c>
      <c r="O91" s="20" t="n">
        <v>2</v>
      </c>
      <c r="P91" s="20" t="n">
        <v>9</v>
      </c>
      <c r="Q91" s="20" t="n">
        <v>2</v>
      </c>
      <c r="R91" s="20" t="n">
        <v>58</v>
      </c>
      <c r="S91" s="20"/>
      <c r="T91" s="20" t="n">
        <v>3</v>
      </c>
      <c r="U91" s="20" t="n">
        <v>9</v>
      </c>
      <c r="V91" s="20" t="n">
        <v>2</v>
      </c>
      <c r="W91" s="20"/>
      <c r="X91" s="20" t="n">
        <v>27</v>
      </c>
      <c r="Y91" s="20" t="n">
        <v>0</v>
      </c>
      <c r="Z91" s="20"/>
      <c r="AA91" s="20"/>
      <c r="AB91" s="20"/>
      <c r="AC91" s="20" t="n">
        <v>3</v>
      </c>
      <c r="AD91" s="20" t="n">
        <v>5</v>
      </c>
      <c r="AE91" s="20" t="n">
        <v>397</v>
      </c>
    </row>
    <row r="92" customFormat="false" ht="16.5" hidden="false" customHeight="false" outlineLevel="0" collapsed="false">
      <c r="A92" s="20" t="n">
        <v>91</v>
      </c>
      <c r="B92" s="48" t="n">
        <v>2</v>
      </c>
      <c r="C92" s="49" t="n">
        <v>182</v>
      </c>
      <c r="D92" s="50" t="s">
        <v>133</v>
      </c>
      <c r="E92" s="15"/>
      <c r="F92" s="20" t="n">
        <v>1042</v>
      </c>
      <c r="G92" s="20" t="s">
        <v>140</v>
      </c>
      <c r="H92" s="20" t="n">
        <v>666</v>
      </c>
      <c r="I92" s="20" t="n">
        <v>26</v>
      </c>
      <c r="J92" s="20" t="n">
        <v>48</v>
      </c>
      <c r="K92" s="20" t="n">
        <v>35</v>
      </c>
      <c r="L92" s="20" t="n">
        <v>5</v>
      </c>
      <c r="M92" s="20" t="n">
        <v>152</v>
      </c>
      <c r="N92" s="20" t="n">
        <v>7</v>
      </c>
      <c r="O92" s="20" t="n">
        <v>1</v>
      </c>
      <c r="P92" s="20" t="n">
        <v>7</v>
      </c>
      <c r="Q92" s="20" t="n">
        <v>1</v>
      </c>
      <c r="R92" s="20" t="n">
        <v>43</v>
      </c>
      <c r="S92" s="20"/>
      <c r="T92" s="20" t="n">
        <v>1</v>
      </c>
      <c r="U92" s="20" t="n">
        <v>14</v>
      </c>
      <c r="V92" s="20" t="n">
        <v>2</v>
      </c>
      <c r="W92" s="20"/>
      <c r="X92" s="20" t="n">
        <v>24</v>
      </c>
      <c r="Y92" s="20" t="n">
        <v>0</v>
      </c>
      <c r="Z92" s="20"/>
      <c r="AA92" s="20"/>
      <c r="AB92" s="20"/>
      <c r="AC92" s="20" t="n">
        <v>0</v>
      </c>
      <c r="AD92" s="20" t="n">
        <v>14</v>
      </c>
      <c r="AE92" s="20" t="n">
        <v>380</v>
      </c>
    </row>
    <row r="93" customFormat="false" ht="16.5" hidden="false" customHeight="false" outlineLevel="0" collapsed="false">
      <c r="A93" s="20" t="n">
        <v>92</v>
      </c>
      <c r="B93" s="48" t="n">
        <v>2</v>
      </c>
      <c r="C93" s="49" t="n">
        <v>182</v>
      </c>
      <c r="D93" s="50" t="s">
        <v>133</v>
      </c>
      <c r="E93" s="15"/>
      <c r="F93" s="20" t="n">
        <v>1042</v>
      </c>
      <c r="G93" s="20" t="s">
        <v>62</v>
      </c>
      <c r="H93" s="20" t="n">
        <v>616</v>
      </c>
      <c r="I93" s="20" t="n">
        <v>20</v>
      </c>
      <c r="J93" s="20" t="n">
        <v>66</v>
      </c>
      <c r="K93" s="20" t="n">
        <v>24</v>
      </c>
      <c r="L93" s="20" t="n">
        <v>0</v>
      </c>
      <c r="M93" s="20" t="n">
        <v>155</v>
      </c>
      <c r="N93" s="20" t="n">
        <v>9</v>
      </c>
      <c r="O93" s="20" t="n">
        <v>3</v>
      </c>
      <c r="P93" s="20" t="n">
        <v>9</v>
      </c>
      <c r="Q93" s="20" t="n">
        <v>1</v>
      </c>
      <c r="R93" s="20" t="n">
        <v>36</v>
      </c>
      <c r="S93" s="20"/>
      <c r="T93" s="20" t="n">
        <v>0</v>
      </c>
      <c r="U93" s="20" t="n">
        <v>13</v>
      </c>
      <c r="V93" s="20" t="n">
        <v>2</v>
      </c>
      <c r="W93" s="20"/>
      <c r="X93" s="20" t="n">
        <v>10</v>
      </c>
      <c r="Y93" s="20" t="n">
        <v>2</v>
      </c>
      <c r="Z93" s="20"/>
      <c r="AA93" s="20"/>
      <c r="AB93" s="20"/>
      <c r="AC93" s="20" t="n">
        <v>0</v>
      </c>
      <c r="AD93" s="20" t="n">
        <v>17</v>
      </c>
      <c r="AE93" s="20" t="n">
        <v>367</v>
      </c>
    </row>
    <row r="94" customFormat="false" ht="16.5" hidden="false" customHeight="false" outlineLevel="0" collapsed="false">
      <c r="A94" s="20" t="n">
        <v>93</v>
      </c>
      <c r="B94" s="48" t="n">
        <v>2</v>
      </c>
      <c r="C94" s="49" t="n">
        <v>182</v>
      </c>
      <c r="D94" s="50" t="s">
        <v>133</v>
      </c>
      <c r="E94" s="15"/>
      <c r="F94" s="20" t="n">
        <v>1042</v>
      </c>
      <c r="G94" s="20" t="s">
        <v>75</v>
      </c>
      <c r="H94" s="20" t="n">
        <v>615</v>
      </c>
      <c r="I94" s="20" t="n">
        <v>23</v>
      </c>
      <c r="J94" s="20" t="n">
        <v>75</v>
      </c>
      <c r="K94" s="20" t="n">
        <v>20</v>
      </c>
      <c r="L94" s="20" t="n">
        <v>1</v>
      </c>
      <c r="M94" s="20" t="n">
        <v>136</v>
      </c>
      <c r="N94" s="20" t="n">
        <v>10</v>
      </c>
      <c r="O94" s="20" t="n">
        <v>1</v>
      </c>
      <c r="P94" s="20" t="n">
        <v>5</v>
      </c>
      <c r="Q94" s="20" t="n">
        <v>1</v>
      </c>
      <c r="R94" s="20" t="n">
        <v>38</v>
      </c>
      <c r="S94" s="20"/>
      <c r="T94" s="20" t="n">
        <v>1</v>
      </c>
      <c r="U94" s="20" t="n">
        <v>8</v>
      </c>
      <c r="V94" s="20" t="n">
        <v>4</v>
      </c>
      <c r="W94" s="20"/>
      <c r="X94" s="20" t="n">
        <v>19</v>
      </c>
      <c r="Y94" s="20" t="n">
        <v>1</v>
      </c>
      <c r="Z94" s="20"/>
      <c r="AA94" s="20"/>
      <c r="AB94" s="20"/>
      <c r="AC94" s="20" t="n">
        <v>0</v>
      </c>
      <c r="AD94" s="20" t="n">
        <v>8</v>
      </c>
      <c r="AE94" s="20" t="n">
        <v>351</v>
      </c>
    </row>
    <row r="95" customFormat="false" ht="16.5" hidden="false" customHeight="false" outlineLevel="0" collapsed="false">
      <c r="A95" s="20" t="n">
        <v>94</v>
      </c>
      <c r="B95" s="48" t="n">
        <v>2</v>
      </c>
      <c r="C95" s="49" t="n">
        <v>182</v>
      </c>
      <c r="D95" s="50" t="s">
        <v>133</v>
      </c>
      <c r="E95" s="15"/>
      <c r="F95" s="20" t="n">
        <v>1042</v>
      </c>
      <c r="G95" s="20" t="s">
        <v>134</v>
      </c>
      <c r="H95" s="20" t="n">
        <v>615</v>
      </c>
      <c r="I95" s="20" t="n">
        <v>12</v>
      </c>
      <c r="J95" s="20" t="n">
        <v>70</v>
      </c>
      <c r="K95" s="20" t="n">
        <v>20</v>
      </c>
      <c r="L95" s="20" t="n">
        <v>4</v>
      </c>
      <c r="M95" s="20" t="n">
        <v>146</v>
      </c>
      <c r="N95" s="20" t="n">
        <v>1</v>
      </c>
      <c r="O95" s="20" t="n">
        <v>1</v>
      </c>
      <c r="P95" s="20" t="n">
        <v>7</v>
      </c>
      <c r="Q95" s="20" t="n">
        <v>2</v>
      </c>
      <c r="R95" s="20" t="n">
        <v>57</v>
      </c>
      <c r="S95" s="20"/>
      <c r="T95" s="20" t="n">
        <v>0</v>
      </c>
      <c r="U95" s="20" t="n">
        <v>3</v>
      </c>
      <c r="V95" s="20" t="n">
        <v>2</v>
      </c>
      <c r="W95" s="20"/>
      <c r="X95" s="20" t="n">
        <v>23</v>
      </c>
      <c r="Y95" s="20" t="n">
        <v>4</v>
      </c>
      <c r="Z95" s="20"/>
      <c r="AA95" s="20"/>
      <c r="AB95" s="20"/>
      <c r="AC95" s="20" t="n">
        <v>0</v>
      </c>
      <c r="AD95" s="20" t="n">
        <v>14</v>
      </c>
      <c r="AE95" s="20" t="n">
        <v>366</v>
      </c>
    </row>
    <row r="96" customFormat="false" ht="16.5" hidden="false" customHeight="false" outlineLevel="0" collapsed="false">
      <c r="A96" s="20" t="n">
        <v>95</v>
      </c>
      <c r="B96" s="48" t="n">
        <v>2</v>
      </c>
      <c r="C96" s="49" t="n">
        <v>182</v>
      </c>
      <c r="D96" s="50" t="s">
        <v>133</v>
      </c>
      <c r="E96" s="15"/>
      <c r="F96" s="20" t="n">
        <v>1043</v>
      </c>
      <c r="G96" s="20" t="s">
        <v>33</v>
      </c>
      <c r="H96" s="20" t="n">
        <v>503</v>
      </c>
      <c r="I96" s="20" t="n">
        <v>11</v>
      </c>
      <c r="J96" s="20" t="n">
        <v>41</v>
      </c>
      <c r="K96" s="20" t="n">
        <v>12</v>
      </c>
      <c r="L96" s="20" t="n">
        <v>1</v>
      </c>
      <c r="M96" s="20" t="n">
        <v>60</v>
      </c>
      <c r="N96" s="20" t="n">
        <v>27</v>
      </c>
      <c r="O96" s="20" t="n">
        <v>2</v>
      </c>
      <c r="P96" s="20" t="n">
        <v>12</v>
      </c>
      <c r="Q96" s="20" t="n">
        <v>4</v>
      </c>
      <c r="R96" s="20" t="n">
        <v>56</v>
      </c>
      <c r="S96" s="20"/>
      <c r="T96" s="20" t="n">
        <v>2</v>
      </c>
      <c r="U96" s="20" t="n">
        <v>1</v>
      </c>
      <c r="V96" s="20" t="n">
        <v>0</v>
      </c>
      <c r="W96" s="20"/>
      <c r="X96" s="20" t="n">
        <v>49</v>
      </c>
      <c r="Y96" s="20" t="n">
        <v>2</v>
      </c>
      <c r="Z96" s="20"/>
      <c r="AA96" s="20"/>
      <c r="AB96" s="20"/>
      <c r="AC96" s="20" t="n">
        <v>0</v>
      </c>
      <c r="AD96" s="20" t="n">
        <v>7</v>
      </c>
      <c r="AE96" s="20" t="n">
        <v>287</v>
      </c>
    </row>
    <row r="97" customFormat="false" ht="16.5" hidden="false" customHeight="false" outlineLevel="0" collapsed="false">
      <c r="A97" s="20" t="n">
        <v>96</v>
      </c>
      <c r="B97" s="48" t="n">
        <v>2</v>
      </c>
      <c r="C97" s="49" t="n">
        <v>182</v>
      </c>
      <c r="D97" s="50" t="s">
        <v>133</v>
      </c>
      <c r="E97" s="15"/>
      <c r="F97" s="20" t="n">
        <v>1043</v>
      </c>
      <c r="G97" s="20" t="s">
        <v>34</v>
      </c>
      <c r="H97" s="20" t="n">
        <v>503</v>
      </c>
      <c r="I97" s="20" t="n">
        <v>24</v>
      </c>
      <c r="J97" s="20" t="n">
        <v>64</v>
      </c>
      <c r="K97" s="20" t="n">
        <v>24</v>
      </c>
      <c r="L97" s="20" t="n">
        <v>8</v>
      </c>
      <c r="M97" s="20" t="n">
        <v>77</v>
      </c>
      <c r="N97" s="20" t="n">
        <v>16</v>
      </c>
      <c r="O97" s="20" t="n">
        <v>0</v>
      </c>
      <c r="P97" s="20" t="n">
        <v>5</v>
      </c>
      <c r="Q97" s="20" t="n">
        <v>0</v>
      </c>
      <c r="R97" s="20" t="n">
        <v>61</v>
      </c>
      <c r="S97" s="20"/>
      <c r="T97" s="20" t="n">
        <v>0</v>
      </c>
      <c r="U97" s="20" t="n">
        <v>1</v>
      </c>
      <c r="V97" s="20" t="n">
        <v>0</v>
      </c>
      <c r="W97" s="20"/>
      <c r="X97" s="20" t="n">
        <v>26</v>
      </c>
      <c r="Y97" s="20" t="n">
        <v>2</v>
      </c>
      <c r="Z97" s="20"/>
      <c r="AA97" s="20"/>
      <c r="AB97" s="20"/>
      <c r="AC97" s="20" t="n">
        <v>0</v>
      </c>
      <c r="AD97" s="20" t="n">
        <v>10</v>
      </c>
      <c r="AE97" s="20" t="n">
        <v>318</v>
      </c>
    </row>
    <row r="98" customFormat="false" ht="16.5" hidden="false" customHeight="false" outlineLevel="0" collapsed="false">
      <c r="A98" s="20" t="n">
        <v>97</v>
      </c>
      <c r="B98" s="48" t="n">
        <v>2</v>
      </c>
      <c r="C98" s="49" t="n">
        <v>182</v>
      </c>
      <c r="D98" s="50" t="s">
        <v>133</v>
      </c>
      <c r="E98" s="15"/>
      <c r="F98" s="20" t="n">
        <v>1043</v>
      </c>
      <c r="G98" s="20" t="s">
        <v>35</v>
      </c>
      <c r="H98" s="20" t="n">
        <v>502</v>
      </c>
      <c r="I98" s="20" t="n">
        <v>28</v>
      </c>
      <c r="J98" s="20" t="n">
        <v>64</v>
      </c>
      <c r="K98" s="20" t="n">
        <v>17</v>
      </c>
      <c r="L98" s="20" t="n">
        <v>4</v>
      </c>
      <c r="M98" s="20" t="n">
        <v>76</v>
      </c>
      <c r="N98" s="20" t="n">
        <v>28</v>
      </c>
      <c r="O98" s="20" t="n">
        <v>0</v>
      </c>
      <c r="P98" s="20" t="n">
        <v>5</v>
      </c>
      <c r="Q98" s="20" t="n">
        <v>0</v>
      </c>
      <c r="R98" s="20" t="n">
        <v>35</v>
      </c>
      <c r="S98" s="20"/>
      <c r="T98" s="20" t="n">
        <v>1</v>
      </c>
      <c r="U98" s="20" t="n">
        <v>1</v>
      </c>
      <c r="V98" s="20" t="n">
        <v>1</v>
      </c>
      <c r="W98" s="20"/>
      <c r="X98" s="20" t="n">
        <v>35</v>
      </c>
      <c r="Y98" s="20" t="n">
        <v>1</v>
      </c>
      <c r="Z98" s="20"/>
      <c r="AA98" s="20"/>
      <c r="AB98" s="20"/>
      <c r="AC98" s="20" t="n">
        <v>0</v>
      </c>
      <c r="AD98" s="20" t="n">
        <v>8</v>
      </c>
      <c r="AE98" s="20" t="n">
        <v>304</v>
      </c>
    </row>
    <row r="99" customFormat="false" ht="16.5" hidden="false" customHeight="false" outlineLevel="0" collapsed="false">
      <c r="A99" s="20" t="n">
        <v>98</v>
      </c>
      <c r="B99" s="48" t="n">
        <v>2</v>
      </c>
      <c r="C99" s="49" t="n">
        <v>182</v>
      </c>
      <c r="D99" s="50" t="s">
        <v>133</v>
      </c>
      <c r="E99" s="15"/>
      <c r="F99" s="20" t="n">
        <v>1044</v>
      </c>
      <c r="G99" s="20" t="s">
        <v>33</v>
      </c>
      <c r="H99" s="20" t="n">
        <v>689</v>
      </c>
      <c r="I99" s="20" t="n">
        <v>29</v>
      </c>
      <c r="J99" s="20" t="n">
        <v>70</v>
      </c>
      <c r="K99" s="20" t="n">
        <v>30</v>
      </c>
      <c r="L99" s="20" t="n">
        <v>10</v>
      </c>
      <c r="M99" s="20" t="n">
        <v>89</v>
      </c>
      <c r="N99" s="20" t="n">
        <v>22</v>
      </c>
      <c r="O99" s="20" t="n">
        <v>2</v>
      </c>
      <c r="P99" s="20" t="n">
        <v>7</v>
      </c>
      <c r="Q99" s="20" t="n">
        <v>3</v>
      </c>
      <c r="R99" s="20" t="n">
        <v>73</v>
      </c>
      <c r="S99" s="20"/>
      <c r="T99" s="20" t="n">
        <v>7</v>
      </c>
      <c r="U99" s="20" t="n">
        <v>1</v>
      </c>
      <c r="V99" s="20" t="n">
        <v>2</v>
      </c>
      <c r="W99" s="20"/>
      <c r="X99" s="20" t="n">
        <v>23</v>
      </c>
      <c r="Y99" s="20" t="n">
        <v>0</v>
      </c>
      <c r="Z99" s="20"/>
      <c r="AA99" s="20"/>
      <c r="AB99" s="20"/>
      <c r="AC99" s="20" t="n">
        <v>0</v>
      </c>
      <c r="AD99" s="20" t="n">
        <v>4</v>
      </c>
      <c r="AE99" s="20" t="n">
        <v>372</v>
      </c>
    </row>
    <row r="100" customFormat="false" ht="16.5" hidden="false" customHeight="false" outlineLevel="0" collapsed="false">
      <c r="A100" s="20" t="n">
        <v>99</v>
      </c>
      <c r="B100" s="48" t="n">
        <v>2</v>
      </c>
      <c r="C100" s="49" t="n">
        <v>182</v>
      </c>
      <c r="D100" s="50" t="s">
        <v>133</v>
      </c>
      <c r="E100" s="15"/>
      <c r="F100" s="20" t="n">
        <v>1044</v>
      </c>
      <c r="G100" s="20" t="s">
        <v>34</v>
      </c>
      <c r="H100" s="20" t="n">
        <v>689</v>
      </c>
      <c r="I100" s="20" t="n">
        <v>33</v>
      </c>
      <c r="J100" s="20" t="n">
        <v>61</v>
      </c>
      <c r="K100" s="20" t="n">
        <v>25</v>
      </c>
      <c r="L100" s="20" t="n">
        <v>5</v>
      </c>
      <c r="M100" s="20" t="n">
        <v>87</v>
      </c>
      <c r="N100" s="20" t="n">
        <v>31</v>
      </c>
      <c r="O100" s="20" t="n">
        <v>0</v>
      </c>
      <c r="P100" s="20" t="n">
        <v>4</v>
      </c>
      <c r="Q100" s="20" t="n">
        <v>1</v>
      </c>
      <c r="R100" s="20" t="n">
        <v>64</v>
      </c>
      <c r="S100" s="20"/>
      <c r="T100" s="20" t="n">
        <v>4</v>
      </c>
      <c r="U100" s="20" t="n">
        <v>3</v>
      </c>
      <c r="V100" s="20" t="n">
        <v>1</v>
      </c>
      <c r="W100" s="20"/>
      <c r="X100" s="20" t="n">
        <v>21</v>
      </c>
      <c r="Y100" s="20" t="n">
        <v>1</v>
      </c>
      <c r="Z100" s="20"/>
      <c r="AA100" s="20"/>
      <c r="AB100" s="20"/>
      <c r="AC100" s="20" t="n">
        <v>0</v>
      </c>
      <c r="AD100" s="20" t="n">
        <v>10</v>
      </c>
      <c r="AE100" s="20" t="n">
        <v>351</v>
      </c>
    </row>
    <row r="101" customFormat="false" ht="16.5" hidden="false" customHeight="false" outlineLevel="0" collapsed="false">
      <c r="A101" s="20" t="n">
        <v>100</v>
      </c>
      <c r="B101" s="48" t="n">
        <v>2</v>
      </c>
      <c r="C101" s="49" t="n">
        <v>182</v>
      </c>
      <c r="D101" s="50" t="s">
        <v>133</v>
      </c>
      <c r="E101" s="15"/>
      <c r="F101" s="20" t="n">
        <v>1045</v>
      </c>
      <c r="G101" s="20" t="s">
        <v>33</v>
      </c>
      <c r="H101" s="20" t="n">
        <v>643</v>
      </c>
      <c r="I101" s="20" t="n">
        <v>45</v>
      </c>
      <c r="J101" s="20" t="n">
        <v>102</v>
      </c>
      <c r="K101" s="20" t="n">
        <v>29</v>
      </c>
      <c r="L101" s="20" t="n">
        <v>5</v>
      </c>
      <c r="M101" s="20" t="n">
        <v>69</v>
      </c>
      <c r="N101" s="20" t="n">
        <v>15</v>
      </c>
      <c r="O101" s="20" t="n">
        <v>0</v>
      </c>
      <c r="P101" s="20" t="n">
        <v>4</v>
      </c>
      <c r="Q101" s="20" t="n">
        <v>3</v>
      </c>
      <c r="R101" s="20" t="n">
        <v>67</v>
      </c>
      <c r="S101" s="20"/>
      <c r="T101" s="20" t="n">
        <v>3</v>
      </c>
      <c r="U101" s="20" t="n">
        <v>7</v>
      </c>
      <c r="V101" s="20" t="n">
        <v>1</v>
      </c>
      <c r="W101" s="20"/>
      <c r="X101" s="20" t="n">
        <v>1</v>
      </c>
      <c r="Y101" s="20" t="n">
        <v>1</v>
      </c>
      <c r="Z101" s="20"/>
      <c r="AA101" s="20"/>
      <c r="AB101" s="20"/>
      <c r="AC101" s="20" t="n">
        <v>0</v>
      </c>
      <c r="AD101" s="20" t="n">
        <v>5</v>
      </c>
      <c r="AE101" s="20" t="n">
        <v>357</v>
      </c>
    </row>
    <row r="102" customFormat="false" ht="16.5" hidden="false" customHeight="false" outlineLevel="0" collapsed="false">
      <c r="A102" s="20" t="n">
        <v>101</v>
      </c>
      <c r="B102" s="48" t="n">
        <v>2</v>
      </c>
      <c r="C102" s="49" t="n">
        <v>182</v>
      </c>
      <c r="D102" s="50" t="s">
        <v>133</v>
      </c>
      <c r="E102" s="15"/>
      <c r="F102" s="20" t="n">
        <v>1045</v>
      </c>
      <c r="G102" s="20" t="s">
        <v>34</v>
      </c>
      <c r="H102" s="20" t="n">
        <v>642</v>
      </c>
      <c r="I102" s="20" t="n">
        <v>43</v>
      </c>
      <c r="J102" s="20" t="n">
        <v>89</v>
      </c>
      <c r="K102" s="20" t="n">
        <v>28</v>
      </c>
      <c r="L102" s="20" t="n">
        <v>4</v>
      </c>
      <c r="M102" s="20" t="n">
        <v>103</v>
      </c>
      <c r="N102" s="20" t="n">
        <v>14</v>
      </c>
      <c r="O102" s="20" t="n">
        <v>0</v>
      </c>
      <c r="P102" s="20" t="n">
        <v>6</v>
      </c>
      <c r="Q102" s="20" t="n">
        <v>3</v>
      </c>
      <c r="R102" s="20" t="n">
        <v>60</v>
      </c>
      <c r="S102" s="20"/>
      <c r="T102" s="20" t="n">
        <v>1</v>
      </c>
      <c r="U102" s="20" t="n">
        <v>10</v>
      </c>
      <c r="V102" s="20" t="n">
        <v>0</v>
      </c>
      <c r="W102" s="20"/>
      <c r="X102" s="20" t="n">
        <v>18</v>
      </c>
      <c r="Y102" s="20" t="n">
        <v>3</v>
      </c>
      <c r="Z102" s="20"/>
      <c r="AA102" s="20"/>
      <c r="AB102" s="20"/>
      <c r="AC102" s="20" t="n">
        <v>0</v>
      </c>
      <c r="AD102" s="20" t="n">
        <v>5</v>
      </c>
      <c r="AE102" s="20" t="n">
        <v>387</v>
      </c>
    </row>
    <row r="103" customFormat="false" ht="16.5" hidden="false" customHeight="false" outlineLevel="0" collapsed="false">
      <c r="A103" s="20" t="n">
        <v>102</v>
      </c>
      <c r="B103" s="48" t="n">
        <v>2</v>
      </c>
      <c r="C103" s="49" t="n">
        <v>182</v>
      </c>
      <c r="D103" s="50" t="s">
        <v>133</v>
      </c>
      <c r="E103" s="15"/>
      <c r="F103" s="20" t="n">
        <v>1046</v>
      </c>
      <c r="G103" s="20" t="s">
        <v>33</v>
      </c>
      <c r="H103" s="20" t="n">
        <v>436</v>
      </c>
      <c r="I103" s="20" t="n">
        <v>34</v>
      </c>
      <c r="J103" s="20" t="n">
        <v>55</v>
      </c>
      <c r="K103" s="20" t="n">
        <v>46</v>
      </c>
      <c r="L103" s="20" t="n">
        <v>1</v>
      </c>
      <c r="M103" s="20" t="n">
        <v>59</v>
      </c>
      <c r="N103" s="20" t="n">
        <v>20</v>
      </c>
      <c r="O103" s="20" t="n">
        <v>1</v>
      </c>
      <c r="P103" s="20" t="n">
        <v>0</v>
      </c>
      <c r="Q103" s="20" t="n">
        <v>5</v>
      </c>
      <c r="R103" s="20" t="n">
        <v>12</v>
      </c>
      <c r="S103" s="20"/>
      <c r="T103" s="20" t="n">
        <v>2</v>
      </c>
      <c r="U103" s="20" t="n">
        <v>9</v>
      </c>
      <c r="V103" s="20" t="n">
        <v>1</v>
      </c>
      <c r="W103" s="20"/>
      <c r="X103" s="20" t="n">
        <v>9</v>
      </c>
      <c r="Y103" s="20" t="n">
        <v>0</v>
      </c>
      <c r="Z103" s="20"/>
      <c r="AA103" s="20"/>
      <c r="AB103" s="20"/>
      <c r="AC103" s="20" t="n">
        <v>0</v>
      </c>
      <c r="AD103" s="20" t="n">
        <v>7</v>
      </c>
      <c r="AE103" s="20" t="n">
        <v>261</v>
      </c>
    </row>
    <row r="104" customFormat="false" ht="16.5" hidden="false" customHeight="false" outlineLevel="0" collapsed="false">
      <c r="A104" s="20" t="n">
        <v>103</v>
      </c>
      <c r="B104" s="48" t="n">
        <v>2</v>
      </c>
      <c r="C104" s="49" t="n">
        <v>182</v>
      </c>
      <c r="D104" s="50" t="s">
        <v>133</v>
      </c>
      <c r="E104" s="15"/>
      <c r="F104" s="20" t="n">
        <v>1046</v>
      </c>
      <c r="G104" s="20" t="s">
        <v>34</v>
      </c>
      <c r="H104" s="20" t="n">
        <v>435</v>
      </c>
      <c r="I104" s="20" t="n">
        <v>23</v>
      </c>
      <c r="J104" s="20" t="n">
        <v>40</v>
      </c>
      <c r="K104" s="20" t="n">
        <v>40</v>
      </c>
      <c r="L104" s="20" t="n">
        <v>1</v>
      </c>
      <c r="M104" s="20" t="n">
        <v>62</v>
      </c>
      <c r="N104" s="20" t="n">
        <v>22</v>
      </c>
      <c r="O104" s="20" t="n">
        <v>4</v>
      </c>
      <c r="P104" s="20" t="n">
        <v>2</v>
      </c>
      <c r="Q104" s="20" t="n">
        <v>5</v>
      </c>
      <c r="R104" s="20" t="n">
        <v>22</v>
      </c>
      <c r="S104" s="20"/>
      <c r="T104" s="20" t="n">
        <v>8</v>
      </c>
      <c r="U104" s="20" t="n">
        <v>5</v>
      </c>
      <c r="V104" s="20" t="n">
        <v>2</v>
      </c>
      <c r="W104" s="20"/>
      <c r="X104" s="20" t="n">
        <v>11</v>
      </c>
      <c r="Y104" s="20" t="n">
        <v>4</v>
      </c>
      <c r="Z104" s="20"/>
      <c r="AA104" s="20"/>
      <c r="AB104" s="20"/>
      <c r="AC104" s="20" t="n">
        <v>0</v>
      </c>
      <c r="AD104" s="20" t="n">
        <v>9</v>
      </c>
      <c r="AE104" s="20" t="n">
        <v>260</v>
      </c>
    </row>
    <row r="105" customFormat="false" ht="16.5" hidden="false" customHeight="false" outlineLevel="0" collapsed="false">
      <c r="A105" s="20" t="n">
        <v>104</v>
      </c>
      <c r="B105" s="48" t="n">
        <v>2</v>
      </c>
      <c r="C105" s="49" t="n">
        <v>182</v>
      </c>
      <c r="D105" s="50" t="s">
        <v>133</v>
      </c>
      <c r="E105" s="15"/>
      <c r="F105" s="20" t="n">
        <v>1047</v>
      </c>
      <c r="G105" s="20" t="s">
        <v>33</v>
      </c>
      <c r="H105" s="20" t="n">
        <v>730</v>
      </c>
      <c r="I105" s="20" t="n">
        <v>84</v>
      </c>
      <c r="J105" s="20" t="n">
        <v>76</v>
      </c>
      <c r="K105" s="20" t="n">
        <v>50</v>
      </c>
      <c r="L105" s="20" t="n">
        <v>7</v>
      </c>
      <c r="M105" s="20" t="n">
        <v>69</v>
      </c>
      <c r="N105" s="20" t="n">
        <v>38</v>
      </c>
      <c r="O105" s="20" t="n">
        <v>0</v>
      </c>
      <c r="P105" s="20" t="n">
        <v>3</v>
      </c>
      <c r="Q105" s="20" t="n">
        <v>16</v>
      </c>
      <c r="R105" s="20" t="n">
        <v>55</v>
      </c>
      <c r="S105" s="20"/>
      <c r="T105" s="20" t="n">
        <v>9</v>
      </c>
      <c r="U105" s="20" t="n">
        <v>13</v>
      </c>
      <c r="V105" s="20" t="n">
        <v>1</v>
      </c>
      <c r="W105" s="20"/>
      <c r="X105" s="20" t="n">
        <v>39</v>
      </c>
      <c r="Y105" s="20" t="n">
        <v>1</v>
      </c>
      <c r="Z105" s="20"/>
      <c r="AA105" s="20"/>
      <c r="AB105" s="20"/>
      <c r="AC105" s="20" t="n">
        <v>0</v>
      </c>
      <c r="AD105" s="20" t="n">
        <v>8</v>
      </c>
      <c r="AE105" s="20" t="n">
        <v>469</v>
      </c>
    </row>
    <row r="106" customFormat="false" ht="16.5" hidden="false" customHeight="false" outlineLevel="0" collapsed="false">
      <c r="A106" s="20" t="n">
        <v>105</v>
      </c>
      <c r="B106" s="48" t="n">
        <v>2</v>
      </c>
      <c r="C106" s="49" t="n">
        <v>182</v>
      </c>
      <c r="D106" s="50" t="s">
        <v>133</v>
      </c>
      <c r="E106" s="15"/>
      <c r="F106" s="20" t="n">
        <v>1048</v>
      </c>
      <c r="G106" s="20" t="s">
        <v>33</v>
      </c>
      <c r="H106" s="20" t="n">
        <v>573</v>
      </c>
      <c r="I106" s="20" t="n">
        <v>45</v>
      </c>
      <c r="J106" s="20" t="n">
        <v>45</v>
      </c>
      <c r="K106" s="20" t="n">
        <v>25</v>
      </c>
      <c r="L106" s="20" t="n">
        <v>2</v>
      </c>
      <c r="M106" s="20" t="n">
        <v>108</v>
      </c>
      <c r="N106" s="20" t="n">
        <v>7</v>
      </c>
      <c r="O106" s="20" t="n">
        <v>0</v>
      </c>
      <c r="P106" s="20" t="n">
        <v>4</v>
      </c>
      <c r="Q106" s="20" t="n">
        <v>3</v>
      </c>
      <c r="R106" s="20" t="n">
        <v>78</v>
      </c>
      <c r="S106" s="20"/>
      <c r="T106" s="20" t="n">
        <v>1</v>
      </c>
      <c r="U106" s="20" t="n">
        <v>6</v>
      </c>
      <c r="V106" s="20" t="n">
        <v>0</v>
      </c>
      <c r="W106" s="20"/>
      <c r="X106" s="20" t="n">
        <v>30</v>
      </c>
      <c r="Y106" s="20" t="n">
        <v>2</v>
      </c>
      <c r="Z106" s="20"/>
      <c r="AA106" s="20"/>
      <c r="AB106" s="20"/>
      <c r="AC106" s="20" t="n">
        <v>0</v>
      </c>
      <c r="AD106" s="20" t="n">
        <v>8</v>
      </c>
      <c r="AE106" s="20" t="n">
        <v>364</v>
      </c>
    </row>
    <row r="107" customFormat="false" ht="16.5" hidden="false" customHeight="false" outlineLevel="0" collapsed="false">
      <c r="A107" s="20" t="n">
        <v>106</v>
      </c>
      <c r="B107" s="48" t="n">
        <v>2</v>
      </c>
      <c r="C107" s="49" t="n">
        <v>182</v>
      </c>
      <c r="D107" s="50" t="s">
        <v>133</v>
      </c>
      <c r="E107" s="15"/>
      <c r="F107" s="27" t="n">
        <v>1048</v>
      </c>
      <c r="G107" s="27" t="s">
        <v>137</v>
      </c>
      <c r="H107" s="27" t="n">
        <v>573</v>
      </c>
      <c r="I107" s="20" t="n">
        <v>41</v>
      </c>
      <c r="J107" s="20" t="n">
        <v>34</v>
      </c>
      <c r="K107" s="20" t="n">
        <v>26</v>
      </c>
      <c r="L107" s="20" t="n">
        <v>2</v>
      </c>
      <c r="M107" s="20" t="n">
        <v>104</v>
      </c>
      <c r="N107" s="20" t="n">
        <v>12</v>
      </c>
      <c r="O107" s="20" t="n">
        <v>2</v>
      </c>
      <c r="P107" s="20" t="n">
        <v>3</v>
      </c>
      <c r="Q107" s="20" t="n">
        <v>5</v>
      </c>
      <c r="R107" s="20" t="n">
        <v>80</v>
      </c>
      <c r="S107" s="20"/>
      <c r="T107" s="20" t="n">
        <v>3</v>
      </c>
      <c r="U107" s="20" t="n">
        <v>7</v>
      </c>
      <c r="V107" s="20" t="n">
        <v>1</v>
      </c>
      <c r="W107" s="20"/>
      <c r="X107" s="20" t="n">
        <v>29</v>
      </c>
      <c r="Y107" s="20" t="n">
        <v>3</v>
      </c>
      <c r="Z107" s="20"/>
      <c r="AA107" s="20"/>
      <c r="AB107" s="20"/>
      <c r="AC107" s="20" t="n">
        <v>0</v>
      </c>
      <c r="AD107" s="20" t="n">
        <v>9</v>
      </c>
      <c r="AE107" s="20" t="n">
        <v>361</v>
      </c>
    </row>
    <row r="108" customFormat="false" ht="16.5" hidden="false" customHeight="false" outlineLevel="0" collapsed="false">
      <c r="A108" s="20" t="n">
        <v>107</v>
      </c>
      <c r="B108" s="48" t="n">
        <v>2</v>
      </c>
      <c r="C108" s="49" t="n">
        <v>182</v>
      </c>
      <c r="D108" s="50" t="s">
        <v>133</v>
      </c>
      <c r="E108" s="15"/>
      <c r="F108" s="27" t="n">
        <v>1048</v>
      </c>
      <c r="G108" s="27" t="s">
        <v>34</v>
      </c>
      <c r="H108" s="27" t="n">
        <v>573</v>
      </c>
      <c r="I108" s="20" t="n">
        <v>38</v>
      </c>
      <c r="J108" s="20" t="n">
        <v>51</v>
      </c>
      <c r="K108" s="20" t="n">
        <v>53</v>
      </c>
      <c r="L108" s="20" t="n">
        <v>1</v>
      </c>
      <c r="M108" s="20" t="n">
        <v>88</v>
      </c>
      <c r="N108" s="20" t="n">
        <v>7</v>
      </c>
      <c r="O108" s="20" t="n">
        <v>0</v>
      </c>
      <c r="P108" s="20" t="n">
        <v>6</v>
      </c>
      <c r="Q108" s="20" t="n">
        <v>1</v>
      </c>
      <c r="R108" s="20" t="n">
        <v>65</v>
      </c>
      <c r="S108" s="20"/>
      <c r="T108" s="20" t="n">
        <v>0</v>
      </c>
      <c r="U108" s="20" t="n">
        <v>8</v>
      </c>
      <c r="V108" s="20" t="n">
        <v>0</v>
      </c>
      <c r="W108" s="20"/>
      <c r="X108" s="20" t="n">
        <v>40</v>
      </c>
      <c r="Y108" s="20" t="n">
        <v>3</v>
      </c>
      <c r="Z108" s="20"/>
      <c r="AA108" s="20"/>
      <c r="AB108" s="20"/>
      <c r="AC108" s="20" t="n">
        <v>0</v>
      </c>
      <c r="AD108" s="20" t="n">
        <v>11</v>
      </c>
      <c r="AE108" s="20" t="n">
        <v>372</v>
      </c>
    </row>
    <row r="109" customFormat="false" ht="16.5" hidden="false" customHeight="false" outlineLevel="0" collapsed="false">
      <c r="A109" s="20" t="n">
        <v>108</v>
      </c>
      <c r="B109" s="48" t="n">
        <v>2</v>
      </c>
      <c r="C109" s="49" t="n">
        <v>182</v>
      </c>
      <c r="D109" s="50" t="s">
        <v>133</v>
      </c>
      <c r="E109" s="15"/>
      <c r="F109" s="27" t="n">
        <v>1048</v>
      </c>
      <c r="G109" s="27" t="s">
        <v>35</v>
      </c>
      <c r="H109" s="27" t="n">
        <v>573</v>
      </c>
      <c r="I109" s="20" t="n">
        <v>37</v>
      </c>
      <c r="J109" s="20" t="n">
        <v>58</v>
      </c>
      <c r="K109" s="20" t="n">
        <v>32</v>
      </c>
      <c r="L109" s="20" t="n">
        <v>4</v>
      </c>
      <c r="M109" s="20" t="n">
        <v>100</v>
      </c>
      <c r="N109" s="20" t="n">
        <v>10</v>
      </c>
      <c r="O109" s="20" t="n">
        <v>0</v>
      </c>
      <c r="P109" s="20" t="n">
        <v>7</v>
      </c>
      <c r="Q109" s="20" t="n">
        <v>4</v>
      </c>
      <c r="R109" s="20" t="n">
        <v>69</v>
      </c>
      <c r="S109" s="20"/>
      <c r="T109" s="20" t="n">
        <v>1</v>
      </c>
      <c r="U109" s="20" t="n">
        <v>7</v>
      </c>
      <c r="V109" s="20" t="n">
        <v>0</v>
      </c>
      <c r="W109" s="20"/>
      <c r="X109" s="20" t="n">
        <v>33</v>
      </c>
      <c r="Y109" s="20" t="n">
        <v>5</v>
      </c>
      <c r="Z109" s="20"/>
      <c r="AA109" s="20"/>
      <c r="AB109" s="20"/>
      <c r="AC109" s="20" t="n">
        <v>0</v>
      </c>
      <c r="AD109" s="20" t="n">
        <v>13</v>
      </c>
      <c r="AE109" s="20" t="n">
        <v>380</v>
      </c>
    </row>
    <row r="110" customFormat="false" ht="16.5" hidden="false" customHeight="false" outlineLevel="0" collapsed="false">
      <c r="A110" s="20" t="n">
        <v>109</v>
      </c>
      <c r="B110" s="48" t="n">
        <v>2</v>
      </c>
      <c r="C110" s="49" t="n">
        <v>182</v>
      </c>
      <c r="D110" s="50" t="s">
        <v>133</v>
      </c>
      <c r="E110" s="15"/>
      <c r="F110" s="20" t="n">
        <v>1049</v>
      </c>
      <c r="G110" s="20" t="s">
        <v>33</v>
      </c>
      <c r="H110" s="20" t="n">
        <v>489</v>
      </c>
      <c r="I110" s="20" t="n">
        <v>42</v>
      </c>
      <c r="J110" s="20" t="n">
        <v>65</v>
      </c>
      <c r="K110" s="20" t="n">
        <v>52</v>
      </c>
      <c r="L110" s="20" t="n">
        <v>4</v>
      </c>
      <c r="M110" s="20" t="n">
        <v>11</v>
      </c>
      <c r="N110" s="20" t="n">
        <v>20</v>
      </c>
      <c r="O110" s="20" t="n">
        <v>4</v>
      </c>
      <c r="P110" s="20" t="n">
        <v>9</v>
      </c>
      <c r="Q110" s="20" t="n">
        <v>1</v>
      </c>
      <c r="R110" s="20" t="n">
        <v>22</v>
      </c>
      <c r="S110" s="20"/>
      <c r="T110" s="20" t="n">
        <v>2</v>
      </c>
      <c r="U110" s="20" t="n">
        <v>0</v>
      </c>
      <c r="V110" s="20" t="n">
        <v>0</v>
      </c>
      <c r="W110" s="20"/>
      <c r="X110" s="20" t="n">
        <v>32</v>
      </c>
      <c r="Y110" s="20" t="n">
        <v>4</v>
      </c>
      <c r="Z110" s="20"/>
      <c r="AA110" s="20"/>
      <c r="AB110" s="20"/>
      <c r="AC110" s="20" t="n">
        <v>0</v>
      </c>
      <c r="AD110" s="20" t="n">
        <v>7</v>
      </c>
      <c r="AE110" s="20" t="n">
        <v>275</v>
      </c>
    </row>
    <row r="111" customFormat="false" ht="16.5" hidden="false" customHeight="false" outlineLevel="0" collapsed="false">
      <c r="A111" s="20" t="n">
        <v>110</v>
      </c>
      <c r="B111" s="48" t="n">
        <v>2</v>
      </c>
      <c r="C111" s="49" t="n">
        <v>182</v>
      </c>
      <c r="D111" s="50" t="s">
        <v>133</v>
      </c>
      <c r="E111" s="25"/>
      <c r="F111" s="27" t="n">
        <v>1050</v>
      </c>
      <c r="G111" s="27" t="s">
        <v>33</v>
      </c>
      <c r="H111" s="20" t="n">
        <v>447</v>
      </c>
      <c r="I111" s="20" t="n">
        <v>30</v>
      </c>
      <c r="J111" s="20" t="n">
        <v>51</v>
      </c>
      <c r="K111" s="20" t="n">
        <v>44</v>
      </c>
      <c r="L111" s="20" t="n">
        <v>3</v>
      </c>
      <c r="M111" s="20" t="n">
        <v>9</v>
      </c>
      <c r="N111" s="20" t="n">
        <v>4</v>
      </c>
      <c r="O111" s="20" t="n">
        <v>12</v>
      </c>
      <c r="P111" s="20" t="n">
        <v>6</v>
      </c>
      <c r="Q111" s="20" t="n">
        <v>4</v>
      </c>
      <c r="R111" s="20" t="n">
        <v>36</v>
      </c>
      <c r="S111" s="20"/>
      <c r="T111" s="20" t="n">
        <v>0</v>
      </c>
      <c r="U111" s="20" t="n">
        <v>9</v>
      </c>
      <c r="V111" s="20" t="n">
        <v>1</v>
      </c>
      <c r="W111" s="20"/>
      <c r="X111" s="20" t="n">
        <v>32</v>
      </c>
      <c r="Y111" s="20" t="n">
        <v>3</v>
      </c>
      <c r="Z111" s="20"/>
      <c r="AA111" s="20"/>
      <c r="AB111" s="20"/>
      <c r="AC111" s="20" t="n">
        <v>0</v>
      </c>
      <c r="AD111" s="20" t="n">
        <v>6</v>
      </c>
      <c r="AE111" s="20" t="n">
        <v>250</v>
      </c>
    </row>
    <row r="112" customFormat="false" ht="16.5" hidden="false" customHeight="false" outlineLevel="0" collapsed="false">
      <c r="A112" s="20" t="n">
        <v>111</v>
      </c>
      <c r="B112" s="48" t="n">
        <v>2</v>
      </c>
      <c r="C112" s="49" t="n">
        <v>182</v>
      </c>
      <c r="D112" s="50" t="s">
        <v>133</v>
      </c>
      <c r="E112" s="25"/>
      <c r="F112" s="27" t="n">
        <v>1050</v>
      </c>
      <c r="G112" s="27" t="s">
        <v>34</v>
      </c>
      <c r="H112" s="20" t="n">
        <v>446</v>
      </c>
      <c r="I112" s="20" t="n">
        <v>42</v>
      </c>
      <c r="J112" s="20" t="n">
        <v>40</v>
      </c>
      <c r="K112" s="20" t="n">
        <v>46</v>
      </c>
      <c r="L112" s="20" t="n">
        <v>7</v>
      </c>
      <c r="M112" s="20" t="n">
        <v>24</v>
      </c>
      <c r="N112" s="20" t="n">
        <v>5</v>
      </c>
      <c r="O112" s="20" t="n">
        <v>10</v>
      </c>
      <c r="P112" s="20" t="n">
        <v>4</v>
      </c>
      <c r="Q112" s="20" t="n">
        <v>0</v>
      </c>
      <c r="R112" s="20" t="n">
        <v>41</v>
      </c>
      <c r="S112" s="20"/>
      <c r="T112" s="20" t="n">
        <v>0</v>
      </c>
      <c r="U112" s="20" t="n">
        <v>9</v>
      </c>
      <c r="V112" s="20" t="n">
        <v>1</v>
      </c>
      <c r="W112" s="20"/>
      <c r="X112" s="20" t="n">
        <v>21</v>
      </c>
      <c r="Y112" s="20" t="n">
        <v>3</v>
      </c>
      <c r="Z112" s="20"/>
      <c r="AA112" s="20"/>
      <c r="AB112" s="20"/>
      <c r="AC112" s="20" t="n">
        <v>0</v>
      </c>
      <c r="AD112" s="20" t="n">
        <v>7</v>
      </c>
      <c r="AE112" s="20" t="n">
        <v>260</v>
      </c>
    </row>
    <row r="113" customFormat="false" ht="16.5" hidden="false" customHeight="false" outlineLevel="0" collapsed="false">
      <c r="A113" s="20" t="n">
        <v>112</v>
      </c>
      <c r="B113" s="48" t="n">
        <v>2</v>
      </c>
      <c r="C113" s="49" t="n">
        <v>182</v>
      </c>
      <c r="D113" s="50" t="s">
        <v>133</v>
      </c>
      <c r="E113" s="15"/>
      <c r="F113" s="20" t="n">
        <v>1051</v>
      </c>
      <c r="G113" s="20" t="s">
        <v>33</v>
      </c>
      <c r="H113" s="20" t="n">
        <v>685</v>
      </c>
      <c r="I113" s="20" t="n">
        <v>42</v>
      </c>
      <c r="J113" s="20" t="n">
        <v>70</v>
      </c>
      <c r="K113" s="20" t="n">
        <v>55</v>
      </c>
      <c r="L113" s="20" t="n">
        <v>5</v>
      </c>
      <c r="M113" s="20" t="n">
        <v>28</v>
      </c>
      <c r="N113" s="20" t="n">
        <v>17</v>
      </c>
      <c r="O113" s="20" t="n">
        <v>9</v>
      </c>
      <c r="P113" s="20" t="n">
        <v>10</v>
      </c>
      <c r="Q113" s="20" t="n">
        <v>3</v>
      </c>
      <c r="R113" s="20" t="n">
        <v>78</v>
      </c>
      <c r="S113" s="20"/>
      <c r="T113" s="20" t="n">
        <v>4</v>
      </c>
      <c r="U113" s="20" t="n">
        <v>4</v>
      </c>
      <c r="V113" s="20" t="n">
        <v>1</v>
      </c>
      <c r="W113" s="20"/>
      <c r="X113" s="20" t="n">
        <v>26</v>
      </c>
      <c r="Y113" s="20" t="n">
        <v>4</v>
      </c>
      <c r="Z113" s="20"/>
      <c r="AA113" s="20"/>
      <c r="AB113" s="20"/>
      <c r="AC113" s="20" t="n">
        <v>0</v>
      </c>
      <c r="AD113" s="20" t="n">
        <v>9</v>
      </c>
      <c r="AE113" s="20" t="n">
        <v>365</v>
      </c>
    </row>
    <row r="114" customFormat="false" ht="16.5" hidden="false" customHeight="false" outlineLevel="0" collapsed="false">
      <c r="A114" s="20" t="n">
        <v>113</v>
      </c>
      <c r="B114" s="48" t="n">
        <v>2</v>
      </c>
      <c r="C114" s="49" t="n">
        <v>182</v>
      </c>
      <c r="D114" s="50" t="s">
        <v>133</v>
      </c>
      <c r="E114" s="15"/>
      <c r="F114" s="20" t="n">
        <v>1051</v>
      </c>
      <c r="G114" s="20" t="s">
        <v>34</v>
      </c>
      <c r="H114" s="20" t="n">
        <v>685</v>
      </c>
      <c r="I114" s="20" t="n">
        <v>47</v>
      </c>
      <c r="J114" s="20" t="n">
        <v>54</v>
      </c>
      <c r="K114" s="20" t="n">
        <v>54</v>
      </c>
      <c r="L114" s="20" t="n">
        <v>8</v>
      </c>
      <c r="M114" s="20" t="n">
        <v>35</v>
      </c>
      <c r="N114" s="20" t="n">
        <v>22</v>
      </c>
      <c r="O114" s="20" t="n">
        <v>10</v>
      </c>
      <c r="P114" s="20" t="n">
        <v>10</v>
      </c>
      <c r="Q114" s="20" t="n">
        <v>14</v>
      </c>
      <c r="R114" s="20" t="n">
        <v>69</v>
      </c>
      <c r="S114" s="20"/>
      <c r="T114" s="20" t="n">
        <v>2</v>
      </c>
      <c r="U114" s="20" t="n">
        <v>6</v>
      </c>
      <c r="V114" s="20" t="n">
        <v>0</v>
      </c>
      <c r="W114" s="20"/>
      <c r="X114" s="20" t="n">
        <v>19</v>
      </c>
      <c r="Y114" s="20" t="n">
        <v>6</v>
      </c>
      <c r="Z114" s="20"/>
      <c r="AA114" s="20"/>
      <c r="AB114" s="20"/>
      <c r="AC114" s="20" t="n">
        <v>0</v>
      </c>
      <c r="AD114" s="20" t="n">
        <v>13</v>
      </c>
      <c r="AE114" s="20" t="n">
        <v>369</v>
      </c>
    </row>
    <row r="115" customFormat="false" ht="16.5" hidden="false" customHeight="false" outlineLevel="0" collapsed="false">
      <c r="A115" s="20" t="n">
        <v>114</v>
      </c>
      <c r="B115" s="48" t="n">
        <v>2</v>
      </c>
      <c r="C115" s="49" t="n">
        <v>182</v>
      </c>
      <c r="D115" s="50" t="s">
        <v>133</v>
      </c>
      <c r="E115" s="15"/>
      <c r="F115" s="20" t="n">
        <v>1052</v>
      </c>
      <c r="G115" s="20" t="s">
        <v>33</v>
      </c>
      <c r="H115" s="20" t="n">
        <v>724</v>
      </c>
      <c r="I115" s="20" t="n">
        <v>21</v>
      </c>
      <c r="J115" s="20" t="n">
        <v>64</v>
      </c>
      <c r="K115" s="20" t="n">
        <v>17</v>
      </c>
      <c r="L115" s="20" t="n">
        <v>5</v>
      </c>
      <c r="M115" s="20" t="n">
        <v>111</v>
      </c>
      <c r="N115" s="20" t="n">
        <v>14</v>
      </c>
      <c r="O115" s="20" t="n">
        <v>1</v>
      </c>
      <c r="P115" s="20" t="n">
        <v>7</v>
      </c>
      <c r="Q115" s="20" t="n">
        <v>0</v>
      </c>
      <c r="R115" s="20" t="n">
        <v>66</v>
      </c>
      <c r="S115" s="20"/>
      <c r="T115" s="20" t="n">
        <v>2</v>
      </c>
      <c r="U115" s="20" t="n">
        <v>2</v>
      </c>
      <c r="V115" s="20" t="n">
        <v>3</v>
      </c>
      <c r="W115" s="20"/>
      <c r="X115" s="20" t="n">
        <v>35</v>
      </c>
      <c r="Y115" s="20" t="n">
        <v>0</v>
      </c>
      <c r="Z115" s="20"/>
      <c r="AA115" s="20"/>
      <c r="AB115" s="20"/>
      <c r="AC115" s="20" t="n">
        <v>0</v>
      </c>
      <c r="AD115" s="20" t="n">
        <v>7</v>
      </c>
      <c r="AE115" s="20" t="n">
        <v>355</v>
      </c>
    </row>
    <row r="116" customFormat="false" ht="16.5" hidden="false" customHeight="false" outlineLevel="0" collapsed="false">
      <c r="A116" s="20" t="n">
        <v>115</v>
      </c>
      <c r="B116" s="48" t="n">
        <v>2</v>
      </c>
      <c r="C116" s="49" t="n">
        <v>182</v>
      </c>
      <c r="D116" s="50" t="s">
        <v>133</v>
      </c>
      <c r="E116" s="15"/>
      <c r="F116" s="20" t="n">
        <v>1052</v>
      </c>
      <c r="G116" s="20" t="s">
        <v>34</v>
      </c>
      <c r="H116" s="20" t="n">
        <v>723</v>
      </c>
      <c r="I116" s="20" t="n">
        <v>20</v>
      </c>
      <c r="J116" s="20" t="n">
        <v>49</v>
      </c>
      <c r="K116" s="20" t="n">
        <v>17</v>
      </c>
      <c r="L116" s="20" t="n">
        <v>5</v>
      </c>
      <c r="M116" s="20" t="n">
        <v>124</v>
      </c>
      <c r="N116" s="20" t="n">
        <v>10</v>
      </c>
      <c r="O116" s="20" t="n">
        <v>0</v>
      </c>
      <c r="P116" s="20" t="n">
        <v>10</v>
      </c>
      <c r="Q116" s="20" t="n">
        <v>1</v>
      </c>
      <c r="R116" s="20" t="n">
        <v>57</v>
      </c>
      <c r="S116" s="20"/>
      <c r="T116" s="20" t="n">
        <v>0</v>
      </c>
      <c r="U116" s="20" t="n">
        <v>3</v>
      </c>
      <c r="V116" s="20" t="n">
        <v>3</v>
      </c>
      <c r="W116" s="20"/>
      <c r="X116" s="20" t="n">
        <v>34</v>
      </c>
      <c r="Y116" s="20" t="n">
        <v>0</v>
      </c>
      <c r="Z116" s="20"/>
      <c r="AA116" s="20"/>
      <c r="AB116" s="20"/>
      <c r="AC116" s="20" t="n">
        <v>1</v>
      </c>
      <c r="AD116" s="20" t="n">
        <v>15</v>
      </c>
      <c r="AE116" s="20" t="n">
        <v>349</v>
      </c>
    </row>
    <row r="117" customFormat="false" ht="16.5" hidden="false" customHeight="false" outlineLevel="0" collapsed="false">
      <c r="A117" s="20" t="n">
        <v>116</v>
      </c>
      <c r="B117" s="48" t="n">
        <v>2</v>
      </c>
      <c r="C117" s="49" t="n">
        <v>182</v>
      </c>
      <c r="D117" s="50" t="s">
        <v>133</v>
      </c>
      <c r="E117" s="15"/>
      <c r="F117" s="20" t="n">
        <v>1052</v>
      </c>
      <c r="G117" s="20" t="s">
        <v>35</v>
      </c>
      <c r="H117" s="20" t="n">
        <v>723</v>
      </c>
      <c r="I117" s="20" t="n">
        <v>22</v>
      </c>
      <c r="J117" s="20" t="n">
        <v>54</v>
      </c>
      <c r="K117" s="20" t="n">
        <v>16</v>
      </c>
      <c r="L117" s="20" t="n">
        <v>5</v>
      </c>
      <c r="M117" s="20" t="n">
        <v>109</v>
      </c>
      <c r="N117" s="20" t="n">
        <v>12</v>
      </c>
      <c r="O117" s="20" t="n">
        <v>0</v>
      </c>
      <c r="P117" s="20" t="n">
        <v>4</v>
      </c>
      <c r="Q117" s="20" t="n">
        <v>0</v>
      </c>
      <c r="R117" s="20" t="n">
        <v>58</v>
      </c>
      <c r="S117" s="20"/>
      <c r="T117" s="20" t="n">
        <v>2</v>
      </c>
      <c r="U117" s="20" t="n">
        <v>3</v>
      </c>
      <c r="V117" s="20" t="n">
        <v>8</v>
      </c>
      <c r="W117" s="20"/>
      <c r="X117" s="20" t="n">
        <v>33</v>
      </c>
      <c r="Y117" s="20" t="n">
        <v>1</v>
      </c>
      <c r="Z117" s="20"/>
      <c r="AA117" s="20"/>
      <c r="AB117" s="20"/>
      <c r="AC117" s="20" t="n">
        <v>0</v>
      </c>
      <c r="AD117" s="20" t="n">
        <v>14</v>
      </c>
      <c r="AE117" s="20" t="n">
        <v>341</v>
      </c>
    </row>
    <row r="118" customFormat="false" ht="16.5" hidden="false" customHeight="false" outlineLevel="0" collapsed="false">
      <c r="A118" s="20" t="n">
        <v>117</v>
      </c>
      <c r="B118" s="48" t="n">
        <v>2</v>
      </c>
      <c r="C118" s="49" t="n">
        <v>182</v>
      </c>
      <c r="D118" s="50" t="s">
        <v>133</v>
      </c>
      <c r="E118" s="15"/>
      <c r="F118" s="20" t="n">
        <v>1052</v>
      </c>
      <c r="G118" s="20" t="s">
        <v>137</v>
      </c>
      <c r="H118" s="20" t="n">
        <v>723</v>
      </c>
      <c r="I118" s="20" t="n">
        <v>30</v>
      </c>
      <c r="J118" s="20" t="n">
        <v>58</v>
      </c>
      <c r="K118" s="20" t="n">
        <v>18</v>
      </c>
      <c r="L118" s="20" t="n">
        <v>2</v>
      </c>
      <c r="M118" s="20" t="n">
        <v>99</v>
      </c>
      <c r="N118" s="20" t="n">
        <v>10</v>
      </c>
      <c r="O118" s="20" t="n">
        <v>1</v>
      </c>
      <c r="P118" s="20" t="n">
        <v>9</v>
      </c>
      <c r="Q118" s="20" t="n">
        <v>1</v>
      </c>
      <c r="R118" s="20" t="n">
        <v>69</v>
      </c>
      <c r="S118" s="20"/>
      <c r="T118" s="20" t="n">
        <v>3</v>
      </c>
      <c r="U118" s="20" t="n">
        <v>4</v>
      </c>
      <c r="V118" s="20" t="n">
        <v>0</v>
      </c>
      <c r="W118" s="20"/>
      <c r="X118" s="20" t="n">
        <v>33</v>
      </c>
      <c r="Y118" s="20" t="n">
        <v>1</v>
      </c>
      <c r="Z118" s="20"/>
      <c r="AA118" s="20"/>
      <c r="AB118" s="20"/>
      <c r="AC118" s="20" t="n">
        <v>0</v>
      </c>
      <c r="AD118" s="20" t="n">
        <v>8</v>
      </c>
      <c r="AE118" s="20" t="n">
        <v>346</v>
      </c>
    </row>
    <row r="119" customFormat="false" ht="16.5" hidden="false" customHeight="false" outlineLevel="0" collapsed="false">
      <c r="A119" s="20" t="n">
        <v>118</v>
      </c>
      <c r="B119" s="48" t="n">
        <v>2</v>
      </c>
      <c r="C119" s="49" t="n">
        <v>182</v>
      </c>
      <c r="D119" s="50" t="s">
        <v>133</v>
      </c>
      <c r="E119" s="15"/>
      <c r="F119" s="20" t="n">
        <v>1053</v>
      </c>
      <c r="G119" s="20" t="s">
        <v>33</v>
      </c>
      <c r="H119" s="20" t="n">
        <v>658</v>
      </c>
      <c r="I119" s="20" t="n">
        <v>19</v>
      </c>
      <c r="J119" s="20" t="n">
        <v>47</v>
      </c>
      <c r="K119" s="20" t="n">
        <v>33</v>
      </c>
      <c r="L119" s="20" t="n">
        <v>4</v>
      </c>
      <c r="M119" s="20" t="n">
        <v>111</v>
      </c>
      <c r="N119" s="20" t="n">
        <v>6</v>
      </c>
      <c r="O119" s="20" t="n">
        <v>7</v>
      </c>
      <c r="P119" s="20" t="n">
        <v>3</v>
      </c>
      <c r="Q119" s="20" t="n">
        <v>0</v>
      </c>
      <c r="R119" s="20" t="n">
        <v>74</v>
      </c>
      <c r="S119" s="20"/>
      <c r="T119" s="20" t="n">
        <v>2</v>
      </c>
      <c r="U119" s="20" t="n">
        <v>1</v>
      </c>
      <c r="V119" s="20" t="n">
        <v>0</v>
      </c>
      <c r="W119" s="20"/>
      <c r="X119" s="20" t="n">
        <v>27</v>
      </c>
      <c r="Y119" s="20" t="n">
        <v>2</v>
      </c>
      <c r="Z119" s="20"/>
      <c r="AA119" s="20"/>
      <c r="AB119" s="20"/>
      <c r="AC119" s="20" t="n">
        <v>0</v>
      </c>
      <c r="AD119" s="20" t="n">
        <v>17</v>
      </c>
      <c r="AE119" s="20" t="n">
        <v>353</v>
      </c>
    </row>
    <row r="120" customFormat="false" ht="16.5" hidden="false" customHeight="false" outlineLevel="0" collapsed="false">
      <c r="A120" s="20" t="n">
        <v>119</v>
      </c>
      <c r="B120" s="48" t="n">
        <v>2</v>
      </c>
      <c r="C120" s="49" t="n">
        <v>182</v>
      </c>
      <c r="D120" s="50" t="s">
        <v>133</v>
      </c>
      <c r="E120" s="15"/>
      <c r="F120" s="20" t="n">
        <v>1053</v>
      </c>
      <c r="G120" s="20" t="s">
        <v>34</v>
      </c>
      <c r="H120" s="20" t="n">
        <v>658</v>
      </c>
      <c r="I120" s="20" t="n">
        <v>32</v>
      </c>
      <c r="J120" s="20" t="n">
        <v>55</v>
      </c>
      <c r="K120" s="20" t="n">
        <v>20</v>
      </c>
      <c r="L120" s="20" t="n">
        <v>3</v>
      </c>
      <c r="M120" s="20" t="n">
        <v>101</v>
      </c>
      <c r="N120" s="20" t="n">
        <v>7</v>
      </c>
      <c r="O120" s="20" t="n">
        <v>3</v>
      </c>
      <c r="P120" s="20" t="n">
        <v>6</v>
      </c>
      <c r="Q120" s="20" t="n">
        <v>1</v>
      </c>
      <c r="R120" s="20" t="n">
        <v>64</v>
      </c>
      <c r="S120" s="20"/>
      <c r="T120" s="20" t="n">
        <v>3</v>
      </c>
      <c r="U120" s="20" t="n">
        <v>4</v>
      </c>
      <c r="V120" s="20" t="n">
        <v>2</v>
      </c>
      <c r="W120" s="20"/>
      <c r="X120" s="20" t="n">
        <v>23</v>
      </c>
      <c r="Y120" s="20" t="n">
        <v>0</v>
      </c>
      <c r="Z120" s="20"/>
      <c r="AA120" s="20"/>
      <c r="AB120" s="20"/>
      <c r="AC120" s="20" t="n">
        <v>0</v>
      </c>
      <c r="AD120" s="20" t="n">
        <v>20</v>
      </c>
      <c r="AE120" s="20" t="n">
        <v>344</v>
      </c>
    </row>
    <row r="121" customFormat="false" ht="16.5" hidden="false" customHeight="false" outlineLevel="0" collapsed="false">
      <c r="A121" s="20" t="n">
        <v>120</v>
      </c>
      <c r="B121" s="48" t="n">
        <v>2</v>
      </c>
      <c r="C121" s="49" t="n">
        <v>182</v>
      </c>
      <c r="D121" s="50" t="s">
        <v>133</v>
      </c>
      <c r="E121" s="15"/>
      <c r="F121" s="20" t="n">
        <v>1053</v>
      </c>
      <c r="G121" s="20" t="s">
        <v>35</v>
      </c>
      <c r="H121" s="20" t="n">
        <v>658</v>
      </c>
      <c r="I121" s="20" t="n">
        <v>26</v>
      </c>
      <c r="J121" s="20" t="n">
        <v>51</v>
      </c>
      <c r="K121" s="20" t="n">
        <v>24</v>
      </c>
      <c r="L121" s="20" t="n">
        <v>1</v>
      </c>
      <c r="M121" s="20" t="n">
        <v>107</v>
      </c>
      <c r="N121" s="20" t="n">
        <v>7</v>
      </c>
      <c r="O121" s="20" t="n">
        <v>3</v>
      </c>
      <c r="P121" s="20" t="n">
        <v>2</v>
      </c>
      <c r="Q121" s="20" t="n">
        <v>1</v>
      </c>
      <c r="R121" s="20" t="n">
        <v>73</v>
      </c>
      <c r="S121" s="20"/>
      <c r="T121" s="20" t="n">
        <v>1</v>
      </c>
      <c r="U121" s="20" t="n">
        <v>5</v>
      </c>
      <c r="V121" s="20" t="n">
        <v>0</v>
      </c>
      <c r="W121" s="20"/>
      <c r="X121" s="20" t="n">
        <v>20</v>
      </c>
      <c r="Y121" s="20" t="n">
        <v>3</v>
      </c>
      <c r="Z121" s="20"/>
      <c r="AA121" s="20"/>
      <c r="AB121" s="20"/>
      <c r="AC121" s="20" t="n">
        <v>1</v>
      </c>
      <c r="AD121" s="20" t="n">
        <v>10</v>
      </c>
      <c r="AE121" s="20" t="n">
        <v>335</v>
      </c>
    </row>
    <row r="122" customFormat="false" ht="16.5" hidden="false" customHeight="false" outlineLevel="0" collapsed="false">
      <c r="A122" s="20" t="n">
        <v>121</v>
      </c>
      <c r="B122" s="48" t="n">
        <v>2</v>
      </c>
      <c r="C122" s="49" t="n">
        <v>182</v>
      </c>
      <c r="D122" s="50" t="s">
        <v>133</v>
      </c>
      <c r="E122" s="15"/>
      <c r="F122" s="20" t="n">
        <v>1053</v>
      </c>
      <c r="G122" s="20" t="s">
        <v>137</v>
      </c>
      <c r="H122" s="20" t="n">
        <v>658</v>
      </c>
      <c r="I122" s="20" t="n">
        <v>26</v>
      </c>
      <c r="J122" s="20" t="n">
        <v>44</v>
      </c>
      <c r="K122" s="20" t="n">
        <v>29</v>
      </c>
      <c r="L122" s="20" t="n">
        <v>9</v>
      </c>
      <c r="M122" s="20" t="n">
        <v>90</v>
      </c>
      <c r="N122" s="20" t="n">
        <v>9</v>
      </c>
      <c r="O122" s="20" t="n">
        <v>5</v>
      </c>
      <c r="P122" s="20" t="n">
        <v>9</v>
      </c>
      <c r="Q122" s="20" t="n">
        <v>3</v>
      </c>
      <c r="R122" s="20" t="n">
        <v>84</v>
      </c>
      <c r="S122" s="20"/>
      <c r="T122" s="20" t="n">
        <v>1</v>
      </c>
      <c r="U122" s="20" t="n">
        <v>2</v>
      </c>
      <c r="V122" s="20" t="n">
        <v>0</v>
      </c>
      <c r="W122" s="20"/>
      <c r="X122" s="20" t="n">
        <v>28</v>
      </c>
      <c r="Y122" s="20" t="n">
        <v>2</v>
      </c>
      <c r="Z122" s="20"/>
      <c r="AA122" s="20"/>
      <c r="AB122" s="20"/>
      <c r="AC122" s="20" t="n">
        <v>0</v>
      </c>
      <c r="AD122" s="20" t="n">
        <v>10</v>
      </c>
      <c r="AE122" s="20" t="n">
        <v>351</v>
      </c>
    </row>
    <row r="123" customFormat="false" ht="16.5" hidden="false" customHeight="false" outlineLevel="0" collapsed="false">
      <c r="A123" s="20" t="n">
        <v>122</v>
      </c>
      <c r="B123" s="48" t="n">
        <v>2</v>
      </c>
      <c r="C123" s="49" t="n">
        <v>182</v>
      </c>
      <c r="D123" s="50" t="s">
        <v>133</v>
      </c>
      <c r="E123" s="15"/>
      <c r="F123" s="20" t="n">
        <v>1053</v>
      </c>
      <c r="G123" s="20" t="s">
        <v>138</v>
      </c>
      <c r="H123" s="20" t="n">
        <v>658</v>
      </c>
      <c r="I123" s="20" t="n">
        <v>25</v>
      </c>
      <c r="J123" s="20" t="n">
        <v>68</v>
      </c>
      <c r="K123" s="20" t="n">
        <v>25</v>
      </c>
      <c r="L123" s="20" t="n">
        <v>3</v>
      </c>
      <c r="M123" s="20" t="n">
        <v>103</v>
      </c>
      <c r="N123" s="20" t="n">
        <v>5</v>
      </c>
      <c r="O123" s="20" t="n">
        <v>6</v>
      </c>
      <c r="P123" s="20" t="n">
        <v>7</v>
      </c>
      <c r="Q123" s="20" t="n">
        <v>2</v>
      </c>
      <c r="R123" s="20" t="n">
        <v>78</v>
      </c>
      <c r="S123" s="20"/>
      <c r="T123" s="20" t="n">
        <v>0</v>
      </c>
      <c r="U123" s="20" t="n">
        <v>3</v>
      </c>
      <c r="V123" s="20" t="n">
        <v>0</v>
      </c>
      <c r="W123" s="20"/>
      <c r="X123" s="20" t="n">
        <v>20</v>
      </c>
      <c r="Y123" s="20" t="n">
        <v>2</v>
      </c>
      <c r="Z123" s="20"/>
      <c r="AA123" s="20"/>
      <c r="AB123" s="20"/>
      <c r="AC123" s="20" t="n">
        <v>0</v>
      </c>
      <c r="AD123" s="20" t="n">
        <v>14</v>
      </c>
      <c r="AE123" s="20" t="n">
        <v>361</v>
      </c>
    </row>
    <row r="124" customFormat="false" ht="16.5" hidden="false" customHeight="false" outlineLevel="0" collapsed="false">
      <c r="A124" s="20" t="n">
        <v>123</v>
      </c>
      <c r="B124" s="48" t="n">
        <v>2</v>
      </c>
      <c r="C124" s="49" t="n">
        <v>182</v>
      </c>
      <c r="D124" s="50" t="s">
        <v>133</v>
      </c>
      <c r="E124" s="15"/>
      <c r="F124" s="20" t="n">
        <v>1053</v>
      </c>
      <c r="G124" s="20" t="s">
        <v>139</v>
      </c>
      <c r="H124" s="20" t="n">
        <v>657</v>
      </c>
      <c r="I124" s="20" t="n">
        <v>18</v>
      </c>
      <c r="J124" s="20" t="n">
        <v>53</v>
      </c>
      <c r="K124" s="20" t="n">
        <v>30</v>
      </c>
      <c r="L124" s="20" t="n">
        <v>6</v>
      </c>
      <c r="M124" s="20" t="n">
        <v>104</v>
      </c>
      <c r="N124" s="20" t="n">
        <v>7</v>
      </c>
      <c r="O124" s="20" t="n">
        <v>6</v>
      </c>
      <c r="P124" s="20" t="n">
        <v>3</v>
      </c>
      <c r="Q124" s="20" t="n">
        <v>2</v>
      </c>
      <c r="R124" s="20" t="n">
        <v>69</v>
      </c>
      <c r="S124" s="20"/>
      <c r="T124" s="20" t="n">
        <v>3</v>
      </c>
      <c r="U124" s="20" t="n">
        <v>4</v>
      </c>
      <c r="V124" s="20" t="n">
        <v>3</v>
      </c>
      <c r="W124" s="20"/>
      <c r="X124" s="20" t="n">
        <v>27</v>
      </c>
      <c r="Y124" s="20" t="n">
        <v>0</v>
      </c>
      <c r="Z124" s="20"/>
      <c r="AA124" s="20"/>
      <c r="AB124" s="20"/>
      <c r="AC124" s="20" t="n">
        <v>0</v>
      </c>
      <c r="AD124" s="20" t="n">
        <v>10</v>
      </c>
      <c r="AE124" s="20" t="n">
        <v>345</v>
      </c>
    </row>
    <row r="125" customFormat="false" ht="16.5" hidden="false" customHeight="false" outlineLevel="0" collapsed="false">
      <c r="A125" s="20" t="n">
        <v>124</v>
      </c>
      <c r="B125" s="48" t="n">
        <v>2</v>
      </c>
      <c r="C125" s="49" t="n">
        <v>182</v>
      </c>
      <c r="D125" s="50" t="s">
        <v>133</v>
      </c>
      <c r="E125" s="15"/>
      <c r="F125" s="20" t="n">
        <v>1054</v>
      </c>
      <c r="G125" s="20" t="s">
        <v>33</v>
      </c>
      <c r="H125" s="20" t="n">
        <v>637</v>
      </c>
      <c r="I125" s="20" t="n">
        <v>29</v>
      </c>
      <c r="J125" s="20" t="n">
        <v>40</v>
      </c>
      <c r="K125" s="20" t="n">
        <v>25</v>
      </c>
      <c r="L125" s="20" t="n">
        <v>1</v>
      </c>
      <c r="M125" s="20" t="n">
        <v>83</v>
      </c>
      <c r="N125" s="20" t="n">
        <v>19</v>
      </c>
      <c r="O125" s="20" t="n">
        <v>2</v>
      </c>
      <c r="P125" s="20" t="n">
        <v>9</v>
      </c>
      <c r="Q125" s="20" t="n">
        <v>3</v>
      </c>
      <c r="R125" s="20" t="n">
        <v>87</v>
      </c>
      <c r="S125" s="20"/>
      <c r="T125" s="20" t="n">
        <v>0</v>
      </c>
      <c r="U125" s="20" t="n">
        <v>3</v>
      </c>
      <c r="V125" s="20" t="n">
        <v>0</v>
      </c>
      <c r="W125" s="20"/>
      <c r="X125" s="20" t="n">
        <v>16</v>
      </c>
      <c r="Y125" s="20" t="n">
        <v>2</v>
      </c>
      <c r="Z125" s="20"/>
      <c r="AA125" s="20"/>
      <c r="AB125" s="20"/>
      <c r="AC125" s="20" t="n">
        <v>0</v>
      </c>
      <c r="AD125" s="20" t="n">
        <v>9</v>
      </c>
      <c r="AE125" s="20" t="n">
        <v>328</v>
      </c>
    </row>
    <row r="126" customFormat="false" ht="16.5" hidden="false" customHeight="false" outlineLevel="0" collapsed="false">
      <c r="A126" s="20" t="n">
        <v>125</v>
      </c>
      <c r="B126" s="48" t="n">
        <v>2</v>
      </c>
      <c r="C126" s="49" t="n">
        <v>182</v>
      </c>
      <c r="D126" s="50" t="s">
        <v>133</v>
      </c>
      <c r="E126" s="15"/>
      <c r="F126" s="20" t="n">
        <v>1054</v>
      </c>
      <c r="G126" s="20" t="s">
        <v>34</v>
      </c>
      <c r="H126" s="20" t="n">
        <v>637</v>
      </c>
      <c r="I126" s="20" t="n">
        <v>35</v>
      </c>
      <c r="J126" s="20" t="n">
        <v>70</v>
      </c>
      <c r="K126" s="20" t="n">
        <v>27</v>
      </c>
      <c r="L126" s="20" t="n">
        <v>2</v>
      </c>
      <c r="M126" s="20" t="n">
        <v>87</v>
      </c>
      <c r="N126" s="20" t="n">
        <v>11</v>
      </c>
      <c r="O126" s="20" t="n">
        <v>0</v>
      </c>
      <c r="P126" s="20" t="n">
        <v>13</v>
      </c>
      <c r="Q126" s="20" t="n">
        <v>0</v>
      </c>
      <c r="R126" s="20" t="n">
        <v>63</v>
      </c>
      <c r="S126" s="20"/>
      <c r="T126" s="20" t="n">
        <v>2</v>
      </c>
      <c r="U126" s="20" t="n">
        <v>6</v>
      </c>
      <c r="V126" s="20" t="n">
        <v>0</v>
      </c>
      <c r="W126" s="20"/>
      <c r="X126" s="20" t="n">
        <v>20</v>
      </c>
      <c r="Y126" s="20" t="n">
        <v>1</v>
      </c>
      <c r="Z126" s="20"/>
      <c r="AA126" s="20"/>
      <c r="AB126" s="20"/>
      <c r="AC126" s="20" t="n">
        <v>0</v>
      </c>
      <c r="AD126" s="20" t="n">
        <v>6</v>
      </c>
      <c r="AE126" s="20" t="n">
        <v>343</v>
      </c>
    </row>
    <row r="127" customFormat="false" ht="16.5" hidden="false" customHeight="false" outlineLevel="0" collapsed="false">
      <c r="A127" s="20" t="n">
        <v>126</v>
      </c>
      <c r="B127" s="48" t="n">
        <v>2</v>
      </c>
      <c r="C127" s="49" t="n">
        <v>182</v>
      </c>
      <c r="D127" s="50" t="s">
        <v>133</v>
      </c>
      <c r="E127" s="15"/>
      <c r="F127" s="20" t="n">
        <v>1054</v>
      </c>
      <c r="G127" s="20" t="s">
        <v>35</v>
      </c>
      <c r="H127" s="20" t="n">
        <v>636</v>
      </c>
      <c r="I127" s="20" t="n">
        <v>20</v>
      </c>
      <c r="J127" s="20" t="n">
        <v>62</v>
      </c>
      <c r="K127" s="20" t="n">
        <v>17</v>
      </c>
      <c r="L127" s="20" t="n">
        <v>2</v>
      </c>
      <c r="M127" s="20" t="n">
        <v>80</v>
      </c>
      <c r="N127" s="20" t="n">
        <v>11</v>
      </c>
      <c r="O127" s="20" t="n">
        <v>0</v>
      </c>
      <c r="P127" s="20" t="n">
        <v>5</v>
      </c>
      <c r="Q127" s="20" t="n">
        <v>1</v>
      </c>
      <c r="R127" s="20" t="n">
        <v>72</v>
      </c>
      <c r="S127" s="20"/>
      <c r="T127" s="20" t="n">
        <v>0</v>
      </c>
      <c r="U127" s="20" t="n">
        <v>6</v>
      </c>
      <c r="V127" s="20" t="n">
        <v>1</v>
      </c>
      <c r="W127" s="20"/>
      <c r="X127" s="20" t="n">
        <v>28</v>
      </c>
      <c r="Y127" s="20" t="n">
        <v>3</v>
      </c>
      <c r="Z127" s="20"/>
      <c r="AA127" s="20"/>
      <c r="AB127" s="20"/>
      <c r="AC127" s="20" t="n">
        <v>0</v>
      </c>
      <c r="AD127" s="20" t="n">
        <v>3</v>
      </c>
      <c r="AE127" s="20" t="n">
        <v>311</v>
      </c>
    </row>
    <row r="128" customFormat="false" ht="16.5" hidden="false" customHeight="false" outlineLevel="0" collapsed="false">
      <c r="A128" s="20" t="n">
        <v>127</v>
      </c>
      <c r="B128" s="48" t="n">
        <v>2</v>
      </c>
      <c r="C128" s="49" t="n">
        <v>182</v>
      </c>
      <c r="D128" s="50" t="s">
        <v>133</v>
      </c>
      <c r="E128" s="15"/>
      <c r="F128" s="20" t="n">
        <v>1054</v>
      </c>
      <c r="G128" s="20" t="s">
        <v>137</v>
      </c>
      <c r="H128" s="20" t="n">
        <v>636</v>
      </c>
      <c r="I128" s="20" t="n">
        <v>28</v>
      </c>
      <c r="J128" s="20" t="n">
        <v>60</v>
      </c>
      <c r="K128" s="20" t="n">
        <v>24</v>
      </c>
      <c r="L128" s="20" t="n">
        <v>3</v>
      </c>
      <c r="M128" s="20" t="n">
        <v>70</v>
      </c>
      <c r="N128" s="20" t="n">
        <v>16</v>
      </c>
      <c r="O128" s="20" t="n">
        <v>0</v>
      </c>
      <c r="P128" s="20" t="n">
        <v>7</v>
      </c>
      <c r="Q128" s="20" t="n">
        <v>0</v>
      </c>
      <c r="R128" s="20" t="n">
        <v>76</v>
      </c>
      <c r="S128" s="20"/>
      <c r="T128" s="20" t="n">
        <v>2</v>
      </c>
      <c r="U128" s="20" t="n">
        <v>2</v>
      </c>
      <c r="V128" s="20" t="n">
        <v>1</v>
      </c>
      <c r="W128" s="20"/>
      <c r="X128" s="20" t="n">
        <v>26</v>
      </c>
      <c r="Y128" s="20" t="n">
        <v>2</v>
      </c>
      <c r="Z128" s="20"/>
      <c r="AA128" s="20"/>
      <c r="AB128" s="20"/>
      <c r="AC128" s="20" t="n">
        <v>1</v>
      </c>
      <c r="AD128" s="20" t="n">
        <v>4</v>
      </c>
      <c r="AE128" s="20" t="n">
        <v>322</v>
      </c>
    </row>
    <row r="129" customFormat="false" ht="16.5" hidden="false" customHeight="false" outlineLevel="0" collapsed="false">
      <c r="A129" s="20" t="n">
        <v>128</v>
      </c>
      <c r="B129" s="48" t="n">
        <v>2</v>
      </c>
      <c r="C129" s="49" t="n">
        <v>182</v>
      </c>
      <c r="D129" s="50" t="s">
        <v>133</v>
      </c>
      <c r="E129" s="15"/>
      <c r="F129" s="20" t="n">
        <v>1054</v>
      </c>
      <c r="G129" s="20" t="s">
        <v>62</v>
      </c>
      <c r="H129" s="20" t="n">
        <v>524</v>
      </c>
      <c r="I129" s="20" t="n">
        <v>34</v>
      </c>
      <c r="J129" s="20" t="n">
        <v>63</v>
      </c>
      <c r="K129" s="20" t="n">
        <v>22</v>
      </c>
      <c r="L129" s="20" t="n">
        <v>2</v>
      </c>
      <c r="M129" s="20" t="n">
        <v>106</v>
      </c>
      <c r="N129" s="20" t="n">
        <v>24</v>
      </c>
      <c r="O129" s="20" t="n">
        <v>1</v>
      </c>
      <c r="P129" s="20" t="n">
        <v>4</v>
      </c>
      <c r="Q129" s="20" t="n">
        <v>4</v>
      </c>
      <c r="R129" s="20" t="n">
        <v>41</v>
      </c>
      <c r="S129" s="20"/>
      <c r="T129" s="20" t="n">
        <v>1</v>
      </c>
      <c r="U129" s="20" t="n">
        <v>6</v>
      </c>
      <c r="V129" s="20" t="n">
        <v>1</v>
      </c>
      <c r="W129" s="20"/>
      <c r="X129" s="20" t="n">
        <v>22</v>
      </c>
      <c r="Y129" s="20" t="n">
        <v>0</v>
      </c>
      <c r="Z129" s="20"/>
      <c r="AA129" s="20"/>
      <c r="AB129" s="20"/>
      <c r="AC129" s="20" t="n">
        <v>0</v>
      </c>
      <c r="AD129" s="20" t="n">
        <v>10</v>
      </c>
      <c r="AE129" s="20" t="n">
        <v>341</v>
      </c>
    </row>
    <row r="130" customFormat="false" ht="16.5" hidden="false" customHeight="false" outlineLevel="0" collapsed="false">
      <c r="A130" s="20" t="n">
        <v>129</v>
      </c>
      <c r="B130" s="48" t="n">
        <v>2</v>
      </c>
      <c r="C130" s="49" t="n">
        <v>182</v>
      </c>
      <c r="D130" s="50" t="s">
        <v>133</v>
      </c>
      <c r="E130" s="15"/>
      <c r="F130" s="20" t="n">
        <v>1055</v>
      </c>
      <c r="G130" s="20" t="s">
        <v>33</v>
      </c>
      <c r="H130" s="20" t="n">
        <v>576</v>
      </c>
      <c r="I130" s="20" t="n">
        <v>23</v>
      </c>
      <c r="J130" s="20" t="n">
        <v>53</v>
      </c>
      <c r="K130" s="20" t="n">
        <v>17</v>
      </c>
      <c r="L130" s="20" t="n">
        <v>2</v>
      </c>
      <c r="M130" s="20" t="n">
        <v>120</v>
      </c>
      <c r="N130" s="20" t="n">
        <v>8</v>
      </c>
      <c r="O130" s="20" t="n">
        <v>0</v>
      </c>
      <c r="P130" s="20" t="n">
        <v>6</v>
      </c>
      <c r="Q130" s="20" t="n">
        <v>2</v>
      </c>
      <c r="R130" s="20" t="n">
        <v>50</v>
      </c>
      <c r="S130" s="20"/>
      <c r="T130" s="20" t="n">
        <v>2</v>
      </c>
      <c r="U130" s="20" t="n">
        <v>1</v>
      </c>
      <c r="V130" s="20" t="n">
        <v>0</v>
      </c>
      <c r="W130" s="20"/>
      <c r="X130" s="20" t="n">
        <v>25</v>
      </c>
      <c r="Y130" s="20" t="n">
        <v>0</v>
      </c>
      <c r="Z130" s="20"/>
      <c r="AA130" s="20"/>
      <c r="AB130" s="20"/>
      <c r="AC130" s="20" t="n">
        <v>0</v>
      </c>
      <c r="AD130" s="20" t="n">
        <v>4</v>
      </c>
      <c r="AE130" s="20" t="n">
        <v>313</v>
      </c>
    </row>
    <row r="131" customFormat="false" ht="16.5" hidden="false" customHeight="false" outlineLevel="0" collapsed="false">
      <c r="A131" s="20" t="n">
        <v>130</v>
      </c>
      <c r="B131" s="48" t="n">
        <v>2</v>
      </c>
      <c r="C131" s="49" t="n">
        <v>182</v>
      </c>
      <c r="D131" s="50" t="s">
        <v>133</v>
      </c>
      <c r="E131" s="15"/>
      <c r="F131" s="20" t="n">
        <v>1055</v>
      </c>
      <c r="G131" s="20" t="s">
        <v>34</v>
      </c>
      <c r="H131" s="20" t="n">
        <v>576</v>
      </c>
      <c r="I131" s="20" t="n">
        <v>22</v>
      </c>
      <c r="J131" s="20" t="n">
        <v>64</v>
      </c>
      <c r="K131" s="20" t="n">
        <v>13</v>
      </c>
      <c r="L131" s="20" t="n">
        <v>2</v>
      </c>
      <c r="M131" s="20" t="n">
        <v>106</v>
      </c>
      <c r="N131" s="20" t="n">
        <v>10</v>
      </c>
      <c r="O131" s="20" t="n">
        <v>0</v>
      </c>
      <c r="P131" s="20" t="n">
        <v>1</v>
      </c>
      <c r="Q131" s="20" t="n">
        <v>1</v>
      </c>
      <c r="R131" s="20" t="n">
        <v>55</v>
      </c>
      <c r="S131" s="20"/>
      <c r="T131" s="20" t="n">
        <v>0</v>
      </c>
      <c r="U131" s="20" t="n">
        <v>8</v>
      </c>
      <c r="V131" s="20" t="n">
        <v>3</v>
      </c>
      <c r="W131" s="20"/>
      <c r="X131" s="20" t="n">
        <v>20</v>
      </c>
      <c r="Y131" s="20" t="n">
        <v>4</v>
      </c>
      <c r="Z131" s="20"/>
      <c r="AA131" s="20"/>
      <c r="AB131" s="20"/>
      <c r="AC131" s="20" t="n">
        <v>0</v>
      </c>
      <c r="AD131" s="20" t="n">
        <v>7</v>
      </c>
      <c r="AE131" s="20" t="n">
        <v>316</v>
      </c>
    </row>
    <row r="132" customFormat="false" ht="16.5" hidden="false" customHeight="false" outlineLevel="0" collapsed="false">
      <c r="A132" s="20" t="n">
        <v>131</v>
      </c>
      <c r="B132" s="48" t="n">
        <v>2</v>
      </c>
      <c r="C132" s="49" t="n">
        <v>182</v>
      </c>
      <c r="D132" s="50" t="s">
        <v>133</v>
      </c>
      <c r="E132" s="15"/>
      <c r="F132" s="20" t="n">
        <v>1055</v>
      </c>
      <c r="G132" s="20" t="s">
        <v>35</v>
      </c>
      <c r="H132" s="20" t="n">
        <v>575</v>
      </c>
      <c r="I132" s="20" t="n">
        <v>33</v>
      </c>
      <c r="J132" s="20" t="n">
        <v>53</v>
      </c>
      <c r="K132" s="20" t="n">
        <v>24</v>
      </c>
      <c r="L132" s="20" t="n">
        <v>3</v>
      </c>
      <c r="M132" s="20" t="n">
        <v>110</v>
      </c>
      <c r="N132" s="20" t="n">
        <v>12</v>
      </c>
      <c r="O132" s="20" t="n">
        <v>1</v>
      </c>
      <c r="P132" s="20" t="n">
        <v>4</v>
      </c>
      <c r="Q132" s="20" t="n">
        <v>1</v>
      </c>
      <c r="R132" s="20" t="n">
        <v>47</v>
      </c>
      <c r="S132" s="20"/>
      <c r="T132" s="20" t="n">
        <v>2</v>
      </c>
      <c r="U132" s="20" t="n">
        <v>3</v>
      </c>
      <c r="V132" s="20" t="n">
        <v>0</v>
      </c>
      <c r="W132" s="20"/>
      <c r="X132" s="20" t="n">
        <v>25</v>
      </c>
      <c r="Y132" s="20" t="n">
        <v>3</v>
      </c>
      <c r="Z132" s="20"/>
      <c r="AA132" s="20"/>
      <c r="AB132" s="20"/>
      <c r="AC132" s="20" t="n">
        <v>0</v>
      </c>
      <c r="AD132" s="20" t="n">
        <v>4</v>
      </c>
      <c r="AE132" s="20" t="n">
        <v>325</v>
      </c>
    </row>
    <row r="133" customFormat="false" ht="16.5" hidden="false" customHeight="false" outlineLevel="0" collapsed="false">
      <c r="A133" s="20" t="n">
        <v>132</v>
      </c>
      <c r="B133" s="48" t="n">
        <v>2</v>
      </c>
      <c r="C133" s="49" t="n">
        <v>182</v>
      </c>
      <c r="D133" s="50" t="s">
        <v>133</v>
      </c>
      <c r="E133" s="15"/>
      <c r="F133" s="20" t="n">
        <v>1056</v>
      </c>
      <c r="G133" s="20" t="s">
        <v>33</v>
      </c>
      <c r="H133" s="20" t="n">
        <v>706</v>
      </c>
      <c r="I133" s="20" t="n">
        <v>31</v>
      </c>
      <c r="J133" s="20" t="n">
        <v>81</v>
      </c>
      <c r="K133" s="20" t="n">
        <v>27</v>
      </c>
      <c r="L133" s="20" t="n">
        <v>4</v>
      </c>
      <c r="M133" s="20" t="n">
        <v>127</v>
      </c>
      <c r="N133" s="20" t="n">
        <v>15</v>
      </c>
      <c r="O133" s="20" t="n">
        <v>5</v>
      </c>
      <c r="P133" s="20" t="n">
        <v>6</v>
      </c>
      <c r="Q133" s="20" t="n">
        <v>0</v>
      </c>
      <c r="R133" s="20" t="n">
        <v>38</v>
      </c>
      <c r="S133" s="20"/>
      <c r="T133" s="20" t="n">
        <v>0</v>
      </c>
      <c r="U133" s="20" t="n">
        <v>5</v>
      </c>
      <c r="V133" s="20" t="n">
        <v>3</v>
      </c>
      <c r="W133" s="20"/>
      <c r="X133" s="20" t="n">
        <v>31</v>
      </c>
      <c r="Y133" s="20" t="n">
        <v>0</v>
      </c>
      <c r="Z133" s="20"/>
      <c r="AA133" s="20"/>
      <c r="AB133" s="20"/>
      <c r="AC133" s="20" t="n">
        <v>0</v>
      </c>
      <c r="AD133" s="20" t="n">
        <v>4</v>
      </c>
      <c r="AE133" s="20" t="n">
        <v>377</v>
      </c>
    </row>
    <row r="134" customFormat="false" ht="16.5" hidden="false" customHeight="false" outlineLevel="0" collapsed="false">
      <c r="A134" s="20" t="n">
        <v>133</v>
      </c>
      <c r="B134" s="48" t="n">
        <v>2</v>
      </c>
      <c r="C134" s="49" t="n">
        <v>182</v>
      </c>
      <c r="D134" s="50" t="s">
        <v>133</v>
      </c>
      <c r="E134" s="15"/>
      <c r="F134" s="27" t="n">
        <v>1056</v>
      </c>
      <c r="G134" s="27" t="s">
        <v>35</v>
      </c>
      <c r="H134" s="27" t="n">
        <v>705</v>
      </c>
      <c r="I134" s="20" t="n">
        <v>22</v>
      </c>
      <c r="J134" s="20" t="n">
        <v>65</v>
      </c>
      <c r="K134" s="20" t="n">
        <v>22</v>
      </c>
      <c r="L134" s="20" t="n">
        <v>12</v>
      </c>
      <c r="M134" s="20" t="n">
        <v>121</v>
      </c>
      <c r="N134" s="20" t="n">
        <v>12</v>
      </c>
      <c r="O134" s="20" t="n">
        <v>5</v>
      </c>
      <c r="P134" s="20" t="n">
        <v>8</v>
      </c>
      <c r="Q134" s="20" t="n">
        <v>3</v>
      </c>
      <c r="R134" s="20" t="n">
        <v>48</v>
      </c>
      <c r="S134" s="20"/>
      <c r="T134" s="20" t="n">
        <v>1</v>
      </c>
      <c r="U134" s="20" t="n">
        <v>3</v>
      </c>
      <c r="V134" s="20" t="n">
        <v>0</v>
      </c>
      <c r="W134" s="20"/>
      <c r="X134" s="20" t="n">
        <v>28</v>
      </c>
      <c r="Y134" s="20" t="n">
        <v>2</v>
      </c>
      <c r="Z134" s="20"/>
      <c r="AA134" s="20"/>
      <c r="AB134" s="20"/>
      <c r="AC134" s="20" t="n">
        <v>0</v>
      </c>
      <c r="AD134" s="20" t="n">
        <v>7</v>
      </c>
      <c r="AE134" s="20" t="n">
        <v>359</v>
      </c>
    </row>
    <row r="135" customFormat="false" ht="16.5" hidden="false" customHeight="false" outlineLevel="0" collapsed="false">
      <c r="A135" s="20" t="n">
        <v>134</v>
      </c>
      <c r="B135" s="48" t="n">
        <v>2</v>
      </c>
      <c r="C135" s="49" t="n">
        <v>182</v>
      </c>
      <c r="D135" s="50" t="s">
        <v>133</v>
      </c>
      <c r="E135" s="15"/>
      <c r="F135" s="27" t="n">
        <v>1056</v>
      </c>
      <c r="G135" s="27" t="s">
        <v>34</v>
      </c>
      <c r="H135" s="27" t="n">
        <v>706</v>
      </c>
      <c r="I135" s="20" t="n">
        <v>27</v>
      </c>
      <c r="J135" s="20" t="n">
        <v>73</v>
      </c>
      <c r="K135" s="20" t="n">
        <v>24</v>
      </c>
      <c r="L135" s="20" t="n">
        <v>12</v>
      </c>
      <c r="M135" s="20" t="n">
        <v>112</v>
      </c>
      <c r="N135" s="20" t="n">
        <v>7</v>
      </c>
      <c r="O135" s="20" t="n">
        <v>3</v>
      </c>
      <c r="P135" s="20" t="n">
        <v>7</v>
      </c>
      <c r="Q135" s="20" t="n">
        <v>0</v>
      </c>
      <c r="R135" s="20" t="n">
        <v>41</v>
      </c>
      <c r="S135" s="20"/>
      <c r="T135" s="20" t="n">
        <v>1</v>
      </c>
      <c r="U135" s="20" t="n">
        <v>3</v>
      </c>
      <c r="V135" s="20" t="n">
        <v>1</v>
      </c>
      <c r="W135" s="20"/>
      <c r="X135" s="20" t="n">
        <v>63</v>
      </c>
      <c r="Y135" s="20" t="n">
        <v>2</v>
      </c>
      <c r="Z135" s="20"/>
      <c r="AA135" s="20"/>
      <c r="AB135" s="20"/>
      <c r="AC135" s="20" t="n">
        <v>0</v>
      </c>
      <c r="AD135" s="20" t="n">
        <v>7</v>
      </c>
      <c r="AE135" s="20" t="n">
        <v>383</v>
      </c>
    </row>
    <row r="136" customFormat="false" ht="16.5" hidden="false" customHeight="false" outlineLevel="0" collapsed="false">
      <c r="A136" s="20" t="n">
        <v>135</v>
      </c>
      <c r="B136" s="48" t="n">
        <v>2</v>
      </c>
      <c r="C136" s="49" t="n">
        <v>182</v>
      </c>
      <c r="D136" s="50" t="s">
        <v>133</v>
      </c>
      <c r="E136" s="25"/>
      <c r="F136" s="27" t="n">
        <v>1057</v>
      </c>
      <c r="G136" s="27" t="s">
        <v>33</v>
      </c>
      <c r="H136" s="20" t="n">
        <v>319</v>
      </c>
      <c r="I136" s="20" t="n">
        <v>18</v>
      </c>
      <c r="J136" s="20" t="n">
        <v>60</v>
      </c>
      <c r="K136" s="20" t="n">
        <v>9</v>
      </c>
      <c r="L136" s="20" t="n">
        <v>1</v>
      </c>
      <c r="M136" s="20" t="n">
        <v>58</v>
      </c>
      <c r="N136" s="20" t="n">
        <v>25</v>
      </c>
      <c r="O136" s="20" t="n">
        <v>0</v>
      </c>
      <c r="P136" s="20" t="n">
        <v>10</v>
      </c>
      <c r="Q136" s="20" t="n">
        <v>2</v>
      </c>
      <c r="R136" s="20" t="n">
        <v>18</v>
      </c>
      <c r="S136" s="20"/>
      <c r="T136" s="20" t="n">
        <v>0</v>
      </c>
      <c r="U136" s="20" t="n">
        <v>0</v>
      </c>
      <c r="V136" s="20" t="n">
        <v>1</v>
      </c>
      <c r="W136" s="20"/>
      <c r="X136" s="20" t="n">
        <v>9</v>
      </c>
      <c r="Y136" s="20" t="n">
        <v>0</v>
      </c>
      <c r="Z136" s="20"/>
      <c r="AA136" s="20"/>
      <c r="AB136" s="20"/>
      <c r="AC136" s="20" t="n">
        <v>0</v>
      </c>
      <c r="AD136" s="20" t="n">
        <v>11</v>
      </c>
      <c r="AE136" s="20" t="n">
        <v>222</v>
      </c>
    </row>
    <row r="137" customFormat="false" ht="16.5" hidden="false" customHeight="false" outlineLevel="0" collapsed="false">
      <c r="A137" s="20" t="n">
        <v>136</v>
      </c>
      <c r="B137" s="48" t="n">
        <v>2</v>
      </c>
      <c r="C137" s="49" t="n">
        <v>182</v>
      </c>
      <c r="D137" s="50" t="s">
        <v>133</v>
      </c>
      <c r="E137" s="25"/>
      <c r="F137" s="27" t="n">
        <v>1057</v>
      </c>
      <c r="G137" s="27" t="s">
        <v>62</v>
      </c>
      <c r="H137" s="20" t="n">
        <v>500</v>
      </c>
      <c r="I137" s="20" t="n">
        <v>13</v>
      </c>
      <c r="J137" s="20" t="n">
        <v>148</v>
      </c>
      <c r="K137" s="20" t="n">
        <v>29</v>
      </c>
      <c r="L137" s="20" t="n">
        <v>2</v>
      </c>
      <c r="M137" s="20" t="n">
        <v>22</v>
      </c>
      <c r="N137" s="20" t="n">
        <v>11</v>
      </c>
      <c r="O137" s="20" t="n">
        <v>36</v>
      </c>
      <c r="P137" s="20" t="n">
        <v>7</v>
      </c>
      <c r="Q137" s="20" t="n">
        <v>0</v>
      </c>
      <c r="R137" s="20" t="n">
        <v>39</v>
      </c>
      <c r="S137" s="20"/>
      <c r="T137" s="20" t="n">
        <v>0</v>
      </c>
      <c r="U137" s="20" t="n">
        <v>3</v>
      </c>
      <c r="V137" s="20" t="n">
        <v>6</v>
      </c>
      <c r="W137" s="20"/>
      <c r="X137" s="20" t="n">
        <v>1</v>
      </c>
      <c r="Y137" s="20" t="n">
        <v>1</v>
      </c>
      <c r="Z137" s="20"/>
      <c r="AA137" s="20"/>
      <c r="AB137" s="20"/>
      <c r="AC137" s="20" t="n">
        <v>0</v>
      </c>
      <c r="AD137" s="20" t="n">
        <v>18</v>
      </c>
      <c r="AE137" s="20" t="n">
        <v>336</v>
      </c>
    </row>
    <row r="138" customFormat="false" ht="16.5" hidden="false" customHeight="false" outlineLevel="0" collapsed="false">
      <c r="A138" s="20" t="n">
        <v>137</v>
      </c>
      <c r="B138" s="48" t="n">
        <v>2</v>
      </c>
      <c r="C138" s="49" t="n">
        <v>182</v>
      </c>
      <c r="D138" s="50" t="s">
        <v>133</v>
      </c>
      <c r="E138" s="15"/>
      <c r="F138" s="20" t="n">
        <v>1058</v>
      </c>
      <c r="G138" s="20" t="s">
        <v>33</v>
      </c>
      <c r="H138" s="20" t="n">
        <v>644</v>
      </c>
      <c r="I138" s="20" t="n">
        <v>49</v>
      </c>
      <c r="J138" s="20" t="n">
        <v>55</v>
      </c>
      <c r="K138" s="20" t="n">
        <v>51</v>
      </c>
      <c r="L138" s="20" t="n">
        <v>7</v>
      </c>
      <c r="M138" s="20" t="n">
        <v>171</v>
      </c>
      <c r="N138" s="20" t="n">
        <v>23</v>
      </c>
      <c r="O138" s="20" t="n">
        <v>2</v>
      </c>
      <c r="P138" s="20" t="n">
        <v>5</v>
      </c>
      <c r="Q138" s="20" t="n">
        <v>0</v>
      </c>
      <c r="R138" s="20" t="n">
        <v>63</v>
      </c>
      <c r="S138" s="20"/>
      <c r="T138" s="20" t="n">
        <v>0</v>
      </c>
      <c r="U138" s="20" t="n">
        <v>1</v>
      </c>
      <c r="V138" s="20" t="n">
        <v>1</v>
      </c>
      <c r="W138" s="20"/>
      <c r="X138" s="20" t="n">
        <v>8</v>
      </c>
      <c r="Y138" s="20" t="n">
        <v>3</v>
      </c>
      <c r="Z138" s="20"/>
      <c r="AA138" s="20"/>
      <c r="AB138" s="20"/>
      <c r="AC138" s="20" t="n">
        <v>0</v>
      </c>
      <c r="AD138" s="20" t="n">
        <v>7</v>
      </c>
      <c r="AE138" s="20" t="n">
        <v>446</v>
      </c>
    </row>
    <row r="139" customFormat="false" ht="16.5" hidden="false" customHeight="false" outlineLevel="0" collapsed="false">
      <c r="A139" s="20" t="n">
        <v>138</v>
      </c>
      <c r="B139" s="48" t="n">
        <v>2</v>
      </c>
      <c r="C139" s="49" t="n">
        <v>182</v>
      </c>
      <c r="D139" s="50" t="s">
        <v>133</v>
      </c>
      <c r="E139" s="15"/>
      <c r="F139" s="20" t="n">
        <v>1058</v>
      </c>
      <c r="G139" s="20" t="s">
        <v>62</v>
      </c>
      <c r="H139" s="20" t="n">
        <v>727</v>
      </c>
      <c r="I139" s="20" t="n">
        <v>30</v>
      </c>
      <c r="J139" s="20" t="n">
        <v>58</v>
      </c>
      <c r="K139" s="20" t="n">
        <v>47</v>
      </c>
      <c r="L139" s="20" t="n">
        <v>5</v>
      </c>
      <c r="M139" s="20" t="n">
        <v>215</v>
      </c>
      <c r="N139" s="20" t="n">
        <v>31</v>
      </c>
      <c r="O139" s="20" t="n">
        <v>1</v>
      </c>
      <c r="P139" s="20" t="n">
        <v>5</v>
      </c>
      <c r="Q139" s="20" t="n">
        <v>1</v>
      </c>
      <c r="R139" s="20" t="n">
        <v>68</v>
      </c>
      <c r="S139" s="20"/>
      <c r="T139" s="20" t="n">
        <v>4</v>
      </c>
      <c r="U139" s="20" t="n">
        <v>4</v>
      </c>
      <c r="V139" s="20" t="n">
        <v>1</v>
      </c>
      <c r="W139" s="20"/>
      <c r="X139" s="20" t="n">
        <v>10</v>
      </c>
      <c r="Y139" s="20" t="n">
        <v>2</v>
      </c>
      <c r="Z139" s="20"/>
      <c r="AA139" s="20"/>
      <c r="AB139" s="20"/>
      <c r="AC139" s="20" t="n">
        <v>0</v>
      </c>
      <c r="AD139" s="20" t="n">
        <v>9</v>
      </c>
      <c r="AE139" s="20" t="n">
        <v>491</v>
      </c>
    </row>
    <row r="140" customFormat="false" ht="16.5" hidden="false" customHeight="false" outlineLevel="0" collapsed="false">
      <c r="A140" s="20" t="n">
        <v>139</v>
      </c>
      <c r="B140" s="48" t="n">
        <v>2</v>
      </c>
      <c r="C140" s="49" t="n">
        <v>182</v>
      </c>
      <c r="D140" s="50" t="s">
        <v>133</v>
      </c>
      <c r="E140" s="15"/>
      <c r="F140" s="20" t="n">
        <v>1059</v>
      </c>
      <c r="G140" s="20" t="s">
        <v>33</v>
      </c>
      <c r="H140" s="20" t="n">
        <v>716</v>
      </c>
      <c r="I140" s="20" t="n">
        <v>97</v>
      </c>
      <c r="J140" s="20" t="n">
        <v>114</v>
      </c>
      <c r="K140" s="20" t="n">
        <v>38</v>
      </c>
      <c r="L140" s="20" t="n">
        <v>1</v>
      </c>
      <c r="M140" s="20" t="n">
        <v>119</v>
      </c>
      <c r="N140" s="20" t="n">
        <v>16</v>
      </c>
      <c r="O140" s="20" t="n">
        <v>1</v>
      </c>
      <c r="P140" s="20" t="n">
        <v>8</v>
      </c>
      <c r="Q140" s="20" t="n">
        <v>3</v>
      </c>
      <c r="R140" s="20" t="n">
        <v>59</v>
      </c>
      <c r="S140" s="20"/>
      <c r="T140" s="20" t="n">
        <v>3</v>
      </c>
      <c r="U140" s="20" t="n">
        <v>1</v>
      </c>
      <c r="V140" s="20" t="n">
        <v>3</v>
      </c>
      <c r="W140" s="20"/>
      <c r="X140" s="20" t="n">
        <v>28</v>
      </c>
      <c r="Y140" s="20" t="n">
        <v>3</v>
      </c>
      <c r="Z140" s="20"/>
      <c r="AA140" s="20"/>
      <c r="AB140" s="20"/>
      <c r="AC140" s="20" t="n">
        <v>0</v>
      </c>
      <c r="AD140" s="20" t="n">
        <v>11</v>
      </c>
      <c r="AE140" s="20" t="n">
        <v>505</v>
      </c>
    </row>
    <row r="141" customFormat="false" ht="16.5" hidden="false" customHeight="false" outlineLevel="0" collapsed="false">
      <c r="A141" s="20" t="n">
        <v>140</v>
      </c>
      <c r="B141" s="48" t="n">
        <v>2</v>
      </c>
      <c r="C141" s="49" t="n">
        <v>182</v>
      </c>
      <c r="D141" s="50" t="s">
        <v>133</v>
      </c>
      <c r="E141" s="15"/>
      <c r="F141" s="20" t="n">
        <v>1060</v>
      </c>
      <c r="G141" s="20" t="s">
        <v>33</v>
      </c>
      <c r="H141" s="20" t="n">
        <v>515</v>
      </c>
      <c r="I141" s="20" t="n">
        <v>40</v>
      </c>
      <c r="J141" s="20" t="n">
        <v>61</v>
      </c>
      <c r="K141" s="20" t="n">
        <v>43</v>
      </c>
      <c r="L141" s="20" t="n">
        <v>3</v>
      </c>
      <c r="M141" s="20" t="n">
        <v>11</v>
      </c>
      <c r="N141" s="20" t="n">
        <v>16</v>
      </c>
      <c r="O141" s="20" t="n">
        <v>5</v>
      </c>
      <c r="P141" s="20" t="n">
        <v>4</v>
      </c>
      <c r="Q141" s="20" t="n">
        <v>1</v>
      </c>
      <c r="R141" s="20" t="n">
        <v>59</v>
      </c>
      <c r="S141" s="20"/>
      <c r="T141" s="20" t="n">
        <v>4</v>
      </c>
      <c r="U141" s="20" t="n">
        <v>11</v>
      </c>
      <c r="V141" s="20" t="n">
        <v>1</v>
      </c>
      <c r="W141" s="20"/>
      <c r="X141" s="20" t="n">
        <v>26</v>
      </c>
      <c r="Y141" s="20" t="n">
        <v>1</v>
      </c>
      <c r="Z141" s="20"/>
      <c r="AA141" s="20"/>
      <c r="AB141" s="20"/>
      <c r="AC141" s="20" t="n">
        <v>0</v>
      </c>
      <c r="AD141" s="20" t="n">
        <v>13</v>
      </c>
      <c r="AE141" s="20" t="n">
        <v>299</v>
      </c>
    </row>
    <row r="142" customFormat="false" ht="16.5" hidden="false" customHeight="false" outlineLevel="0" collapsed="false">
      <c r="A142" s="20" t="n">
        <v>141</v>
      </c>
      <c r="B142" s="48" t="n">
        <v>2</v>
      </c>
      <c r="C142" s="49" t="n">
        <v>182</v>
      </c>
      <c r="D142" s="50" t="s">
        <v>133</v>
      </c>
      <c r="E142" s="15"/>
      <c r="F142" s="20" t="n">
        <v>1060</v>
      </c>
      <c r="G142" s="20" t="s">
        <v>34</v>
      </c>
      <c r="H142" s="20" t="n">
        <v>514</v>
      </c>
      <c r="I142" s="20" t="n">
        <v>33</v>
      </c>
      <c r="J142" s="20" t="n">
        <v>59</v>
      </c>
      <c r="K142" s="20" t="n">
        <v>65</v>
      </c>
      <c r="L142" s="20" t="n">
        <v>4</v>
      </c>
      <c r="M142" s="20" t="n">
        <v>13</v>
      </c>
      <c r="N142" s="20" t="n">
        <v>18</v>
      </c>
      <c r="O142" s="20" t="n">
        <v>3</v>
      </c>
      <c r="P142" s="20" t="n">
        <v>7</v>
      </c>
      <c r="Q142" s="20" t="n">
        <v>3</v>
      </c>
      <c r="R142" s="20" t="n">
        <v>72</v>
      </c>
      <c r="S142" s="20"/>
      <c r="T142" s="20" t="n">
        <v>5</v>
      </c>
      <c r="U142" s="20" t="n">
        <v>7</v>
      </c>
      <c r="V142" s="20" t="n">
        <v>1</v>
      </c>
      <c r="W142" s="20"/>
      <c r="X142" s="20" t="n">
        <v>18</v>
      </c>
      <c r="Y142" s="20" t="n">
        <v>3</v>
      </c>
      <c r="Z142" s="20"/>
      <c r="AA142" s="20"/>
      <c r="AB142" s="20"/>
      <c r="AC142" s="20" t="n">
        <v>0</v>
      </c>
      <c r="AD142" s="20" t="n">
        <v>10</v>
      </c>
      <c r="AE142" s="20" t="n">
        <v>321</v>
      </c>
    </row>
    <row r="143" customFormat="false" ht="16.5" hidden="false" customHeight="false" outlineLevel="0" collapsed="false">
      <c r="A143" s="20" t="n">
        <v>142</v>
      </c>
      <c r="B143" s="48" t="n">
        <v>2</v>
      </c>
      <c r="C143" s="49" t="n">
        <v>182</v>
      </c>
      <c r="D143" s="50" t="s">
        <v>133</v>
      </c>
      <c r="E143" s="15"/>
      <c r="F143" s="20" t="n">
        <v>1060</v>
      </c>
      <c r="G143" s="20" t="s">
        <v>35</v>
      </c>
      <c r="H143" s="20" t="n">
        <v>514</v>
      </c>
      <c r="I143" s="20" t="n">
        <v>36</v>
      </c>
      <c r="J143" s="20" t="n">
        <v>100</v>
      </c>
      <c r="K143" s="20" t="n">
        <v>48</v>
      </c>
      <c r="L143" s="20" t="n">
        <v>5</v>
      </c>
      <c r="M143" s="20" t="n">
        <v>15</v>
      </c>
      <c r="N143" s="20" t="n">
        <v>11</v>
      </c>
      <c r="O143" s="20" t="n">
        <v>2</v>
      </c>
      <c r="P143" s="20" t="n">
        <v>3</v>
      </c>
      <c r="Q143" s="20" t="n">
        <v>2</v>
      </c>
      <c r="R143" s="20" t="n">
        <v>50</v>
      </c>
      <c r="S143" s="20"/>
      <c r="T143" s="20" t="n">
        <v>2</v>
      </c>
      <c r="U143" s="20" t="n">
        <v>6</v>
      </c>
      <c r="V143" s="20" t="n">
        <v>3</v>
      </c>
      <c r="W143" s="20"/>
      <c r="X143" s="20" t="n">
        <v>23</v>
      </c>
      <c r="Y143" s="20" t="n">
        <v>3</v>
      </c>
      <c r="Z143" s="20"/>
      <c r="AA143" s="20"/>
      <c r="AB143" s="20"/>
      <c r="AC143" s="20" t="n">
        <v>0</v>
      </c>
      <c r="AD143" s="20" t="n">
        <v>9</v>
      </c>
      <c r="AE143" s="20" t="n">
        <v>318</v>
      </c>
    </row>
    <row r="144" customFormat="false" ht="16.5" hidden="false" customHeight="false" outlineLevel="0" collapsed="false">
      <c r="A144" s="20" t="n">
        <v>143</v>
      </c>
      <c r="B144" s="48" t="n">
        <v>2</v>
      </c>
      <c r="C144" s="49" t="n">
        <v>182</v>
      </c>
      <c r="D144" s="50" t="s">
        <v>133</v>
      </c>
      <c r="E144" s="15"/>
      <c r="F144" s="20" t="n">
        <v>1061</v>
      </c>
      <c r="G144" s="20" t="s">
        <v>33</v>
      </c>
      <c r="H144" s="20" t="n">
        <v>486</v>
      </c>
      <c r="I144" s="20" t="n">
        <v>31</v>
      </c>
      <c r="J144" s="20" t="n">
        <v>57</v>
      </c>
      <c r="K144" s="20" t="n">
        <v>21</v>
      </c>
      <c r="L144" s="20" t="n">
        <v>4</v>
      </c>
      <c r="M144" s="20" t="n">
        <v>77</v>
      </c>
      <c r="N144" s="20" t="n">
        <v>50</v>
      </c>
      <c r="O144" s="20" t="n">
        <v>3</v>
      </c>
      <c r="P144" s="20" t="n">
        <v>14</v>
      </c>
      <c r="Q144" s="20" t="n">
        <v>3</v>
      </c>
      <c r="R144" s="20" t="n">
        <v>48</v>
      </c>
      <c r="S144" s="20"/>
      <c r="T144" s="20" t="n">
        <v>1</v>
      </c>
      <c r="U144" s="20" t="n">
        <v>6</v>
      </c>
      <c r="V144" s="20" t="n">
        <v>0</v>
      </c>
      <c r="W144" s="20"/>
      <c r="X144" s="20" t="n">
        <v>8</v>
      </c>
      <c r="Y144" s="20" t="n">
        <v>0</v>
      </c>
      <c r="Z144" s="20"/>
      <c r="AA144" s="20"/>
      <c r="AB144" s="20"/>
      <c r="AC144" s="20" t="n">
        <v>0</v>
      </c>
      <c r="AD144" s="20" t="n">
        <v>11</v>
      </c>
      <c r="AE144" s="20" t="n">
        <v>334</v>
      </c>
    </row>
    <row r="145" customFormat="false" ht="16.5" hidden="false" customHeight="false" outlineLevel="0" collapsed="false">
      <c r="A145" s="20" t="n">
        <v>144</v>
      </c>
      <c r="B145" s="48" t="n">
        <v>2</v>
      </c>
      <c r="C145" s="49" t="n">
        <v>182</v>
      </c>
      <c r="D145" s="50" t="s">
        <v>133</v>
      </c>
      <c r="E145" s="15"/>
      <c r="F145" s="20" t="n">
        <v>1061</v>
      </c>
      <c r="G145" s="20" t="s">
        <v>62</v>
      </c>
      <c r="H145" s="20" t="n">
        <v>595</v>
      </c>
      <c r="I145" s="20" t="n">
        <v>31</v>
      </c>
      <c r="J145" s="20" t="n">
        <v>57</v>
      </c>
      <c r="K145" s="20" t="n">
        <v>21</v>
      </c>
      <c r="L145" s="20" t="n">
        <v>4</v>
      </c>
      <c r="M145" s="20" t="n">
        <v>77</v>
      </c>
      <c r="N145" s="20" t="n">
        <v>50</v>
      </c>
      <c r="O145" s="20" t="n">
        <v>3</v>
      </c>
      <c r="P145" s="20" t="n">
        <v>14</v>
      </c>
      <c r="Q145" s="20" t="n">
        <v>3</v>
      </c>
      <c r="R145" s="20" t="n">
        <v>48</v>
      </c>
      <c r="S145" s="20"/>
      <c r="T145" s="20" t="n">
        <v>1</v>
      </c>
      <c r="U145" s="20" t="n">
        <v>6</v>
      </c>
      <c r="V145" s="20" t="n">
        <v>0</v>
      </c>
      <c r="W145" s="20"/>
      <c r="X145" s="20" t="n">
        <v>8</v>
      </c>
      <c r="Y145" s="20" t="n">
        <v>0</v>
      </c>
      <c r="Z145" s="20"/>
      <c r="AA145" s="20"/>
      <c r="AB145" s="20"/>
      <c r="AC145" s="20" t="n">
        <v>0</v>
      </c>
      <c r="AD145" s="20" t="n">
        <v>11</v>
      </c>
      <c r="AE145" s="20" t="n">
        <v>334</v>
      </c>
    </row>
    <row r="146" customFormat="false" ht="16.5" hidden="false" customHeight="false" outlineLevel="0" collapsed="false">
      <c r="A146" s="20" t="n">
        <v>145</v>
      </c>
      <c r="B146" s="48" t="n">
        <v>2</v>
      </c>
      <c r="C146" s="49" t="n">
        <v>182</v>
      </c>
      <c r="D146" s="50" t="s">
        <v>133</v>
      </c>
      <c r="E146" s="15"/>
      <c r="F146" s="20" t="n">
        <v>1062</v>
      </c>
      <c r="G146" s="20" t="s">
        <v>33</v>
      </c>
      <c r="H146" s="20" t="n">
        <v>628</v>
      </c>
      <c r="I146" s="20" t="n">
        <v>88</v>
      </c>
      <c r="J146" s="20" t="n">
        <v>106</v>
      </c>
      <c r="K146" s="20" t="n">
        <v>63</v>
      </c>
      <c r="L146" s="20" t="n">
        <v>6</v>
      </c>
      <c r="M146" s="20" t="n">
        <v>26</v>
      </c>
      <c r="N146" s="20" t="n">
        <v>19</v>
      </c>
      <c r="O146" s="20" t="n">
        <v>2</v>
      </c>
      <c r="P146" s="20" t="n">
        <v>6</v>
      </c>
      <c r="Q146" s="20" t="n">
        <v>0</v>
      </c>
      <c r="R146" s="20" t="n">
        <v>28</v>
      </c>
      <c r="S146" s="20"/>
      <c r="T146" s="20" t="n">
        <v>0</v>
      </c>
      <c r="U146" s="20" t="n">
        <v>13</v>
      </c>
      <c r="V146" s="20" t="n">
        <v>1</v>
      </c>
      <c r="W146" s="20"/>
      <c r="X146" s="20" t="n">
        <v>13</v>
      </c>
      <c r="Y146" s="20" t="n">
        <v>1</v>
      </c>
      <c r="Z146" s="20"/>
      <c r="AA146" s="20"/>
      <c r="AB146" s="20"/>
      <c r="AC146" s="20" t="n">
        <v>0</v>
      </c>
      <c r="AD146" s="20" t="n">
        <v>18</v>
      </c>
      <c r="AE146" s="20" t="n">
        <v>390</v>
      </c>
    </row>
    <row r="147" customFormat="false" ht="16.5" hidden="false" customHeight="false" outlineLevel="0" collapsed="false">
      <c r="A147" s="20" t="n">
        <v>146</v>
      </c>
      <c r="B147" s="48" t="n">
        <v>2</v>
      </c>
      <c r="C147" s="49" t="n">
        <v>182</v>
      </c>
      <c r="D147" s="50" t="s">
        <v>133</v>
      </c>
      <c r="E147" s="15"/>
      <c r="F147" s="20" t="n">
        <v>1062</v>
      </c>
      <c r="G147" s="20" t="s">
        <v>34</v>
      </c>
      <c r="H147" s="20" t="n">
        <v>628</v>
      </c>
      <c r="I147" s="20" t="n">
        <v>85</v>
      </c>
      <c r="J147" s="20" t="n">
        <v>98</v>
      </c>
      <c r="K147" s="20" t="n">
        <v>43</v>
      </c>
      <c r="L147" s="20" t="n">
        <v>8</v>
      </c>
      <c r="M147" s="20" t="n">
        <v>34</v>
      </c>
      <c r="N147" s="20" t="n">
        <v>11</v>
      </c>
      <c r="O147" s="20" t="n">
        <v>1</v>
      </c>
      <c r="P147" s="20" t="n">
        <v>6</v>
      </c>
      <c r="Q147" s="20" t="n">
        <v>1</v>
      </c>
      <c r="R147" s="20" t="n">
        <v>43</v>
      </c>
      <c r="S147" s="20"/>
      <c r="T147" s="20" t="n">
        <v>3</v>
      </c>
      <c r="U147" s="20" t="n">
        <v>7</v>
      </c>
      <c r="V147" s="20" t="n">
        <v>3</v>
      </c>
      <c r="W147" s="20"/>
      <c r="X147" s="20" t="n">
        <v>20</v>
      </c>
      <c r="Y147" s="20" t="n">
        <v>1</v>
      </c>
      <c r="Z147" s="20"/>
      <c r="AA147" s="20"/>
      <c r="AB147" s="20"/>
      <c r="AC147" s="20" t="n">
        <v>0</v>
      </c>
      <c r="AD147" s="20" t="n">
        <v>12</v>
      </c>
      <c r="AE147" s="20" t="n">
        <v>376</v>
      </c>
    </row>
    <row r="148" customFormat="false" ht="16.5" hidden="false" customHeight="false" outlineLevel="0" collapsed="false">
      <c r="A148" s="20" t="n">
        <v>147</v>
      </c>
      <c r="B148" s="48" t="n">
        <v>2</v>
      </c>
      <c r="C148" s="49" t="n">
        <v>182</v>
      </c>
      <c r="D148" s="50" t="s">
        <v>133</v>
      </c>
      <c r="E148" s="15"/>
      <c r="F148" s="20" t="n">
        <v>1063</v>
      </c>
      <c r="G148" s="20" t="s">
        <v>33</v>
      </c>
      <c r="H148" s="20" t="n">
        <v>629</v>
      </c>
      <c r="I148" s="20" t="n">
        <v>47</v>
      </c>
      <c r="J148" s="20" t="n">
        <v>29</v>
      </c>
      <c r="K148" s="20" t="n">
        <v>47</v>
      </c>
      <c r="L148" s="20" t="n">
        <v>7</v>
      </c>
      <c r="M148" s="20" t="n">
        <v>150</v>
      </c>
      <c r="N148" s="20" t="n">
        <v>26</v>
      </c>
      <c r="O148" s="20" t="n">
        <v>0</v>
      </c>
      <c r="P148" s="20" t="n">
        <v>4</v>
      </c>
      <c r="Q148" s="20" t="n">
        <v>3</v>
      </c>
      <c r="R148" s="20" t="n">
        <v>99</v>
      </c>
      <c r="S148" s="20"/>
      <c r="T148" s="20" t="n">
        <v>1</v>
      </c>
      <c r="U148" s="20" t="n">
        <v>5</v>
      </c>
      <c r="V148" s="20" t="n">
        <v>0</v>
      </c>
      <c r="W148" s="20"/>
      <c r="X148" s="20" t="n">
        <v>13</v>
      </c>
      <c r="Y148" s="20" t="n">
        <v>4</v>
      </c>
      <c r="Z148" s="20"/>
      <c r="AA148" s="20"/>
      <c r="AB148" s="20"/>
      <c r="AC148" s="20" t="n">
        <v>0</v>
      </c>
      <c r="AD148" s="20" t="n">
        <v>21</v>
      </c>
      <c r="AE148" s="20" t="n">
        <v>456</v>
      </c>
    </row>
    <row r="149" customFormat="false" ht="16.5" hidden="false" customHeight="false" outlineLevel="0" collapsed="false">
      <c r="A149" s="20" t="n">
        <v>148</v>
      </c>
      <c r="B149" s="48" t="n">
        <v>2</v>
      </c>
      <c r="C149" s="49" t="n">
        <v>182</v>
      </c>
      <c r="D149" s="50" t="s">
        <v>133</v>
      </c>
      <c r="E149" s="15"/>
      <c r="F149" s="20" t="n">
        <v>1064</v>
      </c>
      <c r="G149" s="20" t="s">
        <v>33</v>
      </c>
      <c r="H149" s="20" t="n">
        <v>722</v>
      </c>
      <c r="I149" s="20" t="n">
        <v>33</v>
      </c>
      <c r="J149" s="20" t="n">
        <v>168</v>
      </c>
      <c r="K149" s="20" t="n">
        <v>18</v>
      </c>
      <c r="L149" s="20" t="n">
        <v>0</v>
      </c>
      <c r="M149" s="20" t="n">
        <v>67</v>
      </c>
      <c r="N149" s="20" t="n">
        <v>90</v>
      </c>
      <c r="O149" s="20" t="n">
        <v>0</v>
      </c>
      <c r="P149" s="20" t="n">
        <v>4</v>
      </c>
      <c r="Q149" s="20" t="n">
        <v>5</v>
      </c>
      <c r="R149" s="20" t="n">
        <v>64</v>
      </c>
      <c r="S149" s="20"/>
      <c r="T149" s="20" t="n">
        <v>2</v>
      </c>
      <c r="U149" s="20" t="n">
        <v>1</v>
      </c>
      <c r="V149" s="20" t="n">
        <v>3</v>
      </c>
      <c r="W149" s="20"/>
      <c r="X149" s="20" t="n">
        <v>30</v>
      </c>
      <c r="Y149" s="20" t="n">
        <v>1</v>
      </c>
      <c r="Z149" s="20"/>
      <c r="AA149" s="20"/>
      <c r="AB149" s="20"/>
      <c r="AC149" s="20" t="n">
        <v>0</v>
      </c>
      <c r="AD149" s="20" t="n">
        <v>11</v>
      </c>
      <c r="AE149" s="20" t="n">
        <v>497</v>
      </c>
    </row>
    <row r="150" customFormat="false" ht="16.5" hidden="false" customHeight="false" outlineLevel="0" collapsed="false">
      <c r="A150" s="20" t="n">
        <v>149</v>
      </c>
      <c r="B150" s="48" t="n">
        <v>2</v>
      </c>
      <c r="C150" s="49" t="n">
        <v>182</v>
      </c>
      <c r="D150" s="50" t="s">
        <v>133</v>
      </c>
      <c r="E150" s="15"/>
      <c r="F150" s="20" t="n">
        <v>1064</v>
      </c>
      <c r="G150" s="20" t="s">
        <v>62</v>
      </c>
      <c r="H150" s="20" t="n">
        <v>456</v>
      </c>
      <c r="I150" s="20" t="n">
        <v>43</v>
      </c>
      <c r="J150" s="20" t="n">
        <v>99</v>
      </c>
      <c r="K150" s="20" t="n">
        <v>87</v>
      </c>
      <c r="L150" s="20" t="n">
        <v>1</v>
      </c>
      <c r="M150" s="20" t="n">
        <v>31</v>
      </c>
      <c r="N150" s="20" t="n">
        <v>11</v>
      </c>
      <c r="O150" s="20" t="n">
        <v>0</v>
      </c>
      <c r="P150" s="20" t="n">
        <v>3</v>
      </c>
      <c r="Q150" s="20" t="n">
        <v>0</v>
      </c>
      <c r="R150" s="20" t="n">
        <v>51</v>
      </c>
      <c r="S150" s="20"/>
      <c r="T150" s="20" t="n">
        <v>0</v>
      </c>
      <c r="U150" s="20" t="n">
        <v>11</v>
      </c>
      <c r="V150" s="20" t="n">
        <v>3</v>
      </c>
      <c r="W150" s="20"/>
      <c r="X150" s="20" t="n">
        <v>3</v>
      </c>
      <c r="Y150" s="20" t="n">
        <v>1</v>
      </c>
      <c r="Z150" s="20"/>
      <c r="AA150" s="20"/>
      <c r="AB150" s="20"/>
      <c r="AC150" s="20" t="n">
        <v>0</v>
      </c>
      <c r="AD150" s="20" t="n">
        <v>10</v>
      </c>
      <c r="AE150" s="20" t="n">
        <v>354</v>
      </c>
    </row>
    <row r="151" customFormat="false" ht="16.5" hidden="false" customHeight="false" outlineLevel="0" collapsed="false">
      <c r="A151" s="20" t="n">
        <v>150</v>
      </c>
      <c r="B151" s="48" t="n">
        <v>2</v>
      </c>
      <c r="C151" s="49" t="n">
        <v>182</v>
      </c>
      <c r="D151" s="50" t="s">
        <v>133</v>
      </c>
      <c r="E151" s="15"/>
      <c r="F151" s="20" t="n">
        <v>1064</v>
      </c>
      <c r="G151" s="20" t="s">
        <v>75</v>
      </c>
      <c r="H151" s="20" t="n">
        <v>455</v>
      </c>
      <c r="I151" s="20" t="n">
        <v>63</v>
      </c>
      <c r="J151" s="20" t="n">
        <v>86</v>
      </c>
      <c r="K151" s="20" t="n">
        <v>88</v>
      </c>
      <c r="L151" s="20" t="n">
        <v>3</v>
      </c>
      <c r="M151" s="20" t="n">
        <v>33</v>
      </c>
      <c r="N151" s="20" t="n">
        <v>10</v>
      </c>
      <c r="O151" s="20" t="n">
        <v>1</v>
      </c>
      <c r="P151" s="20" t="n">
        <v>1</v>
      </c>
      <c r="Q151" s="20" t="n">
        <v>1</v>
      </c>
      <c r="R151" s="20" t="n">
        <v>43</v>
      </c>
      <c r="S151" s="20"/>
      <c r="T151" s="20" t="n">
        <v>1</v>
      </c>
      <c r="U151" s="20" t="n">
        <v>6</v>
      </c>
      <c r="V151" s="20" t="n">
        <v>1</v>
      </c>
      <c r="W151" s="20"/>
      <c r="X151" s="20" t="n">
        <v>1</v>
      </c>
      <c r="Y151" s="20" t="n">
        <v>2</v>
      </c>
      <c r="Z151" s="20"/>
      <c r="AA151" s="20"/>
      <c r="AB151" s="20"/>
      <c r="AC151" s="20" t="n">
        <v>0</v>
      </c>
      <c r="AD151" s="20" t="n">
        <v>12</v>
      </c>
      <c r="AE151" s="20" t="n">
        <v>352</v>
      </c>
    </row>
    <row r="152" customFormat="false" ht="16.5" hidden="false" customHeight="false" outlineLevel="0" collapsed="false">
      <c r="A152" s="20" t="n">
        <v>151</v>
      </c>
      <c r="B152" s="48" t="n">
        <v>2</v>
      </c>
      <c r="C152" s="49" t="n">
        <v>182</v>
      </c>
      <c r="D152" s="50" t="s">
        <v>133</v>
      </c>
      <c r="E152" s="15"/>
      <c r="F152" s="20" t="n">
        <v>1064</v>
      </c>
      <c r="G152" s="20" t="s">
        <v>141</v>
      </c>
      <c r="H152" s="20" t="n">
        <v>396</v>
      </c>
      <c r="I152" s="20" t="n">
        <v>42</v>
      </c>
      <c r="J152" s="20" t="n">
        <v>62</v>
      </c>
      <c r="K152" s="20" t="n">
        <v>26</v>
      </c>
      <c r="L152" s="20" t="n">
        <v>0</v>
      </c>
      <c r="M152" s="20" t="n">
        <v>77</v>
      </c>
      <c r="N152" s="20" t="n">
        <v>29</v>
      </c>
      <c r="O152" s="20" t="n">
        <v>2</v>
      </c>
      <c r="P152" s="20" t="n">
        <v>4</v>
      </c>
      <c r="Q152" s="20" t="n">
        <v>1</v>
      </c>
      <c r="R152" s="20" t="n">
        <v>27</v>
      </c>
      <c r="S152" s="20"/>
      <c r="T152" s="20" t="n">
        <v>5</v>
      </c>
      <c r="U152" s="20" t="n">
        <v>3</v>
      </c>
      <c r="V152" s="20" t="n">
        <v>3</v>
      </c>
      <c r="W152" s="20"/>
      <c r="X152" s="20" t="n">
        <v>5</v>
      </c>
      <c r="Y152" s="20" t="n">
        <v>0</v>
      </c>
      <c r="Z152" s="20"/>
      <c r="AA152" s="20"/>
      <c r="AB152" s="20"/>
      <c r="AC152" s="20" t="n">
        <v>0</v>
      </c>
      <c r="AD152" s="20" t="n">
        <v>10</v>
      </c>
      <c r="AE152" s="20" t="n">
        <v>296</v>
      </c>
    </row>
    <row r="153" customFormat="false" ht="16.5" hidden="false" customHeight="false" outlineLevel="0" collapsed="false">
      <c r="A153" s="20" t="n">
        <v>152</v>
      </c>
      <c r="B153" s="48" t="n">
        <v>2</v>
      </c>
      <c r="C153" s="49" t="n">
        <v>182</v>
      </c>
      <c r="D153" s="50" t="s">
        <v>133</v>
      </c>
      <c r="E153" s="15"/>
      <c r="F153" s="20" t="n">
        <v>1065</v>
      </c>
      <c r="G153" s="20" t="s">
        <v>33</v>
      </c>
      <c r="H153" s="20" t="n">
        <v>674</v>
      </c>
      <c r="I153" s="20" t="n">
        <v>29</v>
      </c>
      <c r="J153" s="20" t="n">
        <v>79</v>
      </c>
      <c r="K153" s="20" t="n">
        <v>25</v>
      </c>
      <c r="L153" s="20" t="n">
        <v>4</v>
      </c>
      <c r="M153" s="20" t="n">
        <v>78</v>
      </c>
      <c r="N153" s="20" t="n">
        <v>9</v>
      </c>
      <c r="O153" s="20" t="n">
        <v>1</v>
      </c>
      <c r="P153" s="20" t="n">
        <v>10</v>
      </c>
      <c r="Q153" s="20" t="n">
        <v>1</v>
      </c>
      <c r="R153" s="20" t="n">
        <v>79</v>
      </c>
      <c r="S153" s="20"/>
      <c r="T153" s="20" t="n">
        <v>1</v>
      </c>
      <c r="U153" s="20" t="n">
        <v>16</v>
      </c>
      <c r="V153" s="20" t="n">
        <v>1</v>
      </c>
      <c r="W153" s="20"/>
      <c r="X153" s="20" t="n">
        <v>28</v>
      </c>
      <c r="Y153" s="20" t="n">
        <v>4</v>
      </c>
      <c r="Z153" s="20"/>
      <c r="AA153" s="20"/>
      <c r="AB153" s="20"/>
      <c r="AC153" s="20" t="n">
        <v>0</v>
      </c>
      <c r="AD153" s="20" t="n">
        <v>14</v>
      </c>
      <c r="AE153" s="20" t="n">
        <v>379</v>
      </c>
    </row>
    <row r="154" customFormat="false" ht="16.5" hidden="false" customHeight="false" outlineLevel="0" collapsed="false">
      <c r="A154" s="20" t="n">
        <v>153</v>
      </c>
      <c r="B154" s="48" t="n">
        <v>2</v>
      </c>
      <c r="C154" s="49" t="n">
        <v>182</v>
      </c>
      <c r="D154" s="50" t="s">
        <v>133</v>
      </c>
      <c r="E154" s="15"/>
      <c r="F154" s="20" t="n">
        <v>1065</v>
      </c>
      <c r="G154" s="20" t="s">
        <v>34</v>
      </c>
      <c r="H154" s="20" t="n">
        <v>673</v>
      </c>
      <c r="I154" s="20" t="n">
        <v>43</v>
      </c>
      <c r="J154" s="20" t="n">
        <v>119</v>
      </c>
      <c r="K154" s="20" t="n">
        <v>22</v>
      </c>
      <c r="L154" s="20" t="n">
        <v>2</v>
      </c>
      <c r="M154" s="20" t="n">
        <v>81</v>
      </c>
      <c r="N154" s="20" t="n">
        <v>13</v>
      </c>
      <c r="O154" s="20" t="n">
        <v>0</v>
      </c>
      <c r="P154" s="20" t="n">
        <v>10</v>
      </c>
      <c r="Q154" s="20" t="n">
        <v>6</v>
      </c>
      <c r="R154" s="20" t="n">
        <v>69</v>
      </c>
      <c r="S154" s="20"/>
      <c r="T154" s="20" t="n">
        <v>0</v>
      </c>
      <c r="U154" s="20" t="n">
        <v>8</v>
      </c>
      <c r="V154" s="20" t="n">
        <v>6</v>
      </c>
      <c r="W154" s="20"/>
      <c r="X154" s="20" t="n">
        <v>26</v>
      </c>
      <c r="Y154" s="20" t="n">
        <v>2</v>
      </c>
      <c r="Z154" s="20"/>
      <c r="AA154" s="20"/>
      <c r="AB154" s="20"/>
      <c r="AC154" s="20" t="n">
        <v>0</v>
      </c>
      <c r="AD154" s="20" t="n">
        <v>16</v>
      </c>
      <c r="AE154" s="20" t="n">
        <v>423</v>
      </c>
    </row>
    <row r="155" customFormat="false" ht="16.5" hidden="false" customHeight="false" outlineLevel="0" collapsed="false">
      <c r="A155" s="20" t="n">
        <v>154</v>
      </c>
      <c r="B155" s="48" t="n">
        <v>2</v>
      </c>
      <c r="C155" s="49" t="n">
        <v>182</v>
      </c>
      <c r="D155" s="50" t="s">
        <v>133</v>
      </c>
      <c r="E155" s="15"/>
      <c r="F155" s="20" t="n">
        <v>1065</v>
      </c>
      <c r="G155" s="20" t="s">
        <v>62</v>
      </c>
      <c r="H155" s="20" t="n">
        <v>258</v>
      </c>
      <c r="I155" s="20" t="n">
        <v>6</v>
      </c>
      <c r="J155" s="20" t="n">
        <v>18</v>
      </c>
      <c r="K155" s="20" t="n">
        <v>25</v>
      </c>
      <c r="L155" s="20" t="n">
        <v>0</v>
      </c>
      <c r="M155" s="20" t="n">
        <v>41</v>
      </c>
      <c r="N155" s="20" t="n">
        <v>5</v>
      </c>
      <c r="O155" s="20" t="n">
        <v>0</v>
      </c>
      <c r="P155" s="20" t="n">
        <v>3</v>
      </c>
      <c r="Q155" s="20" t="n">
        <v>5</v>
      </c>
      <c r="R155" s="20" t="n">
        <v>68</v>
      </c>
      <c r="S155" s="20"/>
      <c r="T155" s="20" t="n">
        <v>1</v>
      </c>
      <c r="U155" s="20" t="n">
        <v>0</v>
      </c>
      <c r="V155" s="20" t="n">
        <v>1</v>
      </c>
      <c r="W155" s="20"/>
      <c r="X155" s="20" t="n">
        <v>7</v>
      </c>
      <c r="Y155" s="20" t="n">
        <v>0</v>
      </c>
      <c r="Z155" s="20"/>
      <c r="AA155" s="20"/>
      <c r="AB155" s="20"/>
      <c r="AC155" s="20" t="n">
        <v>0</v>
      </c>
      <c r="AD155" s="20" t="n">
        <v>5</v>
      </c>
      <c r="AE155" s="20" t="n">
        <v>185</v>
      </c>
    </row>
    <row r="156" customFormat="false" ht="16.5" hidden="false" customHeight="false" outlineLevel="0" collapsed="false">
      <c r="A156" s="20" t="n">
        <v>155</v>
      </c>
      <c r="B156" s="48" t="n">
        <v>2</v>
      </c>
      <c r="C156" s="49" t="n">
        <v>182</v>
      </c>
      <c r="D156" s="50" t="s">
        <v>133</v>
      </c>
      <c r="E156" s="15"/>
      <c r="F156" s="20" t="n">
        <v>1066</v>
      </c>
      <c r="G156" s="20" t="s">
        <v>33</v>
      </c>
      <c r="H156" s="20" t="n">
        <v>234</v>
      </c>
      <c r="I156" s="20" t="n">
        <v>25</v>
      </c>
      <c r="J156" s="20" t="n">
        <v>23</v>
      </c>
      <c r="K156" s="20" t="n">
        <v>13</v>
      </c>
      <c r="L156" s="20" t="n">
        <v>2</v>
      </c>
      <c r="M156" s="20" t="n">
        <v>48</v>
      </c>
      <c r="N156" s="20" t="n">
        <v>4</v>
      </c>
      <c r="O156" s="20" t="n">
        <v>1</v>
      </c>
      <c r="P156" s="20" t="n">
        <v>5</v>
      </c>
      <c r="Q156" s="20" t="n">
        <v>0</v>
      </c>
      <c r="R156" s="20" t="n">
        <v>28</v>
      </c>
      <c r="S156" s="20"/>
      <c r="T156" s="20" t="n">
        <v>0</v>
      </c>
      <c r="U156" s="20" t="n">
        <v>1</v>
      </c>
      <c r="V156" s="20" t="n">
        <v>0</v>
      </c>
      <c r="W156" s="20"/>
      <c r="X156" s="20" t="n">
        <v>4</v>
      </c>
      <c r="Y156" s="20" t="n">
        <v>0</v>
      </c>
      <c r="Z156" s="20"/>
      <c r="AA156" s="20"/>
      <c r="AB156" s="20"/>
      <c r="AC156" s="20" t="n">
        <v>0</v>
      </c>
      <c r="AD156" s="20" t="n">
        <v>5</v>
      </c>
      <c r="AE156" s="20" t="n">
        <v>159</v>
      </c>
    </row>
    <row r="157" customFormat="false" ht="16.5" hidden="false" customHeight="false" outlineLevel="0" collapsed="false">
      <c r="A157" s="20" t="n">
        <v>156</v>
      </c>
      <c r="B157" s="48" t="n">
        <v>2</v>
      </c>
      <c r="C157" s="49" t="n">
        <v>182</v>
      </c>
      <c r="D157" s="50" t="s">
        <v>133</v>
      </c>
      <c r="E157" s="15"/>
      <c r="F157" s="20" t="n">
        <v>1066</v>
      </c>
      <c r="G157" s="20" t="s">
        <v>62</v>
      </c>
      <c r="H157" s="20" t="n">
        <v>693</v>
      </c>
      <c r="I157" s="20" t="n">
        <v>34</v>
      </c>
      <c r="J157" s="20" t="n">
        <v>117</v>
      </c>
      <c r="K157" s="20" t="n">
        <v>41</v>
      </c>
      <c r="L157" s="20" t="n">
        <v>3</v>
      </c>
      <c r="M157" s="20" t="n">
        <v>188</v>
      </c>
      <c r="N157" s="20" t="n">
        <v>6</v>
      </c>
      <c r="O157" s="20" t="n">
        <v>0</v>
      </c>
      <c r="P157" s="20" t="n">
        <v>9</v>
      </c>
      <c r="Q157" s="20" t="n">
        <v>1</v>
      </c>
      <c r="R157" s="20" t="n">
        <v>30</v>
      </c>
      <c r="S157" s="20"/>
      <c r="T157" s="20" t="n">
        <v>1</v>
      </c>
      <c r="U157" s="20" t="n">
        <v>2</v>
      </c>
      <c r="V157" s="20" t="n">
        <v>2</v>
      </c>
      <c r="W157" s="20"/>
      <c r="X157" s="20" t="n">
        <v>14</v>
      </c>
      <c r="Y157" s="20" t="n">
        <v>1</v>
      </c>
      <c r="Z157" s="20"/>
      <c r="AA157" s="20"/>
      <c r="AB157" s="20"/>
      <c r="AC157" s="20" t="n">
        <v>0</v>
      </c>
      <c r="AD157" s="20" t="n">
        <v>10</v>
      </c>
      <c r="AE157" s="20" t="n">
        <v>459</v>
      </c>
    </row>
    <row r="158" customFormat="false" ht="16.5" hidden="false" customHeight="false" outlineLevel="0" collapsed="false">
      <c r="A158" s="20" t="n">
        <v>157</v>
      </c>
      <c r="B158" s="48" t="n">
        <v>2</v>
      </c>
      <c r="C158" s="49" t="n">
        <v>182</v>
      </c>
      <c r="D158" s="50" t="s">
        <v>133</v>
      </c>
      <c r="E158" s="15"/>
      <c r="F158" s="20" t="n">
        <v>1067</v>
      </c>
      <c r="G158" s="20" t="s">
        <v>33</v>
      </c>
      <c r="H158" s="20" t="n">
        <v>435</v>
      </c>
      <c r="I158" s="20" t="n">
        <v>81</v>
      </c>
      <c r="J158" s="20" t="n">
        <v>19</v>
      </c>
      <c r="K158" s="20" t="n">
        <v>39</v>
      </c>
      <c r="L158" s="20" t="n">
        <v>1</v>
      </c>
      <c r="M158" s="20" t="n">
        <v>119</v>
      </c>
      <c r="N158" s="20" t="n">
        <v>9</v>
      </c>
      <c r="O158" s="20" t="n">
        <v>2</v>
      </c>
      <c r="P158" s="20" t="n">
        <v>3</v>
      </c>
      <c r="Q158" s="20" t="n">
        <v>2</v>
      </c>
      <c r="R158" s="20" t="n">
        <v>22</v>
      </c>
      <c r="S158" s="20"/>
      <c r="T158" s="20" t="n">
        <v>0</v>
      </c>
      <c r="U158" s="20" t="n">
        <v>1</v>
      </c>
      <c r="V158" s="20" t="n">
        <v>2</v>
      </c>
      <c r="W158" s="20"/>
      <c r="X158" s="20" t="n">
        <v>6</v>
      </c>
      <c r="Y158" s="20" t="n">
        <v>0</v>
      </c>
      <c r="Z158" s="20"/>
      <c r="AA158" s="20"/>
      <c r="AB158" s="20"/>
      <c r="AC158" s="20" t="n">
        <v>0</v>
      </c>
      <c r="AD158" s="20" t="n">
        <v>6</v>
      </c>
      <c r="AE158" s="20" t="n">
        <v>312</v>
      </c>
    </row>
    <row r="159" customFormat="false" ht="16.5" hidden="false" customHeight="false" outlineLevel="0" collapsed="false">
      <c r="A159" s="20" t="n">
        <v>158</v>
      </c>
      <c r="B159" s="48" t="n">
        <v>2</v>
      </c>
      <c r="C159" s="49" t="n">
        <v>182</v>
      </c>
      <c r="D159" s="50" t="s">
        <v>133</v>
      </c>
      <c r="E159" s="15"/>
      <c r="F159" s="20" t="n">
        <v>1067</v>
      </c>
      <c r="G159" s="20" t="s">
        <v>34</v>
      </c>
      <c r="H159" s="20" t="n">
        <v>434</v>
      </c>
      <c r="I159" s="20" t="n">
        <v>96</v>
      </c>
      <c r="J159" s="20" t="n">
        <v>19</v>
      </c>
      <c r="K159" s="20" t="n">
        <v>47</v>
      </c>
      <c r="L159" s="20" t="n">
        <v>3</v>
      </c>
      <c r="M159" s="20" t="n">
        <v>98</v>
      </c>
      <c r="N159" s="20" t="n">
        <v>6</v>
      </c>
      <c r="O159" s="20" t="n">
        <v>4</v>
      </c>
      <c r="P159" s="20" t="n">
        <v>0</v>
      </c>
      <c r="Q159" s="20" t="n">
        <v>1</v>
      </c>
      <c r="R159" s="20" t="n">
        <v>28</v>
      </c>
      <c r="S159" s="20"/>
      <c r="T159" s="20" t="n">
        <v>0</v>
      </c>
      <c r="U159" s="20" t="n">
        <v>3</v>
      </c>
      <c r="V159" s="20" t="n">
        <v>0</v>
      </c>
      <c r="W159" s="20"/>
      <c r="X159" s="20" t="n">
        <v>8</v>
      </c>
      <c r="Y159" s="20" t="n">
        <v>0</v>
      </c>
      <c r="Z159" s="20"/>
      <c r="AA159" s="20"/>
      <c r="AB159" s="20"/>
      <c r="AC159" s="20" t="n">
        <v>0</v>
      </c>
      <c r="AD159" s="20" t="n">
        <v>10</v>
      </c>
      <c r="AE159" s="20" t="n">
        <v>323</v>
      </c>
    </row>
    <row r="160" customFormat="false" ht="16.5" hidden="false" customHeight="false" outlineLevel="0" collapsed="false">
      <c r="A160" s="20" t="n">
        <v>159</v>
      </c>
      <c r="B160" s="48" t="n">
        <v>2</v>
      </c>
      <c r="C160" s="49" t="n">
        <v>182</v>
      </c>
      <c r="D160" s="50" t="s">
        <v>133</v>
      </c>
      <c r="E160" s="15"/>
      <c r="F160" s="20" t="n">
        <v>1068</v>
      </c>
      <c r="G160" s="20" t="s">
        <v>33</v>
      </c>
      <c r="H160" s="20" t="n">
        <v>572</v>
      </c>
      <c r="I160" s="20" t="n">
        <v>12</v>
      </c>
      <c r="J160" s="20" t="n">
        <v>39</v>
      </c>
      <c r="K160" s="20" t="n">
        <v>39</v>
      </c>
      <c r="L160" s="20" t="n">
        <v>1</v>
      </c>
      <c r="M160" s="20" t="n">
        <v>51</v>
      </c>
      <c r="N160" s="20" t="n">
        <v>34</v>
      </c>
      <c r="O160" s="20" t="n">
        <v>1</v>
      </c>
      <c r="P160" s="20" t="n">
        <v>5</v>
      </c>
      <c r="Q160" s="20" t="n">
        <v>1</v>
      </c>
      <c r="R160" s="20" t="n">
        <v>72</v>
      </c>
      <c r="S160" s="20"/>
      <c r="T160" s="20" t="n">
        <v>0</v>
      </c>
      <c r="U160" s="20" t="n">
        <v>7</v>
      </c>
      <c r="V160" s="20" t="n">
        <v>0</v>
      </c>
      <c r="W160" s="20"/>
      <c r="X160" s="20" t="n">
        <v>19</v>
      </c>
      <c r="Y160" s="20" t="n">
        <v>2</v>
      </c>
      <c r="Z160" s="20"/>
      <c r="AA160" s="20"/>
      <c r="AB160" s="20"/>
      <c r="AC160" s="20" t="n">
        <v>0</v>
      </c>
      <c r="AD160" s="20" t="n">
        <v>11</v>
      </c>
      <c r="AE160" s="20" t="n">
        <v>294</v>
      </c>
    </row>
    <row r="161" customFormat="false" ht="16.5" hidden="false" customHeight="false" outlineLevel="0" collapsed="false">
      <c r="A161" s="20" t="n">
        <v>160</v>
      </c>
      <c r="B161" s="48" t="n">
        <v>2</v>
      </c>
      <c r="C161" s="49" t="n">
        <v>182</v>
      </c>
      <c r="D161" s="50" t="s">
        <v>133</v>
      </c>
      <c r="E161" s="15"/>
      <c r="F161" s="20" t="n">
        <v>1068</v>
      </c>
      <c r="G161" s="20" t="s">
        <v>34</v>
      </c>
      <c r="H161" s="20" t="n">
        <v>571</v>
      </c>
      <c r="I161" s="20" t="n">
        <v>22</v>
      </c>
      <c r="J161" s="20" t="n">
        <v>41</v>
      </c>
      <c r="K161" s="20" t="n">
        <v>37</v>
      </c>
      <c r="L161" s="20" t="n">
        <v>3</v>
      </c>
      <c r="M161" s="20" t="n">
        <v>56</v>
      </c>
      <c r="N161" s="20" t="n">
        <v>40</v>
      </c>
      <c r="O161" s="20" t="n">
        <v>1</v>
      </c>
      <c r="P161" s="20" t="n">
        <v>3</v>
      </c>
      <c r="Q161" s="20" t="n">
        <v>0</v>
      </c>
      <c r="R161" s="20" t="n">
        <v>68</v>
      </c>
      <c r="S161" s="20"/>
      <c r="T161" s="20" t="n">
        <v>1</v>
      </c>
      <c r="U161" s="20" t="n">
        <v>4</v>
      </c>
      <c r="V161" s="20" t="n">
        <v>1</v>
      </c>
      <c r="W161" s="20"/>
      <c r="X161" s="20" t="n">
        <v>18</v>
      </c>
      <c r="Y161" s="20" t="n">
        <v>1</v>
      </c>
      <c r="Z161" s="20"/>
      <c r="AA161" s="20"/>
      <c r="AB161" s="20"/>
      <c r="AC161" s="20" t="n">
        <v>0</v>
      </c>
      <c r="AD161" s="20" t="n">
        <v>8</v>
      </c>
      <c r="AE161" s="20" t="n">
        <v>304</v>
      </c>
    </row>
    <row r="162" customFormat="false" ht="16.5" hidden="false" customHeight="false" outlineLevel="0" collapsed="false">
      <c r="A162" s="20" t="n">
        <v>161</v>
      </c>
      <c r="B162" s="48" t="n">
        <v>2</v>
      </c>
      <c r="C162" s="49" t="n">
        <v>182</v>
      </c>
      <c r="D162" s="50" t="s">
        <v>133</v>
      </c>
      <c r="E162" s="15"/>
      <c r="F162" s="20" t="n">
        <v>1069</v>
      </c>
      <c r="G162" s="20" t="s">
        <v>33</v>
      </c>
      <c r="H162" s="20" t="n">
        <v>626</v>
      </c>
      <c r="I162" s="20" t="n">
        <v>29</v>
      </c>
      <c r="J162" s="20" t="n">
        <v>48</v>
      </c>
      <c r="K162" s="20" t="n">
        <v>33</v>
      </c>
      <c r="L162" s="20" t="n">
        <v>2</v>
      </c>
      <c r="M162" s="20" t="n">
        <v>87</v>
      </c>
      <c r="N162" s="20" t="n">
        <v>10</v>
      </c>
      <c r="O162" s="20" t="n">
        <v>0</v>
      </c>
      <c r="P162" s="20" t="n">
        <v>5</v>
      </c>
      <c r="Q162" s="20" t="n">
        <v>1</v>
      </c>
      <c r="R162" s="20" t="n">
        <v>51</v>
      </c>
      <c r="S162" s="20"/>
      <c r="T162" s="20" t="n">
        <v>0</v>
      </c>
      <c r="U162" s="20" t="n">
        <v>7</v>
      </c>
      <c r="V162" s="20" t="n">
        <v>0</v>
      </c>
      <c r="W162" s="20"/>
      <c r="X162" s="20" t="n">
        <v>25</v>
      </c>
      <c r="Y162" s="20" t="n">
        <v>2</v>
      </c>
      <c r="Z162" s="20"/>
      <c r="AA162" s="20"/>
      <c r="AB162" s="20"/>
      <c r="AC162" s="20" t="n">
        <v>0</v>
      </c>
      <c r="AD162" s="20" t="n">
        <v>7</v>
      </c>
      <c r="AE162" s="20" t="n">
        <v>307</v>
      </c>
    </row>
    <row r="163" customFormat="false" ht="16.5" hidden="false" customHeight="false" outlineLevel="0" collapsed="false">
      <c r="A163" s="20" t="n">
        <v>162</v>
      </c>
      <c r="B163" s="48" t="n">
        <v>2</v>
      </c>
      <c r="C163" s="49" t="n">
        <v>182</v>
      </c>
      <c r="D163" s="50" t="s">
        <v>133</v>
      </c>
      <c r="E163" s="15"/>
      <c r="F163" s="20" t="n">
        <v>1069</v>
      </c>
      <c r="G163" s="20" t="s">
        <v>34</v>
      </c>
      <c r="H163" s="20" t="n">
        <v>626</v>
      </c>
      <c r="I163" s="20" t="n">
        <v>25</v>
      </c>
      <c r="J163" s="20" t="n">
        <v>48</v>
      </c>
      <c r="K163" s="20" t="n">
        <v>51</v>
      </c>
      <c r="L163" s="20" t="n">
        <v>2</v>
      </c>
      <c r="M163" s="20" t="n">
        <v>59</v>
      </c>
      <c r="N163" s="20" t="n">
        <v>9</v>
      </c>
      <c r="O163" s="20" t="n">
        <v>3</v>
      </c>
      <c r="P163" s="20" t="n">
        <v>7</v>
      </c>
      <c r="Q163" s="20" t="n">
        <v>1</v>
      </c>
      <c r="R163" s="20" t="n">
        <v>55</v>
      </c>
      <c r="S163" s="20"/>
      <c r="T163" s="20" t="n">
        <v>0</v>
      </c>
      <c r="U163" s="20" t="n">
        <v>7</v>
      </c>
      <c r="V163" s="20" t="n">
        <v>2</v>
      </c>
      <c r="W163" s="20"/>
      <c r="X163" s="20" t="n">
        <v>18</v>
      </c>
      <c r="Y163" s="20" t="n">
        <v>1</v>
      </c>
      <c r="Z163" s="20"/>
      <c r="AA163" s="20"/>
      <c r="AB163" s="20"/>
      <c r="AC163" s="20" t="n">
        <v>0</v>
      </c>
      <c r="AD163" s="20" t="n">
        <v>9</v>
      </c>
      <c r="AE163" s="20" t="n">
        <v>297</v>
      </c>
    </row>
    <row r="164" customFormat="false" ht="16.5" hidden="false" customHeight="false" outlineLevel="0" collapsed="false">
      <c r="A164" s="20" t="n">
        <v>163</v>
      </c>
      <c r="B164" s="48" t="n">
        <v>2</v>
      </c>
      <c r="C164" s="49" t="n">
        <v>182</v>
      </c>
      <c r="D164" s="50" t="s">
        <v>133</v>
      </c>
      <c r="E164" s="15"/>
      <c r="F164" s="20" t="n">
        <v>1069</v>
      </c>
      <c r="G164" s="20" t="s">
        <v>35</v>
      </c>
      <c r="H164" s="20" t="n">
        <v>626</v>
      </c>
      <c r="I164" s="20" t="n">
        <v>26</v>
      </c>
      <c r="J164" s="20" t="n">
        <v>47</v>
      </c>
      <c r="K164" s="20" t="n">
        <v>28</v>
      </c>
      <c r="L164" s="20" t="n">
        <v>1</v>
      </c>
      <c r="M164" s="20" t="n">
        <v>61</v>
      </c>
      <c r="N164" s="20" t="n">
        <v>10</v>
      </c>
      <c r="O164" s="20" t="n">
        <v>1</v>
      </c>
      <c r="P164" s="20" t="n">
        <v>10</v>
      </c>
      <c r="Q164" s="20" t="n">
        <v>0</v>
      </c>
      <c r="R164" s="20" t="n">
        <v>48</v>
      </c>
      <c r="S164" s="20"/>
      <c r="T164" s="20" t="n">
        <v>3</v>
      </c>
      <c r="U164" s="20" t="n">
        <v>5</v>
      </c>
      <c r="V164" s="20" t="n">
        <v>0</v>
      </c>
      <c r="W164" s="20"/>
      <c r="X164" s="20" t="n">
        <v>17</v>
      </c>
      <c r="Y164" s="20" t="n">
        <v>1</v>
      </c>
      <c r="Z164" s="20"/>
      <c r="AA164" s="20"/>
      <c r="AB164" s="20"/>
      <c r="AC164" s="20" t="n">
        <v>0</v>
      </c>
      <c r="AD164" s="20" t="n">
        <v>8</v>
      </c>
      <c r="AE164" s="20" t="n">
        <v>266</v>
      </c>
    </row>
    <row r="165" customFormat="false" ht="16.5" hidden="false" customHeight="false" outlineLevel="0" collapsed="false">
      <c r="A165" s="20" t="n">
        <v>164</v>
      </c>
      <c r="B165" s="48" t="n">
        <v>2</v>
      </c>
      <c r="C165" s="49" t="n">
        <v>182</v>
      </c>
      <c r="D165" s="50" t="s">
        <v>133</v>
      </c>
      <c r="E165" s="15"/>
      <c r="F165" s="20" t="n">
        <v>1069</v>
      </c>
      <c r="G165" s="20" t="s">
        <v>137</v>
      </c>
      <c r="H165" s="20" t="n">
        <v>625</v>
      </c>
      <c r="I165" s="20" t="n">
        <v>20</v>
      </c>
      <c r="J165" s="20" t="n">
        <v>43</v>
      </c>
      <c r="K165" s="20" t="n">
        <v>37</v>
      </c>
      <c r="L165" s="20" t="n">
        <v>4</v>
      </c>
      <c r="M165" s="20" t="n">
        <v>92</v>
      </c>
      <c r="N165" s="20" t="n">
        <v>5</v>
      </c>
      <c r="O165" s="20" t="n">
        <v>0</v>
      </c>
      <c r="P165" s="20" t="n">
        <v>6</v>
      </c>
      <c r="Q165" s="20" t="n">
        <v>2</v>
      </c>
      <c r="R165" s="20" t="n">
        <v>56</v>
      </c>
      <c r="S165" s="20"/>
      <c r="T165" s="20" t="n">
        <v>1</v>
      </c>
      <c r="U165" s="20" t="n">
        <v>8</v>
      </c>
      <c r="V165" s="20" t="n">
        <v>1</v>
      </c>
      <c r="W165" s="20"/>
      <c r="X165" s="20" t="n">
        <v>10</v>
      </c>
      <c r="Y165" s="20" t="n">
        <v>3</v>
      </c>
      <c r="Z165" s="20"/>
      <c r="AA165" s="20"/>
      <c r="AB165" s="20"/>
      <c r="AC165" s="20" t="n">
        <v>0</v>
      </c>
      <c r="AD165" s="20" t="n">
        <v>16</v>
      </c>
      <c r="AE165" s="20" t="n">
        <v>304</v>
      </c>
    </row>
    <row r="166" customFormat="false" ht="16.5" hidden="false" customHeight="false" outlineLevel="0" collapsed="false">
      <c r="A166" s="20" t="n">
        <v>165</v>
      </c>
      <c r="B166" s="48" t="n">
        <v>2</v>
      </c>
      <c r="C166" s="49" t="n">
        <v>182</v>
      </c>
      <c r="D166" s="50" t="s">
        <v>133</v>
      </c>
      <c r="E166" s="15"/>
      <c r="F166" s="20" t="n">
        <v>1069</v>
      </c>
      <c r="G166" s="20" t="s">
        <v>138</v>
      </c>
      <c r="H166" s="20" t="n">
        <v>625</v>
      </c>
      <c r="I166" s="20" t="n">
        <v>22</v>
      </c>
      <c r="J166" s="20" t="n">
        <v>45</v>
      </c>
      <c r="K166" s="20" t="n">
        <v>30</v>
      </c>
      <c r="L166" s="20" t="n">
        <v>4</v>
      </c>
      <c r="M166" s="20" t="n">
        <v>91</v>
      </c>
      <c r="N166" s="20" t="n">
        <v>12</v>
      </c>
      <c r="O166" s="20" t="n">
        <v>2</v>
      </c>
      <c r="P166" s="20" t="n">
        <v>10</v>
      </c>
      <c r="Q166" s="20" t="n">
        <v>0</v>
      </c>
      <c r="R166" s="20" t="n">
        <v>66</v>
      </c>
      <c r="S166" s="20"/>
      <c r="T166" s="20" t="n">
        <v>2</v>
      </c>
      <c r="U166" s="20" t="n">
        <v>3</v>
      </c>
      <c r="V166" s="20" t="n">
        <v>3</v>
      </c>
      <c r="W166" s="20"/>
      <c r="X166" s="20" t="n">
        <v>21</v>
      </c>
      <c r="Y166" s="20" t="n">
        <v>0</v>
      </c>
      <c r="Z166" s="20"/>
      <c r="AA166" s="20"/>
      <c r="AB166" s="20"/>
      <c r="AC166" s="20" t="n">
        <v>0</v>
      </c>
      <c r="AD166" s="20" t="n">
        <v>5</v>
      </c>
      <c r="AE166" s="20" t="n">
        <v>316</v>
      </c>
    </row>
    <row r="167" customFormat="false" ht="16.5" hidden="false" customHeight="false" outlineLevel="0" collapsed="false">
      <c r="A167" s="20" t="n">
        <v>166</v>
      </c>
      <c r="B167" s="48" t="n">
        <v>2</v>
      </c>
      <c r="C167" s="49" t="n">
        <v>182</v>
      </c>
      <c r="D167" s="50" t="s">
        <v>133</v>
      </c>
      <c r="E167" s="15"/>
      <c r="F167" s="20" t="n">
        <v>1070</v>
      </c>
      <c r="G167" s="20" t="s">
        <v>33</v>
      </c>
      <c r="H167" s="20" t="n">
        <v>563</v>
      </c>
      <c r="I167" s="20" t="n">
        <v>50</v>
      </c>
      <c r="J167" s="20" t="n">
        <v>100</v>
      </c>
      <c r="K167" s="20" t="n">
        <v>98</v>
      </c>
      <c r="L167" s="20" t="n">
        <v>0</v>
      </c>
      <c r="M167" s="20" t="n">
        <v>68</v>
      </c>
      <c r="N167" s="20" t="n">
        <v>24</v>
      </c>
      <c r="O167" s="20" t="n">
        <v>1</v>
      </c>
      <c r="P167" s="20" t="n">
        <v>3</v>
      </c>
      <c r="Q167" s="20" t="n">
        <v>2</v>
      </c>
      <c r="R167" s="20" t="n">
        <v>68</v>
      </c>
      <c r="S167" s="20"/>
      <c r="T167" s="20" t="n">
        <v>1</v>
      </c>
      <c r="U167" s="20" t="n">
        <v>6</v>
      </c>
      <c r="V167" s="20" t="n">
        <v>2</v>
      </c>
      <c r="W167" s="20"/>
      <c r="X167" s="20" t="n">
        <v>10</v>
      </c>
      <c r="Y167" s="20" t="n">
        <v>1</v>
      </c>
      <c r="Z167" s="20"/>
      <c r="AA167" s="20"/>
      <c r="AB167" s="20"/>
      <c r="AC167" s="20" t="n">
        <v>0</v>
      </c>
      <c r="AD167" s="20" t="n">
        <v>14</v>
      </c>
      <c r="AE167" s="20" t="n">
        <v>448</v>
      </c>
    </row>
    <row r="168" customFormat="false" ht="16.5" hidden="false" customHeight="false" outlineLevel="0" collapsed="false">
      <c r="A168" s="20" t="n">
        <v>167</v>
      </c>
      <c r="B168" s="48" t="n">
        <v>2</v>
      </c>
      <c r="C168" s="49" t="n">
        <v>182</v>
      </c>
      <c r="D168" s="50" t="s">
        <v>133</v>
      </c>
      <c r="E168" s="15"/>
      <c r="F168" s="20" t="n">
        <v>1070</v>
      </c>
      <c r="G168" s="20" t="s">
        <v>62</v>
      </c>
      <c r="H168" s="20" t="n">
        <v>380</v>
      </c>
      <c r="I168" s="20" t="n">
        <v>15</v>
      </c>
      <c r="J168" s="20" t="n">
        <v>67</v>
      </c>
      <c r="K168" s="20" t="n">
        <v>15</v>
      </c>
      <c r="L168" s="20" t="n">
        <v>1</v>
      </c>
      <c r="M168" s="20" t="n">
        <v>76</v>
      </c>
      <c r="N168" s="20" t="n">
        <v>5</v>
      </c>
      <c r="O168" s="20" t="n">
        <v>1</v>
      </c>
      <c r="P168" s="20" t="n">
        <v>6</v>
      </c>
      <c r="Q168" s="20" t="n">
        <v>1</v>
      </c>
      <c r="R168" s="20" t="n">
        <v>63</v>
      </c>
      <c r="S168" s="20"/>
      <c r="T168" s="20" t="n">
        <v>0</v>
      </c>
      <c r="U168" s="20" t="n">
        <v>2</v>
      </c>
      <c r="V168" s="20" t="n">
        <v>1</v>
      </c>
      <c r="W168" s="20"/>
      <c r="X168" s="20" t="n">
        <v>1</v>
      </c>
      <c r="Y168" s="20" t="n">
        <v>0</v>
      </c>
      <c r="Z168" s="20"/>
      <c r="AA168" s="20"/>
      <c r="AB168" s="20"/>
      <c r="AC168" s="20" t="n">
        <v>0</v>
      </c>
      <c r="AD168" s="20" t="n">
        <v>7</v>
      </c>
      <c r="AE168" s="20" t="n">
        <v>261</v>
      </c>
    </row>
    <row r="169" customFormat="false" ht="16.5" hidden="false" customHeight="false" outlineLevel="0" collapsed="false">
      <c r="A169" s="20" t="n">
        <v>168</v>
      </c>
      <c r="B169" s="48" t="n">
        <v>2</v>
      </c>
      <c r="C169" s="49" t="n">
        <v>182</v>
      </c>
      <c r="D169" s="50" t="s">
        <v>133</v>
      </c>
      <c r="E169" s="15"/>
      <c r="F169" s="20" t="n">
        <v>1070</v>
      </c>
      <c r="G169" s="20" t="s">
        <v>75</v>
      </c>
      <c r="H169" s="20" t="n">
        <v>380</v>
      </c>
      <c r="I169" s="20" t="n">
        <v>20</v>
      </c>
      <c r="J169" s="20" t="n">
        <v>63</v>
      </c>
      <c r="K169" s="20" t="n">
        <v>7</v>
      </c>
      <c r="L169" s="20" t="n">
        <v>7</v>
      </c>
      <c r="M169" s="20" t="n">
        <v>86</v>
      </c>
      <c r="N169" s="20" t="n">
        <v>3</v>
      </c>
      <c r="O169" s="20" t="n">
        <v>0</v>
      </c>
      <c r="P169" s="20" t="n">
        <v>2</v>
      </c>
      <c r="Q169" s="20" t="n">
        <v>3</v>
      </c>
      <c r="R169" s="20" t="n">
        <v>43</v>
      </c>
      <c r="S169" s="20"/>
      <c r="T169" s="20" t="n">
        <v>0</v>
      </c>
      <c r="U169" s="20" t="n">
        <v>1</v>
      </c>
      <c r="V169" s="20" t="n">
        <v>0</v>
      </c>
      <c r="W169" s="20"/>
      <c r="X169" s="20" t="n">
        <v>5</v>
      </c>
      <c r="Y169" s="20" t="n">
        <v>0</v>
      </c>
      <c r="Z169" s="20"/>
      <c r="AA169" s="20"/>
      <c r="AB169" s="20"/>
      <c r="AC169" s="20" t="n">
        <v>0</v>
      </c>
      <c r="AD169" s="20" t="n">
        <v>9</v>
      </c>
      <c r="AE169" s="20" t="n">
        <v>249</v>
      </c>
    </row>
    <row r="170" customFormat="false" ht="16.5" hidden="false" customHeight="false" outlineLevel="0" collapsed="false">
      <c r="A170" s="20" t="n">
        <v>169</v>
      </c>
      <c r="B170" s="48" t="n">
        <v>2</v>
      </c>
      <c r="C170" s="49" t="n">
        <v>182</v>
      </c>
      <c r="D170" s="50" t="s">
        <v>133</v>
      </c>
      <c r="E170" s="15"/>
      <c r="F170" s="20" t="n">
        <v>1071</v>
      </c>
      <c r="G170" s="20" t="s">
        <v>33</v>
      </c>
      <c r="H170" s="20" t="n">
        <v>565</v>
      </c>
      <c r="I170" s="20" t="n">
        <v>43</v>
      </c>
      <c r="J170" s="20" t="n">
        <v>85</v>
      </c>
      <c r="K170" s="20" t="n">
        <v>65</v>
      </c>
      <c r="L170" s="20" t="n">
        <v>10</v>
      </c>
      <c r="M170" s="20" t="n">
        <v>89</v>
      </c>
      <c r="N170" s="20" t="n">
        <v>3</v>
      </c>
      <c r="O170" s="20" t="n">
        <v>2</v>
      </c>
      <c r="P170" s="20" t="n">
        <v>2</v>
      </c>
      <c r="Q170" s="20" t="n">
        <v>0</v>
      </c>
      <c r="R170" s="20" t="n">
        <v>52</v>
      </c>
      <c r="S170" s="20"/>
      <c r="T170" s="20" t="n">
        <v>2</v>
      </c>
      <c r="U170" s="20" t="n">
        <v>11</v>
      </c>
      <c r="V170" s="20" t="n">
        <v>0</v>
      </c>
      <c r="W170" s="20"/>
      <c r="X170" s="20" t="n">
        <v>4</v>
      </c>
      <c r="Y170" s="20" t="n">
        <v>3</v>
      </c>
      <c r="Z170" s="20"/>
      <c r="AA170" s="20"/>
      <c r="AB170" s="20"/>
      <c r="AC170" s="20" t="n">
        <v>0</v>
      </c>
      <c r="AD170" s="20" t="n">
        <v>17</v>
      </c>
      <c r="AE170" s="20" t="n">
        <v>388</v>
      </c>
    </row>
    <row r="171" customFormat="false" ht="16.5" hidden="false" customHeight="false" outlineLevel="0" collapsed="false">
      <c r="A171" s="20" t="n">
        <v>170</v>
      </c>
      <c r="B171" s="48" t="n">
        <v>2</v>
      </c>
      <c r="C171" s="49" t="n">
        <v>182</v>
      </c>
      <c r="D171" s="50" t="s">
        <v>133</v>
      </c>
      <c r="E171" s="15"/>
      <c r="F171" s="20" t="n">
        <v>1072</v>
      </c>
      <c r="G171" s="20" t="s">
        <v>33</v>
      </c>
      <c r="H171" s="20" t="n">
        <v>530</v>
      </c>
      <c r="I171" s="20" t="n">
        <v>26</v>
      </c>
      <c r="J171" s="20" t="n">
        <v>91</v>
      </c>
      <c r="K171" s="20" t="n">
        <v>39</v>
      </c>
      <c r="L171" s="20" t="n">
        <v>3</v>
      </c>
      <c r="M171" s="20" t="n">
        <v>61</v>
      </c>
      <c r="N171" s="20" t="n">
        <v>6</v>
      </c>
      <c r="O171" s="20" t="n">
        <v>3</v>
      </c>
      <c r="P171" s="20" t="n">
        <v>6</v>
      </c>
      <c r="Q171" s="20" t="n">
        <v>3</v>
      </c>
      <c r="R171" s="20" t="n">
        <v>58</v>
      </c>
      <c r="S171" s="20"/>
      <c r="T171" s="20" t="n">
        <v>4</v>
      </c>
      <c r="U171" s="20" t="n">
        <v>5</v>
      </c>
      <c r="V171" s="20" t="n">
        <v>2</v>
      </c>
      <c r="W171" s="20"/>
      <c r="X171" s="20" t="n">
        <v>13</v>
      </c>
      <c r="Y171" s="20" t="n">
        <v>1</v>
      </c>
      <c r="Z171" s="20"/>
      <c r="AA171" s="20"/>
      <c r="AB171" s="20"/>
      <c r="AC171" s="20" t="n">
        <v>1</v>
      </c>
      <c r="AD171" s="20" t="n">
        <v>16</v>
      </c>
      <c r="AE171" s="20" t="n">
        <v>338</v>
      </c>
    </row>
    <row r="172" customFormat="false" ht="16.5" hidden="false" customHeight="false" outlineLevel="0" collapsed="false">
      <c r="A172" s="20" t="n">
        <v>171</v>
      </c>
      <c r="B172" s="48" t="n">
        <v>2</v>
      </c>
      <c r="C172" s="49" t="n">
        <v>182</v>
      </c>
      <c r="D172" s="50" t="s">
        <v>133</v>
      </c>
      <c r="E172" s="15"/>
      <c r="F172" s="20" t="n">
        <v>1072</v>
      </c>
      <c r="G172" s="20" t="s">
        <v>34</v>
      </c>
      <c r="H172" s="20" t="n">
        <v>530</v>
      </c>
      <c r="I172" s="20" t="n">
        <v>26</v>
      </c>
      <c r="J172" s="20" t="n">
        <v>96</v>
      </c>
      <c r="K172" s="20" t="n">
        <v>26</v>
      </c>
      <c r="L172" s="20" t="n">
        <v>7</v>
      </c>
      <c r="M172" s="20" t="n">
        <v>46</v>
      </c>
      <c r="N172" s="20" t="n">
        <v>22</v>
      </c>
      <c r="O172" s="20" t="n">
        <v>1</v>
      </c>
      <c r="P172" s="20" t="n">
        <v>3</v>
      </c>
      <c r="Q172" s="20" t="n">
        <v>1</v>
      </c>
      <c r="R172" s="20" t="n">
        <v>56</v>
      </c>
      <c r="S172" s="20"/>
      <c r="T172" s="20" t="n">
        <v>0</v>
      </c>
      <c r="U172" s="20" t="n">
        <v>3</v>
      </c>
      <c r="V172" s="20" t="n">
        <v>3</v>
      </c>
      <c r="W172" s="20"/>
      <c r="X172" s="20" t="n">
        <v>12</v>
      </c>
      <c r="Y172" s="20" t="n">
        <v>0</v>
      </c>
      <c r="Z172" s="20"/>
      <c r="AA172" s="20"/>
      <c r="AB172" s="20"/>
      <c r="AC172" s="20" t="n">
        <v>0</v>
      </c>
      <c r="AD172" s="20" t="n">
        <v>10</v>
      </c>
      <c r="AE172" s="20" t="n">
        <v>312</v>
      </c>
    </row>
    <row r="173" customFormat="false" ht="16.5" hidden="false" customHeight="false" outlineLevel="0" collapsed="false">
      <c r="A173" s="20" t="n">
        <v>172</v>
      </c>
      <c r="B173" s="48" t="n">
        <v>2</v>
      </c>
      <c r="C173" s="49" t="n">
        <v>182</v>
      </c>
      <c r="D173" s="50" t="s">
        <v>133</v>
      </c>
      <c r="E173" s="15"/>
      <c r="F173" s="20" t="n">
        <v>1072</v>
      </c>
      <c r="G173" s="20" t="s">
        <v>35</v>
      </c>
      <c r="H173" s="20" t="n">
        <v>530</v>
      </c>
      <c r="I173" s="20" t="n">
        <v>27</v>
      </c>
      <c r="J173" s="20" t="n">
        <v>73</v>
      </c>
      <c r="K173" s="20" t="n">
        <v>44</v>
      </c>
      <c r="L173" s="20" t="n">
        <v>6</v>
      </c>
      <c r="M173" s="20" t="n">
        <v>44</v>
      </c>
      <c r="N173" s="20" t="n">
        <v>10</v>
      </c>
      <c r="O173" s="20" t="n">
        <v>0</v>
      </c>
      <c r="P173" s="20" t="n">
        <v>4</v>
      </c>
      <c r="Q173" s="20" t="n">
        <v>1</v>
      </c>
      <c r="R173" s="20" t="n">
        <v>61</v>
      </c>
      <c r="S173" s="20"/>
      <c r="T173" s="20" t="n">
        <v>0</v>
      </c>
      <c r="U173" s="20" t="n">
        <v>3</v>
      </c>
      <c r="V173" s="20" t="n">
        <v>2</v>
      </c>
      <c r="W173" s="20"/>
      <c r="X173" s="20" t="n">
        <v>6</v>
      </c>
      <c r="Y173" s="20" t="n">
        <v>2</v>
      </c>
      <c r="Z173" s="20"/>
      <c r="AA173" s="20"/>
      <c r="AB173" s="20"/>
      <c r="AC173" s="20" t="n">
        <v>0</v>
      </c>
      <c r="AD173" s="20" t="n">
        <v>8</v>
      </c>
      <c r="AE173" s="20" t="n">
        <v>291</v>
      </c>
    </row>
    <row r="174" customFormat="false" ht="16.5" hidden="false" customHeight="false" outlineLevel="0" collapsed="false">
      <c r="A174" s="20" t="n">
        <v>173</v>
      </c>
      <c r="B174" s="48" t="n">
        <v>2</v>
      </c>
      <c r="C174" s="49" t="n">
        <v>182</v>
      </c>
      <c r="D174" s="50" t="s">
        <v>133</v>
      </c>
      <c r="E174" s="15"/>
      <c r="F174" s="20" t="n">
        <v>1073</v>
      </c>
      <c r="G174" s="20" t="s">
        <v>33</v>
      </c>
      <c r="H174" s="20" t="n">
        <v>494</v>
      </c>
      <c r="I174" s="20" t="n">
        <v>52</v>
      </c>
      <c r="J174" s="20" t="n">
        <v>60</v>
      </c>
      <c r="K174" s="20" t="n">
        <v>53</v>
      </c>
      <c r="L174" s="20" t="n">
        <v>1</v>
      </c>
      <c r="M174" s="20" t="n">
        <v>71</v>
      </c>
      <c r="N174" s="20" t="n">
        <v>6</v>
      </c>
      <c r="O174" s="20" t="n">
        <v>1</v>
      </c>
      <c r="P174" s="20" t="n">
        <v>4</v>
      </c>
      <c r="Q174" s="20" t="n">
        <v>3</v>
      </c>
      <c r="R174" s="20" t="n">
        <v>43</v>
      </c>
      <c r="S174" s="20"/>
      <c r="T174" s="20" t="n">
        <v>0</v>
      </c>
      <c r="U174" s="20" t="n">
        <v>5</v>
      </c>
      <c r="V174" s="20" t="n">
        <v>3</v>
      </c>
      <c r="W174" s="20"/>
      <c r="X174" s="20" t="n">
        <v>27</v>
      </c>
      <c r="Y174" s="20" t="n">
        <v>1</v>
      </c>
      <c r="Z174" s="20"/>
      <c r="AA174" s="20"/>
      <c r="AB174" s="20"/>
      <c r="AC174" s="20" t="n">
        <v>0</v>
      </c>
      <c r="AD174" s="20" t="n">
        <v>12</v>
      </c>
      <c r="AE174" s="20" t="n">
        <v>342</v>
      </c>
    </row>
    <row r="175" customFormat="false" ht="16.5" hidden="false" customHeight="false" outlineLevel="0" collapsed="false">
      <c r="A175" s="20" t="n">
        <v>174</v>
      </c>
      <c r="B175" s="48" t="n">
        <v>2</v>
      </c>
      <c r="C175" s="49" t="n">
        <v>182</v>
      </c>
      <c r="D175" s="50" t="s">
        <v>133</v>
      </c>
      <c r="E175" s="15"/>
      <c r="F175" s="20" t="n">
        <v>1073</v>
      </c>
      <c r="G175" s="20" t="s">
        <v>34</v>
      </c>
      <c r="H175" s="20" t="n">
        <v>493</v>
      </c>
      <c r="I175" s="20" t="n">
        <v>50</v>
      </c>
      <c r="J175" s="20" t="n">
        <v>74</v>
      </c>
      <c r="K175" s="20" t="n">
        <v>73</v>
      </c>
      <c r="L175" s="20" t="n">
        <v>1</v>
      </c>
      <c r="M175" s="20" t="n">
        <v>47</v>
      </c>
      <c r="N175" s="20" t="n">
        <v>4</v>
      </c>
      <c r="O175" s="20" t="n">
        <v>0</v>
      </c>
      <c r="P175" s="20" t="n">
        <v>5</v>
      </c>
      <c r="Q175" s="20" t="n">
        <v>2</v>
      </c>
      <c r="R175" s="20" t="n">
        <v>60</v>
      </c>
      <c r="S175" s="20"/>
      <c r="T175" s="20" t="n">
        <v>1</v>
      </c>
      <c r="U175" s="20" t="n">
        <v>10</v>
      </c>
      <c r="V175" s="20" t="n">
        <v>2</v>
      </c>
      <c r="W175" s="20"/>
      <c r="X175" s="20" t="n">
        <v>17</v>
      </c>
      <c r="Y175" s="20" t="n">
        <v>1</v>
      </c>
      <c r="Z175" s="20"/>
      <c r="AA175" s="20"/>
      <c r="AB175" s="20"/>
      <c r="AC175" s="20" t="n">
        <v>0</v>
      </c>
      <c r="AD175" s="20" t="n">
        <v>14</v>
      </c>
      <c r="AE175" s="20" t="n">
        <v>361</v>
      </c>
    </row>
    <row r="176" customFormat="false" ht="16.5" hidden="false" customHeight="false" outlineLevel="0" collapsed="false">
      <c r="A176" s="20" t="n">
        <v>175</v>
      </c>
      <c r="B176" s="48" t="n">
        <v>2</v>
      </c>
      <c r="C176" s="49" t="n">
        <v>182</v>
      </c>
      <c r="D176" s="50" t="s">
        <v>133</v>
      </c>
      <c r="E176" s="15"/>
      <c r="F176" s="20" t="n">
        <v>1073</v>
      </c>
      <c r="G176" s="20" t="s">
        <v>62</v>
      </c>
      <c r="H176" s="20" t="n">
        <v>340</v>
      </c>
      <c r="I176" s="20" t="n">
        <v>8</v>
      </c>
      <c r="J176" s="20" t="n">
        <v>61</v>
      </c>
      <c r="K176" s="20" t="n">
        <v>26</v>
      </c>
      <c r="L176" s="20" t="n">
        <v>3</v>
      </c>
      <c r="M176" s="20" t="n">
        <v>47</v>
      </c>
      <c r="N176" s="20" t="n">
        <v>24</v>
      </c>
      <c r="O176" s="20" t="n">
        <v>0</v>
      </c>
      <c r="P176" s="20" t="n">
        <v>8</v>
      </c>
      <c r="Q176" s="20" t="n">
        <v>1</v>
      </c>
      <c r="R176" s="20" t="n">
        <v>40</v>
      </c>
      <c r="S176" s="20"/>
      <c r="T176" s="20" t="n">
        <v>1</v>
      </c>
      <c r="U176" s="20" t="n">
        <v>2</v>
      </c>
      <c r="V176" s="20" t="n">
        <v>1</v>
      </c>
      <c r="W176" s="20"/>
      <c r="X176" s="20" t="n">
        <v>22</v>
      </c>
      <c r="Y176" s="20" t="n">
        <v>1</v>
      </c>
      <c r="Z176" s="20"/>
      <c r="AA176" s="20"/>
      <c r="AB176" s="20"/>
      <c r="AC176" s="20" t="n">
        <v>0</v>
      </c>
      <c r="AD176" s="20" t="n">
        <v>2</v>
      </c>
      <c r="AE176" s="20" t="n">
        <v>247</v>
      </c>
    </row>
    <row r="177" customFormat="false" ht="16.5" hidden="false" customHeight="false" outlineLevel="0" collapsed="false">
      <c r="A177" s="20" t="n">
        <v>176</v>
      </c>
      <c r="B177" s="48" t="n">
        <v>2</v>
      </c>
      <c r="C177" s="49" t="n">
        <v>182</v>
      </c>
      <c r="D177" s="50" t="s">
        <v>133</v>
      </c>
      <c r="E177" s="15"/>
      <c r="F177" s="20" t="n">
        <v>1074</v>
      </c>
      <c r="G177" s="20" t="s">
        <v>33</v>
      </c>
      <c r="H177" s="20" t="n">
        <v>519</v>
      </c>
      <c r="I177" s="20" t="n">
        <v>22</v>
      </c>
      <c r="J177" s="20" t="n">
        <v>71</v>
      </c>
      <c r="K177" s="20" t="n">
        <v>42</v>
      </c>
      <c r="L177" s="20" t="n">
        <v>3</v>
      </c>
      <c r="M177" s="20" t="n">
        <v>44</v>
      </c>
      <c r="N177" s="20" t="n">
        <v>37</v>
      </c>
      <c r="O177" s="20" t="n">
        <v>0</v>
      </c>
      <c r="P177" s="20" t="n">
        <v>4</v>
      </c>
      <c r="Q177" s="20" t="n">
        <v>1</v>
      </c>
      <c r="R177" s="20" t="n">
        <v>17</v>
      </c>
      <c r="S177" s="20"/>
      <c r="T177" s="20" t="n">
        <v>2</v>
      </c>
      <c r="U177" s="20" t="n">
        <v>7</v>
      </c>
      <c r="V177" s="20" t="n">
        <v>0</v>
      </c>
      <c r="W177" s="20"/>
      <c r="X177" s="20" t="n">
        <v>63</v>
      </c>
      <c r="Y177" s="20" t="n">
        <v>2</v>
      </c>
      <c r="Z177" s="20"/>
      <c r="AA177" s="20"/>
      <c r="AB177" s="20"/>
      <c r="AC177" s="20" t="n">
        <v>0</v>
      </c>
      <c r="AD177" s="20" t="n">
        <v>7</v>
      </c>
      <c r="AE177" s="20" t="n">
        <v>322</v>
      </c>
    </row>
    <row r="178" customFormat="false" ht="16.5" hidden="false" customHeight="false" outlineLevel="0" collapsed="false">
      <c r="A178" s="20" t="n">
        <v>177</v>
      </c>
      <c r="B178" s="48" t="n">
        <v>2</v>
      </c>
      <c r="C178" s="49" t="n">
        <v>182</v>
      </c>
      <c r="D178" s="50" t="s">
        <v>133</v>
      </c>
      <c r="E178" s="15"/>
      <c r="F178" s="20" t="n">
        <v>1074</v>
      </c>
      <c r="G178" s="20" t="s">
        <v>34</v>
      </c>
      <c r="H178" s="20" t="n">
        <v>519</v>
      </c>
      <c r="I178" s="20" t="n">
        <v>23</v>
      </c>
      <c r="J178" s="20" t="n">
        <v>67</v>
      </c>
      <c r="K178" s="20" t="n">
        <v>34</v>
      </c>
      <c r="L178" s="20" t="n">
        <v>5</v>
      </c>
      <c r="M178" s="20" t="n">
        <v>36</v>
      </c>
      <c r="N178" s="20" t="n">
        <v>42</v>
      </c>
      <c r="O178" s="20" t="n">
        <v>4</v>
      </c>
      <c r="P178" s="20" t="n">
        <v>5</v>
      </c>
      <c r="Q178" s="20" t="n">
        <v>0</v>
      </c>
      <c r="R178" s="20" t="n">
        <v>26</v>
      </c>
      <c r="S178" s="20"/>
      <c r="T178" s="20" t="n">
        <v>0</v>
      </c>
      <c r="U178" s="20" t="n">
        <v>10</v>
      </c>
      <c r="V178" s="20" t="n">
        <v>1</v>
      </c>
      <c r="W178" s="20"/>
      <c r="X178" s="20" t="n">
        <v>69</v>
      </c>
      <c r="Y178" s="20" t="n">
        <v>3</v>
      </c>
      <c r="Z178" s="20"/>
      <c r="AA178" s="20"/>
      <c r="AB178" s="20"/>
      <c r="AC178" s="20" t="n">
        <v>0</v>
      </c>
      <c r="AD178" s="20" t="n">
        <v>11</v>
      </c>
      <c r="AE178" s="20" t="n">
        <v>336</v>
      </c>
    </row>
    <row r="179" customFormat="false" ht="16.5" hidden="false" customHeight="false" outlineLevel="0" collapsed="false">
      <c r="A179" s="20" t="n">
        <v>178</v>
      </c>
      <c r="B179" s="48" t="n">
        <v>2</v>
      </c>
      <c r="C179" s="49" t="n">
        <v>182</v>
      </c>
      <c r="D179" s="50" t="s">
        <v>133</v>
      </c>
      <c r="E179" s="15"/>
      <c r="F179" s="20" t="n">
        <v>1075</v>
      </c>
      <c r="G179" s="20" t="s">
        <v>33</v>
      </c>
      <c r="H179" s="20" t="n">
        <v>571</v>
      </c>
      <c r="I179" s="20" t="n">
        <v>33</v>
      </c>
      <c r="J179" s="20" t="n">
        <v>95</v>
      </c>
      <c r="K179" s="20" t="n">
        <v>62</v>
      </c>
      <c r="L179" s="20" t="n">
        <v>3</v>
      </c>
      <c r="M179" s="20" t="n">
        <v>141</v>
      </c>
      <c r="N179" s="20" t="n">
        <v>16</v>
      </c>
      <c r="O179" s="20" t="n">
        <v>1</v>
      </c>
      <c r="P179" s="20" t="n">
        <v>5</v>
      </c>
      <c r="Q179" s="20" t="n">
        <v>2</v>
      </c>
      <c r="R179" s="20" t="n">
        <v>13</v>
      </c>
      <c r="S179" s="20"/>
      <c r="T179" s="20" t="n">
        <v>2</v>
      </c>
      <c r="U179" s="20" t="n">
        <v>9</v>
      </c>
      <c r="V179" s="20" t="n">
        <v>5</v>
      </c>
      <c r="W179" s="20"/>
      <c r="X179" s="20" t="n">
        <v>18</v>
      </c>
      <c r="Y179" s="20" t="n">
        <v>5</v>
      </c>
      <c r="Z179" s="20"/>
      <c r="AA179" s="20"/>
      <c r="AB179" s="20"/>
      <c r="AC179" s="20" t="n">
        <v>0</v>
      </c>
      <c r="AD179" s="20" t="n">
        <v>11</v>
      </c>
      <c r="AE179" s="20" t="n">
        <v>421</v>
      </c>
    </row>
    <row r="180" customFormat="false" ht="16.5" hidden="false" customHeight="false" outlineLevel="0" collapsed="false">
      <c r="A180" s="20" t="n">
        <v>179</v>
      </c>
      <c r="B180" s="48" t="n">
        <v>2</v>
      </c>
      <c r="C180" s="49" t="n">
        <v>182</v>
      </c>
      <c r="D180" s="50" t="s">
        <v>133</v>
      </c>
      <c r="E180" s="15"/>
      <c r="F180" s="20" t="n">
        <v>1075</v>
      </c>
      <c r="G180" s="20" t="s">
        <v>34</v>
      </c>
      <c r="H180" s="20" t="n">
        <v>570</v>
      </c>
      <c r="I180" s="20" t="n">
        <v>37</v>
      </c>
      <c r="J180" s="20" t="n">
        <v>85</v>
      </c>
      <c r="K180" s="20" t="n">
        <v>65</v>
      </c>
      <c r="L180" s="20" t="n">
        <v>1</v>
      </c>
      <c r="M180" s="20" t="n">
        <v>141</v>
      </c>
      <c r="N180" s="20" t="n">
        <v>31</v>
      </c>
      <c r="O180" s="20" t="n">
        <v>2</v>
      </c>
      <c r="P180" s="20" t="n">
        <v>5</v>
      </c>
      <c r="Q180" s="20" t="n">
        <v>1</v>
      </c>
      <c r="R180" s="20" t="n">
        <v>9</v>
      </c>
      <c r="S180" s="20"/>
      <c r="T180" s="20" t="n">
        <v>0</v>
      </c>
      <c r="U180" s="20" t="n">
        <v>11</v>
      </c>
      <c r="V180" s="20" t="n">
        <v>3</v>
      </c>
      <c r="W180" s="20"/>
      <c r="X180" s="20" t="n">
        <v>7</v>
      </c>
      <c r="Y180" s="20" t="n">
        <v>0</v>
      </c>
      <c r="Z180" s="20"/>
      <c r="AA180" s="20"/>
      <c r="AB180" s="20"/>
      <c r="AC180" s="20" t="n">
        <v>0</v>
      </c>
      <c r="AD180" s="20" t="n">
        <v>9</v>
      </c>
      <c r="AE180" s="20" t="n">
        <v>407</v>
      </c>
    </row>
    <row r="181" customFormat="false" ht="16.5" hidden="false" customHeight="false" outlineLevel="0" collapsed="false">
      <c r="A181" s="20" t="n">
        <v>180</v>
      </c>
      <c r="B181" s="48" t="n">
        <v>2</v>
      </c>
      <c r="C181" s="49" t="n">
        <v>182</v>
      </c>
      <c r="D181" s="50" t="s">
        <v>133</v>
      </c>
      <c r="E181" s="15"/>
      <c r="F181" s="20" t="n">
        <v>1076</v>
      </c>
      <c r="G181" s="20" t="s">
        <v>33</v>
      </c>
      <c r="H181" s="20" t="n">
        <v>388</v>
      </c>
      <c r="I181" s="20" t="n">
        <v>14</v>
      </c>
      <c r="J181" s="20" t="n">
        <v>15</v>
      </c>
      <c r="K181" s="20" t="n">
        <v>21</v>
      </c>
      <c r="L181" s="20" t="n">
        <v>0</v>
      </c>
      <c r="M181" s="20" t="n">
        <v>97</v>
      </c>
      <c r="N181" s="20" t="n">
        <v>6</v>
      </c>
      <c r="O181" s="20" t="n">
        <v>0</v>
      </c>
      <c r="P181" s="20" t="n">
        <v>7</v>
      </c>
      <c r="Q181" s="20" t="n">
        <v>0</v>
      </c>
      <c r="R181" s="20" t="n">
        <v>70</v>
      </c>
      <c r="S181" s="20"/>
      <c r="T181" s="20" t="n">
        <v>0</v>
      </c>
      <c r="U181" s="20" t="n">
        <v>1</v>
      </c>
      <c r="V181" s="20" t="n">
        <v>0</v>
      </c>
      <c r="W181" s="20"/>
      <c r="X181" s="20" t="n">
        <v>11</v>
      </c>
      <c r="Y181" s="20" t="n">
        <v>5</v>
      </c>
      <c r="Z181" s="20"/>
      <c r="AA181" s="20"/>
      <c r="AB181" s="20"/>
      <c r="AC181" s="20" t="n">
        <v>0</v>
      </c>
      <c r="AD181" s="20" t="n">
        <v>9</v>
      </c>
      <c r="AE181" s="20" t="n">
        <v>256</v>
      </c>
    </row>
    <row r="182" customFormat="false" ht="16.5" hidden="false" customHeight="false" outlineLevel="0" collapsed="false">
      <c r="A182" s="20" t="n">
        <v>181</v>
      </c>
      <c r="B182" s="48" t="n">
        <v>2</v>
      </c>
      <c r="C182" s="49" t="n">
        <v>182</v>
      </c>
      <c r="D182" s="50" t="s">
        <v>133</v>
      </c>
      <c r="E182" s="15"/>
      <c r="F182" s="20" t="n">
        <v>1076</v>
      </c>
      <c r="G182" s="20" t="s">
        <v>62</v>
      </c>
      <c r="H182" s="20" t="n">
        <v>659</v>
      </c>
      <c r="I182" s="20" t="n">
        <v>19</v>
      </c>
      <c r="J182" s="20" t="n">
        <v>53</v>
      </c>
      <c r="K182" s="20" t="n">
        <v>26</v>
      </c>
      <c r="L182" s="20" t="n">
        <v>3</v>
      </c>
      <c r="M182" s="20" t="n">
        <v>93</v>
      </c>
      <c r="N182" s="20" t="n">
        <v>36</v>
      </c>
      <c r="O182" s="20" t="n">
        <v>2</v>
      </c>
      <c r="P182" s="20" t="n">
        <v>13</v>
      </c>
      <c r="Q182" s="20" t="n">
        <v>4</v>
      </c>
      <c r="R182" s="20" t="n">
        <v>73</v>
      </c>
      <c r="S182" s="20"/>
      <c r="T182" s="20" t="n">
        <v>0</v>
      </c>
      <c r="U182" s="20" t="n">
        <v>0</v>
      </c>
      <c r="V182" s="20" t="n">
        <v>0</v>
      </c>
      <c r="W182" s="20"/>
      <c r="X182" s="20" t="n">
        <v>12</v>
      </c>
      <c r="Y182" s="20" t="n">
        <v>0</v>
      </c>
      <c r="Z182" s="20"/>
      <c r="AA182" s="20"/>
      <c r="AB182" s="20"/>
      <c r="AC182" s="20" t="n">
        <v>0</v>
      </c>
      <c r="AD182" s="20" t="n">
        <v>12</v>
      </c>
      <c r="AE182" s="20" t="n">
        <v>346</v>
      </c>
    </row>
    <row r="183" customFormat="false" ht="16.5" hidden="false" customHeight="false" outlineLevel="0" collapsed="false">
      <c r="A183" s="20" t="n">
        <v>182</v>
      </c>
      <c r="B183" s="48" t="n">
        <v>2</v>
      </c>
      <c r="C183" s="49" t="n">
        <v>182</v>
      </c>
      <c r="D183" s="50" t="s">
        <v>133</v>
      </c>
      <c r="E183" s="15"/>
      <c r="F183" s="20" t="n">
        <v>1077</v>
      </c>
      <c r="G183" s="20" t="s">
        <v>33</v>
      </c>
      <c r="H183" s="20" t="n">
        <v>638</v>
      </c>
      <c r="I183" s="20" t="n">
        <v>44</v>
      </c>
      <c r="J183" s="20" t="n">
        <v>29</v>
      </c>
      <c r="K183" s="20" t="n">
        <v>12</v>
      </c>
      <c r="L183" s="20" t="n">
        <v>1</v>
      </c>
      <c r="M183" s="20" t="n">
        <v>173</v>
      </c>
      <c r="N183" s="20" t="n">
        <v>11</v>
      </c>
      <c r="O183" s="20" t="n">
        <v>0</v>
      </c>
      <c r="P183" s="20" t="n">
        <v>2</v>
      </c>
      <c r="Q183" s="20" t="n">
        <v>5</v>
      </c>
      <c r="R183" s="20" t="n">
        <v>106</v>
      </c>
      <c r="S183" s="20"/>
      <c r="T183" s="20" t="n">
        <v>0</v>
      </c>
      <c r="U183" s="20" t="n">
        <v>2</v>
      </c>
      <c r="V183" s="20" t="n">
        <v>0</v>
      </c>
      <c r="W183" s="20"/>
      <c r="X183" s="20" t="n">
        <v>0</v>
      </c>
      <c r="Y183" s="20" t="n">
        <v>0</v>
      </c>
      <c r="Z183" s="20"/>
      <c r="AA183" s="20"/>
      <c r="AB183" s="20"/>
      <c r="AC183" s="20" t="n">
        <v>16</v>
      </c>
      <c r="AD183" s="20" t="n">
        <v>5</v>
      </c>
      <c r="AE183" s="20" t="n">
        <v>406</v>
      </c>
    </row>
    <row r="184" customFormat="false" ht="16.5" hidden="false" customHeight="false" outlineLevel="0" collapsed="false">
      <c r="A184" s="20" t="n">
        <v>183</v>
      </c>
      <c r="B184" s="48" t="n">
        <v>2</v>
      </c>
      <c r="C184" s="49" t="n">
        <v>182</v>
      </c>
      <c r="D184" s="50" t="s">
        <v>133</v>
      </c>
      <c r="E184" s="15"/>
      <c r="F184" s="20" t="n">
        <v>1078</v>
      </c>
      <c r="G184" s="20" t="s">
        <v>33</v>
      </c>
      <c r="H184" s="20" t="n">
        <v>732</v>
      </c>
      <c r="I184" s="20" t="n">
        <v>63</v>
      </c>
      <c r="J184" s="20" t="n">
        <v>52</v>
      </c>
      <c r="K184" s="20" t="n">
        <v>45</v>
      </c>
      <c r="L184" s="20" t="n">
        <v>2</v>
      </c>
      <c r="M184" s="20" t="n">
        <v>48</v>
      </c>
      <c r="N184" s="20" t="n">
        <v>6</v>
      </c>
      <c r="O184" s="20" t="n">
        <v>2</v>
      </c>
      <c r="P184" s="20" t="n">
        <v>4</v>
      </c>
      <c r="Q184" s="20" t="n">
        <v>5</v>
      </c>
      <c r="R184" s="20" t="n">
        <v>157</v>
      </c>
      <c r="S184" s="20"/>
      <c r="T184" s="20" t="n">
        <v>2</v>
      </c>
      <c r="U184" s="20" t="n">
        <v>6</v>
      </c>
      <c r="V184" s="20" t="n">
        <v>4</v>
      </c>
      <c r="W184" s="20"/>
      <c r="X184" s="20" t="n">
        <v>22</v>
      </c>
      <c r="Y184" s="20" t="n">
        <v>0</v>
      </c>
      <c r="Z184" s="20"/>
      <c r="AA184" s="20"/>
      <c r="AB184" s="20"/>
      <c r="AC184" s="20" t="n">
        <v>0</v>
      </c>
      <c r="AD184" s="20" t="n">
        <v>16</v>
      </c>
      <c r="AE184" s="20" t="n">
        <v>434</v>
      </c>
    </row>
    <row r="185" customFormat="false" ht="16.5" hidden="false" customHeight="false" outlineLevel="0" collapsed="false">
      <c r="A185" s="20" t="n">
        <v>184</v>
      </c>
      <c r="B185" s="48" t="n">
        <v>2</v>
      </c>
      <c r="C185" s="49" t="n">
        <v>182</v>
      </c>
      <c r="D185" s="50" t="s">
        <v>133</v>
      </c>
      <c r="E185" s="15"/>
      <c r="F185" s="20" t="n">
        <v>1078</v>
      </c>
      <c r="G185" s="20" t="s">
        <v>62</v>
      </c>
      <c r="H185" s="20" t="n">
        <v>653</v>
      </c>
      <c r="I185" s="20" t="n">
        <v>29</v>
      </c>
      <c r="J185" s="20" t="n">
        <v>54</v>
      </c>
      <c r="K185" s="20" t="n">
        <v>51</v>
      </c>
      <c r="L185" s="20" t="n">
        <v>5</v>
      </c>
      <c r="M185" s="20" t="n">
        <v>23</v>
      </c>
      <c r="N185" s="20" t="n">
        <v>60</v>
      </c>
      <c r="O185" s="20" t="n">
        <v>2</v>
      </c>
      <c r="P185" s="20" t="n">
        <v>10</v>
      </c>
      <c r="Q185" s="20" t="n">
        <v>6</v>
      </c>
      <c r="R185" s="20" t="n">
        <v>151</v>
      </c>
      <c r="S185" s="20"/>
      <c r="T185" s="20" t="n">
        <v>5</v>
      </c>
      <c r="U185" s="20" t="n">
        <v>2</v>
      </c>
      <c r="V185" s="20" t="n">
        <v>1</v>
      </c>
      <c r="W185" s="20"/>
      <c r="X185" s="20" t="n">
        <v>26</v>
      </c>
      <c r="Y185" s="20" t="n">
        <v>2</v>
      </c>
      <c r="Z185" s="20"/>
      <c r="AA185" s="20"/>
      <c r="AB185" s="20"/>
      <c r="AC185" s="20" t="n">
        <v>0</v>
      </c>
      <c r="AD185" s="20" t="n">
        <v>12</v>
      </c>
      <c r="AE185" s="20" t="n">
        <v>439</v>
      </c>
    </row>
    <row r="186" customFormat="false" ht="16.5" hidden="false" customHeight="false" outlineLevel="0" collapsed="false">
      <c r="A186" s="20" t="n">
        <v>185</v>
      </c>
      <c r="B186" s="48" t="n">
        <v>2</v>
      </c>
      <c r="C186" s="49" t="n">
        <v>182</v>
      </c>
      <c r="D186" s="50" t="s">
        <v>133</v>
      </c>
      <c r="E186" s="15"/>
      <c r="F186" s="20" t="n">
        <v>1079</v>
      </c>
      <c r="G186" s="20" t="s">
        <v>33</v>
      </c>
      <c r="H186" s="20" t="n">
        <v>567</v>
      </c>
      <c r="I186" s="20" t="n">
        <v>10</v>
      </c>
      <c r="J186" s="20" t="n">
        <v>79</v>
      </c>
      <c r="K186" s="20" t="n">
        <v>15</v>
      </c>
      <c r="L186" s="20" t="n">
        <v>48</v>
      </c>
      <c r="M186" s="20" t="n">
        <v>59</v>
      </c>
      <c r="N186" s="20" t="n">
        <v>17</v>
      </c>
      <c r="O186" s="20" t="n">
        <v>6</v>
      </c>
      <c r="P186" s="20" t="n">
        <v>7</v>
      </c>
      <c r="Q186" s="20" t="n">
        <v>5</v>
      </c>
      <c r="R186" s="20" t="n">
        <v>25</v>
      </c>
      <c r="S186" s="20"/>
      <c r="T186" s="20" t="n">
        <v>0</v>
      </c>
      <c r="U186" s="20" t="n">
        <v>2</v>
      </c>
      <c r="V186" s="20" t="n">
        <v>3</v>
      </c>
      <c r="W186" s="20"/>
      <c r="X186" s="20" t="n">
        <v>26</v>
      </c>
      <c r="Y186" s="20" t="n">
        <v>3</v>
      </c>
      <c r="Z186" s="20"/>
      <c r="AA186" s="20"/>
      <c r="AB186" s="20"/>
      <c r="AC186" s="20" t="n">
        <v>0</v>
      </c>
      <c r="AD186" s="20" t="n">
        <v>9</v>
      </c>
      <c r="AE186" s="20" t="n">
        <v>314</v>
      </c>
    </row>
    <row r="187" customFormat="false" ht="16.5" hidden="false" customHeight="false" outlineLevel="0" collapsed="false">
      <c r="A187" s="20" t="n">
        <v>186</v>
      </c>
      <c r="B187" s="48" t="n">
        <v>2</v>
      </c>
      <c r="C187" s="49" t="n">
        <v>182</v>
      </c>
      <c r="D187" s="50" t="s">
        <v>133</v>
      </c>
      <c r="E187" s="15"/>
      <c r="F187" s="20" t="n">
        <v>1079</v>
      </c>
      <c r="G187" s="20" t="s">
        <v>34</v>
      </c>
      <c r="H187" s="20" t="n">
        <v>567</v>
      </c>
      <c r="I187" s="20" t="n">
        <v>8</v>
      </c>
      <c r="J187" s="20" t="n">
        <v>89</v>
      </c>
      <c r="K187" s="20" t="n">
        <v>14</v>
      </c>
      <c r="L187" s="20" t="n">
        <v>25</v>
      </c>
      <c r="M187" s="20" t="n">
        <v>65</v>
      </c>
      <c r="N187" s="20" t="n">
        <v>24</v>
      </c>
      <c r="O187" s="20" t="n">
        <v>5</v>
      </c>
      <c r="P187" s="20" t="n">
        <v>8</v>
      </c>
      <c r="Q187" s="20" t="n">
        <v>1</v>
      </c>
      <c r="R187" s="20" t="n">
        <v>38</v>
      </c>
      <c r="S187" s="20"/>
      <c r="T187" s="20" t="n">
        <v>0</v>
      </c>
      <c r="U187" s="20" t="n">
        <v>2</v>
      </c>
      <c r="V187" s="20" t="n">
        <v>4</v>
      </c>
      <c r="W187" s="20"/>
      <c r="X187" s="20" t="n">
        <v>28</v>
      </c>
      <c r="Y187" s="20" t="n">
        <v>0</v>
      </c>
      <c r="Z187" s="20"/>
      <c r="AA187" s="20"/>
      <c r="AB187" s="20"/>
      <c r="AC187" s="20" t="n">
        <v>0</v>
      </c>
      <c r="AD187" s="20" t="n">
        <v>19</v>
      </c>
      <c r="AE187" s="20" t="n">
        <v>330</v>
      </c>
    </row>
    <row r="188" customFormat="false" ht="16.5" hidden="false" customHeight="false" outlineLevel="0" collapsed="false">
      <c r="A188" s="20" t="n">
        <v>187</v>
      </c>
      <c r="B188" s="48" t="n">
        <v>2</v>
      </c>
      <c r="C188" s="49" t="n">
        <v>182</v>
      </c>
      <c r="D188" s="50" t="s">
        <v>133</v>
      </c>
      <c r="E188" s="15"/>
      <c r="F188" s="20" t="n">
        <v>1079</v>
      </c>
      <c r="G188" s="20" t="s">
        <v>35</v>
      </c>
      <c r="H188" s="20" t="n">
        <v>566</v>
      </c>
      <c r="I188" s="20" t="n">
        <v>13</v>
      </c>
      <c r="J188" s="20" t="n">
        <v>75</v>
      </c>
      <c r="K188" s="20" t="n">
        <v>22</v>
      </c>
      <c r="L188" s="20" t="n">
        <v>23</v>
      </c>
      <c r="M188" s="20" t="n">
        <v>74</v>
      </c>
      <c r="N188" s="20" t="n">
        <v>24</v>
      </c>
      <c r="O188" s="20" t="n">
        <v>10</v>
      </c>
      <c r="P188" s="20" t="n">
        <v>16</v>
      </c>
      <c r="Q188" s="20" t="n">
        <v>3</v>
      </c>
      <c r="R188" s="20" t="n">
        <v>20</v>
      </c>
      <c r="S188" s="20"/>
      <c r="T188" s="20" t="n">
        <v>2</v>
      </c>
      <c r="U188" s="20" t="n">
        <v>0</v>
      </c>
      <c r="V188" s="20" t="n">
        <v>3</v>
      </c>
      <c r="W188" s="20"/>
      <c r="X188" s="20" t="n">
        <v>38</v>
      </c>
      <c r="Y188" s="20" t="n">
        <v>0</v>
      </c>
      <c r="Z188" s="20"/>
      <c r="AA188" s="20"/>
      <c r="AB188" s="20"/>
      <c r="AC188" s="20" t="n">
        <v>0</v>
      </c>
      <c r="AD188" s="20" t="n">
        <v>17</v>
      </c>
      <c r="AE188" s="20" t="n">
        <v>340</v>
      </c>
    </row>
    <row r="189" customFormat="false" ht="16.5" hidden="false" customHeight="false" outlineLevel="0" collapsed="false">
      <c r="A189" s="20" t="n">
        <v>188</v>
      </c>
      <c r="B189" s="48" t="n">
        <v>2</v>
      </c>
      <c r="C189" s="49" t="n">
        <v>182</v>
      </c>
      <c r="D189" s="50" t="s">
        <v>133</v>
      </c>
      <c r="E189" s="25"/>
      <c r="F189" s="27" t="n">
        <v>1080</v>
      </c>
      <c r="G189" s="27" t="s">
        <v>33</v>
      </c>
      <c r="H189" s="20" t="n">
        <v>526</v>
      </c>
      <c r="I189" s="20" t="n">
        <v>20</v>
      </c>
      <c r="J189" s="20" t="n">
        <v>28</v>
      </c>
      <c r="K189" s="20" t="n">
        <v>25</v>
      </c>
      <c r="L189" s="20" t="n">
        <v>5</v>
      </c>
      <c r="M189" s="20" t="n">
        <v>48</v>
      </c>
      <c r="N189" s="20" t="n">
        <v>1</v>
      </c>
      <c r="O189" s="20" t="n">
        <v>1</v>
      </c>
      <c r="P189" s="20" t="n">
        <v>5</v>
      </c>
      <c r="Q189" s="20" t="n">
        <v>4</v>
      </c>
      <c r="R189" s="20" t="n">
        <v>153</v>
      </c>
      <c r="S189" s="20"/>
      <c r="T189" s="20" t="n">
        <v>0</v>
      </c>
      <c r="U189" s="20" t="n">
        <v>2</v>
      </c>
      <c r="V189" s="20" t="n">
        <v>0</v>
      </c>
      <c r="W189" s="20"/>
      <c r="X189" s="20" t="n">
        <v>8</v>
      </c>
      <c r="Y189" s="20" t="n">
        <v>1</v>
      </c>
      <c r="Z189" s="20"/>
      <c r="AA189" s="20"/>
      <c r="AB189" s="20"/>
      <c r="AC189" s="20" t="n">
        <v>0</v>
      </c>
      <c r="AD189" s="20" t="n">
        <v>5</v>
      </c>
      <c r="AE189" s="20" t="n">
        <v>306</v>
      </c>
    </row>
    <row r="190" customFormat="false" ht="16.5" hidden="false" customHeight="false" outlineLevel="0" collapsed="false">
      <c r="A190" s="20" t="n">
        <v>189</v>
      </c>
      <c r="B190" s="48" t="n">
        <v>2</v>
      </c>
      <c r="C190" s="49" t="n">
        <v>182</v>
      </c>
      <c r="D190" s="50" t="s">
        <v>133</v>
      </c>
      <c r="E190" s="25"/>
      <c r="F190" s="27" t="n">
        <v>1080</v>
      </c>
      <c r="G190" s="27" t="s">
        <v>34</v>
      </c>
      <c r="H190" s="20" t="n">
        <v>526</v>
      </c>
      <c r="I190" s="20" t="n">
        <v>27</v>
      </c>
      <c r="J190" s="20" t="n">
        <v>33</v>
      </c>
      <c r="K190" s="20" t="n">
        <v>36</v>
      </c>
      <c r="L190" s="20" t="n">
        <v>2</v>
      </c>
      <c r="M190" s="20" t="n">
        <v>38</v>
      </c>
      <c r="N190" s="20" t="n">
        <v>4</v>
      </c>
      <c r="O190" s="20" t="n">
        <v>0</v>
      </c>
      <c r="P190" s="20" t="n">
        <v>4</v>
      </c>
      <c r="Q190" s="20" t="n">
        <v>2</v>
      </c>
      <c r="R190" s="20" t="n">
        <v>144</v>
      </c>
      <c r="S190" s="20"/>
      <c r="T190" s="20" t="n">
        <v>1</v>
      </c>
      <c r="U190" s="20" t="n">
        <v>0</v>
      </c>
      <c r="V190" s="20" t="n">
        <v>1</v>
      </c>
      <c r="W190" s="20"/>
      <c r="X190" s="20" t="n">
        <v>12</v>
      </c>
      <c r="Y190" s="20" t="n">
        <v>1</v>
      </c>
      <c r="Z190" s="20"/>
      <c r="AA190" s="20"/>
      <c r="AB190" s="20"/>
      <c r="AC190" s="20" t="n">
        <v>0</v>
      </c>
      <c r="AD190" s="20" t="n">
        <v>9</v>
      </c>
      <c r="AE190" s="20" t="n">
        <v>314</v>
      </c>
    </row>
    <row r="191" customFormat="false" ht="16.5" hidden="false" customHeight="false" outlineLevel="0" collapsed="false">
      <c r="A191" s="20" t="n">
        <v>190</v>
      </c>
      <c r="B191" s="48" t="n">
        <v>2</v>
      </c>
      <c r="C191" s="49" t="n">
        <v>182</v>
      </c>
      <c r="D191" s="50" t="s">
        <v>133</v>
      </c>
      <c r="E191" s="25"/>
      <c r="F191" s="27" t="n">
        <v>1081</v>
      </c>
      <c r="G191" s="27" t="s">
        <v>33</v>
      </c>
      <c r="H191" s="20" t="n">
        <v>420</v>
      </c>
      <c r="I191" s="20" t="n">
        <v>11</v>
      </c>
      <c r="J191" s="20" t="n">
        <v>41</v>
      </c>
      <c r="K191" s="20" t="n">
        <v>29</v>
      </c>
      <c r="L191" s="20" t="n">
        <v>15</v>
      </c>
      <c r="M191" s="20" t="n">
        <v>42</v>
      </c>
      <c r="N191" s="20" t="n">
        <v>3</v>
      </c>
      <c r="O191" s="20" t="n">
        <v>0</v>
      </c>
      <c r="P191" s="20" t="n">
        <v>7</v>
      </c>
      <c r="Q191" s="20" t="n">
        <v>2</v>
      </c>
      <c r="R191" s="20" t="n">
        <v>46</v>
      </c>
      <c r="S191" s="20"/>
      <c r="T191" s="20" t="n">
        <v>1</v>
      </c>
      <c r="U191" s="20" t="n">
        <v>0</v>
      </c>
      <c r="V191" s="20" t="n">
        <v>1</v>
      </c>
      <c r="W191" s="20"/>
      <c r="X191" s="20" t="n">
        <v>17</v>
      </c>
      <c r="Y191" s="20" t="n">
        <v>0</v>
      </c>
      <c r="Z191" s="20"/>
      <c r="AA191" s="20"/>
      <c r="AB191" s="20"/>
      <c r="AC191" s="20" t="n">
        <v>0</v>
      </c>
      <c r="AD191" s="20" t="n">
        <v>10</v>
      </c>
      <c r="AE191" s="20" t="n">
        <v>225</v>
      </c>
    </row>
    <row r="192" customFormat="false" ht="16.5" hidden="false" customHeight="false" outlineLevel="0" collapsed="false">
      <c r="A192" s="20" t="n">
        <v>191</v>
      </c>
      <c r="B192" s="48" t="n">
        <v>2</v>
      </c>
      <c r="C192" s="49" t="n">
        <v>182</v>
      </c>
      <c r="D192" s="50" t="s">
        <v>133</v>
      </c>
      <c r="E192" s="25"/>
      <c r="F192" s="27" t="n">
        <v>1081</v>
      </c>
      <c r="G192" s="27" t="s">
        <v>34</v>
      </c>
      <c r="H192" s="20" t="n">
        <v>420</v>
      </c>
      <c r="I192" s="20" t="n">
        <v>7</v>
      </c>
      <c r="J192" s="20" t="n">
        <v>22</v>
      </c>
      <c r="K192" s="20" t="n">
        <v>36</v>
      </c>
      <c r="L192" s="20" t="n">
        <v>5</v>
      </c>
      <c r="M192" s="20" t="n">
        <v>25</v>
      </c>
      <c r="N192" s="20" t="n">
        <v>5</v>
      </c>
      <c r="O192" s="20" t="n">
        <v>1</v>
      </c>
      <c r="P192" s="20" t="n">
        <v>4</v>
      </c>
      <c r="Q192" s="20" t="n">
        <v>7</v>
      </c>
      <c r="R192" s="20" t="n">
        <v>69</v>
      </c>
      <c r="S192" s="20"/>
      <c r="T192" s="20" t="n">
        <v>0</v>
      </c>
      <c r="U192" s="20" t="n">
        <v>0</v>
      </c>
      <c r="V192" s="20" t="n">
        <v>0</v>
      </c>
      <c r="W192" s="20"/>
      <c r="X192" s="20" t="n">
        <v>35</v>
      </c>
      <c r="Y192" s="20" t="n">
        <v>0</v>
      </c>
      <c r="Z192" s="20"/>
      <c r="AA192" s="20"/>
      <c r="AB192" s="20"/>
      <c r="AC192" s="20" t="n">
        <v>0</v>
      </c>
      <c r="AD192" s="20" t="n">
        <v>15</v>
      </c>
      <c r="AE192" s="20" t="n">
        <v>231</v>
      </c>
    </row>
    <row r="193" customFormat="false" ht="16.5" hidden="false" customHeight="false" outlineLevel="0" collapsed="false">
      <c r="A193" s="20" t="n">
        <v>192</v>
      </c>
      <c r="B193" s="48" t="n">
        <v>2</v>
      </c>
      <c r="C193" s="49" t="n">
        <v>182</v>
      </c>
      <c r="D193" s="50" t="s">
        <v>133</v>
      </c>
      <c r="E193" s="25"/>
      <c r="F193" s="27" t="n">
        <v>1081</v>
      </c>
      <c r="G193" s="27" t="s">
        <v>62</v>
      </c>
      <c r="H193" s="20" t="n">
        <v>703</v>
      </c>
      <c r="I193" s="20" t="n">
        <v>31</v>
      </c>
      <c r="J193" s="20" t="n">
        <v>29</v>
      </c>
      <c r="K193" s="20" t="n">
        <v>43</v>
      </c>
      <c r="L193" s="20" t="n">
        <v>26</v>
      </c>
      <c r="M193" s="20" t="n">
        <v>148</v>
      </c>
      <c r="N193" s="20" t="n">
        <v>2</v>
      </c>
      <c r="O193" s="20" t="n">
        <v>1</v>
      </c>
      <c r="P193" s="20" t="n">
        <v>14</v>
      </c>
      <c r="Q193" s="20" t="n">
        <v>5</v>
      </c>
      <c r="R193" s="20" t="n">
        <v>67</v>
      </c>
      <c r="S193" s="20"/>
      <c r="T193" s="20" t="n">
        <v>0</v>
      </c>
      <c r="U193" s="20" t="n">
        <v>2</v>
      </c>
      <c r="V193" s="20" t="n">
        <v>1</v>
      </c>
      <c r="W193" s="20"/>
      <c r="X193" s="20" t="n">
        <v>17</v>
      </c>
      <c r="Y193" s="20" t="n">
        <v>18</v>
      </c>
      <c r="Z193" s="20"/>
      <c r="AA193" s="20"/>
      <c r="AB193" s="20"/>
      <c r="AC193" s="20" t="n">
        <v>0</v>
      </c>
      <c r="AD193" s="20" t="n">
        <v>9</v>
      </c>
      <c r="AE193" s="20" t="n">
        <v>413</v>
      </c>
    </row>
    <row r="194" customFormat="false" ht="16.5" hidden="false" customHeight="false" outlineLevel="0" collapsed="false">
      <c r="A194" s="20" t="n">
        <v>193</v>
      </c>
      <c r="B194" s="48" t="n">
        <v>2</v>
      </c>
      <c r="C194" s="49" t="n">
        <v>182</v>
      </c>
      <c r="D194" s="50" t="s">
        <v>133</v>
      </c>
      <c r="E194" s="25"/>
      <c r="F194" s="27" t="n">
        <v>1082</v>
      </c>
      <c r="G194" s="27" t="s">
        <v>33</v>
      </c>
      <c r="H194" s="20" t="n">
        <v>625</v>
      </c>
      <c r="I194" s="20" t="n">
        <v>21</v>
      </c>
      <c r="J194" s="20" t="n">
        <v>48</v>
      </c>
      <c r="K194" s="20" t="n">
        <v>25</v>
      </c>
      <c r="L194" s="20" t="n">
        <v>15</v>
      </c>
      <c r="M194" s="20" t="n">
        <v>77</v>
      </c>
      <c r="N194" s="20" t="n">
        <v>15</v>
      </c>
      <c r="O194" s="20" t="n">
        <v>2</v>
      </c>
      <c r="P194" s="20" t="n">
        <v>18</v>
      </c>
      <c r="Q194" s="20" t="n">
        <v>8</v>
      </c>
      <c r="R194" s="20" t="n">
        <v>58</v>
      </c>
      <c r="S194" s="20"/>
      <c r="T194" s="20" t="n">
        <v>1</v>
      </c>
      <c r="U194" s="20" t="n">
        <v>1</v>
      </c>
      <c r="V194" s="20" t="n">
        <v>1</v>
      </c>
      <c r="W194" s="20"/>
      <c r="X194" s="20" t="n">
        <v>19</v>
      </c>
      <c r="Y194" s="20" t="n">
        <v>32</v>
      </c>
      <c r="Z194" s="20"/>
      <c r="AA194" s="20"/>
      <c r="AB194" s="20"/>
      <c r="AC194" s="20" t="n">
        <v>0</v>
      </c>
      <c r="AD194" s="20" t="n">
        <v>8</v>
      </c>
      <c r="AE194" s="20" t="n">
        <v>349</v>
      </c>
    </row>
    <row r="195" customFormat="false" ht="16.5" hidden="false" customHeight="false" outlineLevel="0" collapsed="false">
      <c r="A195" s="20" t="n">
        <v>194</v>
      </c>
      <c r="B195" s="48" t="n">
        <v>2</v>
      </c>
      <c r="C195" s="49" t="n">
        <v>182</v>
      </c>
      <c r="D195" s="50" t="s">
        <v>133</v>
      </c>
      <c r="E195" s="15"/>
      <c r="F195" s="20" t="n">
        <v>1083</v>
      </c>
      <c r="G195" s="20" t="s">
        <v>33</v>
      </c>
      <c r="H195" s="20" t="n">
        <v>566</v>
      </c>
      <c r="I195" s="20" t="n">
        <v>19</v>
      </c>
      <c r="J195" s="20" t="n">
        <v>57</v>
      </c>
      <c r="K195" s="20" t="n">
        <v>17</v>
      </c>
      <c r="L195" s="20" t="n">
        <v>4</v>
      </c>
      <c r="M195" s="20" t="n">
        <v>111</v>
      </c>
      <c r="N195" s="20" t="n">
        <v>19</v>
      </c>
      <c r="O195" s="20" t="n">
        <v>0</v>
      </c>
      <c r="P195" s="20" t="n">
        <v>1</v>
      </c>
      <c r="Q195" s="20" t="n">
        <v>2</v>
      </c>
      <c r="R195" s="20" t="n">
        <v>40</v>
      </c>
      <c r="S195" s="20"/>
      <c r="T195" s="20" t="n">
        <v>0</v>
      </c>
      <c r="U195" s="20" t="n">
        <v>4</v>
      </c>
      <c r="V195" s="20" t="n">
        <v>0</v>
      </c>
      <c r="W195" s="20"/>
      <c r="X195" s="20" t="n">
        <v>28</v>
      </c>
      <c r="Y195" s="20" t="n">
        <v>0</v>
      </c>
      <c r="Z195" s="20"/>
      <c r="AA195" s="20"/>
      <c r="AB195" s="20"/>
      <c r="AC195" s="20" t="n">
        <v>0</v>
      </c>
      <c r="AD195" s="20" t="n">
        <v>12</v>
      </c>
      <c r="AE195" s="20" t="n">
        <v>314</v>
      </c>
    </row>
    <row r="196" customFormat="false" ht="17.25" hidden="false" customHeight="false" outlineLevel="0" collapsed="false">
      <c r="A196" s="20" t="n">
        <v>195</v>
      </c>
      <c r="B196" s="48" t="n">
        <v>2</v>
      </c>
      <c r="C196" s="49" t="n">
        <v>182</v>
      </c>
      <c r="D196" s="54" t="s">
        <v>133</v>
      </c>
      <c r="E196" s="15"/>
      <c r="F196" s="20" t="n">
        <v>1083</v>
      </c>
      <c r="G196" s="20" t="s">
        <v>34</v>
      </c>
      <c r="H196" s="20" t="n">
        <v>566</v>
      </c>
      <c r="I196" s="20" t="n">
        <v>30</v>
      </c>
      <c r="J196" s="20" t="n">
        <v>48</v>
      </c>
      <c r="K196" s="20" t="n">
        <v>21</v>
      </c>
      <c r="L196" s="20" t="n">
        <v>4</v>
      </c>
      <c r="M196" s="20" t="n">
        <v>103</v>
      </c>
      <c r="N196" s="20" t="n">
        <v>25</v>
      </c>
      <c r="O196" s="20" t="n">
        <v>0</v>
      </c>
      <c r="P196" s="20" t="n">
        <v>2</v>
      </c>
      <c r="Q196" s="20" t="n">
        <v>2</v>
      </c>
      <c r="R196" s="20" t="n">
        <v>42</v>
      </c>
      <c r="S196" s="20"/>
      <c r="T196" s="20" t="n">
        <v>0</v>
      </c>
      <c r="U196" s="20" t="n">
        <v>3</v>
      </c>
      <c r="V196" s="20" t="n">
        <v>1</v>
      </c>
      <c r="W196" s="20"/>
      <c r="X196" s="20" t="n">
        <v>29</v>
      </c>
      <c r="Y196" s="20" t="n">
        <v>1</v>
      </c>
      <c r="Z196" s="20"/>
      <c r="AA196" s="20"/>
      <c r="AB196" s="20"/>
      <c r="AC196" s="20" t="n">
        <v>0</v>
      </c>
      <c r="AD196" s="20" t="n">
        <v>12</v>
      </c>
      <c r="AE196" s="20" t="n">
        <v>323</v>
      </c>
    </row>
    <row r="197" customFormat="false" ht="16.5" hidden="false" customHeight="false" outlineLevel="0" collapsed="false">
      <c r="A197" s="11"/>
      <c r="B197" s="20"/>
      <c r="C197" s="55" t="s">
        <v>65</v>
      </c>
      <c r="D197" s="30" t="s">
        <v>66</v>
      </c>
      <c r="E197" s="30"/>
      <c r="F197" s="30"/>
      <c r="G197" s="30"/>
      <c r="H197" s="31" t="n">
        <v>112363</v>
      </c>
      <c r="I197" s="31" t="n">
        <v>5689</v>
      </c>
      <c r="J197" s="31" t="n">
        <v>11817</v>
      </c>
      <c r="K197" s="31" t="n">
        <v>6032</v>
      </c>
      <c r="L197" s="31" t="n">
        <v>801</v>
      </c>
      <c r="M197" s="31" t="n">
        <v>16112</v>
      </c>
      <c r="N197" s="31" t="n">
        <v>2776</v>
      </c>
      <c r="O197" s="31" t="n">
        <v>325</v>
      </c>
      <c r="P197" s="31" t="n">
        <v>1319</v>
      </c>
      <c r="Q197" s="31" t="n">
        <v>319</v>
      </c>
      <c r="R197" s="31" t="n">
        <v>10570</v>
      </c>
      <c r="S197" s="31" t="n">
        <v>0</v>
      </c>
      <c r="T197" s="31" t="n">
        <v>301</v>
      </c>
      <c r="U197" s="31" t="n">
        <v>937</v>
      </c>
      <c r="V197" s="31" t="n">
        <v>278</v>
      </c>
      <c r="W197" s="31" t="n">
        <v>0</v>
      </c>
      <c r="X197" s="31" t="n">
        <v>4519</v>
      </c>
      <c r="Y197" s="31" t="n">
        <v>342</v>
      </c>
      <c r="Z197" s="31" t="n">
        <v>0</v>
      </c>
      <c r="AA197" s="31" t="n">
        <v>0</v>
      </c>
      <c r="AB197" s="31" t="n">
        <v>0</v>
      </c>
      <c r="AC197" s="31" t="n">
        <v>28</v>
      </c>
      <c r="AD197" s="31" t="n">
        <v>1658</v>
      </c>
      <c r="AE197" s="31" t="n">
        <v>63823</v>
      </c>
    </row>
    <row r="198" customFormat="false" ht="16.5" hidden="false" customHeight="false" outlineLevel="0" collapsed="false">
      <c r="A198" s="56"/>
      <c r="F198" s="3"/>
      <c r="G198" s="3"/>
      <c r="U198" s="1" t="n">
        <f aca="false">U197/2</f>
        <v>468.5</v>
      </c>
      <c r="V198" s="1" t="n">
        <f aca="false">V197/2</f>
        <v>139</v>
      </c>
    </row>
    <row r="199" customFormat="false" ht="16.5" hidden="false" customHeight="true" outlineLevel="0" collapsed="false">
      <c r="A199" s="11"/>
      <c r="C199" s="29" t="s">
        <v>67</v>
      </c>
      <c r="D199" s="32" t="s">
        <v>68</v>
      </c>
      <c r="E199" s="32"/>
      <c r="F199" s="32"/>
      <c r="G199" s="32"/>
      <c r="H199" s="57" t="s">
        <v>8</v>
      </c>
      <c r="I199" s="58" t="s">
        <v>9</v>
      </c>
      <c r="J199" s="58" t="s">
        <v>10</v>
      </c>
      <c r="K199" s="58" t="s">
        <v>11</v>
      </c>
      <c r="L199" s="58" t="s">
        <v>12</v>
      </c>
      <c r="M199" s="58" t="s">
        <v>13</v>
      </c>
      <c r="N199" s="58" t="s">
        <v>14</v>
      </c>
      <c r="O199" s="58" t="s">
        <v>15</v>
      </c>
      <c r="P199" s="58" t="s">
        <v>16</v>
      </c>
      <c r="Q199" s="58" t="s">
        <v>17</v>
      </c>
      <c r="R199" s="58" t="s">
        <v>18</v>
      </c>
      <c r="S199" s="58" t="s">
        <v>19</v>
      </c>
      <c r="T199" s="58" t="s">
        <v>20</v>
      </c>
      <c r="U199" s="58" t="s">
        <v>24</v>
      </c>
      <c r="V199" s="58" t="s">
        <v>25</v>
      </c>
      <c r="W199" s="58" t="s">
        <v>26</v>
      </c>
      <c r="X199" s="58" t="s">
        <v>27</v>
      </c>
      <c r="Y199" s="58" t="s">
        <v>28</v>
      </c>
      <c r="Z199" s="58" t="s">
        <v>29</v>
      </c>
      <c r="AA199" s="58" t="s">
        <v>30</v>
      </c>
      <c r="AB199" s="58" t="s">
        <v>31</v>
      </c>
    </row>
    <row r="200" customFormat="false" ht="16.5" hidden="false" customHeight="false" outlineLevel="0" collapsed="false">
      <c r="A200" s="11"/>
      <c r="D200" s="32"/>
      <c r="E200" s="32"/>
      <c r="F200" s="32"/>
      <c r="G200" s="32"/>
      <c r="H200" s="20" t="n">
        <f aca="false">H197</f>
        <v>112363</v>
      </c>
      <c r="I200" s="20" t="n">
        <f aca="false">I197+468</f>
        <v>6157</v>
      </c>
      <c r="J200" s="20" t="n">
        <f aca="false">J197+139</f>
        <v>11956</v>
      </c>
      <c r="K200" s="20" t="n">
        <f aca="false">K197+469</f>
        <v>6501</v>
      </c>
      <c r="L200" s="20" t="n">
        <f aca="false">L197+139</f>
        <v>940</v>
      </c>
      <c r="M200" s="20" t="n">
        <f aca="false">M197</f>
        <v>16112</v>
      </c>
      <c r="N200" s="20" t="n">
        <f aca="false">N197</f>
        <v>2776</v>
      </c>
      <c r="O200" s="20" t="n">
        <f aca="false">O197</f>
        <v>325</v>
      </c>
      <c r="P200" s="20" t="n">
        <f aca="false">P197</f>
        <v>1319</v>
      </c>
      <c r="Q200" s="20" t="n">
        <f aca="false">Q197</f>
        <v>319</v>
      </c>
      <c r="R200" s="20" t="n">
        <f aca="false">R197</f>
        <v>10570</v>
      </c>
      <c r="S200" s="20" t="n">
        <f aca="false">S197</f>
        <v>0</v>
      </c>
      <c r="T200" s="20" t="n">
        <f aca="false">T197</f>
        <v>301</v>
      </c>
      <c r="U200" s="20" t="n">
        <f aca="false">X197</f>
        <v>4519</v>
      </c>
      <c r="V200" s="20" t="n">
        <f aca="false">Y197</f>
        <v>342</v>
      </c>
      <c r="W200" s="20" t="n">
        <f aca="false">Z164</f>
        <v>0</v>
      </c>
      <c r="X200" s="20" t="n">
        <f aca="false">AA164</f>
        <v>0</v>
      </c>
      <c r="Y200" s="20" t="n">
        <f aca="false">AB164</f>
        <v>0</v>
      </c>
      <c r="Z200" s="20" t="n">
        <f aca="false">AC197</f>
        <v>28</v>
      </c>
      <c r="AA200" s="20" t="n">
        <f aca="false">AD197</f>
        <v>1658</v>
      </c>
      <c r="AB200" s="20" t="n">
        <f aca="false">SUM(I200:AA200)</f>
        <v>63823</v>
      </c>
    </row>
    <row r="201" customFormat="false" ht="16.5" hidden="false" customHeight="false" outlineLevel="0" collapsed="false">
      <c r="A201" s="11"/>
      <c r="F201" s="3"/>
      <c r="G201" s="3"/>
    </row>
    <row r="202" customFormat="false" ht="33.75" hidden="false" customHeight="true" outlineLevel="0" collapsed="false">
      <c r="A202" s="11"/>
      <c r="C202" s="29" t="s">
        <v>69</v>
      </c>
      <c r="D202" s="32" t="s">
        <v>70</v>
      </c>
      <c r="E202" s="32"/>
      <c r="F202" s="32"/>
      <c r="G202" s="32"/>
      <c r="H202" s="57" t="s">
        <v>8</v>
      </c>
      <c r="I202" s="34" t="s">
        <v>71</v>
      </c>
      <c r="J202" s="34"/>
      <c r="K202" s="34" t="s">
        <v>72</v>
      </c>
      <c r="L202" s="34"/>
      <c r="M202" s="58" t="s">
        <v>13</v>
      </c>
      <c r="N202" s="58" t="s">
        <v>14</v>
      </c>
      <c r="O202" s="58" t="s">
        <v>15</v>
      </c>
      <c r="P202" s="58" t="s">
        <v>16</v>
      </c>
      <c r="Q202" s="58" t="s">
        <v>17</v>
      </c>
      <c r="R202" s="58" t="s">
        <v>18</v>
      </c>
      <c r="S202" s="58" t="s">
        <v>19</v>
      </c>
      <c r="T202" s="58" t="s">
        <v>20</v>
      </c>
      <c r="U202" s="58" t="s">
        <v>24</v>
      </c>
      <c r="V202" s="58" t="s">
        <v>25</v>
      </c>
      <c r="W202" s="58" t="s">
        <v>26</v>
      </c>
      <c r="X202" s="58" t="s">
        <v>27</v>
      </c>
      <c r="Y202" s="58" t="s">
        <v>28</v>
      </c>
      <c r="Z202" s="58" t="s">
        <v>29</v>
      </c>
      <c r="AA202" s="58" t="s">
        <v>30</v>
      </c>
      <c r="AB202" s="58" t="s">
        <v>31</v>
      </c>
    </row>
    <row r="203" customFormat="false" ht="16.5" hidden="false" customHeight="false" outlineLevel="0" collapsed="false">
      <c r="A203" s="11"/>
      <c r="D203" s="32"/>
      <c r="E203" s="32"/>
      <c r="F203" s="32"/>
      <c r="G203" s="32"/>
      <c r="H203" s="20" t="n">
        <f aca="false">H197</f>
        <v>112363</v>
      </c>
      <c r="I203" s="35" t="n">
        <f aca="false">I200+K200</f>
        <v>12658</v>
      </c>
      <c r="J203" s="35"/>
      <c r="K203" s="35" t="n">
        <f aca="false">J200+L200</f>
        <v>12896</v>
      </c>
      <c r="L203" s="35"/>
      <c r="M203" s="20" t="n">
        <f aca="false">M200</f>
        <v>16112</v>
      </c>
      <c r="N203" s="20" t="n">
        <f aca="false">N200</f>
        <v>2776</v>
      </c>
      <c r="O203" s="20" t="n">
        <f aca="false">O200</f>
        <v>325</v>
      </c>
      <c r="P203" s="20" t="n">
        <f aca="false">P200</f>
        <v>1319</v>
      </c>
      <c r="Q203" s="20" t="n">
        <f aca="false">Q200</f>
        <v>319</v>
      </c>
      <c r="R203" s="20" t="n">
        <f aca="false">R200</f>
        <v>10570</v>
      </c>
      <c r="S203" s="20" t="n">
        <f aca="false">S200</f>
        <v>0</v>
      </c>
      <c r="T203" s="20" t="n">
        <f aca="false">T200</f>
        <v>301</v>
      </c>
      <c r="U203" s="20" t="n">
        <f aca="false">U200</f>
        <v>4519</v>
      </c>
      <c r="V203" s="20" t="n">
        <f aca="false">V200</f>
        <v>342</v>
      </c>
      <c r="W203" s="20" t="n">
        <f aca="false">W200</f>
        <v>0</v>
      </c>
      <c r="X203" s="20" t="n">
        <f aca="false">X200</f>
        <v>0</v>
      </c>
      <c r="Y203" s="20" t="n">
        <f aca="false">Y200</f>
        <v>0</v>
      </c>
      <c r="Z203" s="20" t="n">
        <f aca="false">Z200</f>
        <v>28</v>
      </c>
      <c r="AA203" s="20" t="n">
        <f aca="false">AA200</f>
        <v>1658</v>
      </c>
      <c r="AB203" s="20" t="n">
        <f aca="false">SUM(I203:AA203)</f>
        <v>63823</v>
      </c>
    </row>
  </sheetData>
  <mergeCells count="7">
    <mergeCell ref="D197:G197"/>
    <mergeCell ref="D199:G200"/>
    <mergeCell ref="D202:G203"/>
    <mergeCell ref="I202:J202"/>
    <mergeCell ref="K202:L202"/>
    <mergeCell ref="I203:J203"/>
    <mergeCell ref="K203:L20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8" activePane="bottomLeft" state="frozen"/>
      <selection pane="topLeft" activeCell="A1" activeCellId="0" sqref="A1"/>
      <selection pane="bottomLeft" activeCell="N153" activeCellId="0" sqref="N153"/>
    </sheetView>
  </sheetViews>
  <sheetFormatPr defaultColWidth="11.43359375" defaultRowHeight="16.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5.01"/>
    <col collapsed="false" customWidth="true" hidden="false" outlineLevel="0" max="3" min="3" style="1" width="4.14"/>
    <col collapsed="false" customWidth="true" hidden="false" outlineLevel="0" max="4" min="4" style="1" width="22.43"/>
    <col collapsed="false" customWidth="true" hidden="false" outlineLevel="0" max="5" min="5" style="1" width="4.29"/>
    <col collapsed="false" customWidth="true" hidden="false" outlineLevel="0" max="6" min="6" style="1" width="8.29"/>
    <col collapsed="false" customWidth="true" hidden="false" outlineLevel="0" max="7" min="7" style="1" width="18.29"/>
    <col collapsed="false" customWidth="true" hidden="false" outlineLevel="0" max="8" min="8" style="1" width="10"/>
    <col collapsed="false" customWidth="true" hidden="false" outlineLevel="0" max="10" min="9" style="1" width="5.01"/>
    <col collapsed="false" customWidth="true" hidden="false" outlineLevel="0" max="11" min="11" style="1" width="4.29"/>
    <col collapsed="false" customWidth="true" hidden="false" outlineLevel="0" max="12" min="12" style="1" width="5.28"/>
    <col collapsed="false" customWidth="true" hidden="false" outlineLevel="0" max="13" min="13" style="1" width="3.99"/>
    <col collapsed="false" customWidth="true" hidden="false" outlineLevel="0" max="14" min="14" style="1" width="4.43"/>
    <col collapsed="false" customWidth="true" hidden="false" outlineLevel="0" max="15" min="15" style="1" width="4.14"/>
    <col collapsed="false" customWidth="true" hidden="false" outlineLevel="0" max="16" min="16" style="1" width="5.01"/>
    <col collapsed="false" customWidth="true" hidden="false" outlineLevel="0" max="17" min="17" style="1" width="4.29"/>
    <col collapsed="false" customWidth="true" hidden="false" outlineLevel="0" max="18" min="18" style="1" width="7.71"/>
    <col collapsed="false" customWidth="true" hidden="false" outlineLevel="0" max="19" min="19" style="1" width="4.14"/>
    <col collapsed="false" customWidth="true" hidden="false" outlineLevel="0" max="20" min="20" style="1" width="4.29"/>
    <col collapsed="false" customWidth="true" hidden="false" outlineLevel="0" max="21" min="21" style="1" width="8"/>
    <col collapsed="false" customWidth="true" hidden="false" outlineLevel="0" max="22" min="22" style="1" width="8.57"/>
    <col collapsed="false" customWidth="true" hidden="false" outlineLevel="0" max="23" min="23" style="1" width="8"/>
    <col collapsed="false" customWidth="true" hidden="false" outlineLevel="0" max="25" min="24" style="1" width="6.57"/>
    <col collapsed="false" customWidth="true" hidden="false" outlineLevel="0" max="26" min="26" style="1" width="5.57"/>
    <col collapsed="false" customWidth="true" hidden="false" outlineLevel="0" max="27" min="27" style="1" width="6.57"/>
    <col collapsed="false" customWidth="true" hidden="false" outlineLevel="0" max="28" min="28" style="1" width="9.71"/>
    <col collapsed="false" customWidth="true" hidden="false" outlineLevel="0" max="29" min="29" style="1" width="4.43"/>
    <col collapsed="false" customWidth="true" hidden="false" outlineLevel="0" max="30" min="30" style="1" width="6.57"/>
    <col collapsed="false" customWidth="true" hidden="false" outlineLevel="0" max="31" min="31" style="1" width="9.71"/>
    <col collapsed="false" customWidth="false" hidden="false" outlineLevel="0" max="1024" min="32" style="1" width="11.42"/>
  </cols>
  <sheetData>
    <row r="1" customFormat="false" ht="16.5" hidden="false" customHeight="false" outlineLevel="0" collapsed="false">
      <c r="A1" s="5" t="s">
        <v>1</v>
      </c>
      <c r="B1" s="6" t="s">
        <v>2</v>
      </c>
      <c r="C1" s="7" t="s">
        <v>3</v>
      </c>
      <c r="D1" s="5" t="s">
        <v>4</v>
      </c>
      <c r="E1" s="5" t="s">
        <v>5</v>
      </c>
      <c r="F1" s="8" t="s">
        <v>6</v>
      </c>
      <c r="G1" s="8" t="s">
        <v>7</v>
      </c>
      <c r="H1" s="8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21</v>
      </c>
      <c r="V1" s="10" t="s">
        <v>22</v>
      </c>
      <c r="W1" s="10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</row>
    <row r="2" customFormat="false" ht="16.5" hidden="false" customHeight="false" outlineLevel="0" collapsed="false">
      <c r="A2" s="11" t="n">
        <v>1</v>
      </c>
      <c r="B2" s="12" t="n">
        <v>21</v>
      </c>
      <c r="C2" s="13" t="n">
        <v>28</v>
      </c>
      <c r="D2" s="17" t="s">
        <v>634</v>
      </c>
      <c r="E2" s="17" t="s">
        <v>634</v>
      </c>
      <c r="F2" s="16" t="n">
        <v>157</v>
      </c>
      <c r="G2" s="17" t="s">
        <v>33</v>
      </c>
      <c r="H2" s="37" t="n">
        <v>654</v>
      </c>
      <c r="I2" s="20" t="n">
        <v>160</v>
      </c>
      <c r="J2" s="20" t="n">
        <v>134</v>
      </c>
      <c r="K2" s="20" t="n">
        <v>9</v>
      </c>
      <c r="L2" s="20" t="n">
        <v>2</v>
      </c>
      <c r="M2" s="20" t="n">
        <v>13</v>
      </c>
      <c r="N2" s="20" t="n">
        <v>6</v>
      </c>
      <c r="O2" s="20" t="n">
        <v>2</v>
      </c>
      <c r="P2" s="20" t="n">
        <v>3</v>
      </c>
      <c r="Q2" s="20" t="n">
        <v>26</v>
      </c>
      <c r="R2" s="20" t="n">
        <v>57</v>
      </c>
      <c r="S2" s="20" t="n">
        <v>20</v>
      </c>
      <c r="T2" s="20"/>
      <c r="U2" s="38" t="n">
        <v>4</v>
      </c>
      <c r="V2" s="38" t="n">
        <v>2</v>
      </c>
      <c r="W2" s="38"/>
      <c r="X2" s="20"/>
      <c r="Y2" s="20"/>
      <c r="Z2" s="20"/>
      <c r="AA2" s="20"/>
      <c r="AB2" s="20"/>
      <c r="AC2" s="20" t="n">
        <v>0</v>
      </c>
      <c r="AD2" s="20" t="n">
        <v>18</v>
      </c>
      <c r="AE2" s="20" t="n">
        <f aca="false">SUM(I2:AD2)</f>
        <v>456</v>
      </c>
    </row>
    <row r="3" customFormat="false" ht="16.5" hidden="false" customHeight="false" outlineLevel="0" collapsed="false">
      <c r="A3" s="11" t="n">
        <v>2</v>
      </c>
      <c r="B3" s="12" t="n">
        <v>21</v>
      </c>
      <c r="C3" s="13" t="n">
        <v>28</v>
      </c>
      <c r="D3" s="17" t="s">
        <v>634</v>
      </c>
      <c r="E3" s="17" t="s">
        <v>634</v>
      </c>
      <c r="F3" s="16" t="n">
        <v>157</v>
      </c>
      <c r="G3" s="17" t="s">
        <v>34</v>
      </c>
      <c r="H3" s="37" t="n">
        <v>653</v>
      </c>
      <c r="I3" s="20" t="n">
        <v>146</v>
      </c>
      <c r="J3" s="20" t="n">
        <v>119</v>
      </c>
      <c r="K3" s="20" t="n">
        <v>5</v>
      </c>
      <c r="L3" s="20" t="n">
        <v>6</v>
      </c>
      <c r="M3" s="20" t="n">
        <v>18</v>
      </c>
      <c r="N3" s="20" t="n">
        <v>2</v>
      </c>
      <c r="O3" s="20" t="n">
        <v>4</v>
      </c>
      <c r="P3" s="20" t="n">
        <v>1</v>
      </c>
      <c r="Q3" s="20" t="n">
        <v>18</v>
      </c>
      <c r="R3" s="20" t="n">
        <v>75</v>
      </c>
      <c r="S3" s="20" t="n">
        <v>23</v>
      </c>
      <c r="T3" s="20"/>
      <c r="U3" s="38" t="n">
        <v>0</v>
      </c>
      <c r="V3" s="38" t="n">
        <v>0</v>
      </c>
      <c r="W3" s="38"/>
      <c r="X3" s="20"/>
      <c r="Y3" s="20"/>
      <c r="Z3" s="20"/>
      <c r="AA3" s="20"/>
      <c r="AB3" s="20"/>
      <c r="AC3" s="20" t="n">
        <v>0</v>
      </c>
      <c r="AD3" s="20" t="n">
        <v>24</v>
      </c>
      <c r="AE3" s="20" t="n">
        <f aca="false">SUM(I3:AD3)</f>
        <v>441</v>
      </c>
    </row>
    <row r="4" customFormat="false" ht="16.5" hidden="false" customHeight="false" outlineLevel="0" collapsed="false">
      <c r="A4" s="11" t="n">
        <v>3</v>
      </c>
      <c r="B4" s="12" t="n">
        <v>21</v>
      </c>
      <c r="C4" s="13" t="n">
        <v>28</v>
      </c>
      <c r="D4" s="17" t="s">
        <v>634</v>
      </c>
      <c r="E4" s="17" t="s">
        <v>634</v>
      </c>
      <c r="F4" s="16" t="n">
        <v>157</v>
      </c>
      <c r="G4" s="17" t="s">
        <v>35</v>
      </c>
      <c r="H4" s="37" t="n">
        <v>653</v>
      </c>
      <c r="I4" s="20" t="n">
        <v>145</v>
      </c>
      <c r="J4" s="20" t="n">
        <v>130</v>
      </c>
      <c r="K4" s="20" t="n">
        <v>6</v>
      </c>
      <c r="L4" s="20" t="n">
        <v>2</v>
      </c>
      <c r="M4" s="20" t="n">
        <v>14</v>
      </c>
      <c r="N4" s="20" t="n">
        <v>5</v>
      </c>
      <c r="O4" s="20" t="n">
        <v>5</v>
      </c>
      <c r="P4" s="20" t="n">
        <v>6</v>
      </c>
      <c r="Q4" s="20" t="n">
        <v>29</v>
      </c>
      <c r="R4" s="20" t="n">
        <v>72</v>
      </c>
      <c r="S4" s="20" t="n">
        <v>8</v>
      </c>
      <c r="T4" s="20"/>
      <c r="U4" s="38" t="n">
        <v>6</v>
      </c>
      <c r="V4" s="38" t="n">
        <v>3</v>
      </c>
      <c r="W4" s="38"/>
      <c r="X4" s="20"/>
      <c r="Y4" s="20"/>
      <c r="Z4" s="20"/>
      <c r="AA4" s="20"/>
      <c r="AB4" s="20"/>
      <c r="AC4" s="20" t="n">
        <v>0</v>
      </c>
      <c r="AD4" s="20" t="n">
        <v>21</v>
      </c>
      <c r="AE4" s="20" t="n">
        <f aca="false">SUM(I4:AD4)</f>
        <v>452</v>
      </c>
    </row>
    <row r="5" customFormat="false" ht="16.5" hidden="false" customHeight="false" outlineLevel="0" collapsed="false">
      <c r="A5" s="11" t="n">
        <v>4</v>
      </c>
      <c r="B5" s="12" t="n">
        <v>21</v>
      </c>
      <c r="C5" s="13" t="n">
        <v>28</v>
      </c>
      <c r="D5" s="17" t="s">
        <v>634</v>
      </c>
      <c r="E5" s="17" t="s">
        <v>634</v>
      </c>
      <c r="F5" s="16" t="n">
        <v>157</v>
      </c>
      <c r="G5" s="17" t="s">
        <v>137</v>
      </c>
      <c r="H5" s="37" t="n">
        <v>653</v>
      </c>
      <c r="I5" s="20" t="n">
        <v>163</v>
      </c>
      <c r="J5" s="20" t="n">
        <v>138</v>
      </c>
      <c r="K5" s="20" t="n">
        <v>2</v>
      </c>
      <c r="L5" s="20" t="n">
        <v>3</v>
      </c>
      <c r="M5" s="20" t="n">
        <v>3</v>
      </c>
      <c r="N5" s="20" t="n">
        <v>5</v>
      </c>
      <c r="O5" s="20" t="n">
        <v>1</v>
      </c>
      <c r="P5" s="20" t="n">
        <v>5</v>
      </c>
      <c r="Q5" s="20" t="n">
        <v>26</v>
      </c>
      <c r="R5" s="20" t="n">
        <v>71</v>
      </c>
      <c r="S5" s="20" t="n">
        <v>8</v>
      </c>
      <c r="T5" s="20"/>
      <c r="U5" s="38" t="n">
        <v>4</v>
      </c>
      <c r="V5" s="38" t="n">
        <v>1</v>
      </c>
      <c r="W5" s="38"/>
      <c r="X5" s="20"/>
      <c r="Y5" s="20"/>
      <c r="Z5" s="20"/>
      <c r="AA5" s="20"/>
      <c r="AB5" s="20"/>
      <c r="AC5" s="20" t="n">
        <v>0</v>
      </c>
      <c r="AD5" s="20" t="n">
        <v>18</v>
      </c>
      <c r="AE5" s="20" t="n">
        <f aca="false">SUM(I5:AD5)</f>
        <v>448</v>
      </c>
    </row>
    <row r="6" customFormat="false" ht="16.5" hidden="false" customHeight="false" outlineLevel="0" collapsed="false">
      <c r="A6" s="11" t="n">
        <v>5</v>
      </c>
      <c r="B6" s="12" t="n">
        <v>21</v>
      </c>
      <c r="C6" s="13" t="n">
        <v>28</v>
      </c>
      <c r="D6" s="17" t="s">
        <v>634</v>
      </c>
      <c r="E6" s="17" t="s">
        <v>634</v>
      </c>
      <c r="F6" s="16" t="n">
        <v>158</v>
      </c>
      <c r="G6" s="17" t="s">
        <v>33</v>
      </c>
      <c r="H6" s="37" t="n">
        <v>670</v>
      </c>
      <c r="I6" s="20" t="n">
        <v>188</v>
      </c>
      <c r="J6" s="20" t="n">
        <v>55</v>
      </c>
      <c r="K6" s="20" t="n">
        <v>8</v>
      </c>
      <c r="L6" s="20" t="n">
        <v>1</v>
      </c>
      <c r="M6" s="20" t="n">
        <v>17</v>
      </c>
      <c r="N6" s="20" t="n">
        <v>10</v>
      </c>
      <c r="O6" s="20" t="n">
        <v>9</v>
      </c>
      <c r="P6" s="20" t="n">
        <v>5</v>
      </c>
      <c r="Q6" s="20" t="n">
        <v>22</v>
      </c>
      <c r="R6" s="20" t="n">
        <v>73</v>
      </c>
      <c r="S6" s="20" t="n">
        <v>8</v>
      </c>
      <c r="T6" s="20"/>
      <c r="U6" s="38" t="n">
        <v>4</v>
      </c>
      <c r="V6" s="38" t="n">
        <v>4</v>
      </c>
      <c r="W6" s="38"/>
      <c r="X6" s="20"/>
      <c r="Y6" s="20"/>
      <c r="Z6" s="20"/>
      <c r="AA6" s="20"/>
      <c r="AB6" s="20"/>
      <c r="AC6" s="20" t="n">
        <v>0</v>
      </c>
      <c r="AD6" s="20" t="n">
        <v>26</v>
      </c>
      <c r="AE6" s="20" t="n">
        <f aca="false">SUM(I6:AD6)</f>
        <v>430</v>
      </c>
    </row>
    <row r="7" customFormat="false" ht="16.5" hidden="false" customHeight="false" outlineLevel="0" collapsed="false">
      <c r="A7" s="11" t="n">
        <v>6</v>
      </c>
      <c r="B7" s="12" t="n">
        <v>21</v>
      </c>
      <c r="C7" s="13" t="n">
        <v>28</v>
      </c>
      <c r="D7" s="17" t="s">
        <v>634</v>
      </c>
      <c r="E7" s="17" t="s">
        <v>634</v>
      </c>
      <c r="F7" s="16" t="n">
        <v>158</v>
      </c>
      <c r="G7" s="17" t="s">
        <v>34</v>
      </c>
      <c r="H7" s="37" t="n">
        <v>670</v>
      </c>
      <c r="I7" s="20" t="n">
        <v>148</v>
      </c>
      <c r="J7" s="20" t="n">
        <v>72</v>
      </c>
      <c r="K7" s="20" t="n">
        <v>4</v>
      </c>
      <c r="L7" s="20" t="n">
        <v>3</v>
      </c>
      <c r="M7" s="20" t="n">
        <v>28</v>
      </c>
      <c r="N7" s="20" t="n">
        <v>14</v>
      </c>
      <c r="O7" s="20" t="n">
        <v>10</v>
      </c>
      <c r="P7" s="20" t="n">
        <v>3</v>
      </c>
      <c r="Q7" s="20" t="n">
        <v>23</v>
      </c>
      <c r="R7" s="20" t="n">
        <v>127</v>
      </c>
      <c r="S7" s="20" t="n">
        <v>7</v>
      </c>
      <c r="T7" s="20"/>
      <c r="U7" s="38" t="n">
        <v>8</v>
      </c>
      <c r="V7" s="38" t="n">
        <v>1</v>
      </c>
      <c r="W7" s="38"/>
      <c r="X7" s="20"/>
      <c r="Y7" s="20"/>
      <c r="Z7" s="20"/>
      <c r="AA7" s="20"/>
      <c r="AB7" s="20"/>
      <c r="AC7" s="20" t="n">
        <v>0</v>
      </c>
      <c r="AD7" s="20" t="n">
        <v>15</v>
      </c>
      <c r="AE7" s="20" t="n">
        <f aca="false">SUM(I7:AD7)</f>
        <v>463</v>
      </c>
    </row>
    <row r="8" customFormat="false" ht="16.5" hidden="false" customHeight="false" outlineLevel="0" collapsed="false">
      <c r="A8" s="11" t="n">
        <v>7</v>
      </c>
      <c r="B8" s="12" t="n">
        <v>21</v>
      </c>
      <c r="C8" s="13" t="n">
        <v>28</v>
      </c>
      <c r="D8" s="17" t="s">
        <v>634</v>
      </c>
      <c r="E8" s="17" t="s">
        <v>634</v>
      </c>
      <c r="F8" s="16" t="n">
        <v>158</v>
      </c>
      <c r="G8" s="17" t="s">
        <v>35</v>
      </c>
      <c r="H8" s="37" t="n">
        <v>669</v>
      </c>
      <c r="I8" s="20" t="n">
        <v>191</v>
      </c>
      <c r="J8" s="20" t="n">
        <v>65</v>
      </c>
      <c r="K8" s="20" t="n">
        <v>3</v>
      </c>
      <c r="L8" s="20" t="n">
        <v>3</v>
      </c>
      <c r="M8" s="20" t="n">
        <v>13</v>
      </c>
      <c r="N8" s="20" t="n">
        <v>25</v>
      </c>
      <c r="O8" s="20" t="n">
        <v>8</v>
      </c>
      <c r="P8" s="20" t="n">
        <v>4</v>
      </c>
      <c r="Q8" s="20" t="n">
        <v>28</v>
      </c>
      <c r="R8" s="20" t="n">
        <v>74</v>
      </c>
      <c r="S8" s="20" t="n">
        <v>2</v>
      </c>
      <c r="T8" s="20"/>
      <c r="U8" s="38" t="n">
        <v>3</v>
      </c>
      <c r="V8" s="38" t="n">
        <v>2</v>
      </c>
      <c r="W8" s="38"/>
      <c r="X8" s="20"/>
      <c r="Y8" s="20"/>
      <c r="Z8" s="20"/>
      <c r="AA8" s="20"/>
      <c r="AB8" s="20"/>
      <c r="AC8" s="20" t="n">
        <v>0</v>
      </c>
      <c r="AD8" s="20" t="n">
        <v>16</v>
      </c>
      <c r="AE8" s="20" t="n">
        <f aca="false">SUM(I8:AD8)</f>
        <v>437</v>
      </c>
    </row>
    <row r="9" customFormat="false" ht="16.5" hidden="false" customHeight="false" outlineLevel="0" collapsed="false">
      <c r="A9" s="11" t="n">
        <v>8</v>
      </c>
      <c r="B9" s="12" t="n">
        <v>21</v>
      </c>
      <c r="C9" s="13" t="n">
        <v>28</v>
      </c>
      <c r="D9" s="17" t="s">
        <v>634</v>
      </c>
      <c r="E9" s="17" t="s">
        <v>634</v>
      </c>
      <c r="F9" s="16" t="n">
        <v>159</v>
      </c>
      <c r="G9" s="17" t="s">
        <v>33</v>
      </c>
      <c r="H9" s="37" t="n">
        <v>539</v>
      </c>
      <c r="I9" s="20" t="n">
        <v>182</v>
      </c>
      <c r="J9" s="20" t="n">
        <v>53</v>
      </c>
      <c r="K9" s="20" t="n">
        <v>2</v>
      </c>
      <c r="L9" s="20" t="n">
        <v>0</v>
      </c>
      <c r="M9" s="20" t="n">
        <v>23</v>
      </c>
      <c r="N9" s="20" t="n">
        <v>0</v>
      </c>
      <c r="O9" s="20" t="n">
        <v>0</v>
      </c>
      <c r="P9" s="20" t="n">
        <v>3</v>
      </c>
      <c r="Q9" s="20" t="n">
        <v>15</v>
      </c>
      <c r="R9" s="20" t="n">
        <v>65</v>
      </c>
      <c r="S9" s="20" t="n">
        <v>3</v>
      </c>
      <c r="T9" s="20"/>
      <c r="U9" s="38" t="n">
        <v>7</v>
      </c>
      <c r="V9" s="38" t="n">
        <v>0</v>
      </c>
      <c r="W9" s="38"/>
      <c r="X9" s="20"/>
      <c r="Y9" s="20"/>
      <c r="Z9" s="20"/>
      <c r="AA9" s="20"/>
      <c r="AB9" s="20"/>
      <c r="AC9" s="20" t="n">
        <v>0</v>
      </c>
      <c r="AD9" s="20" t="n">
        <v>11</v>
      </c>
      <c r="AE9" s="20" t="n">
        <f aca="false">SUM(I9:AD9)</f>
        <v>364</v>
      </c>
    </row>
    <row r="10" customFormat="false" ht="16.5" hidden="false" customHeight="false" outlineLevel="0" collapsed="false">
      <c r="A10" s="11" t="n">
        <v>9</v>
      </c>
      <c r="B10" s="12" t="n">
        <v>21</v>
      </c>
      <c r="C10" s="13" t="n">
        <v>28</v>
      </c>
      <c r="D10" s="17" t="s">
        <v>634</v>
      </c>
      <c r="E10" s="17" t="s">
        <v>634</v>
      </c>
      <c r="F10" s="16" t="n">
        <v>159</v>
      </c>
      <c r="G10" s="17" t="s">
        <v>34</v>
      </c>
      <c r="H10" s="37" t="n">
        <v>539</v>
      </c>
      <c r="I10" s="20" t="n">
        <v>160</v>
      </c>
      <c r="J10" s="20" t="n">
        <v>73</v>
      </c>
      <c r="K10" s="20" t="n">
        <v>2</v>
      </c>
      <c r="L10" s="20" t="n">
        <v>0</v>
      </c>
      <c r="M10" s="20" t="n">
        <v>22</v>
      </c>
      <c r="N10" s="20" t="n">
        <v>3</v>
      </c>
      <c r="O10" s="20" t="n">
        <v>4</v>
      </c>
      <c r="P10" s="20" t="n">
        <v>2</v>
      </c>
      <c r="Q10" s="20" t="n">
        <v>12</v>
      </c>
      <c r="R10" s="20" t="n">
        <v>71</v>
      </c>
      <c r="S10" s="20" t="n">
        <v>4</v>
      </c>
      <c r="T10" s="20"/>
      <c r="U10" s="38" t="n">
        <v>1</v>
      </c>
      <c r="V10" s="38" t="n">
        <v>2</v>
      </c>
      <c r="W10" s="38"/>
      <c r="X10" s="20"/>
      <c r="Y10" s="20"/>
      <c r="Z10" s="20"/>
      <c r="AA10" s="20"/>
      <c r="AB10" s="20"/>
      <c r="AC10" s="20" t="n">
        <v>0</v>
      </c>
      <c r="AD10" s="20" t="n">
        <v>18</v>
      </c>
      <c r="AE10" s="20" t="n">
        <f aca="false">SUM(I10:AD10)</f>
        <v>374</v>
      </c>
    </row>
    <row r="11" customFormat="false" ht="16.5" hidden="false" customHeight="false" outlineLevel="0" collapsed="false">
      <c r="A11" s="11" t="n">
        <v>10</v>
      </c>
      <c r="B11" s="12" t="n">
        <v>21</v>
      </c>
      <c r="C11" s="13" t="n">
        <v>28</v>
      </c>
      <c r="D11" s="17" t="s">
        <v>634</v>
      </c>
      <c r="E11" s="17" t="s">
        <v>634</v>
      </c>
      <c r="F11" s="16" t="n">
        <v>160</v>
      </c>
      <c r="G11" s="17" t="s">
        <v>33</v>
      </c>
      <c r="H11" s="37" t="n">
        <v>579</v>
      </c>
      <c r="I11" s="20" t="n">
        <v>138</v>
      </c>
      <c r="J11" s="20" t="n">
        <v>115</v>
      </c>
      <c r="K11" s="20" t="n">
        <v>2</v>
      </c>
      <c r="L11" s="20" t="n">
        <v>3</v>
      </c>
      <c r="M11" s="20" t="n">
        <v>16</v>
      </c>
      <c r="N11" s="20" t="n">
        <v>4</v>
      </c>
      <c r="O11" s="20" t="n">
        <v>18</v>
      </c>
      <c r="P11" s="20" t="n">
        <v>3</v>
      </c>
      <c r="Q11" s="20" t="n">
        <v>15</v>
      </c>
      <c r="R11" s="20" t="n">
        <v>50</v>
      </c>
      <c r="S11" s="20" t="n">
        <v>12</v>
      </c>
      <c r="T11" s="20"/>
      <c r="U11" s="38" t="n">
        <v>5</v>
      </c>
      <c r="V11" s="38" t="n">
        <v>0</v>
      </c>
      <c r="W11" s="38"/>
      <c r="X11" s="20"/>
      <c r="Y11" s="20"/>
      <c r="Z11" s="20"/>
      <c r="AA11" s="20"/>
      <c r="AB11" s="20"/>
      <c r="AC11" s="20" t="n">
        <v>0</v>
      </c>
      <c r="AD11" s="20" t="n">
        <v>9</v>
      </c>
      <c r="AE11" s="20" t="n">
        <f aca="false">SUM(I11:AD11)</f>
        <v>390</v>
      </c>
    </row>
    <row r="12" customFormat="false" ht="16.5" hidden="false" customHeight="false" outlineLevel="0" collapsed="false">
      <c r="A12" s="11" t="n">
        <v>11</v>
      </c>
      <c r="B12" s="12" t="n">
        <v>21</v>
      </c>
      <c r="C12" s="13" t="n">
        <v>28</v>
      </c>
      <c r="D12" s="17" t="s">
        <v>634</v>
      </c>
      <c r="E12" s="17" t="s">
        <v>634</v>
      </c>
      <c r="F12" s="16" t="n">
        <v>160</v>
      </c>
      <c r="G12" s="17" t="s">
        <v>34</v>
      </c>
      <c r="H12" s="37" t="n">
        <v>578</v>
      </c>
      <c r="I12" s="20" t="n">
        <v>134</v>
      </c>
      <c r="J12" s="20" t="n">
        <v>119</v>
      </c>
      <c r="K12" s="20" t="n">
        <v>3</v>
      </c>
      <c r="L12" s="20" t="n">
        <v>1</v>
      </c>
      <c r="M12" s="20" t="n">
        <v>12</v>
      </c>
      <c r="N12" s="20" t="n">
        <v>4</v>
      </c>
      <c r="O12" s="20" t="n">
        <v>5</v>
      </c>
      <c r="P12" s="20" t="n">
        <v>2</v>
      </c>
      <c r="Q12" s="20" t="n">
        <v>9</v>
      </c>
      <c r="R12" s="20" t="n">
        <v>46</v>
      </c>
      <c r="S12" s="20" t="n">
        <v>4</v>
      </c>
      <c r="T12" s="20"/>
      <c r="U12" s="38" t="n">
        <v>6</v>
      </c>
      <c r="V12" s="38" t="n">
        <v>4</v>
      </c>
      <c r="W12" s="38"/>
      <c r="X12" s="20"/>
      <c r="Y12" s="20"/>
      <c r="Z12" s="20"/>
      <c r="AA12" s="20"/>
      <c r="AB12" s="20"/>
      <c r="AC12" s="20" t="n">
        <v>0</v>
      </c>
      <c r="AD12" s="20" t="n">
        <v>18</v>
      </c>
      <c r="AE12" s="20" t="n">
        <f aca="false">SUM(I12:AD12)</f>
        <v>367</v>
      </c>
    </row>
    <row r="13" customFormat="false" ht="16.5" hidden="false" customHeight="false" outlineLevel="0" collapsed="false">
      <c r="A13" s="11" t="n">
        <v>12</v>
      </c>
      <c r="B13" s="12" t="n">
        <v>21</v>
      </c>
      <c r="C13" s="13" t="n">
        <v>28</v>
      </c>
      <c r="D13" s="17" t="s">
        <v>634</v>
      </c>
      <c r="E13" s="17" t="s">
        <v>634</v>
      </c>
      <c r="F13" s="16" t="n">
        <v>160</v>
      </c>
      <c r="G13" s="17" t="s">
        <v>35</v>
      </c>
      <c r="H13" s="37" t="n">
        <v>578</v>
      </c>
      <c r="I13" s="20" t="n">
        <v>126</v>
      </c>
      <c r="J13" s="20" t="n">
        <v>141</v>
      </c>
      <c r="K13" s="20" t="n">
        <v>3</v>
      </c>
      <c r="L13" s="20" t="n">
        <v>2</v>
      </c>
      <c r="M13" s="20" t="n">
        <v>12</v>
      </c>
      <c r="N13" s="20" t="n">
        <v>2</v>
      </c>
      <c r="O13" s="20" t="n">
        <v>10</v>
      </c>
      <c r="P13" s="20" t="n">
        <v>6</v>
      </c>
      <c r="Q13" s="20" t="n">
        <v>20</v>
      </c>
      <c r="R13" s="20" t="n">
        <v>49</v>
      </c>
      <c r="S13" s="20" t="n">
        <v>1</v>
      </c>
      <c r="T13" s="20"/>
      <c r="U13" s="38" t="n">
        <v>5</v>
      </c>
      <c r="V13" s="38" t="n">
        <v>1</v>
      </c>
      <c r="W13" s="38"/>
      <c r="X13" s="20"/>
      <c r="Y13" s="20"/>
      <c r="Z13" s="20"/>
      <c r="AA13" s="20"/>
      <c r="AB13" s="20"/>
      <c r="AC13" s="20" t="n">
        <v>0</v>
      </c>
      <c r="AD13" s="20" t="n">
        <v>9</v>
      </c>
      <c r="AE13" s="20" t="n">
        <f aca="false">SUM(I13:AD13)</f>
        <v>387</v>
      </c>
    </row>
    <row r="14" customFormat="false" ht="16.5" hidden="false" customHeight="false" outlineLevel="0" collapsed="false">
      <c r="A14" s="11" t="n">
        <v>13</v>
      </c>
      <c r="B14" s="12" t="n">
        <v>21</v>
      </c>
      <c r="C14" s="13" t="n">
        <v>28</v>
      </c>
      <c r="D14" s="17" t="s">
        <v>634</v>
      </c>
      <c r="E14" s="17" t="s">
        <v>634</v>
      </c>
      <c r="F14" s="16" t="n">
        <v>160</v>
      </c>
      <c r="G14" s="27" t="s">
        <v>36</v>
      </c>
      <c r="H14" s="37"/>
      <c r="I14" s="20" t="n">
        <v>8</v>
      </c>
      <c r="J14" s="20" t="n">
        <v>5</v>
      </c>
      <c r="K14" s="20" t="n">
        <v>1</v>
      </c>
      <c r="L14" s="20" t="n">
        <v>0</v>
      </c>
      <c r="M14" s="20" t="n">
        <v>2</v>
      </c>
      <c r="N14" s="20" t="n">
        <v>0</v>
      </c>
      <c r="O14" s="20" t="n">
        <v>1</v>
      </c>
      <c r="P14" s="20" t="n">
        <v>0</v>
      </c>
      <c r="Q14" s="20" t="n">
        <v>0</v>
      </c>
      <c r="R14" s="20" t="n">
        <v>4</v>
      </c>
      <c r="S14" s="20" t="n">
        <v>0</v>
      </c>
      <c r="T14" s="20"/>
      <c r="U14" s="38" t="n">
        <v>2</v>
      </c>
      <c r="V14" s="38" t="n">
        <v>0</v>
      </c>
      <c r="W14" s="38"/>
      <c r="X14" s="20"/>
      <c r="Y14" s="20"/>
      <c r="Z14" s="20"/>
      <c r="AA14" s="20"/>
      <c r="AB14" s="20"/>
      <c r="AC14" s="20" t="n">
        <v>0</v>
      </c>
      <c r="AD14" s="20" t="n">
        <v>1</v>
      </c>
      <c r="AE14" s="20" t="n">
        <f aca="false">SUM(I14:AD14)</f>
        <v>24</v>
      </c>
    </row>
    <row r="15" customFormat="false" ht="16.5" hidden="false" customHeight="false" outlineLevel="0" collapsed="false">
      <c r="A15" s="11" t="n">
        <v>14</v>
      </c>
      <c r="B15" s="12" t="n">
        <v>21</v>
      </c>
      <c r="C15" s="13" t="n">
        <v>28</v>
      </c>
      <c r="D15" s="17" t="s">
        <v>634</v>
      </c>
      <c r="E15" s="17" t="s">
        <v>635</v>
      </c>
      <c r="F15" s="16" t="n">
        <v>161</v>
      </c>
      <c r="G15" s="17" t="s">
        <v>33</v>
      </c>
      <c r="H15" s="37" t="n">
        <v>592</v>
      </c>
      <c r="I15" s="20" t="n">
        <v>158</v>
      </c>
      <c r="J15" s="20" t="n">
        <v>77</v>
      </c>
      <c r="K15" s="20" t="n">
        <v>6</v>
      </c>
      <c r="L15" s="20" t="n">
        <v>1</v>
      </c>
      <c r="M15" s="20" t="n">
        <v>13</v>
      </c>
      <c r="N15" s="20" t="n">
        <v>3</v>
      </c>
      <c r="O15" s="20" t="n">
        <v>28</v>
      </c>
      <c r="P15" s="20" t="n">
        <v>3</v>
      </c>
      <c r="Q15" s="20" t="n">
        <v>14</v>
      </c>
      <c r="R15" s="20" t="n">
        <v>51</v>
      </c>
      <c r="S15" s="20" t="n">
        <v>7</v>
      </c>
      <c r="T15" s="20"/>
      <c r="U15" s="38" t="n">
        <v>7</v>
      </c>
      <c r="V15" s="38" t="n">
        <v>0</v>
      </c>
      <c r="W15" s="38"/>
      <c r="X15" s="20"/>
      <c r="Y15" s="20"/>
      <c r="Z15" s="20"/>
      <c r="AA15" s="20"/>
      <c r="AB15" s="20"/>
      <c r="AC15" s="20" t="n">
        <v>0</v>
      </c>
      <c r="AD15" s="20" t="n">
        <v>17</v>
      </c>
      <c r="AE15" s="20" t="n">
        <f aca="false">SUM(I15:AD15)</f>
        <v>385</v>
      </c>
    </row>
    <row r="16" customFormat="false" ht="16.5" hidden="false" customHeight="false" outlineLevel="0" collapsed="false">
      <c r="A16" s="11" t="n">
        <v>15</v>
      </c>
      <c r="B16" s="12" t="n">
        <v>21</v>
      </c>
      <c r="C16" s="13" t="n">
        <v>28</v>
      </c>
      <c r="D16" s="17" t="s">
        <v>634</v>
      </c>
      <c r="E16" s="17" t="s">
        <v>635</v>
      </c>
      <c r="F16" s="16" t="n">
        <v>161</v>
      </c>
      <c r="G16" s="17" t="s">
        <v>34</v>
      </c>
      <c r="H16" s="37" t="n">
        <v>592</v>
      </c>
      <c r="I16" s="20" t="n">
        <v>177</v>
      </c>
      <c r="J16" s="20" t="n">
        <v>62</v>
      </c>
      <c r="K16" s="20" t="n">
        <v>3</v>
      </c>
      <c r="L16" s="20" t="n">
        <v>5</v>
      </c>
      <c r="M16" s="20" t="n">
        <v>19</v>
      </c>
      <c r="N16" s="20" t="n">
        <v>3</v>
      </c>
      <c r="O16" s="20" t="n">
        <v>16</v>
      </c>
      <c r="P16" s="20" t="n">
        <v>11</v>
      </c>
      <c r="Q16" s="20" t="n">
        <v>25</v>
      </c>
      <c r="R16" s="20" t="n">
        <v>48</v>
      </c>
      <c r="S16" s="20" t="n">
        <v>4</v>
      </c>
      <c r="T16" s="20"/>
      <c r="U16" s="38" t="n">
        <v>13</v>
      </c>
      <c r="V16" s="38" t="n">
        <v>0</v>
      </c>
      <c r="W16" s="38"/>
      <c r="X16" s="20"/>
      <c r="Y16" s="20"/>
      <c r="Z16" s="20"/>
      <c r="AA16" s="20"/>
      <c r="AB16" s="20"/>
      <c r="AC16" s="20" t="n">
        <v>0</v>
      </c>
      <c r="AD16" s="20" t="n">
        <v>16</v>
      </c>
      <c r="AE16" s="20" t="n">
        <f aca="false">SUM(I16:AD16)</f>
        <v>402</v>
      </c>
    </row>
    <row r="17" customFormat="false" ht="16.5" hidden="false" customHeight="false" outlineLevel="0" collapsed="false">
      <c r="A17" s="11" t="n">
        <v>16</v>
      </c>
      <c r="B17" s="12" t="n">
        <v>21</v>
      </c>
      <c r="C17" s="13" t="n">
        <v>28</v>
      </c>
      <c r="D17" s="17" t="s">
        <v>634</v>
      </c>
      <c r="E17" s="17" t="s">
        <v>636</v>
      </c>
      <c r="F17" s="16" t="n">
        <v>162</v>
      </c>
      <c r="G17" s="17" t="s">
        <v>33</v>
      </c>
      <c r="H17" s="37" t="n">
        <v>252</v>
      </c>
      <c r="I17" s="20" t="n">
        <v>62</v>
      </c>
      <c r="J17" s="20" t="n">
        <v>31</v>
      </c>
      <c r="K17" s="20" t="n">
        <v>2</v>
      </c>
      <c r="L17" s="20" t="n">
        <v>2</v>
      </c>
      <c r="M17" s="20" t="n">
        <v>28</v>
      </c>
      <c r="N17" s="20" t="n">
        <v>0</v>
      </c>
      <c r="O17" s="20" t="n">
        <v>2</v>
      </c>
      <c r="P17" s="20" t="n">
        <v>2</v>
      </c>
      <c r="Q17" s="20" t="n">
        <v>3</v>
      </c>
      <c r="R17" s="20" t="n">
        <v>11</v>
      </c>
      <c r="S17" s="20" t="n">
        <v>4</v>
      </c>
      <c r="T17" s="20"/>
      <c r="U17" s="38" t="n">
        <v>1</v>
      </c>
      <c r="V17" s="38" t="n">
        <v>0</v>
      </c>
      <c r="W17" s="38"/>
      <c r="X17" s="20"/>
      <c r="Y17" s="20"/>
      <c r="Z17" s="20"/>
      <c r="AA17" s="20"/>
      <c r="AB17" s="20"/>
      <c r="AC17" s="20" t="n">
        <v>0</v>
      </c>
      <c r="AD17" s="20" t="n">
        <v>3</v>
      </c>
      <c r="AE17" s="20" t="n">
        <f aca="false">SUM(I17:AD17)</f>
        <v>151</v>
      </c>
    </row>
    <row r="18" customFormat="false" ht="16.5" hidden="false" customHeight="false" outlineLevel="0" collapsed="false">
      <c r="A18" s="11" t="n">
        <v>17</v>
      </c>
      <c r="B18" s="12" t="n">
        <v>21</v>
      </c>
      <c r="C18" s="13" t="n">
        <v>28</v>
      </c>
      <c r="D18" s="17" t="s">
        <v>634</v>
      </c>
      <c r="E18" s="17" t="s">
        <v>637</v>
      </c>
      <c r="F18" s="16" t="n">
        <v>163</v>
      </c>
      <c r="G18" s="17" t="s">
        <v>33</v>
      </c>
      <c r="H18" s="37" t="n">
        <v>215</v>
      </c>
      <c r="I18" s="20" t="n">
        <v>64</v>
      </c>
      <c r="J18" s="20" t="n">
        <v>34</v>
      </c>
      <c r="K18" s="20" t="n">
        <v>1</v>
      </c>
      <c r="L18" s="20" t="n">
        <v>2</v>
      </c>
      <c r="M18" s="20" t="n">
        <v>8</v>
      </c>
      <c r="N18" s="20" t="n">
        <v>0</v>
      </c>
      <c r="O18" s="20" t="n">
        <v>1</v>
      </c>
      <c r="P18" s="20" t="n">
        <v>1</v>
      </c>
      <c r="Q18" s="20" t="n">
        <v>2</v>
      </c>
      <c r="R18" s="20" t="n">
        <v>10</v>
      </c>
      <c r="S18" s="20" t="n">
        <v>0</v>
      </c>
      <c r="T18" s="20"/>
      <c r="U18" s="38" t="n">
        <v>5</v>
      </c>
      <c r="V18" s="38" t="n">
        <v>3</v>
      </c>
      <c r="W18" s="38"/>
      <c r="X18" s="20"/>
      <c r="Y18" s="20"/>
      <c r="Z18" s="20"/>
      <c r="AA18" s="20"/>
      <c r="AB18" s="20"/>
      <c r="AC18" s="20" t="n">
        <v>0</v>
      </c>
      <c r="AD18" s="20" t="n">
        <v>4</v>
      </c>
      <c r="AE18" s="20" t="n">
        <f aca="false">SUM(I18:AD18)</f>
        <v>135</v>
      </c>
    </row>
    <row r="19" customFormat="false" ht="16.5" hidden="false" customHeight="false" outlineLevel="0" collapsed="false">
      <c r="A19" s="11" t="n">
        <v>18</v>
      </c>
      <c r="B19" s="12" t="n">
        <v>21</v>
      </c>
      <c r="C19" s="13" t="n">
        <v>28</v>
      </c>
      <c r="D19" s="17" t="s">
        <v>634</v>
      </c>
      <c r="E19" s="17" t="s">
        <v>638</v>
      </c>
      <c r="F19" s="16" t="n">
        <v>164</v>
      </c>
      <c r="G19" s="17" t="s">
        <v>33</v>
      </c>
      <c r="H19" s="37" t="n">
        <v>469</v>
      </c>
      <c r="I19" s="20" t="n">
        <v>182</v>
      </c>
      <c r="J19" s="20" t="n">
        <v>112</v>
      </c>
      <c r="K19" s="20" t="n">
        <v>5</v>
      </c>
      <c r="L19" s="20" t="n">
        <v>2</v>
      </c>
      <c r="M19" s="20" t="n">
        <v>10</v>
      </c>
      <c r="N19" s="20" t="n">
        <v>3</v>
      </c>
      <c r="O19" s="20" t="n">
        <v>0</v>
      </c>
      <c r="P19" s="20" t="n">
        <v>0</v>
      </c>
      <c r="Q19" s="20" t="n">
        <v>1</v>
      </c>
      <c r="R19" s="20" t="n">
        <v>5</v>
      </c>
      <c r="S19" s="20" t="n">
        <v>6</v>
      </c>
      <c r="T19" s="20"/>
      <c r="U19" s="38" t="n">
        <v>10</v>
      </c>
      <c r="V19" s="38" t="n">
        <v>1</v>
      </c>
      <c r="W19" s="38"/>
      <c r="X19" s="20"/>
      <c r="Y19" s="20"/>
      <c r="Z19" s="20"/>
      <c r="AA19" s="20"/>
      <c r="AB19" s="20"/>
      <c r="AC19" s="20" t="n">
        <v>0</v>
      </c>
      <c r="AD19" s="20" t="n">
        <v>10</v>
      </c>
      <c r="AE19" s="20" t="n">
        <f aca="false">SUM(I19:AD19)</f>
        <v>347</v>
      </c>
    </row>
    <row r="20" customFormat="false" ht="16.5" hidden="false" customHeight="false" outlineLevel="0" collapsed="false">
      <c r="A20" s="11" t="n">
        <v>19</v>
      </c>
      <c r="B20" s="12" t="n">
        <v>21</v>
      </c>
      <c r="C20" s="13" t="n">
        <v>28</v>
      </c>
      <c r="D20" s="17" t="s">
        <v>634</v>
      </c>
      <c r="E20" s="17" t="s">
        <v>639</v>
      </c>
      <c r="F20" s="16" t="n">
        <v>166</v>
      </c>
      <c r="G20" s="17" t="s">
        <v>33</v>
      </c>
      <c r="H20" s="37" t="n">
        <v>572</v>
      </c>
      <c r="I20" s="20" t="n">
        <v>159</v>
      </c>
      <c r="J20" s="20" t="n">
        <v>104</v>
      </c>
      <c r="K20" s="20" t="n">
        <v>13</v>
      </c>
      <c r="L20" s="20" t="n">
        <v>6</v>
      </c>
      <c r="M20" s="20" t="n">
        <v>25</v>
      </c>
      <c r="N20" s="20" t="n">
        <v>0</v>
      </c>
      <c r="O20" s="20" t="n">
        <v>9</v>
      </c>
      <c r="P20" s="20" t="n">
        <v>1</v>
      </c>
      <c r="Q20" s="20" t="n">
        <v>21</v>
      </c>
      <c r="R20" s="20" t="n">
        <v>22</v>
      </c>
      <c r="S20" s="20" t="n">
        <v>5</v>
      </c>
      <c r="T20" s="20"/>
      <c r="U20" s="38" t="n">
        <v>0</v>
      </c>
      <c r="V20" s="38" t="n">
        <v>0</v>
      </c>
      <c r="W20" s="38"/>
      <c r="X20" s="20"/>
      <c r="Y20" s="20"/>
      <c r="Z20" s="20"/>
      <c r="AA20" s="20"/>
      <c r="AB20" s="20"/>
      <c r="AC20" s="20" t="n">
        <v>0</v>
      </c>
      <c r="AD20" s="20" t="n">
        <v>15</v>
      </c>
      <c r="AE20" s="20" t="n">
        <f aca="false">SUM(I20:AD20)</f>
        <v>380</v>
      </c>
    </row>
    <row r="21" customFormat="false" ht="16.5" hidden="false" customHeight="false" outlineLevel="0" collapsed="false">
      <c r="A21" s="11" t="n">
        <v>20</v>
      </c>
      <c r="B21" s="12" t="n">
        <v>21</v>
      </c>
      <c r="C21" s="13" t="n">
        <v>28</v>
      </c>
      <c r="D21" s="17" t="s">
        <v>634</v>
      </c>
      <c r="E21" s="17" t="s">
        <v>639</v>
      </c>
      <c r="F21" s="16" t="n">
        <v>166</v>
      </c>
      <c r="G21" s="17" t="s">
        <v>34</v>
      </c>
      <c r="H21" s="37" t="n">
        <v>572</v>
      </c>
      <c r="I21" s="20" t="n">
        <v>147</v>
      </c>
      <c r="J21" s="20" t="n">
        <v>75</v>
      </c>
      <c r="K21" s="20" t="n">
        <v>6</v>
      </c>
      <c r="L21" s="20" t="n">
        <v>0</v>
      </c>
      <c r="M21" s="20" t="n">
        <v>28</v>
      </c>
      <c r="N21" s="20" t="n">
        <v>1</v>
      </c>
      <c r="O21" s="20" t="n">
        <v>4</v>
      </c>
      <c r="P21" s="20" t="n">
        <v>2</v>
      </c>
      <c r="Q21" s="20" t="n">
        <v>26</v>
      </c>
      <c r="R21" s="20" t="n">
        <v>15</v>
      </c>
      <c r="S21" s="20" t="n">
        <v>4</v>
      </c>
      <c r="T21" s="20"/>
      <c r="U21" s="38" t="n">
        <v>16</v>
      </c>
      <c r="V21" s="38" t="n">
        <v>3</v>
      </c>
      <c r="W21" s="38"/>
      <c r="X21" s="20"/>
      <c r="Y21" s="20"/>
      <c r="Z21" s="20"/>
      <c r="AA21" s="20"/>
      <c r="AB21" s="20"/>
      <c r="AC21" s="20" t="n">
        <v>0</v>
      </c>
      <c r="AD21" s="20" t="n">
        <v>38</v>
      </c>
      <c r="AE21" s="20" t="n">
        <f aca="false">SUM(I21:AD21)</f>
        <v>365</v>
      </c>
    </row>
    <row r="22" customFormat="false" ht="16.5" hidden="false" customHeight="false" outlineLevel="0" collapsed="false">
      <c r="A22" s="11" t="n">
        <v>21</v>
      </c>
      <c r="B22" s="12" t="n">
        <v>21</v>
      </c>
      <c r="C22" s="13" t="n">
        <v>28</v>
      </c>
      <c r="D22" s="17" t="s">
        <v>634</v>
      </c>
      <c r="E22" s="17" t="s">
        <v>640</v>
      </c>
      <c r="F22" s="16" t="n">
        <v>167</v>
      </c>
      <c r="G22" s="17" t="s">
        <v>33</v>
      </c>
      <c r="H22" s="37" t="n">
        <v>640</v>
      </c>
      <c r="I22" s="20" t="n">
        <v>103</v>
      </c>
      <c r="J22" s="20" t="n">
        <v>236</v>
      </c>
      <c r="K22" s="20" t="n">
        <v>8</v>
      </c>
      <c r="L22" s="20" t="n">
        <v>6</v>
      </c>
      <c r="M22" s="20" t="n">
        <v>23</v>
      </c>
      <c r="N22" s="20" t="n">
        <v>0</v>
      </c>
      <c r="O22" s="20" t="n">
        <v>0</v>
      </c>
      <c r="P22" s="20" t="n">
        <v>2</v>
      </c>
      <c r="Q22" s="20" t="n">
        <v>11</v>
      </c>
      <c r="R22" s="20" t="n">
        <v>38</v>
      </c>
      <c r="S22" s="20" t="n">
        <v>5</v>
      </c>
      <c r="T22" s="20"/>
      <c r="U22" s="38" t="n">
        <v>4</v>
      </c>
      <c r="V22" s="38" t="n">
        <v>5</v>
      </c>
      <c r="W22" s="38"/>
      <c r="X22" s="20"/>
      <c r="Y22" s="20"/>
      <c r="Z22" s="20"/>
      <c r="AA22" s="20"/>
      <c r="AB22" s="20"/>
      <c r="AC22" s="20" t="n">
        <v>0</v>
      </c>
      <c r="AD22" s="20" t="n">
        <v>16</v>
      </c>
      <c r="AE22" s="20" t="n">
        <f aca="false">SUM(I22:AD22)</f>
        <v>457</v>
      </c>
    </row>
    <row r="23" customFormat="false" ht="16.5" hidden="false" customHeight="false" outlineLevel="0" collapsed="false">
      <c r="A23" s="11" t="n">
        <v>22</v>
      </c>
      <c r="B23" s="12" t="n">
        <v>21</v>
      </c>
      <c r="C23" s="13" t="n">
        <v>28</v>
      </c>
      <c r="D23" s="17" t="s">
        <v>634</v>
      </c>
      <c r="E23" s="17" t="s">
        <v>641</v>
      </c>
      <c r="F23" s="16" t="n">
        <v>168</v>
      </c>
      <c r="G23" s="17" t="s">
        <v>33</v>
      </c>
      <c r="H23" s="37" t="n">
        <v>597</v>
      </c>
      <c r="I23" s="20" t="n">
        <v>148</v>
      </c>
      <c r="J23" s="20" t="n">
        <v>136</v>
      </c>
      <c r="K23" s="20" t="n">
        <v>8</v>
      </c>
      <c r="L23" s="20" t="n">
        <v>4</v>
      </c>
      <c r="M23" s="20" t="n">
        <v>16</v>
      </c>
      <c r="N23" s="20" t="n">
        <v>2</v>
      </c>
      <c r="O23" s="20" t="n">
        <v>3</v>
      </c>
      <c r="P23" s="20" t="n">
        <v>2</v>
      </c>
      <c r="Q23" s="20" t="n">
        <v>6</v>
      </c>
      <c r="R23" s="20" t="n">
        <v>12</v>
      </c>
      <c r="S23" s="20" t="n">
        <v>6</v>
      </c>
      <c r="T23" s="20"/>
      <c r="U23" s="38" t="n">
        <v>12</v>
      </c>
      <c r="V23" s="38" t="n">
        <v>0</v>
      </c>
      <c r="W23" s="38"/>
      <c r="X23" s="20"/>
      <c r="Y23" s="20"/>
      <c r="Z23" s="20"/>
      <c r="AA23" s="20"/>
      <c r="AB23" s="20"/>
      <c r="AC23" s="20" t="n">
        <v>0</v>
      </c>
      <c r="AD23" s="20" t="n">
        <v>13</v>
      </c>
      <c r="AE23" s="20" t="n">
        <f aca="false">SUM(I23:AD23)</f>
        <v>368</v>
      </c>
    </row>
    <row r="24" customFormat="false" ht="16.5" hidden="false" customHeight="false" outlineLevel="0" collapsed="false">
      <c r="A24" s="11" t="n">
        <v>23</v>
      </c>
      <c r="B24" s="12" t="n">
        <v>21</v>
      </c>
      <c r="C24" s="13" t="n">
        <v>28</v>
      </c>
      <c r="D24" s="17" t="s">
        <v>634</v>
      </c>
      <c r="E24" s="17" t="s">
        <v>642</v>
      </c>
      <c r="F24" s="16" t="n">
        <v>169</v>
      </c>
      <c r="G24" s="17" t="s">
        <v>33</v>
      </c>
      <c r="H24" s="37" t="n">
        <v>629</v>
      </c>
      <c r="I24" s="20" t="n">
        <v>179</v>
      </c>
      <c r="J24" s="20" t="n">
        <v>156</v>
      </c>
      <c r="K24" s="20" t="n">
        <v>9</v>
      </c>
      <c r="L24" s="20" t="n">
        <v>2</v>
      </c>
      <c r="M24" s="20" t="n">
        <v>2</v>
      </c>
      <c r="N24" s="20" t="n">
        <v>1</v>
      </c>
      <c r="O24" s="20" t="n">
        <v>5</v>
      </c>
      <c r="P24" s="20" t="n">
        <v>2</v>
      </c>
      <c r="Q24" s="20" t="n">
        <v>21</v>
      </c>
      <c r="R24" s="20" t="n">
        <v>28</v>
      </c>
      <c r="S24" s="20" t="n">
        <v>0</v>
      </c>
      <c r="T24" s="20"/>
      <c r="U24" s="38" t="n">
        <v>12</v>
      </c>
      <c r="V24" s="38" t="n">
        <v>1</v>
      </c>
      <c r="W24" s="38"/>
      <c r="X24" s="20"/>
      <c r="Y24" s="20"/>
      <c r="Z24" s="20"/>
      <c r="AA24" s="20"/>
      <c r="AB24" s="20"/>
      <c r="AC24" s="20" t="n">
        <v>0</v>
      </c>
      <c r="AD24" s="20" t="n">
        <v>28</v>
      </c>
      <c r="AE24" s="20" t="n">
        <f aca="false">SUM(I24:AD24)</f>
        <v>446</v>
      </c>
    </row>
    <row r="25" customFormat="false" ht="16.5" hidden="false" customHeight="false" outlineLevel="0" collapsed="false">
      <c r="A25" s="11" t="n">
        <v>24</v>
      </c>
      <c r="B25" s="12" t="n">
        <v>21</v>
      </c>
      <c r="C25" s="13" t="n">
        <v>28</v>
      </c>
      <c r="D25" s="17" t="s">
        <v>634</v>
      </c>
      <c r="E25" s="17" t="s">
        <v>643</v>
      </c>
      <c r="F25" s="16" t="n">
        <v>170</v>
      </c>
      <c r="G25" s="17" t="s">
        <v>33</v>
      </c>
      <c r="H25" s="37" t="n">
        <v>718</v>
      </c>
      <c r="I25" s="20" t="n">
        <v>269</v>
      </c>
      <c r="J25" s="20" t="n">
        <v>102</v>
      </c>
      <c r="K25" s="20" t="n">
        <v>2</v>
      </c>
      <c r="L25" s="20" t="n">
        <v>3</v>
      </c>
      <c r="M25" s="20" t="n">
        <v>2</v>
      </c>
      <c r="N25" s="20" t="n">
        <v>3</v>
      </c>
      <c r="O25" s="20" t="n">
        <v>5</v>
      </c>
      <c r="P25" s="20" t="n">
        <v>4</v>
      </c>
      <c r="Q25" s="20" t="n">
        <v>25</v>
      </c>
      <c r="R25" s="20" t="n">
        <v>50</v>
      </c>
      <c r="S25" s="20" t="n">
        <v>1</v>
      </c>
      <c r="T25" s="20"/>
      <c r="U25" s="38" t="n">
        <v>4</v>
      </c>
      <c r="V25" s="38" t="n">
        <v>3</v>
      </c>
      <c r="W25" s="38"/>
      <c r="X25" s="20"/>
      <c r="Y25" s="20"/>
      <c r="Z25" s="20"/>
      <c r="AA25" s="20"/>
      <c r="AB25" s="20"/>
      <c r="AC25" s="20" t="n">
        <v>0</v>
      </c>
      <c r="AD25" s="20" t="n">
        <v>17</v>
      </c>
      <c r="AE25" s="20" t="n">
        <f aca="false">SUM(I25:AD25)</f>
        <v>490</v>
      </c>
    </row>
    <row r="26" customFormat="false" ht="16.5" hidden="false" customHeight="false" outlineLevel="0" collapsed="false">
      <c r="A26" s="11" t="n">
        <v>25</v>
      </c>
      <c r="B26" s="12" t="n">
        <v>21</v>
      </c>
      <c r="C26" s="13" t="n">
        <v>28</v>
      </c>
      <c r="D26" s="17" t="s">
        <v>634</v>
      </c>
      <c r="E26" s="17" t="s">
        <v>644</v>
      </c>
      <c r="F26" s="16" t="n">
        <v>171</v>
      </c>
      <c r="G26" s="17" t="s">
        <v>33</v>
      </c>
      <c r="H26" s="37" t="n">
        <v>230</v>
      </c>
      <c r="I26" s="20" t="n">
        <v>96</v>
      </c>
      <c r="J26" s="20" t="n">
        <v>28</v>
      </c>
      <c r="K26" s="20" t="n">
        <v>4</v>
      </c>
      <c r="L26" s="20" t="n">
        <v>0</v>
      </c>
      <c r="M26" s="20" t="n">
        <v>15</v>
      </c>
      <c r="N26" s="20" t="n">
        <v>1</v>
      </c>
      <c r="O26" s="20" t="n">
        <v>1</v>
      </c>
      <c r="P26" s="20" t="n">
        <v>2</v>
      </c>
      <c r="Q26" s="20" t="n">
        <v>3</v>
      </c>
      <c r="R26" s="20" t="n">
        <v>4</v>
      </c>
      <c r="S26" s="20" t="n">
        <v>0</v>
      </c>
      <c r="T26" s="20"/>
      <c r="U26" s="38" t="n">
        <v>0</v>
      </c>
      <c r="V26" s="38" t="n">
        <v>0</v>
      </c>
      <c r="W26" s="38"/>
      <c r="X26" s="20"/>
      <c r="Y26" s="20"/>
      <c r="Z26" s="20"/>
      <c r="AA26" s="20"/>
      <c r="AB26" s="20"/>
      <c r="AC26" s="20" t="n">
        <v>0</v>
      </c>
      <c r="AD26" s="20" t="n">
        <v>5</v>
      </c>
      <c r="AE26" s="20" t="n">
        <f aca="false">SUM(I26:AD26)</f>
        <v>159</v>
      </c>
    </row>
    <row r="27" customFormat="false" ht="16.5" hidden="false" customHeight="false" outlineLevel="0" collapsed="false">
      <c r="A27" s="11" t="n">
        <v>26</v>
      </c>
      <c r="B27" s="12" t="n">
        <v>21</v>
      </c>
      <c r="C27" s="13" t="n">
        <v>28</v>
      </c>
      <c r="D27" s="17" t="s">
        <v>634</v>
      </c>
      <c r="E27" s="17" t="s">
        <v>645</v>
      </c>
      <c r="F27" s="16" t="n">
        <v>172</v>
      </c>
      <c r="G27" s="17" t="s">
        <v>33</v>
      </c>
      <c r="H27" s="37" t="n">
        <v>306</v>
      </c>
      <c r="I27" s="20" t="n">
        <v>145</v>
      </c>
      <c r="J27" s="20" t="n">
        <v>6</v>
      </c>
      <c r="K27" s="20" t="n">
        <v>6</v>
      </c>
      <c r="L27" s="20" t="n">
        <v>1</v>
      </c>
      <c r="M27" s="20" t="n">
        <v>18</v>
      </c>
      <c r="N27" s="20" t="n">
        <v>2</v>
      </c>
      <c r="O27" s="20" t="n">
        <v>1</v>
      </c>
      <c r="P27" s="20" t="n">
        <v>2</v>
      </c>
      <c r="Q27" s="20" t="n">
        <v>8</v>
      </c>
      <c r="R27" s="20" t="n">
        <v>11</v>
      </c>
      <c r="S27" s="20" t="n">
        <v>6</v>
      </c>
      <c r="T27" s="20"/>
      <c r="U27" s="38" t="n">
        <v>0</v>
      </c>
      <c r="V27" s="38" t="n">
        <v>0</v>
      </c>
      <c r="W27" s="38"/>
      <c r="X27" s="20"/>
      <c r="Y27" s="20"/>
      <c r="Z27" s="20"/>
      <c r="AA27" s="20"/>
      <c r="AB27" s="20"/>
      <c r="AC27" s="20" t="n">
        <v>0</v>
      </c>
      <c r="AD27" s="20" t="n">
        <v>18</v>
      </c>
      <c r="AE27" s="20" t="n">
        <f aca="false">SUM(I27:AD27)</f>
        <v>224</v>
      </c>
    </row>
    <row r="28" customFormat="false" ht="16.5" hidden="false" customHeight="false" outlineLevel="0" collapsed="false">
      <c r="A28" s="11" t="n">
        <v>27</v>
      </c>
      <c r="B28" s="12" t="n">
        <v>21</v>
      </c>
      <c r="C28" s="13" t="n">
        <v>28</v>
      </c>
      <c r="D28" s="17" t="s">
        <v>634</v>
      </c>
      <c r="E28" s="17" t="s">
        <v>646</v>
      </c>
      <c r="F28" s="16" t="n">
        <v>173</v>
      </c>
      <c r="G28" s="17" t="s">
        <v>33</v>
      </c>
      <c r="H28" s="37" t="n">
        <v>662</v>
      </c>
      <c r="I28" s="20" t="n">
        <v>177</v>
      </c>
      <c r="J28" s="20" t="n">
        <v>111</v>
      </c>
      <c r="K28" s="20" t="n">
        <v>8</v>
      </c>
      <c r="L28" s="20" t="n">
        <v>4</v>
      </c>
      <c r="M28" s="20" t="n">
        <v>12</v>
      </c>
      <c r="N28" s="20" t="n">
        <v>0</v>
      </c>
      <c r="O28" s="20" t="n">
        <v>5</v>
      </c>
      <c r="P28" s="20" t="n">
        <v>5</v>
      </c>
      <c r="Q28" s="20" t="n">
        <v>21</v>
      </c>
      <c r="R28" s="20" t="n">
        <v>30</v>
      </c>
      <c r="S28" s="20" t="n">
        <v>5</v>
      </c>
      <c r="T28" s="20"/>
      <c r="U28" s="38" t="n">
        <v>5</v>
      </c>
      <c r="V28" s="38" t="n">
        <v>1</v>
      </c>
      <c r="W28" s="38"/>
      <c r="X28" s="20"/>
      <c r="Y28" s="20"/>
      <c r="Z28" s="20"/>
      <c r="AA28" s="20"/>
      <c r="AB28" s="20"/>
      <c r="AC28" s="20" t="n">
        <v>0</v>
      </c>
      <c r="AD28" s="20" t="n">
        <v>23</v>
      </c>
      <c r="AE28" s="20" t="n">
        <f aca="false">SUM(I28:AD28)</f>
        <v>407</v>
      </c>
    </row>
    <row r="29" customFormat="false" ht="16.5" hidden="false" customHeight="false" outlineLevel="0" collapsed="false">
      <c r="A29" s="11" t="n">
        <v>28</v>
      </c>
      <c r="B29" s="12" t="n">
        <v>21</v>
      </c>
      <c r="C29" s="13" t="n">
        <v>28</v>
      </c>
      <c r="D29" s="17" t="s">
        <v>634</v>
      </c>
      <c r="E29" s="17" t="s">
        <v>646</v>
      </c>
      <c r="F29" s="16" t="n">
        <v>173</v>
      </c>
      <c r="G29" s="17" t="s">
        <v>34</v>
      </c>
      <c r="H29" s="37" t="n">
        <v>661</v>
      </c>
      <c r="I29" s="20" t="n">
        <v>184</v>
      </c>
      <c r="J29" s="20" t="n">
        <v>88</v>
      </c>
      <c r="K29" s="20" t="n">
        <v>6</v>
      </c>
      <c r="L29" s="20" t="n">
        <v>0</v>
      </c>
      <c r="M29" s="20" t="n">
        <v>7</v>
      </c>
      <c r="N29" s="20" t="n">
        <v>2</v>
      </c>
      <c r="O29" s="20" t="n">
        <v>3</v>
      </c>
      <c r="P29" s="20" t="n">
        <v>7</v>
      </c>
      <c r="Q29" s="20" t="n">
        <v>22</v>
      </c>
      <c r="R29" s="20" t="n">
        <v>50</v>
      </c>
      <c r="S29" s="20" t="n">
        <v>4</v>
      </c>
      <c r="T29" s="20"/>
      <c r="U29" s="38" t="n">
        <v>4</v>
      </c>
      <c r="V29" s="38" t="n">
        <v>2</v>
      </c>
      <c r="W29" s="38"/>
      <c r="X29" s="20"/>
      <c r="Y29" s="20"/>
      <c r="Z29" s="20"/>
      <c r="AA29" s="20"/>
      <c r="AB29" s="20"/>
      <c r="AC29" s="20" t="n">
        <v>0</v>
      </c>
      <c r="AD29" s="20" t="n">
        <v>26</v>
      </c>
      <c r="AE29" s="20" t="n">
        <f aca="false">SUM(I29:AD29)</f>
        <v>405</v>
      </c>
    </row>
    <row r="30" customFormat="false" ht="16.5" hidden="false" customHeight="false" outlineLevel="0" collapsed="false">
      <c r="A30" s="11" t="n">
        <v>29</v>
      </c>
      <c r="B30" s="12" t="n">
        <v>21</v>
      </c>
      <c r="C30" s="13" t="n">
        <v>28</v>
      </c>
      <c r="D30" s="17" t="s">
        <v>634</v>
      </c>
      <c r="E30" s="17" t="s">
        <v>647</v>
      </c>
      <c r="F30" s="16" t="n">
        <v>174</v>
      </c>
      <c r="G30" s="17" t="s">
        <v>33</v>
      </c>
      <c r="H30" s="37" t="n">
        <v>382</v>
      </c>
      <c r="I30" s="20" t="n">
        <v>130</v>
      </c>
      <c r="J30" s="20" t="n">
        <v>106</v>
      </c>
      <c r="K30" s="20" t="n">
        <v>2</v>
      </c>
      <c r="L30" s="20" t="n">
        <v>2</v>
      </c>
      <c r="M30" s="20" t="n">
        <v>1</v>
      </c>
      <c r="N30" s="20" t="n">
        <v>0</v>
      </c>
      <c r="O30" s="20" t="n">
        <v>1</v>
      </c>
      <c r="P30" s="20" t="n">
        <v>0</v>
      </c>
      <c r="Q30" s="20" t="n">
        <v>0</v>
      </c>
      <c r="R30" s="20" t="n">
        <v>6</v>
      </c>
      <c r="S30" s="20" t="n">
        <v>1</v>
      </c>
      <c r="T30" s="20"/>
      <c r="U30" s="38" t="n">
        <v>4</v>
      </c>
      <c r="V30" s="38" t="n">
        <v>0</v>
      </c>
      <c r="W30" s="38"/>
      <c r="X30" s="20"/>
      <c r="Y30" s="20"/>
      <c r="Z30" s="20"/>
      <c r="AA30" s="20"/>
      <c r="AB30" s="20"/>
      <c r="AC30" s="20" t="n">
        <v>0</v>
      </c>
      <c r="AD30" s="20" t="n">
        <v>7</v>
      </c>
      <c r="AE30" s="20" t="n">
        <f aca="false">SUM(I30:AD30)</f>
        <v>260</v>
      </c>
    </row>
    <row r="31" customFormat="false" ht="16.5" hidden="false" customHeight="false" outlineLevel="0" collapsed="false">
      <c r="A31" s="11" t="n">
        <v>30</v>
      </c>
      <c r="B31" s="12" t="n">
        <v>21</v>
      </c>
      <c r="C31" s="13" t="n">
        <v>28</v>
      </c>
      <c r="D31" s="17" t="s">
        <v>634</v>
      </c>
      <c r="E31" s="17" t="s">
        <v>648</v>
      </c>
      <c r="F31" s="16" t="n">
        <v>175</v>
      </c>
      <c r="G31" s="17" t="s">
        <v>33</v>
      </c>
      <c r="H31" s="37" t="n">
        <v>638</v>
      </c>
      <c r="I31" s="20" t="n">
        <v>215</v>
      </c>
      <c r="J31" s="20" t="n">
        <v>83</v>
      </c>
      <c r="K31" s="20" t="n">
        <v>8</v>
      </c>
      <c r="L31" s="20" t="n">
        <v>7</v>
      </c>
      <c r="M31" s="20" t="n">
        <v>14</v>
      </c>
      <c r="N31" s="20" t="n">
        <v>0</v>
      </c>
      <c r="O31" s="20" t="n">
        <v>9</v>
      </c>
      <c r="P31" s="20" t="n">
        <v>7</v>
      </c>
      <c r="Q31" s="20" t="n">
        <v>2</v>
      </c>
      <c r="R31" s="20" t="n">
        <v>8</v>
      </c>
      <c r="S31" s="20" t="n">
        <v>1</v>
      </c>
      <c r="T31" s="20"/>
      <c r="U31" s="38" t="n">
        <v>10</v>
      </c>
      <c r="V31" s="38" t="n">
        <v>12</v>
      </c>
      <c r="W31" s="38"/>
      <c r="X31" s="20"/>
      <c r="Y31" s="20"/>
      <c r="Z31" s="20"/>
      <c r="AA31" s="20"/>
      <c r="AB31" s="20"/>
      <c r="AC31" s="20" t="n">
        <v>0</v>
      </c>
      <c r="AD31" s="20" t="n">
        <v>20</v>
      </c>
      <c r="AE31" s="20" t="n">
        <f aca="false">SUM(I31:AD31)</f>
        <v>396</v>
      </c>
    </row>
    <row r="32" customFormat="false" ht="16.5" hidden="false" customHeight="false" outlineLevel="0" collapsed="false">
      <c r="C32" s="29" t="s">
        <v>65</v>
      </c>
      <c r="D32" s="30" t="s">
        <v>66</v>
      </c>
      <c r="E32" s="30"/>
      <c r="F32" s="30"/>
      <c r="G32" s="30"/>
      <c r="H32" s="31" t="n">
        <f aca="false">SUM(H2:H31)</f>
        <v>16162</v>
      </c>
      <c r="I32" s="31" t="n">
        <f aca="false">SUM(I2:I31)</f>
        <v>4484</v>
      </c>
      <c r="J32" s="31" t="n">
        <f aca="false">SUM(J2:J31)</f>
        <v>2766</v>
      </c>
      <c r="K32" s="31" t="n">
        <f aca="false">SUM(K2:K31)</f>
        <v>147</v>
      </c>
      <c r="L32" s="31" t="n">
        <f aca="false">SUM(L2:L31)</f>
        <v>73</v>
      </c>
      <c r="M32" s="31" t="n">
        <f aca="false">SUM(M2:M31)</f>
        <v>434</v>
      </c>
      <c r="N32" s="31" t="n">
        <f aca="false">SUM(N2:N31)</f>
        <v>101</v>
      </c>
      <c r="O32" s="31" t="n">
        <f aca="false">SUM(O2:O31)</f>
        <v>170</v>
      </c>
      <c r="P32" s="31" t="n">
        <f aca="false">SUM(P2:P31)</f>
        <v>96</v>
      </c>
      <c r="Q32" s="31" t="n">
        <f aca="false">SUM(Q2:Q31)</f>
        <v>454</v>
      </c>
      <c r="R32" s="31" t="n">
        <f aca="false">SUM(R2:R31)</f>
        <v>1233</v>
      </c>
      <c r="S32" s="31" t="n">
        <f aca="false">SUM(S2:S31)</f>
        <v>159</v>
      </c>
      <c r="T32" s="31" t="n">
        <f aca="false">SUM(T2:T31)</f>
        <v>0</v>
      </c>
      <c r="U32" s="31" t="n">
        <f aca="false">SUM(U2:U31)</f>
        <v>162</v>
      </c>
      <c r="V32" s="31" t="n">
        <f aca="false">SUM(V2:V31)</f>
        <v>51</v>
      </c>
      <c r="W32" s="31" t="n">
        <f aca="false">SUM(W2:W31)</f>
        <v>0</v>
      </c>
      <c r="X32" s="31" t="n">
        <f aca="false">SUM(X2:X31)</f>
        <v>0</v>
      </c>
      <c r="Y32" s="31" t="n">
        <f aca="false">SUM(Y2:Y31)</f>
        <v>0</v>
      </c>
      <c r="Z32" s="31" t="n">
        <f aca="false">SUM(Z2:Z31)</f>
        <v>0</v>
      </c>
      <c r="AA32" s="31" t="n">
        <f aca="false">SUM(AA2:AA31)</f>
        <v>0</v>
      </c>
      <c r="AB32" s="31" t="n">
        <f aca="false">SUM(AB2:AB31)</f>
        <v>0</v>
      </c>
      <c r="AC32" s="31" t="n">
        <f aca="false">SUM(AC2:AC31)</f>
        <v>0</v>
      </c>
      <c r="AD32" s="31" t="n">
        <f aca="false">SUM(AD2:AD31)</f>
        <v>480</v>
      </c>
      <c r="AE32" s="31" t="n">
        <f aca="false">SUM(AE2:AE31)</f>
        <v>10810</v>
      </c>
    </row>
    <row r="33" customFormat="false" ht="16.5" hidden="false" customHeight="false" outlineLevel="0" collapsed="false">
      <c r="F33" s="3"/>
      <c r="G33" s="3"/>
      <c r="U33" s="1" t="n">
        <f aca="false">U32/2</f>
        <v>81</v>
      </c>
      <c r="V33" s="1" t="n">
        <f aca="false">V32/2</f>
        <v>25.5</v>
      </c>
    </row>
    <row r="34" customFormat="false" ht="16.5" hidden="false" customHeight="true" outlineLevel="0" collapsed="false">
      <c r="C34" s="29" t="s">
        <v>67</v>
      </c>
      <c r="D34" s="32" t="s">
        <v>68</v>
      </c>
      <c r="E34" s="32"/>
      <c r="F34" s="32"/>
      <c r="G34" s="32"/>
      <c r="H34" s="33" t="s">
        <v>8</v>
      </c>
      <c r="I34" s="9" t="s">
        <v>9</v>
      </c>
      <c r="J34" s="9" t="s">
        <v>10</v>
      </c>
      <c r="K34" s="9" t="s">
        <v>11</v>
      </c>
      <c r="L34" s="9" t="s">
        <v>12</v>
      </c>
      <c r="M34" s="9" t="s">
        <v>13</v>
      </c>
      <c r="N34" s="9" t="s">
        <v>14</v>
      </c>
      <c r="O34" s="9" t="s">
        <v>15</v>
      </c>
      <c r="P34" s="9" t="s">
        <v>16</v>
      </c>
      <c r="Q34" s="9" t="s">
        <v>17</v>
      </c>
      <c r="R34" s="9" t="s">
        <v>18</v>
      </c>
      <c r="S34" s="9" t="s">
        <v>19</v>
      </c>
      <c r="T34" s="9" t="s">
        <v>20</v>
      </c>
      <c r="U34" s="9" t="s">
        <v>24</v>
      </c>
      <c r="V34" s="9" t="s">
        <v>25</v>
      </c>
      <c r="W34" s="9" t="s">
        <v>26</v>
      </c>
      <c r="X34" s="9" t="s">
        <v>27</v>
      </c>
      <c r="Y34" s="9" t="s">
        <v>28</v>
      </c>
      <c r="Z34" s="9" t="s">
        <v>29</v>
      </c>
      <c r="AA34" s="9" t="s">
        <v>30</v>
      </c>
      <c r="AB34" s="9" t="s">
        <v>31</v>
      </c>
    </row>
    <row r="35" customFormat="false" ht="16.5" hidden="false" customHeight="false" outlineLevel="0" collapsed="false">
      <c r="D35" s="32"/>
      <c r="E35" s="32"/>
      <c r="F35" s="32"/>
      <c r="G35" s="32"/>
      <c r="H35" s="20" t="n">
        <f aca="false">H32</f>
        <v>16162</v>
      </c>
      <c r="I35" s="20" t="n">
        <f aca="false">I32+81</f>
        <v>4565</v>
      </c>
      <c r="J35" s="20" t="n">
        <f aca="false">J32+26</f>
        <v>2792</v>
      </c>
      <c r="K35" s="20" t="n">
        <f aca="false">K32+81</f>
        <v>228</v>
      </c>
      <c r="L35" s="20" t="n">
        <f aca="false">L32+25</f>
        <v>98</v>
      </c>
      <c r="M35" s="20" t="n">
        <f aca="false">M32</f>
        <v>434</v>
      </c>
      <c r="N35" s="20" t="n">
        <f aca="false">N32</f>
        <v>101</v>
      </c>
      <c r="O35" s="20" t="n">
        <f aca="false">O32</f>
        <v>170</v>
      </c>
      <c r="P35" s="20" t="n">
        <f aca="false">P32</f>
        <v>96</v>
      </c>
      <c r="Q35" s="20" t="n">
        <f aca="false">Q32</f>
        <v>454</v>
      </c>
      <c r="R35" s="20" t="n">
        <f aca="false">R32</f>
        <v>1233</v>
      </c>
      <c r="S35" s="20" t="n">
        <f aca="false">S32</f>
        <v>159</v>
      </c>
      <c r="T35" s="20" t="n">
        <f aca="false">T32</f>
        <v>0</v>
      </c>
      <c r="U35" s="20" t="n">
        <f aca="false">X2</f>
        <v>0</v>
      </c>
      <c r="V35" s="20" t="n">
        <f aca="false">Y2</f>
        <v>0</v>
      </c>
      <c r="W35" s="20" t="n">
        <f aca="false">Z2</f>
        <v>0</v>
      </c>
      <c r="X35" s="20" t="n">
        <f aca="false">AA2</f>
        <v>0</v>
      </c>
      <c r="Y35" s="20" t="n">
        <f aca="false">AB2</f>
        <v>0</v>
      </c>
      <c r="Z35" s="20" t="n">
        <f aca="false">AC32</f>
        <v>0</v>
      </c>
      <c r="AA35" s="20" t="n">
        <f aca="false">AD32</f>
        <v>480</v>
      </c>
      <c r="AB35" s="20" t="n">
        <f aca="false">SUM(I35:AA35)</f>
        <v>10810</v>
      </c>
    </row>
    <row r="36" customFormat="false" ht="16.5" hidden="false" customHeight="false" outlineLevel="0" collapsed="false">
      <c r="F36" s="3"/>
      <c r="G36" s="3"/>
    </row>
    <row r="37" customFormat="false" ht="30.75" hidden="false" customHeight="true" outlineLevel="0" collapsed="false">
      <c r="C37" s="29" t="s">
        <v>69</v>
      </c>
      <c r="D37" s="32" t="s">
        <v>70</v>
      </c>
      <c r="E37" s="32"/>
      <c r="F37" s="32"/>
      <c r="G37" s="32"/>
      <c r="H37" s="33" t="s">
        <v>8</v>
      </c>
      <c r="I37" s="34" t="s">
        <v>71</v>
      </c>
      <c r="J37" s="34"/>
      <c r="K37" s="34" t="s">
        <v>72</v>
      </c>
      <c r="L37" s="34"/>
      <c r="M37" s="9" t="s">
        <v>13</v>
      </c>
      <c r="N37" s="9" t="s">
        <v>14</v>
      </c>
      <c r="O37" s="9" t="s">
        <v>15</v>
      </c>
      <c r="P37" s="9" t="s">
        <v>16</v>
      </c>
      <c r="Q37" s="9" t="s">
        <v>17</v>
      </c>
      <c r="R37" s="9" t="s">
        <v>18</v>
      </c>
      <c r="S37" s="9" t="s">
        <v>19</v>
      </c>
      <c r="T37" s="9" t="s">
        <v>20</v>
      </c>
      <c r="U37" s="9" t="s">
        <v>24</v>
      </c>
      <c r="V37" s="9" t="s">
        <v>25</v>
      </c>
      <c r="W37" s="9" t="s">
        <v>26</v>
      </c>
      <c r="X37" s="9" t="s">
        <v>27</v>
      </c>
      <c r="Y37" s="9" t="s">
        <v>28</v>
      </c>
      <c r="Z37" s="9" t="s">
        <v>29</v>
      </c>
      <c r="AA37" s="9" t="s">
        <v>30</v>
      </c>
      <c r="AB37" s="9" t="s">
        <v>31</v>
      </c>
    </row>
    <row r="38" customFormat="false" ht="16.5" hidden="false" customHeight="false" outlineLevel="0" collapsed="false">
      <c r="D38" s="32"/>
      <c r="E38" s="32"/>
      <c r="F38" s="32"/>
      <c r="G38" s="32"/>
      <c r="H38" s="20" t="n">
        <f aca="false">H32</f>
        <v>16162</v>
      </c>
      <c r="I38" s="35" t="n">
        <f aca="false">I35+K35</f>
        <v>4793</v>
      </c>
      <c r="J38" s="35"/>
      <c r="K38" s="35" t="n">
        <f aca="false">J35+L35</f>
        <v>2890</v>
      </c>
      <c r="L38" s="35"/>
      <c r="M38" s="20" t="n">
        <f aca="false">M35</f>
        <v>434</v>
      </c>
      <c r="N38" s="20" t="n">
        <f aca="false">N35</f>
        <v>101</v>
      </c>
      <c r="O38" s="20" t="n">
        <f aca="false">O35</f>
        <v>170</v>
      </c>
      <c r="P38" s="20" t="n">
        <f aca="false">P35</f>
        <v>96</v>
      </c>
      <c r="Q38" s="20" t="n">
        <f aca="false">Q35</f>
        <v>454</v>
      </c>
      <c r="R38" s="20" t="n">
        <f aca="false">R35</f>
        <v>1233</v>
      </c>
      <c r="S38" s="20" t="n">
        <f aca="false">S35</f>
        <v>159</v>
      </c>
      <c r="T38" s="20" t="s">
        <v>148</v>
      </c>
      <c r="U38" s="20" t="s">
        <v>148</v>
      </c>
      <c r="V38" s="20" t="s">
        <v>148</v>
      </c>
      <c r="W38" s="20" t="s">
        <v>148</v>
      </c>
      <c r="X38" s="20" t="s">
        <v>148</v>
      </c>
      <c r="Y38" s="20" t="s">
        <v>148</v>
      </c>
      <c r="Z38" s="20" t="n">
        <f aca="false">Z35</f>
        <v>0</v>
      </c>
      <c r="AA38" s="20" t="n">
        <f aca="false">AA35</f>
        <v>480</v>
      </c>
      <c r="AB38" s="20" t="n">
        <f aca="false">SUM(I38:AA38)</f>
        <v>10810</v>
      </c>
    </row>
    <row r="41" customFormat="false" ht="16.5" hidden="false" customHeight="false" outlineLevel="0" collapsed="false">
      <c r="A41" s="5" t="s">
        <v>1</v>
      </c>
      <c r="B41" s="6" t="s">
        <v>2</v>
      </c>
      <c r="C41" s="7" t="s">
        <v>3</v>
      </c>
      <c r="D41" s="5" t="s">
        <v>4</v>
      </c>
      <c r="E41" s="5" t="s">
        <v>5</v>
      </c>
      <c r="F41" s="8" t="s">
        <v>6</v>
      </c>
      <c r="G41" s="8" t="s">
        <v>7</v>
      </c>
      <c r="H41" s="8" t="s">
        <v>8</v>
      </c>
      <c r="I41" s="9" t="s">
        <v>9</v>
      </c>
      <c r="J41" s="9" t="s">
        <v>10</v>
      </c>
      <c r="K41" s="9" t="s">
        <v>11</v>
      </c>
      <c r="L41" s="9" t="s">
        <v>12</v>
      </c>
      <c r="M41" s="9" t="s">
        <v>13</v>
      </c>
      <c r="N41" s="9" t="s">
        <v>14</v>
      </c>
      <c r="O41" s="9" t="s">
        <v>15</v>
      </c>
      <c r="P41" s="9" t="s">
        <v>16</v>
      </c>
      <c r="Q41" s="9" t="s">
        <v>17</v>
      </c>
      <c r="R41" s="9" t="s">
        <v>18</v>
      </c>
      <c r="S41" s="9" t="s">
        <v>19</v>
      </c>
      <c r="T41" s="9" t="s">
        <v>20</v>
      </c>
      <c r="U41" s="10" t="s">
        <v>21</v>
      </c>
      <c r="V41" s="10" t="s">
        <v>22</v>
      </c>
      <c r="W41" s="10" t="s">
        <v>23</v>
      </c>
      <c r="X41" s="9" t="s">
        <v>24</v>
      </c>
      <c r="Y41" s="9" t="s">
        <v>25</v>
      </c>
      <c r="Z41" s="9" t="s">
        <v>26</v>
      </c>
      <c r="AA41" s="9" t="s">
        <v>27</v>
      </c>
      <c r="AB41" s="9" t="s">
        <v>28</v>
      </c>
      <c r="AC41" s="9" t="s">
        <v>29</v>
      </c>
      <c r="AD41" s="9" t="s">
        <v>30</v>
      </c>
      <c r="AE41" s="9" t="s">
        <v>31</v>
      </c>
    </row>
    <row r="42" customFormat="false" ht="16.5" hidden="false" customHeight="false" outlineLevel="0" collapsed="false">
      <c r="A42" s="11" t="n">
        <v>2</v>
      </c>
      <c r="B42" s="12" t="n">
        <v>1</v>
      </c>
      <c r="C42" s="13" t="n">
        <v>2</v>
      </c>
      <c r="D42" s="17" t="s">
        <v>649</v>
      </c>
      <c r="E42" s="17" t="s">
        <v>649</v>
      </c>
      <c r="F42" s="16" t="n">
        <v>374</v>
      </c>
      <c r="G42" s="17" t="s">
        <v>33</v>
      </c>
      <c r="H42" s="76" t="n">
        <v>412</v>
      </c>
      <c r="I42" s="20" t="n">
        <v>4</v>
      </c>
      <c r="J42" s="20" t="n">
        <v>104</v>
      </c>
      <c r="K42" s="20" t="n">
        <v>137</v>
      </c>
      <c r="L42" s="20" t="n">
        <v>3</v>
      </c>
      <c r="M42" s="20" t="n">
        <v>3</v>
      </c>
      <c r="N42" s="20" t="n">
        <v>0</v>
      </c>
      <c r="O42" s="20" t="n">
        <v>0</v>
      </c>
      <c r="P42" s="20"/>
      <c r="Q42" s="20" t="n">
        <v>26</v>
      </c>
      <c r="R42" s="20" t="n">
        <v>47</v>
      </c>
      <c r="S42" s="20" t="n">
        <v>0</v>
      </c>
      <c r="T42" s="20" t="n">
        <v>0</v>
      </c>
      <c r="U42" s="38" t="n">
        <v>5</v>
      </c>
      <c r="V42" s="38" t="n">
        <v>1</v>
      </c>
      <c r="W42" s="38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11</v>
      </c>
      <c r="AE42" s="20" t="n">
        <f aca="false">SUM(I42:AD42)</f>
        <v>341</v>
      </c>
    </row>
    <row r="43" customFormat="false" ht="17.25" hidden="false" customHeight="false" outlineLevel="0" collapsed="false">
      <c r="A43" s="11" t="n">
        <v>3</v>
      </c>
      <c r="B43" s="12" t="n">
        <v>1</v>
      </c>
      <c r="C43" s="13" t="n">
        <v>2</v>
      </c>
      <c r="D43" s="17" t="s">
        <v>649</v>
      </c>
      <c r="E43" s="17" t="s">
        <v>649</v>
      </c>
      <c r="F43" s="16" t="n">
        <v>374</v>
      </c>
      <c r="G43" s="17" t="s">
        <v>34</v>
      </c>
      <c r="H43" s="315" t="n">
        <v>412</v>
      </c>
      <c r="I43" s="20" t="n">
        <v>4</v>
      </c>
      <c r="J43" s="20" t="n">
        <v>71</v>
      </c>
      <c r="K43" s="20" t="n">
        <v>155</v>
      </c>
      <c r="L43" s="20" t="n">
        <v>2</v>
      </c>
      <c r="M43" s="20" t="n">
        <v>4</v>
      </c>
      <c r="N43" s="20" t="n">
        <v>0</v>
      </c>
      <c r="O43" s="20" t="n">
        <v>0</v>
      </c>
      <c r="P43" s="20" t="n">
        <v>0</v>
      </c>
      <c r="Q43" s="20" t="n">
        <v>31</v>
      </c>
      <c r="R43" s="20" t="n">
        <v>65</v>
      </c>
      <c r="S43" s="20" t="n">
        <v>0</v>
      </c>
      <c r="T43" s="20" t="n">
        <v>0</v>
      </c>
      <c r="U43" s="38" t="n">
        <v>0</v>
      </c>
      <c r="V43" s="38" t="n">
        <v>0</v>
      </c>
      <c r="W43" s="38" t="n">
        <v>0</v>
      </c>
      <c r="X43" s="20" t="n">
        <v>0</v>
      </c>
      <c r="Y43" s="20" t="n">
        <v>0</v>
      </c>
      <c r="Z43" s="20" t="n">
        <v>0</v>
      </c>
      <c r="AA43" s="20" t="n">
        <v>0</v>
      </c>
      <c r="AB43" s="20" t="n">
        <v>0</v>
      </c>
      <c r="AC43" s="20" t="n">
        <v>0</v>
      </c>
      <c r="AD43" s="20" t="n">
        <v>14</v>
      </c>
      <c r="AE43" s="20" t="n">
        <f aca="false">SUM(I43:AD43)</f>
        <v>346</v>
      </c>
    </row>
    <row r="44" customFormat="false" ht="16.5" hidden="false" customHeight="false" outlineLevel="0" collapsed="false">
      <c r="C44" s="29" t="s">
        <v>65</v>
      </c>
      <c r="D44" s="30" t="s">
        <v>66</v>
      </c>
      <c r="E44" s="30"/>
      <c r="F44" s="30"/>
      <c r="G44" s="30"/>
      <c r="H44" s="31" t="n">
        <f aca="false">SUM(H42:H43)</f>
        <v>824</v>
      </c>
      <c r="I44" s="31" t="n">
        <f aca="false">SUM(I42:I43)</f>
        <v>8</v>
      </c>
      <c r="J44" s="31" t="n">
        <f aca="false">SUM(J42:J43)</f>
        <v>175</v>
      </c>
      <c r="K44" s="31" t="n">
        <f aca="false">SUM(K42:K43)</f>
        <v>292</v>
      </c>
      <c r="L44" s="31" t="n">
        <f aca="false">SUM(L42:L43)</f>
        <v>5</v>
      </c>
      <c r="M44" s="31" t="n">
        <f aca="false">SUM(M42:M43)</f>
        <v>7</v>
      </c>
      <c r="N44" s="31" t="n">
        <f aca="false">SUM(N42:N43)</f>
        <v>0</v>
      </c>
      <c r="O44" s="31" t="n">
        <f aca="false">SUM(O42:O43)</f>
        <v>0</v>
      </c>
      <c r="P44" s="31" t="n">
        <f aca="false">SUM(P42:P43)</f>
        <v>0</v>
      </c>
      <c r="Q44" s="31" t="n">
        <f aca="false">SUM(Q42:Q43)</f>
        <v>57</v>
      </c>
      <c r="R44" s="31" t="n">
        <f aca="false">SUM(R42:R43)</f>
        <v>112</v>
      </c>
      <c r="S44" s="31" t="n">
        <f aca="false">SUM(S42:S43)</f>
        <v>0</v>
      </c>
      <c r="T44" s="31" t="n">
        <f aca="false">SUM(T42:T43)</f>
        <v>0</v>
      </c>
      <c r="U44" s="31" t="n">
        <f aca="false">SUM(U42:U43)</f>
        <v>5</v>
      </c>
      <c r="V44" s="31" t="n">
        <f aca="false">SUM(V42:V43)</f>
        <v>1</v>
      </c>
      <c r="W44" s="31" t="n">
        <f aca="false">SUM(W42:W43)</f>
        <v>0</v>
      </c>
      <c r="X44" s="31" t="n">
        <f aca="false">SUM(X42:X43)</f>
        <v>0</v>
      </c>
      <c r="Y44" s="31" t="n">
        <f aca="false">SUM(Y42:Y43)</f>
        <v>0</v>
      </c>
      <c r="Z44" s="31" t="n">
        <f aca="false">SUM(Z42:Z43)</f>
        <v>0</v>
      </c>
      <c r="AA44" s="31" t="n">
        <f aca="false">SUM(AA42:AA43)</f>
        <v>0</v>
      </c>
      <c r="AB44" s="31" t="n">
        <f aca="false">SUM(AB42:AB43)</f>
        <v>0</v>
      </c>
      <c r="AC44" s="31" t="n">
        <f aca="false">SUM(AC42:AC43)</f>
        <v>0</v>
      </c>
      <c r="AD44" s="31" t="n">
        <f aca="false">SUM(AD42:AD43)</f>
        <v>25</v>
      </c>
      <c r="AE44" s="31" t="n">
        <f aca="false">SUM(AE42:AE43)</f>
        <v>687</v>
      </c>
    </row>
    <row r="45" customFormat="false" ht="16.5" hidden="false" customHeight="false" outlineLevel="0" collapsed="false">
      <c r="F45" s="3"/>
      <c r="G45" s="3"/>
    </row>
    <row r="46" customFormat="false" ht="16.5" hidden="false" customHeight="true" outlineLevel="0" collapsed="false">
      <c r="C46" s="29" t="s">
        <v>67</v>
      </c>
      <c r="D46" s="32" t="s">
        <v>68</v>
      </c>
      <c r="E46" s="32"/>
      <c r="F46" s="32"/>
      <c r="G46" s="32"/>
      <c r="H46" s="33" t="s">
        <v>8</v>
      </c>
      <c r="I46" s="9" t="s">
        <v>9</v>
      </c>
      <c r="J46" s="9" t="s">
        <v>10</v>
      </c>
      <c r="K46" s="9" t="s">
        <v>11</v>
      </c>
      <c r="L46" s="9" t="s">
        <v>12</v>
      </c>
      <c r="M46" s="9" t="s">
        <v>13</v>
      </c>
      <c r="N46" s="9" t="s">
        <v>14</v>
      </c>
      <c r="O46" s="9" t="s">
        <v>15</v>
      </c>
      <c r="P46" s="9" t="s">
        <v>16</v>
      </c>
      <c r="Q46" s="9" t="s">
        <v>17</v>
      </c>
      <c r="R46" s="9" t="s">
        <v>18</v>
      </c>
      <c r="S46" s="9" t="s">
        <v>19</v>
      </c>
      <c r="T46" s="9" t="s">
        <v>20</v>
      </c>
      <c r="U46" s="9" t="s">
        <v>24</v>
      </c>
      <c r="V46" s="9" t="s">
        <v>25</v>
      </c>
      <c r="W46" s="9" t="s">
        <v>26</v>
      </c>
      <c r="X46" s="9" t="s">
        <v>27</v>
      </c>
      <c r="Y46" s="9" t="s">
        <v>28</v>
      </c>
      <c r="Z46" s="9" t="s">
        <v>29</v>
      </c>
      <c r="AA46" s="9" t="s">
        <v>30</v>
      </c>
      <c r="AB46" s="9" t="s">
        <v>31</v>
      </c>
    </row>
    <row r="47" customFormat="false" ht="16.5" hidden="false" customHeight="false" outlineLevel="0" collapsed="false">
      <c r="D47" s="32"/>
      <c r="E47" s="32"/>
      <c r="F47" s="32"/>
      <c r="G47" s="32"/>
      <c r="H47" s="20" t="n">
        <f aca="false">H44</f>
        <v>824</v>
      </c>
      <c r="I47" s="20" t="n">
        <f aca="false">I44+2</f>
        <v>10</v>
      </c>
      <c r="J47" s="20" t="n">
        <f aca="false">J44+1</f>
        <v>176</v>
      </c>
      <c r="K47" s="20" t="n">
        <f aca="false">K44+3</f>
        <v>295</v>
      </c>
      <c r="L47" s="20" t="n">
        <f aca="false">L44</f>
        <v>5</v>
      </c>
      <c r="M47" s="20" t="n">
        <f aca="false">M44</f>
        <v>7</v>
      </c>
      <c r="N47" s="20" t="n">
        <f aca="false">N44</f>
        <v>0</v>
      </c>
      <c r="O47" s="20" t="n">
        <f aca="false">O44</f>
        <v>0</v>
      </c>
      <c r="P47" s="20" t="n">
        <f aca="false">P44</f>
        <v>0</v>
      </c>
      <c r="Q47" s="20" t="n">
        <f aca="false">Q44</f>
        <v>57</v>
      </c>
      <c r="R47" s="20" t="n">
        <f aca="false">R44</f>
        <v>112</v>
      </c>
      <c r="S47" s="20" t="n">
        <f aca="false">S44</f>
        <v>0</v>
      </c>
      <c r="T47" s="20" t="n">
        <f aca="false">T44</f>
        <v>0</v>
      </c>
      <c r="U47" s="20" t="n">
        <f aca="false">X44</f>
        <v>0</v>
      </c>
      <c r="V47" s="20" t="n">
        <f aca="false">Y44</f>
        <v>0</v>
      </c>
      <c r="W47" s="20" t="n">
        <f aca="false">Z44</f>
        <v>0</v>
      </c>
      <c r="X47" s="20" t="n">
        <f aca="false">AA44</f>
        <v>0</v>
      </c>
      <c r="Y47" s="20" t="n">
        <f aca="false">AB44</f>
        <v>0</v>
      </c>
      <c r="Z47" s="20" t="n">
        <f aca="false">AC44</f>
        <v>0</v>
      </c>
      <c r="AA47" s="20" t="n">
        <f aca="false">AD44</f>
        <v>25</v>
      </c>
      <c r="AB47" s="20" t="n">
        <f aca="false">SUM(I47:AA47)</f>
        <v>687</v>
      </c>
    </row>
    <row r="48" customFormat="false" ht="16.5" hidden="false" customHeight="false" outlineLevel="0" collapsed="false">
      <c r="F48" s="3"/>
      <c r="G48" s="3"/>
    </row>
    <row r="49" customFormat="false" ht="30.75" hidden="false" customHeight="true" outlineLevel="0" collapsed="false">
      <c r="C49" s="29" t="s">
        <v>69</v>
      </c>
      <c r="D49" s="32" t="s">
        <v>70</v>
      </c>
      <c r="E49" s="32"/>
      <c r="F49" s="32"/>
      <c r="G49" s="32"/>
      <c r="H49" s="33" t="s">
        <v>8</v>
      </c>
      <c r="I49" s="34" t="s">
        <v>71</v>
      </c>
      <c r="J49" s="34"/>
      <c r="K49" s="34" t="s">
        <v>72</v>
      </c>
      <c r="L49" s="34"/>
      <c r="M49" s="9" t="s">
        <v>13</v>
      </c>
      <c r="N49" s="9" t="s">
        <v>14</v>
      </c>
      <c r="O49" s="9" t="s">
        <v>15</v>
      </c>
      <c r="P49" s="9" t="s">
        <v>16</v>
      </c>
      <c r="Q49" s="9" t="s">
        <v>17</v>
      </c>
      <c r="R49" s="9" t="s">
        <v>18</v>
      </c>
      <c r="S49" s="9" t="s">
        <v>19</v>
      </c>
      <c r="T49" s="9" t="s">
        <v>20</v>
      </c>
      <c r="U49" s="9" t="s">
        <v>24</v>
      </c>
      <c r="V49" s="9" t="s">
        <v>25</v>
      </c>
      <c r="W49" s="9" t="s">
        <v>26</v>
      </c>
      <c r="X49" s="9" t="s">
        <v>27</v>
      </c>
      <c r="Y49" s="9" t="s">
        <v>28</v>
      </c>
      <c r="Z49" s="9" t="s">
        <v>29</v>
      </c>
      <c r="AA49" s="9" t="s">
        <v>30</v>
      </c>
      <c r="AB49" s="9" t="s">
        <v>31</v>
      </c>
    </row>
    <row r="50" customFormat="false" ht="16.5" hidden="false" customHeight="false" outlineLevel="0" collapsed="false">
      <c r="D50" s="32"/>
      <c r="E50" s="32"/>
      <c r="F50" s="32"/>
      <c r="G50" s="32"/>
      <c r="H50" s="20" t="n">
        <f aca="false">H44</f>
        <v>824</v>
      </c>
      <c r="I50" s="35" t="n">
        <f aca="false">I47+K47</f>
        <v>305</v>
      </c>
      <c r="J50" s="35"/>
      <c r="K50" s="35" t="n">
        <f aca="false">J47+L47</f>
        <v>181</v>
      </c>
      <c r="L50" s="35"/>
      <c r="M50" s="20" t="n">
        <f aca="false">M47</f>
        <v>7</v>
      </c>
      <c r="N50" s="20" t="s">
        <v>148</v>
      </c>
      <c r="O50" s="20" t="s">
        <v>148</v>
      </c>
      <c r="P50" s="20" t="s">
        <v>148</v>
      </c>
      <c r="Q50" s="20" t="n">
        <f aca="false">Q47</f>
        <v>57</v>
      </c>
      <c r="R50" s="20" t="n">
        <f aca="false">R47</f>
        <v>112</v>
      </c>
      <c r="S50" s="20" t="s">
        <v>148</v>
      </c>
      <c r="T50" s="20" t="s">
        <v>148</v>
      </c>
      <c r="U50" s="20" t="s">
        <v>148</v>
      </c>
      <c r="V50" s="20" t="s">
        <v>148</v>
      </c>
      <c r="W50" s="20" t="s">
        <v>148</v>
      </c>
      <c r="X50" s="20" t="s">
        <v>148</v>
      </c>
      <c r="Y50" s="20" t="s">
        <v>148</v>
      </c>
      <c r="Z50" s="20" t="n">
        <f aca="false">Z47</f>
        <v>0</v>
      </c>
      <c r="AA50" s="20" t="n">
        <f aca="false">AA47</f>
        <v>25</v>
      </c>
      <c r="AB50" s="20" t="n">
        <f aca="false">SUM(I50:AA50)</f>
        <v>687</v>
      </c>
    </row>
    <row r="53" customFormat="false" ht="16.5" hidden="false" customHeight="false" outlineLevel="0" collapsed="false">
      <c r="A53" s="5" t="s">
        <v>1</v>
      </c>
      <c r="B53" s="6" t="s">
        <v>2</v>
      </c>
      <c r="C53" s="7" t="s">
        <v>3</v>
      </c>
      <c r="D53" s="5" t="s">
        <v>4</v>
      </c>
      <c r="E53" s="5" t="s">
        <v>5</v>
      </c>
      <c r="F53" s="8" t="s">
        <v>6</v>
      </c>
      <c r="G53" s="8" t="s">
        <v>7</v>
      </c>
      <c r="H53" s="8" t="s">
        <v>8</v>
      </c>
      <c r="I53" s="9" t="s">
        <v>9</v>
      </c>
      <c r="J53" s="9" t="s">
        <v>10</v>
      </c>
      <c r="K53" s="9" t="s">
        <v>11</v>
      </c>
      <c r="L53" s="9" t="s">
        <v>12</v>
      </c>
      <c r="M53" s="9" t="s">
        <v>13</v>
      </c>
      <c r="N53" s="9" t="s">
        <v>14</v>
      </c>
      <c r="O53" s="9" t="s">
        <v>15</v>
      </c>
      <c r="P53" s="9" t="s">
        <v>16</v>
      </c>
      <c r="Q53" s="9" t="s">
        <v>17</v>
      </c>
      <c r="R53" s="9" t="s">
        <v>18</v>
      </c>
      <c r="S53" s="9" t="s">
        <v>19</v>
      </c>
      <c r="T53" s="9" t="s">
        <v>20</v>
      </c>
      <c r="U53" s="10" t="s">
        <v>21</v>
      </c>
      <c r="V53" s="10" t="s">
        <v>22</v>
      </c>
      <c r="W53" s="10" t="s">
        <v>23</v>
      </c>
      <c r="X53" s="9" t="s">
        <v>24</v>
      </c>
      <c r="Y53" s="9" t="s">
        <v>25</v>
      </c>
      <c r="Z53" s="9" t="s">
        <v>26</v>
      </c>
      <c r="AA53" s="9" t="s">
        <v>27</v>
      </c>
      <c r="AB53" s="9" t="s">
        <v>28</v>
      </c>
      <c r="AC53" s="9" t="s">
        <v>29</v>
      </c>
      <c r="AD53" s="9" t="s">
        <v>30</v>
      </c>
      <c r="AE53" s="9" t="s">
        <v>31</v>
      </c>
    </row>
    <row r="54" customFormat="false" ht="16.5" hidden="false" customHeight="false" outlineLevel="0" collapsed="false">
      <c r="A54" s="11" t="n">
        <v>1</v>
      </c>
      <c r="B54" s="12" t="n">
        <v>21</v>
      </c>
      <c r="C54" s="13"/>
      <c r="D54" s="17" t="s">
        <v>650</v>
      </c>
      <c r="E54" s="17" t="s">
        <v>650</v>
      </c>
      <c r="F54" s="16" t="n">
        <v>710</v>
      </c>
      <c r="G54" s="17" t="s">
        <v>33</v>
      </c>
      <c r="H54" s="37" t="n">
        <v>612</v>
      </c>
      <c r="I54" s="20" t="n">
        <v>121</v>
      </c>
      <c r="J54" s="20" t="n">
        <v>163</v>
      </c>
      <c r="K54" s="20" t="n">
        <v>21</v>
      </c>
      <c r="L54" s="20" t="n">
        <v>1</v>
      </c>
      <c r="M54" s="20" t="n">
        <v>7</v>
      </c>
      <c r="N54" s="20" t="n">
        <v>0</v>
      </c>
      <c r="O54" s="20" t="n">
        <v>0</v>
      </c>
      <c r="P54" s="20" t="n">
        <v>5</v>
      </c>
      <c r="Q54" s="20" t="n">
        <v>10</v>
      </c>
      <c r="R54" s="20" t="n">
        <v>82</v>
      </c>
      <c r="S54" s="20" t="n">
        <v>0</v>
      </c>
      <c r="T54" s="20" t="n">
        <v>0</v>
      </c>
      <c r="U54" s="38" t="n">
        <v>4</v>
      </c>
      <c r="V54" s="38" t="n">
        <v>2</v>
      </c>
      <c r="W54" s="38"/>
      <c r="X54" s="20" t="n">
        <v>0</v>
      </c>
      <c r="Y54" s="20" t="n">
        <v>0</v>
      </c>
      <c r="Z54" s="20" t="n">
        <v>0</v>
      </c>
      <c r="AA54" s="20"/>
      <c r="AB54" s="20"/>
      <c r="AC54" s="20" t="n">
        <v>0</v>
      </c>
      <c r="AD54" s="20" t="n">
        <v>26</v>
      </c>
      <c r="AE54" s="20" t="n">
        <v>442</v>
      </c>
    </row>
    <row r="55" customFormat="false" ht="16.5" hidden="false" customHeight="false" outlineLevel="0" collapsed="false">
      <c r="A55" s="11" t="n">
        <v>2</v>
      </c>
      <c r="B55" s="12" t="n">
        <v>21</v>
      </c>
      <c r="C55" s="13"/>
      <c r="D55" s="17" t="s">
        <v>650</v>
      </c>
      <c r="E55" s="17" t="s">
        <v>650</v>
      </c>
      <c r="F55" s="16" t="n">
        <v>711</v>
      </c>
      <c r="G55" s="17" t="s">
        <v>33</v>
      </c>
      <c r="H55" s="37" t="n">
        <v>689</v>
      </c>
      <c r="I55" s="20" t="n">
        <v>136</v>
      </c>
      <c r="J55" s="20" t="n">
        <v>252</v>
      </c>
      <c r="K55" s="20" t="n">
        <v>17</v>
      </c>
      <c r="L55" s="20" t="n">
        <v>4</v>
      </c>
      <c r="M55" s="20" t="n">
        <v>8</v>
      </c>
      <c r="N55" s="20" t="n">
        <v>0</v>
      </c>
      <c r="O55" s="20" t="n">
        <v>0</v>
      </c>
      <c r="P55" s="20" t="n">
        <v>7</v>
      </c>
      <c r="Q55" s="20" t="n">
        <v>6</v>
      </c>
      <c r="R55" s="20" t="n">
        <v>70</v>
      </c>
      <c r="S55" s="20" t="n">
        <v>0</v>
      </c>
      <c r="T55" s="20"/>
      <c r="U55" s="38" t="n">
        <v>1</v>
      </c>
      <c r="V55" s="38" t="n">
        <v>6</v>
      </c>
      <c r="W55" s="38"/>
      <c r="X55" s="20" t="n">
        <v>0</v>
      </c>
      <c r="Y55" s="20" t="n">
        <v>0</v>
      </c>
      <c r="Z55" s="20" t="n">
        <v>0</v>
      </c>
      <c r="AA55" s="20"/>
      <c r="AB55" s="20"/>
      <c r="AC55" s="20"/>
      <c r="AD55" s="20" t="n">
        <v>21</v>
      </c>
      <c r="AE55" s="20" t="n">
        <v>528</v>
      </c>
    </row>
    <row r="56" customFormat="false" ht="16.5" hidden="false" customHeight="false" outlineLevel="0" collapsed="false">
      <c r="C56" s="29" t="s">
        <v>65</v>
      </c>
      <c r="D56" s="30" t="s">
        <v>66</v>
      </c>
      <c r="E56" s="30"/>
      <c r="F56" s="30"/>
      <c r="G56" s="30"/>
      <c r="H56" s="31" t="n">
        <v>1301</v>
      </c>
      <c r="I56" s="31" t="n">
        <v>257</v>
      </c>
      <c r="J56" s="31" t="n">
        <v>415</v>
      </c>
      <c r="K56" s="31" t="n">
        <v>38</v>
      </c>
      <c r="L56" s="31" t="n">
        <v>5</v>
      </c>
      <c r="M56" s="31" t="n">
        <v>15</v>
      </c>
      <c r="N56" s="31" t="n">
        <v>0</v>
      </c>
      <c r="O56" s="31" t="n">
        <v>0</v>
      </c>
      <c r="P56" s="31" t="n">
        <v>12</v>
      </c>
      <c r="Q56" s="31" t="n">
        <v>16</v>
      </c>
      <c r="R56" s="31" t="n">
        <v>152</v>
      </c>
      <c r="S56" s="31" t="n">
        <v>0</v>
      </c>
      <c r="T56" s="31" t="n">
        <v>0</v>
      </c>
      <c r="U56" s="31" t="n">
        <v>5</v>
      </c>
      <c r="V56" s="31" t="n">
        <v>8</v>
      </c>
      <c r="W56" s="31" t="n">
        <v>0</v>
      </c>
      <c r="X56" s="31" t="n">
        <v>0</v>
      </c>
      <c r="Y56" s="31" t="n">
        <v>0</v>
      </c>
      <c r="Z56" s="31" t="n">
        <v>0</v>
      </c>
      <c r="AA56" s="31" t="n">
        <v>0</v>
      </c>
      <c r="AB56" s="31" t="n">
        <v>0</v>
      </c>
      <c r="AC56" s="31" t="n">
        <v>0</v>
      </c>
      <c r="AD56" s="31" t="n">
        <v>47</v>
      </c>
      <c r="AE56" s="31" t="n">
        <v>970</v>
      </c>
    </row>
    <row r="57" customFormat="false" ht="16.5" hidden="false" customHeight="false" outlineLevel="0" collapsed="false">
      <c r="F57" s="3"/>
      <c r="G57" s="3"/>
    </row>
    <row r="58" customFormat="false" ht="16.5" hidden="false" customHeight="true" outlineLevel="0" collapsed="false">
      <c r="C58" s="29" t="s">
        <v>67</v>
      </c>
      <c r="D58" s="32" t="s">
        <v>68</v>
      </c>
      <c r="E58" s="32"/>
      <c r="F58" s="32"/>
      <c r="G58" s="32"/>
      <c r="H58" s="33" t="s">
        <v>8</v>
      </c>
      <c r="I58" s="9" t="s">
        <v>9</v>
      </c>
      <c r="J58" s="9" t="s">
        <v>10</v>
      </c>
      <c r="K58" s="9" t="s">
        <v>11</v>
      </c>
      <c r="L58" s="9" t="s">
        <v>12</v>
      </c>
      <c r="M58" s="9" t="s">
        <v>13</v>
      </c>
      <c r="N58" s="9" t="s">
        <v>14</v>
      </c>
      <c r="O58" s="9" t="s">
        <v>15</v>
      </c>
      <c r="P58" s="9" t="s">
        <v>16</v>
      </c>
      <c r="Q58" s="9" t="s">
        <v>17</v>
      </c>
      <c r="R58" s="9" t="s">
        <v>18</v>
      </c>
      <c r="S58" s="9" t="s">
        <v>19</v>
      </c>
      <c r="T58" s="9" t="s">
        <v>20</v>
      </c>
      <c r="U58" s="9" t="s">
        <v>24</v>
      </c>
      <c r="V58" s="9" t="s">
        <v>25</v>
      </c>
      <c r="W58" s="9" t="s">
        <v>26</v>
      </c>
      <c r="X58" s="9" t="s">
        <v>27</v>
      </c>
      <c r="Y58" s="9" t="s">
        <v>28</v>
      </c>
      <c r="Z58" s="9" t="s">
        <v>29</v>
      </c>
      <c r="AA58" s="9" t="s">
        <v>30</v>
      </c>
      <c r="AB58" s="9" t="s">
        <v>31</v>
      </c>
    </row>
    <row r="59" customFormat="false" ht="16.5" hidden="false" customHeight="false" outlineLevel="0" collapsed="false">
      <c r="D59" s="32"/>
      <c r="E59" s="32"/>
      <c r="F59" s="32"/>
      <c r="G59" s="32"/>
      <c r="H59" s="20" t="n">
        <v>1301</v>
      </c>
      <c r="I59" s="20" t="n">
        <v>260</v>
      </c>
      <c r="J59" s="20" t="n">
        <v>419</v>
      </c>
      <c r="K59" s="20" t="n">
        <v>40</v>
      </c>
      <c r="L59" s="20" t="n">
        <v>9</v>
      </c>
      <c r="M59" s="20" t="n">
        <v>15</v>
      </c>
      <c r="N59" s="20" t="n">
        <v>0</v>
      </c>
      <c r="O59" s="20" t="n">
        <v>0</v>
      </c>
      <c r="P59" s="20" t="n">
        <v>12</v>
      </c>
      <c r="Q59" s="20" t="n">
        <v>16</v>
      </c>
      <c r="R59" s="20" t="n">
        <v>152</v>
      </c>
      <c r="S59" s="20" t="n">
        <v>0</v>
      </c>
      <c r="T59" s="20" t="n">
        <v>0</v>
      </c>
      <c r="U59" s="20" t="n">
        <v>0</v>
      </c>
      <c r="V59" s="20" t="n">
        <v>0</v>
      </c>
      <c r="W59" s="20" t="n">
        <v>0</v>
      </c>
      <c r="X59" s="20" t="n">
        <v>0</v>
      </c>
      <c r="Y59" s="20" t="n">
        <v>0</v>
      </c>
      <c r="Z59" s="20" t="n">
        <v>0</v>
      </c>
      <c r="AA59" s="20" t="n">
        <v>47</v>
      </c>
      <c r="AB59" s="20" t="n">
        <v>970</v>
      </c>
    </row>
    <row r="60" customFormat="false" ht="16.5" hidden="false" customHeight="false" outlineLevel="0" collapsed="false">
      <c r="F60" s="3"/>
      <c r="G60" s="3"/>
    </row>
    <row r="61" customFormat="false" ht="16.5" hidden="false" customHeight="true" outlineLevel="0" collapsed="false">
      <c r="C61" s="29" t="s">
        <v>69</v>
      </c>
      <c r="D61" s="32" t="s">
        <v>70</v>
      </c>
      <c r="E61" s="32"/>
      <c r="F61" s="32"/>
      <c r="G61" s="32"/>
      <c r="H61" s="33" t="s">
        <v>8</v>
      </c>
      <c r="I61" s="34" t="s">
        <v>71</v>
      </c>
      <c r="J61" s="34"/>
      <c r="K61" s="34" t="s">
        <v>72</v>
      </c>
      <c r="L61" s="34"/>
      <c r="M61" s="9" t="s">
        <v>13</v>
      </c>
      <c r="N61" s="9" t="s">
        <v>14</v>
      </c>
      <c r="O61" s="9" t="s">
        <v>15</v>
      </c>
      <c r="P61" s="9" t="s">
        <v>16</v>
      </c>
      <c r="Q61" s="9" t="s">
        <v>17</v>
      </c>
      <c r="R61" s="9" t="s">
        <v>18</v>
      </c>
      <c r="S61" s="9" t="s">
        <v>19</v>
      </c>
      <c r="T61" s="9" t="s">
        <v>20</v>
      </c>
      <c r="U61" s="9" t="s">
        <v>24</v>
      </c>
      <c r="V61" s="9" t="s">
        <v>25</v>
      </c>
      <c r="W61" s="9" t="s">
        <v>26</v>
      </c>
      <c r="X61" s="9" t="s">
        <v>27</v>
      </c>
      <c r="Y61" s="9" t="s">
        <v>28</v>
      </c>
      <c r="Z61" s="9" t="s">
        <v>29</v>
      </c>
      <c r="AA61" s="9" t="s">
        <v>30</v>
      </c>
      <c r="AB61" s="9" t="s">
        <v>31</v>
      </c>
    </row>
    <row r="62" customFormat="false" ht="16.5" hidden="false" customHeight="false" outlineLevel="0" collapsed="false">
      <c r="D62" s="32"/>
      <c r="E62" s="32"/>
      <c r="F62" s="32"/>
      <c r="G62" s="32"/>
      <c r="H62" s="20" t="n">
        <v>1301</v>
      </c>
      <c r="I62" s="35" t="n">
        <v>300</v>
      </c>
      <c r="J62" s="35"/>
      <c r="K62" s="35" t="n">
        <v>428</v>
      </c>
      <c r="L62" s="35"/>
      <c r="M62" s="20" t="n">
        <v>15</v>
      </c>
      <c r="N62" s="20" t="s">
        <v>148</v>
      </c>
      <c r="O62" s="20" t="s">
        <v>148</v>
      </c>
      <c r="P62" s="20" t="n">
        <v>12</v>
      </c>
      <c r="Q62" s="20" t="n">
        <v>16</v>
      </c>
      <c r="R62" s="20" t="n">
        <v>152</v>
      </c>
      <c r="S62" s="20" t="s">
        <v>148</v>
      </c>
      <c r="T62" s="20" t="s">
        <v>148</v>
      </c>
      <c r="U62" s="20" t="s">
        <v>148</v>
      </c>
      <c r="V62" s="20" t="s">
        <v>148</v>
      </c>
      <c r="W62" s="20" t="s">
        <v>148</v>
      </c>
      <c r="X62" s="20" t="s">
        <v>148</v>
      </c>
      <c r="Y62" s="20" t="s">
        <v>148</v>
      </c>
      <c r="Z62" s="20" t="n">
        <v>0</v>
      </c>
      <c r="AA62" s="20" t="n">
        <v>47</v>
      </c>
      <c r="AB62" s="20" t="n">
        <v>970</v>
      </c>
    </row>
    <row r="65" customFormat="false" ht="16.5" hidden="false" customHeight="false" outlineLevel="0" collapsed="false">
      <c r="A65" s="5" t="s">
        <v>1</v>
      </c>
      <c r="B65" s="6" t="s">
        <v>2</v>
      </c>
      <c r="C65" s="7" t="s">
        <v>3</v>
      </c>
      <c r="D65" s="5" t="s">
        <v>4</v>
      </c>
      <c r="E65" s="5" t="s">
        <v>5</v>
      </c>
      <c r="F65" s="8" t="s">
        <v>6</v>
      </c>
      <c r="G65" s="8" t="s">
        <v>7</v>
      </c>
      <c r="H65" s="8" t="s">
        <v>8</v>
      </c>
      <c r="I65" s="9" t="s">
        <v>9</v>
      </c>
      <c r="J65" s="9" t="s">
        <v>10</v>
      </c>
      <c r="K65" s="9" t="s">
        <v>11</v>
      </c>
      <c r="L65" s="9" t="s">
        <v>12</v>
      </c>
      <c r="M65" s="9" t="s">
        <v>13</v>
      </c>
      <c r="N65" s="9" t="s">
        <v>14</v>
      </c>
      <c r="O65" s="9" t="s">
        <v>15</v>
      </c>
      <c r="P65" s="9" t="s">
        <v>16</v>
      </c>
      <c r="Q65" s="9" t="s">
        <v>17</v>
      </c>
      <c r="R65" s="9" t="s">
        <v>18</v>
      </c>
      <c r="S65" s="9" t="s">
        <v>19</v>
      </c>
      <c r="T65" s="9" t="s">
        <v>20</v>
      </c>
      <c r="U65" s="10" t="s">
        <v>21</v>
      </c>
      <c r="V65" s="10" t="s">
        <v>22</v>
      </c>
      <c r="W65" s="10" t="s">
        <v>23</v>
      </c>
      <c r="X65" s="9" t="s">
        <v>24</v>
      </c>
      <c r="Y65" s="9" t="s">
        <v>25</v>
      </c>
      <c r="Z65" s="9" t="s">
        <v>26</v>
      </c>
      <c r="AA65" s="9" t="s">
        <v>27</v>
      </c>
      <c r="AB65" s="9" t="s">
        <v>28</v>
      </c>
      <c r="AC65" s="9" t="s">
        <v>29</v>
      </c>
      <c r="AD65" s="9" t="s">
        <v>30</v>
      </c>
      <c r="AE65" s="9" t="s">
        <v>31</v>
      </c>
    </row>
    <row r="66" customFormat="false" ht="16.5" hidden="false" customHeight="false" outlineLevel="0" collapsed="false">
      <c r="A66" s="11" t="n">
        <v>1</v>
      </c>
      <c r="B66" s="12" t="n">
        <v>21</v>
      </c>
      <c r="C66" s="13" t="n">
        <v>536</v>
      </c>
      <c r="D66" s="17" t="s">
        <v>651</v>
      </c>
      <c r="E66" s="17" t="s">
        <v>651</v>
      </c>
      <c r="F66" s="16" t="n">
        <v>2291</v>
      </c>
      <c r="G66" s="17" t="s">
        <v>33</v>
      </c>
      <c r="H66" s="37" t="n">
        <v>538</v>
      </c>
      <c r="I66" s="20" t="n">
        <v>39</v>
      </c>
      <c r="J66" s="20" t="n">
        <v>82</v>
      </c>
      <c r="K66" s="20" t="n">
        <v>14</v>
      </c>
      <c r="L66" s="20" t="n">
        <v>2</v>
      </c>
      <c r="M66" s="20" t="n">
        <v>25</v>
      </c>
      <c r="N66" s="20" t="n">
        <v>0</v>
      </c>
      <c r="O66" s="20" t="n">
        <v>0</v>
      </c>
      <c r="P66" s="20" t="n">
        <v>134</v>
      </c>
      <c r="Q66" s="20" t="n">
        <v>1</v>
      </c>
      <c r="R66" s="20" t="n">
        <v>12</v>
      </c>
      <c r="S66" s="20" t="n">
        <v>0</v>
      </c>
      <c r="T66" s="20" t="n">
        <v>0</v>
      </c>
      <c r="U66" s="38" t="n">
        <v>3</v>
      </c>
      <c r="V66" s="38" t="n">
        <v>0</v>
      </c>
      <c r="W66" s="38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20" t="n">
        <v>0</v>
      </c>
      <c r="AC66" s="20" t="n">
        <v>0</v>
      </c>
      <c r="AD66" s="20" t="n">
        <v>18</v>
      </c>
      <c r="AE66" s="20" t="n">
        <f aca="false">SUM(I66:AD66)</f>
        <v>330</v>
      </c>
    </row>
    <row r="67" customFormat="false" ht="16.5" hidden="false" customHeight="false" outlineLevel="0" collapsed="false">
      <c r="A67" s="11" t="n">
        <v>2</v>
      </c>
      <c r="B67" s="12" t="n">
        <v>21</v>
      </c>
      <c r="C67" s="13" t="n">
        <v>536</v>
      </c>
      <c r="D67" s="17" t="s">
        <v>651</v>
      </c>
      <c r="E67" s="17" t="s">
        <v>651</v>
      </c>
      <c r="F67" s="16" t="n">
        <v>2292</v>
      </c>
      <c r="G67" s="17" t="s">
        <v>33</v>
      </c>
      <c r="H67" s="37" t="n">
        <v>546</v>
      </c>
      <c r="I67" s="20" t="n">
        <v>25</v>
      </c>
      <c r="J67" s="20" t="n">
        <v>35</v>
      </c>
      <c r="K67" s="20" t="n">
        <v>8</v>
      </c>
      <c r="L67" s="20" t="n">
        <v>3</v>
      </c>
      <c r="M67" s="20" t="n">
        <v>41</v>
      </c>
      <c r="N67" s="20" t="n">
        <v>0</v>
      </c>
      <c r="O67" s="20" t="n">
        <v>0</v>
      </c>
      <c r="P67" s="20" t="n">
        <v>139</v>
      </c>
      <c r="Q67" s="20" t="n">
        <v>2</v>
      </c>
      <c r="R67" s="20" t="n">
        <v>37</v>
      </c>
      <c r="S67" s="20" t="n">
        <v>0</v>
      </c>
      <c r="T67" s="20" t="n">
        <v>0</v>
      </c>
      <c r="U67" s="38" t="n">
        <v>4</v>
      </c>
      <c r="V67" s="38" t="n">
        <v>1</v>
      </c>
      <c r="W67" s="38" t="n">
        <v>0</v>
      </c>
      <c r="X67" s="20" t="n">
        <v>0</v>
      </c>
      <c r="Y67" s="20" t="n">
        <v>0</v>
      </c>
      <c r="Z67" s="20" t="n">
        <v>0</v>
      </c>
      <c r="AA67" s="20" t="n">
        <v>0</v>
      </c>
      <c r="AB67" s="20" t="n">
        <v>0</v>
      </c>
      <c r="AC67" s="20" t="n">
        <v>0</v>
      </c>
      <c r="AD67" s="20" t="n">
        <v>27</v>
      </c>
      <c r="AE67" s="20" t="n">
        <f aca="false">SUM(I67:AD67)</f>
        <v>322</v>
      </c>
    </row>
    <row r="68" customFormat="false" ht="16.5" hidden="false" customHeight="false" outlineLevel="0" collapsed="false">
      <c r="A68" s="11" t="n">
        <v>3</v>
      </c>
      <c r="B68" s="12" t="n">
        <v>21</v>
      </c>
      <c r="C68" s="13" t="n">
        <v>536</v>
      </c>
      <c r="D68" s="17" t="s">
        <v>651</v>
      </c>
      <c r="E68" s="17" t="s">
        <v>651</v>
      </c>
      <c r="F68" s="16" t="n">
        <v>2292</v>
      </c>
      <c r="G68" s="17" t="s">
        <v>34</v>
      </c>
      <c r="H68" s="37" t="n">
        <v>546</v>
      </c>
      <c r="I68" s="20" t="n">
        <v>25</v>
      </c>
      <c r="J68" s="20" t="n">
        <v>42</v>
      </c>
      <c r="K68" s="20" t="n">
        <v>11</v>
      </c>
      <c r="L68" s="20" t="n">
        <v>2</v>
      </c>
      <c r="M68" s="20" t="n">
        <v>45</v>
      </c>
      <c r="N68" s="20" t="n">
        <v>0</v>
      </c>
      <c r="O68" s="20" t="n">
        <v>0</v>
      </c>
      <c r="P68" s="20" t="n">
        <v>137</v>
      </c>
      <c r="Q68" s="20" t="n">
        <v>3</v>
      </c>
      <c r="R68" s="20" t="n">
        <v>34</v>
      </c>
      <c r="S68" s="20" t="n">
        <v>0</v>
      </c>
      <c r="T68" s="20" t="n">
        <v>0</v>
      </c>
      <c r="U68" s="38" t="n">
        <v>3</v>
      </c>
      <c r="V68" s="38" t="n">
        <v>3</v>
      </c>
      <c r="W68" s="38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23</v>
      </c>
      <c r="AE68" s="20" t="n">
        <f aca="false">SUM(I68:AD68)</f>
        <v>328</v>
      </c>
    </row>
    <row r="69" customFormat="false" ht="16.5" hidden="false" customHeight="false" outlineLevel="0" collapsed="false">
      <c r="A69" s="11" t="n">
        <v>4</v>
      </c>
      <c r="B69" s="12" t="n">
        <v>21</v>
      </c>
      <c r="C69" s="13" t="n">
        <v>536</v>
      </c>
      <c r="D69" s="17" t="s">
        <v>651</v>
      </c>
      <c r="E69" s="17" t="s">
        <v>651</v>
      </c>
      <c r="F69" s="16" t="n">
        <v>2292</v>
      </c>
      <c r="G69" s="17" t="s">
        <v>35</v>
      </c>
      <c r="H69" s="37" t="n">
        <v>545</v>
      </c>
      <c r="I69" s="20" t="n">
        <v>20</v>
      </c>
      <c r="J69" s="20" t="n">
        <v>47</v>
      </c>
      <c r="K69" s="20" t="n">
        <v>4</v>
      </c>
      <c r="L69" s="20" t="n">
        <v>6</v>
      </c>
      <c r="M69" s="20" t="n">
        <v>30</v>
      </c>
      <c r="N69" s="20" t="n">
        <v>0</v>
      </c>
      <c r="O69" s="20" t="n">
        <v>0</v>
      </c>
      <c r="P69" s="20" t="n">
        <v>139</v>
      </c>
      <c r="Q69" s="20" t="n">
        <v>1</v>
      </c>
      <c r="R69" s="20" t="n">
        <v>52</v>
      </c>
      <c r="S69" s="20" t="n">
        <v>0</v>
      </c>
      <c r="T69" s="20" t="n">
        <v>0</v>
      </c>
      <c r="U69" s="38" t="n">
        <v>3</v>
      </c>
      <c r="V69" s="38" t="n">
        <v>3</v>
      </c>
      <c r="W69" s="38" t="n">
        <v>0</v>
      </c>
      <c r="X69" s="20" t="n">
        <v>0</v>
      </c>
      <c r="Y69" s="20" t="n">
        <v>0</v>
      </c>
      <c r="Z69" s="20" t="n">
        <v>0</v>
      </c>
      <c r="AA69" s="20" t="n">
        <v>0</v>
      </c>
      <c r="AB69" s="20" t="n">
        <v>0</v>
      </c>
      <c r="AC69" s="20" t="n">
        <v>1</v>
      </c>
      <c r="AD69" s="20" t="n">
        <v>24</v>
      </c>
      <c r="AE69" s="20" t="n">
        <f aca="false">SUM(I69:AD69)</f>
        <v>330</v>
      </c>
    </row>
    <row r="70" customFormat="false" ht="16.5" hidden="false" customHeight="false" outlineLevel="0" collapsed="false">
      <c r="A70" s="11" t="n">
        <v>5</v>
      </c>
      <c r="B70" s="12" t="n">
        <v>21</v>
      </c>
      <c r="C70" s="13" t="n">
        <v>536</v>
      </c>
      <c r="D70" s="17" t="s">
        <v>651</v>
      </c>
      <c r="E70" s="17" t="s">
        <v>651</v>
      </c>
      <c r="F70" s="16" t="n">
        <v>2292</v>
      </c>
      <c r="G70" s="17" t="s">
        <v>36</v>
      </c>
      <c r="H70" s="37"/>
      <c r="I70" s="20" t="n">
        <v>2</v>
      </c>
      <c r="J70" s="20" t="n">
        <v>13</v>
      </c>
      <c r="K70" s="20" t="n">
        <v>1</v>
      </c>
      <c r="L70" s="20" t="n">
        <v>0</v>
      </c>
      <c r="M70" s="20" t="n">
        <v>3</v>
      </c>
      <c r="N70" s="20" t="n">
        <v>0</v>
      </c>
      <c r="O70" s="20" t="n">
        <v>0</v>
      </c>
      <c r="P70" s="20" t="n">
        <v>17</v>
      </c>
      <c r="Q70" s="20" t="n">
        <v>0</v>
      </c>
      <c r="R70" s="20" t="n">
        <v>3</v>
      </c>
      <c r="S70" s="20" t="n">
        <v>0</v>
      </c>
      <c r="T70" s="20" t="n">
        <v>0</v>
      </c>
      <c r="U70" s="38" t="n">
        <v>0</v>
      </c>
      <c r="V70" s="38" t="n">
        <v>0</v>
      </c>
      <c r="W70" s="38" t="n">
        <v>0</v>
      </c>
      <c r="X70" s="20" t="n">
        <v>0</v>
      </c>
      <c r="Y70" s="20" t="n">
        <v>0</v>
      </c>
      <c r="Z70" s="20" t="n">
        <v>0</v>
      </c>
      <c r="AA70" s="20" t="n">
        <v>0</v>
      </c>
      <c r="AB70" s="20" t="n">
        <v>0</v>
      </c>
      <c r="AC70" s="20" t="n">
        <v>0</v>
      </c>
      <c r="AD70" s="20" t="n">
        <v>0</v>
      </c>
      <c r="AE70" s="20" t="n">
        <f aca="false">SUM(I70:AD70)</f>
        <v>39</v>
      </c>
    </row>
    <row r="71" customFormat="false" ht="16.5" hidden="false" customHeight="false" outlineLevel="0" collapsed="false">
      <c r="A71" s="11" t="n">
        <v>6</v>
      </c>
      <c r="B71" s="12" t="n">
        <v>21</v>
      </c>
      <c r="C71" s="13" t="n">
        <v>536</v>
      </c>
      <c r="D71" s="17" t="s">
        <v>651</v>
      </c>
      <c r="E71" s="17" t="s">
        <v>652</v>
      </c>
      <c r="F71" s="16" t="n">
        <v>2293</v>
      </c>
      <c r="G71" s="17" t="s">
        <v>33</v>
      </c>
      <c r="H71" s="37" t="n">
        <v>548</v>
      </c>
      <c r="I71" s="20" t="n">
        <v>13</v>
      </c>
      <c r="J71" s="20" t="n">
        <v>51</v>
      </c>
      <c r="K71" s="20" t="n">
        <v>10</v>
      </c>
      <c r="L71" s="20" t="n">
        <v>5</v>
      </c>
      <c r="M71" s="20" t="n">
        <v>126</v>
      </c>
      <c r="N71" s="20" t="n">
        <v>0</v>
      </c>
      <c r="O71" s="20" t="n">
        <v>0</v>
      </c>
      <c r="P71" s="20" t="n">
        <v>145</v>
      </c>
      <c r="Q71" s="20" t="n">
        <v>4</v>
      </c>
      <c r="R71" s="20" t="n">
        <v>25</v>
      </c>
      <c r="S71" s="20" t="n">
        <v>0</v>
      </c>
      <c r="T71" s="20" t="n">
        <v>0</v>
      </c>
      <c r="U71" s="38" t="n">
        <v>0</v>
      </c>
      <c r="V71" s="38" t="n">
        <v>1</v>
      </c>
      <c r="W71" s="38" t="n">
        <v>0</v>
      </c>
      <c r="X71" s="20" t="n">
        <v>0</v>
      </c>
      <c r="Y71" s="20" t="n">
        <v>0</v>
      </c>
      <c r="Z71" s="20" t="n">
        <v>0</v>
      </c>
      <c r="AA71" s="20" t="n">
        <v>0</v>
      </c>
      <c r="AB71" s="20" t="n">
        <v>0</v>
      </c>
      <c r="AC71" s="20" t="n">
        <v>0</v>
      </c>
      <c r="AD71" s="20" t="n">
        <v>22</v>
      </c>
      <c r="AE71" s="20" t="n">
        <f aca="false">SUM(I71:AD71)</f>
        <v>402</v>
      </c>
    </row>
    <row r="72" customFormat="false" ht="16.5" hidden="false" customHeight="false" outlineLevel="0" collapsed="false">
      <c r="A72" s="11" t="n">
        <v>7</v>
      </c>
      <c r="B72" s="12" t="n">
        <v>21</v>
      </c>
      <c r="C72" s="13" t="n">
        <v>536</v>
      </c>
      <c r="D72" s="17" t="s">
        <v>651</v>
      </c>
      <c r="E72" s="17" t="s">
        <v>652</v>
      </c>
      <c r="F72" s="16" t="n">
        <v>2293</v>
      </c>
      <c r="G72" s="17" t="s">
        <v>34</v>
      </c>
      <c r="H72" s="37" t="n">
        <v>547</v>
      </c>
      <c r="I72" s="20" t="n">
        <v>16</v>
      </c>
      <c r="J72" s="20" t="n">
        <v>90</v>
      </c>
      <c r="K72" s="20" t="n">
        <v>15</v>
      </c>
      <c r="L72" s="20" t="n">
        <v>7</v>
      </c>
      <c r="M72" s="20" t="n">
        <v>128</v>
      </c>
      <c r="N72" s="20" t="n">
        <v>0</v>
      </c>
      <c r="O72" s="20" t="n">
        <v>0</v>
      </c>
      <c r="P72" s="20" t="n">
        <v>89</v>
      </c>
      <c r="Q72" s="20" t="n">
        <v>1</v>
      </c>
      <c r="R72" s="20" t="n">
        <v>33</v>
      </c>
      <c r="S72" s="20" t="n">
        <v>0</v>
      </c>
      <c r="T72" s="20" t="n">
        <v>0</v>
      </c>
      <c r="U72" s="38" t="n">
        <v>1</v>
      </c>
      <c r="V72" s="38" t="n">
        <v>2</v>
      </c>
      <c r="W72" s="38" t="n">
        <v>0</v>
      </c>
      <c r="X72" s="20" t="n">
        <v>0</v>
      </c>
      <c r="Y72" s="20" t="n">
        <v>0</v>
      </c>
      <c r="Z72" s="20" t="n">
        <v>0</v>
      </c>
      <c r="AA72" s="20" t="n">
        <v>0</v>
      </c>
      <c r="AB72" s="20" t="n">
        <v>0</v>
      </c>
      <c r="AC72" s="20" t="n">
        <v>0</v>
      </c>
      <c r="AD72" s="20" t="n">
        <v>20</v>
      </c>
      <c r="AE72" s="20" t="n">
        <f aca="false">SUM(I72:AD72)</f>
        <v>402</v>
      </c>
    </row>
    <row r="73" customFormat="false" ht="16.5" hidden="false" customHeight="false" outlineLevel="0" collapsed="false">
      <c r="A73" s="11" t="n">
        <v>8</v>
      </c>
      <c r="B73" s="12" t="n">
        <v>21</v>
      </c>
      <c r="C73" s="13" t="n">
        <v>536</v>
      </c>
      <c r="D73" s="17" t="s">
        <v>651</v>
      </c>
      <c r="E73" s="17" t="s">
        <v>653</v>
      </c>
      <c r="F73" s="16" t="n">
        <v>2294</v>
      </c>
      <c r="G73" s="17" t="s">
        <v>33</v>
      </c>
      <c r="H73" s="37" t="n">
        <v>709</v>
      </c>
      <c r="I73" s="20" t="n">
        <v>146</v>
      </c>
      <c r="J73" s="20" t="n">
        <v>44</v>
      </c>
      <c r="K73" s="20" t="n">
        <v>17</v>
      </c>
      <c r="L73" s="20" t="n">
        <v>6</v>
      </c>
      <c r="M73" s="20" t="n">
        <v>120</v>
      </c>
      <c r="N73" s="20" t="n">
        <v>0</v>
      </c>
      <c r="O73" s="20" t="n">
        <v>0</v>
      </c>
      <c r="P73" s="20" t="n">
        <v>48</v>
      </c>
      <c r="Q73" s="20" t="n">
        <v>16</v>
      </c>
      <c r="R73" s="20" t="n">
        <v>41</v>
      </c>
      <c r="S73" s="20" t="n">
        <v>0</v>
      </c>
      <c r="T73" s="20" t="n">
        <v>0</v>
      </c>
      <c r="U73" s="38" t="n">
        <v>6</v>
      </c>
      <c r="V73" s="38" t="n">
        <v>1</v>
      </c>
      <c r="W73" s="38" t="n">
        <v>0</v>
      </c>
      <c r="X73" s="20" t="n">
        <v>0</v>
      </c>
      <c r="Y73" s="20" t="n">
        <v>0</v>
      </c>
      <c r="Z73" s="20" t="n">
        <v>0</v>
      </c>
      <c r="AA73" s="20" t="n">
        <v>0</v>
      </c>
      <c r="AB73" s="20" t="n">
        <v>0</v>
      </c>
      <c r="AC73" s="20" t="n">
        <v>0</v>
      </c>
      <c r="AD73" s="20" t="n">
        <v>18</v>
      </c>
      <c r="AE73" s="20" t="n">
        <f aca="false">SUM(I73:AD73)</f>
        <v>463</v>
      </c>
    </row>
    <row r="74" customFormat="false" ht="16.5" hidden="false" customHeight="false" outlineLevel="0" collapsed="false">
      <c r="A74" s="11" t="n">
        <v>9</v>
      </c>
      <c r="B74" s="12" t="n">
        <v>21</v>
      </c>
      <c r="C74" s="13" t="n">
        <v>536</v>
      </c>
      <c r="D74" s="17" t="s">
        <v>651</v>
      </c>
      <c r="E74" s="17" t="s">
        <v>654</v>
      </c>
      <c r="F74" s="16" t="n">
        <v>2295</v>
      </c>
      <c r="G74" s="17" t="s">
        <v>33</v>
      </c>
      <c r="H74" s="37" t="n">
        <v>574</v>
      </c>
      <c r="I74" s="20" t="n">
        <v>19</v>
      </c>
      <c r="J74" s="20" t="n">
        <v>71</v>
      </c>
      <c r="K74" s="20" t="n">
        <v>4</v>
      </c>
      <c r="L74" s="20" t="n">
        <v>5</v>
      </c>
      <c r="M74" s="20" t="n">
        <v>53</v>
      </c>
      <c r="N74" s="20" t="n">
        <v>0</v>
      </c>
      <c r="O74" s="20" t="n">
        <v>0</v>
      </c>
      <c r="P74" s="20" t="n">
        <v>154</v>
      </c>
      <c r="Q74" s="20" t="n">
        <v>1</v>
      </c>
      <c r="R74" s="20" t="n">
        <v>20</v>
      </c>
      <c r="S74" s="20" t="n">
        <v>0</v>
      </c>
      <c r="T74" s="20" t="n">
        <v>0</v>
      </c>
      <c r="U74" s="38" t="n">
        <v>1</v>
      </c>
      <c r="V74" s="38" t="n">
        <v>0</v>
      </c>
      <c r="W74" s="38" t="n">
        <v>0</v>
      </c>
      <c r="X74" s="20" t="n">
        <v>0</v>
      </c>
      <c r="Y74" s="20" t="n">
        <v>0</v>
      </c>
      <c r="Z74" s="20" t="n">
        <v>0</v>
      </c>
      <c r="AA74" s="20" t="n">
        <v>0</v>
      </c>
      <c r="AB74" s="20" t="n">
        <v>0</v>
      </c>
      <c r="AC74" s="20" t="n">
        <v>0</v>
      </c>
      <c r="AD74" s="20" t="n">
        <v>24</v>
      </c>
      <c r="AE74" s="20" t="n">
        <f aca="false">SUM(I74:AD74)</f>
        <v>352</v>
      </c>
    </row>
    <row r="75" customFormat="false" ht="16.5" hidden="false" customHeight="false" outlineLevel="0" collapsed="false">
      <c r="A75" s="11" t="n">
        <v>10</v>
      </c>
      <c r="B75" s="12" t="n">
        <v>21</v>
      </c>
      <c r="C75" s="13" t="n">
        <v>536</v>
      </c>
      <c r="D75" s="17" t="s">
        <v>651</v>
      </c>
      <c r="E75" s="17" t="s">
        <v>655</v>
      </c>
      <c r="F75" s="16" t="n">
        <v>2296</v>
      </c>
      <c r="G75" s="17" t="s">
        <v>33</v>
      </c>
      <c r="H75" s="37" t="n">
        <v>526</v>
      </c>
      <c r="I75" s="20" t="n">
        <v>37</v>
      </c>
      <c r="J75" s="20" t="n">
        <v>44</v>
      </c>
      <c r="K75" s="20" t="n">
        <v>20</v>
      </c>
      <c r="L75" s="20" t="n">
        <v>5</v>
      </c>
      <c r="M75" s="20" t="n">
        <v>88</v>
      </c>
      <c r="N75" s="20" t="n">
        <v>0</v>
      </c>
      <c r="O75" s="20" t="n">
        <v>0</v>
      </c>
      <c r="P75" s="20" t="n">
        <v>50</v>
      </c>
      <c r="Q75" s="20" t="n">
        <v>4</v>
      </c>
      <c r="R75" s="20" t="n">
        <v>28</v>
      </c>
      <c r="S75" s="20" t="n">
        <v>0</v>
      </c>
      <c r="T75" s="20" t="n">
        <v>0</v>
      </c>
      <c r="U75" s="38" t="n">
        <v>2</v>
      </c>
      <c r="V75" s="38" t="n">
        <v>2</v>
      </c>
      <c r="W75" s="38" t="n">
        <v>0</v>
      </c>
      <c r="X75" s="20" t="n">
        <v>0</v>
      </c>
      <c r="Y75" s="20" t="n">
        <v>0</v>
      </c>
      <c r="Z75" s="20" t="n">
        <v>0</v>
      </c>
      <c r="AA75" s="20" t="n">
        <v>0</v>
      </c>
      <c r="AB75" s="20" t="n">
        <v>0</v>
      </c>
      <c r="AC75" s="20" t="n">
        <v>0</v>
      </c>
      <c r="AD75" s="20" t="n">
        <v>31</v>
      </c>
      <c r="AE75" s="20" t="n">
        <f aca="false">SUM(I75:AD75)</f>
        <v>311</v>
      </c>
    </row>
    <row r="76" customFormat="false" ht="16.5" hidden="false" customHeight="false" outlineLevel="0" collapsed="false">
      <c r="A76" s="11" t="n">
        <v>11</v>
      </c>
      <c r="B76" s="12" t="n">
        <v>21</v>
      </c>
      <c r="C76" s="13" t="n">
        <v>536</v>
      </c>
      <c r="D76" s="17" t="s">
        <v>651</v>
      </c>
      <c r="E76" s="17" t="s">
        <v>656</v>
      </c>
      <c r="F76" s="16" t="n">
        <v>2297</v>
      </c>
      <c r="G76" s="17" t="s">
        <v>33</v>
      </c>
      <c r="H76" s="37" t="n">
        <v>378</v>
      </c>
      <c r="I76" s="20" t="n">
        <v>13</v>
      </c>
      <c r="J76" s="20" t="n">
        <v>70</v>
      </c>
      <c r="K76" s="20" t="n">
        <v>7</v>
      </c>
      <c r="L76" s="20" t="n">
        <v>1</v>
      </c>
      <c r="M76" s="20" t="n">
        <v>34</v>
      </c>
      <c r="N76" s="20" t="n">
        <v>0</v>
      </c>
      <c r="O76" s="20" t="n">
        <v>0</v>
      </c>
      <c r="P76" s="20" t="n">
        <v>58</v>
      </c>
      <c r="Q76" s="20" t="n">
        <v>5</v>
      </c>
      <c r="R76" s="20" t="n">
        <v>20</v>
      </c>
      <c r="S76" s="20" t="n">
        <v>0</v>
      </c>
      <c r="T76" s="20" t="n">
        <v>0</v>
      </c>
      <c r="U76" s="38" t="n">
        <v>0</v>
      </c>
      <c r="V76" s="38" t="n">
        <v>0</v>
      </c>
      <c r="W76" s="38" t="n">
        <v>0</v>
      </c>
      <c r="X76" s="20" t="n">
        <v>0</v>
      </c>
      <c r="Y76" s="20" t="n">
        <v>0</v>
      </c>
      <c r="Z76" s="20" t="n">
        <v>0</v>
      </c>
      <c r="AA76" s="20" t="n">
        <v>0</v>
      </c>
      <c r="AB76" s="20" t="n">
        <v>0</v>
      </c>
      <c r="AC76" s="20" t="n">
        <v>0</v>
      </c>
      <c r="AD76" s="20" t="n">
        <v>11</v>
      </c>
      <c r="AE76" s="20" t="n">
        <f aca="false">SUM(I76:AD76)</f>
        <v>219</v>
      </c>
    </row>
    <row r="77" customFormat="false" ht="16.5" hidden="false" customHeight="false" outlineLevel="0" collapsed="false">
      <c r="A77" s="11" t="n">
        <v>12</v>
      </c>
      <c r="B77" s="12" t="n">
        <v>21</v>
      </c>
      <c r="C77" s="13" t="n">
        <v>536</v>
      </c>
      <c r="D77" s="17" t="s">
        <v>651</v>
      </c>
      <c r="E77" s="17" t="s">
        <v>656</v>
      </c>
      <c r="F77" s="16" t="n">
        <v>2297</v>
      </c>
      <c r="G77" s="17" t="s">
        <v>34</v>
      </c>
      <c r="H77" s="37" t="n">
        <v>378</v>
      </c>
      <c r="I77" s="20" t="n">
        <v>7</v>
      </c>
      <c r="J77" s="20" t="n">
        <v>82</v>
      </c>
      <c r="K77" s="20" t="n">
        <v>8</v>
      </c>
      <c r="L77" s="20" t="n">
        <v>6</v>
      </c>
      <c r="M77" s="20" t="n">
        <v>30</v>
      </c>
      <c r="N77" s="20" t="n">
        <v>0</v>
      </c>
      <c r="O77" s="20" t="n">
        <v>0</v>
      </c>
      <c r="P77" s="20" t="n">
        <v>70</v>
      </c>
      <c r="Q77" s="20" t="n">
        <v>0</v>
      </c>
      <c r="R77" s="20" t="n">
        <v>20</v>
      </c>
      <c r="S77" s="20" t="n">
        <v>0</v>
      </c>
      <c r="T77" s="20" t="n">
        <v>0</v>
      </c>
      <c r="U77" s="38" t="n">
        <v>0</v>
      </c>
      <c r="V77" s="38" t="n">
        <v>0</v>
      </c>
      <c r="W77" s="38" t="n">
        <v>0</v>
      </c>
      <c r="X77" s="20" t="n">
        <v>0</v>
      </c>
      <c r="Y77" s="20" t="n">
        <v>0</v>
      </c>
      <c r="Z77" s="20" t="n">
        <v>0</v>
      </c>
      <c r="AA77" s="20" t="n">
        <v>0</v>
      </c>
      <c r="AB77" s="20" t="n">
        <v>0</v>
      </c>
      <c r="AC77" s="20" t="n">
        <v>0</v>
      </c>
      <c r="AD77" s="20" t="n">
        <v>12</v>
      </c>
      <c r="AE77" s="20" t="n">
        <f aca="false">SUM(I77:AD77)</f>
        <v>235</v>
      </c>
    </row>
    <row r="78" customFormat="false" ht="16.5" hidden="false" customHeight="false" outlineLevel="0" collapsed="false">
      <c r="A78" s="11" t="n">
        <v>13</v>
      </c>
      <c r="B78" s="12" t="n">
        <v>21</v>
      </c>
      <c r="C78" s="13" t="n">
        <v>536</v>
      </c>
      <c r="D78" s="17" t="s">
        <v>651</v>
      </c>
      <c r="E78" s="17" t="s">
        <v>657</v>
      </c>
      <c r="F78" s="16" t="n">
        <v>2298</v>
      </c>
      <c r="G78" s="17" t="s">
        <v>33</v>
      </c>
      <c r="H78" s="37" t="n">
        <v>550</v>
      </c>
      <c r="I78" s="20" t="n">
        <v>30</v>
      </c>
      <c r="J78" s="20" t="n">
        <v>59</v>
      </c>
      <c r="K78" s="20" t="n">
        <v>10</v>
      </c>
      <c r="L78" s="20" t="n">
        <v>2</v>
      </c>
      <c r="M78" s="20" t="n">
        <v>24</v>
      </c>
      <c r="N78" s="20" t="n">
        <v>0</v>
      </c>
      <c r="O78" s="20" t="n">
        <v>0</v>
      </c>
      <c r="P78" s="20" t="n">
        <v>101</v>
      </c>
      <c r="Q78" s="20" t="n">
        <v>3</v>
      </c>
      <c r="R78" s="20" t="n">
        <v>23</v>
      </c>
      <c r="S78" s="20" t="n">
        <v>0</v>
      </c>
      <c r="T78" s="20" t="n">
        <v>0</v>
      </c>
      <c r="U78" s="38" t="n">
        <v>0</v>
      </c>
      <c r="V78" s="38" t="n">
        <v>0</v>
      </c>
      <c r="W78" s="38" t="n">
        <v>0</v>
      </c>
      <c r="X78" s="20" t="n">
        <v>0</v>
      </c>
      <c r="Y78" s="20" t="n">
        <v>0</v>
      </c>
      <c r="Z78" s="20" t="n">
        <v>0</v>
      </c>
      <c r="AA78" s="20" t="n">
        <v>0</v>
      </c>
      <c r="AB78" s="20" t="n">
        <v>0</v>
      </c>
      <c r="AC78" s="20" t="n">
        <v>0</v>
      </c>
      <c r="AD78" s="20" t="n">
        <v>28</v>
      </c>
      <c r="AE78" s="20" t="n">
        <f aca="false">SUM(I78:AD78)</f>
        <v>280</v>
      </c>
    </row>
    <row r="79" customFormat="false" ht="16.5" hidden="false" customHeight="false" outlineLevel="0" collapsed="false">
      <c r="A79" s="11" t="n">
        <v>14</v>
      </c>
      <c r="B79" s="12" t="n">
        <v>21</v>
      </c>
      <c r="C79" s="13" t="n">
        <v>536</v>
      </c>
      <c r="D79" s="17" t="s">
        <v>651</v>
      </c>
      <c r="E79" s="17" t="s">
        <v>657</v>
      </c>
      <c r="F79" s="16" t="n">
        <v>2298</v>
      </c>
      <c r="G79" s="17" t="s">
        <v>34</v>
      </c>
      <c r="H79" s="37" t="n">
        <v>550</v>
      </c>
      <c r="I79" s="20" t="n">
        <v>30</v>
      </c>
      <c r="J79" s="20" t="n">
        <v>68</v>
      </c>
      <c r="K79" s="20" t="n">
        <v>12</v>
      </c>
      <c r="L79" s="20" t="n">
        <v>3</v>
      </c>
      <c r="M79" s="20" t="n">
        <v>36</v>
      </c>
      <c r="N79" s="20" t="n">
        <v>0</v>
      </c>
      <c r="O79" s="20" t="n">
        <v>0</v>
      </c>
      <c r="P79" s="20" t="n">
        <v>82</v>
      </c>
      <c r="Q79" s="20" t="n">
        <v>4</v>
      </c>
      <c r="R79" s="20" t="n">
        <v>33</v>
      </c>
      <c r="S79" s="20" t="n">
        <v>0</v>
      </c>
      <c r="T79" s="20" t="n">
        <v>0</v>
      </c>
      <c r="U79" s="38" t="n">
        <v>2</v>
      </c>
      <c r="V79" s="38" t="n">
        <v>1</v>
      </c>
      <c r="W79" s="38" t="n">
        <v>0</v>
      </c>
      <c r="X79" s="20" t="n">
        <v>0</v>
      </c>
      <c r="Y79" s="20" t="n">
        <v>0</v>
      </c>
      <c r="Z79" s="20" t="n">
        <v>0</v>
      </c>
      <c r="AA79" s="20" t="n">
        <v>0</v>
      </c>
      <c r="AB79" s="20" t="n">
        <v>0</v>
      </c>
      <c r="AC79" s="20" t="n">
        <v>0</v>
      </c>
      <c r="AD79" s="20" t="n">
        <v>26</v>
      </c>
      <c r="AE79" s="20" t="n">
        <f aca="false">SUM(I79:AD79)</f>
        <v>297</v>
      </c>
    </row>
    <row r="80" customFormat="false" ht="16.5" hidden="false" customHeight="false" outlineLevel="0" collapsed="false">
      <c r="A80" s="11" t="n">
        <v>15</v>
      </c>
      <c r="B80" s="12" t="n">
        <v>21</v>
      </c>
      <c r="C80" s="13" t="n">
        <v>536</v>
      </c>
      <c r="D80" s="17" t="s">
        <v>651</v>
      </c>
      <c r="E80" s="17" t="s">
        <v>658</v>
      </c>
      <c r="F80" s="16" t="n">
        <v>2299</v>
      </c>
      <c r="G80" s="17" t="s">
        <v>33</v>
      </c>
      <c r="H80" s="37" t="n">
        <v>454</v>
      </c>
      <c r="I80" s="20" t="n">
        <v>30</v>
      </c>
      <c r="J80" s="20" t="n">
        <v>66</v>
      </c>
      <c r="K80" s="20" t="n">
        <v>4</v>
      </c>
      <c r="L80" s="20" t="n">
        <v>5</v>
      </c>
      <c r="M80" s="20" t="n">
        <v>63</v>
      </c>
      <c r="N80" s="20" t="n">
        <v>0</v>
      </c>
      <c r="O80" s="20" t="n">
        <v>0</v>
      </c>
      <c r="P80" s="20" t="n">
        <v>102</v>
      </c>
      <c r="Q80" s="20" t="n">
        <v>2</v>
      </c>
      <c r="R80" s="20" t="n">
        <v>15</v>
      </c>
      <c r="S80" s="20" t="n">
        <v>0</v>
      </c>
      <c r="T80" s="20" t="n">
        <v>0</v>
      </c>
      <c r="U80" s="38" t="n">
        <v>0</v>
      </c>
      <c r="V80" s="38" t="n">
        <v>0</v>
      </c>
      <c r="W80" s="38" t="n">
        <v>0</v>
      </c>
      <c r="X80" s="20" t="n">
        <v>0</v>
      </c>
      <c r="Y80" s="20" t="n">
        <v>0</v>
      </c>
      <c r="Z80" s="20" t="n">
        <v>0</v>
      </c>
      <c r="AA80" s="20" t="n">
        <v>0</v>
      </c>
      <c r="AB80" s="20" t="n">
        <v>0</v>
      </c>
      <c r="AC80" s="20" t="n">
        <v>0</v>
      </c>
      <c r="AD80" s="20" t="n">
        <v>25</v>
      </c>
      <c r="AE80" s="20" t="n">
        <f aca="false">SUM(I80:AD80)</f>
        <v>312</v>
      </c>
    </row>
    <row r="81" customFormat="false" ht="16.5" hidden="false" customHeight="false" outlineLevel="0" collapsed="false">
      <c r="A81" s="11" t="n">
        <v>16</v>
      </c>
      <c r="B81" s="12" t="n">
        <v>21</v>
      </c>
      <c r="C81" s="13" t="n">
        <v>536</v>
      </c>
      <c r="D81" s="17" t="s">
        <v>651</v>
      </c>
      <c r="E81" s="17" t="s">
        <v>659</v>
      </c>
      <c r="F81" s="16" t="n">
        <v>2299</v>
      </c>
      <c r="G81" s="17" t="s">
        <v>62</v>
      </c>
      <c r="H81" s="37" t="n">
        <v>303</v>
      </c>
      <c r="I81" s="20" t="n">
        <v>17</v>
      </c>
      <c r="J81" s="20" t="n">
        <v>38</v>
      </c>
      <c r="K81" s="20" t="n">
        <v>10</v>
      </c>
      <c r="L81" s="20" t="n">
        <v>5</v>
      </c>
      <c r="M81" s="20" t="n">
        <v>24</v>
      </c>
      <c r="N81" s="20" t="n">
        <v>0</v>
      </c>
      <c r="O81" s="20" t="n">
        <v>0</v>
      </c>
      <c r="P81" s="20" t="n">
        <v>48</v>
      </c>
      <c r="Q81" s="20" t="n">
        <v>0</v>
      </c>
      <c r="R81" s="20" t="n">
        <v>5</v>
      </c>
      <c r="S81" s="20" t="n">
        <v>0</v>
      </c>
      <c r="T81" s="20" t="n">
        <v>0</v>
      </c>
      <c r="U81" s="38" t="n">
        <v>0</v>
      </c>
      <c r="V81" s="38" t="n">
        <v>0</v>
      </c>
      <c r="W81" s="38" t="n">
        <v>0</v>
      </c>
      <c r="X81" s="20" t="n">
        <v>0</v>
      </c>
      <c r="Y81" s="20" t="n">
        <v>0</v>
      </c>
      <c r="Z81" s="20" t="n">
        <v>0</v>
      </c>
      <c r="AA81" s="20" t="n">
        <v>0</v>
      </c>
      <c r="AB81" s="20" t="n">
        <v>0</v>
      </c>
      <c r="AC81" s="20" t="n">
        <v>0</v>
      </c>
      <c r="AD81" s="20" t="n">
        <v>9</v>
      </c>
      <c r="AE81" s="20" t="n">
        <f aca="false">SUM(I81:AD81)</f>
        <v>156</v>
      </c>
    </row>
    <row r="82" customFormat="false" ht="16.5" hidden="false" customHeight="false" outlineLevel="0" collapsed="false">
      <c r="A82" s="11" t="n">
        <v>17</v>
      </c>
      <c r="B82" s="12" t="n">
        <v>21</v>
      </c>
      <c r="C82" s="13" t="n">
        <v>536</v>
      </c>
      <c r="D82" s="17" t="s">
        <v>651</v>
      </c>
      <c r="E82" s="17" t="s">
        <v>660</v>
      </c>
      <c r="F82" s="16" t="n">
        <v>2300</v>
      </c>
      <c r="G82" s="17" t="s">
        <v>33</v>
      </c>
      <c r="H82" s="37" t="n">
        <v>522</v>
      </c>
      <c r="I82" s="20" t="n">
        <v>73</v>
      </c>
      <c r="J82" s="20" t="n">
        <v>81</v>
      </c>
      <c r="K82" s="20" t="n">
        <v>20</v>
      </c>
      <c r="L82" s="20" t="n">
        <v>3</v>
      </c>
      <c r="M82" s="20" t="n">
        <v>57</v>
      </c>
      <c r="N82" s="20" t="n">
        <v>0</v>
      </c>
      <c r="O82" s="20" t="n">
        <v>0</v>
      </c>
      <c r="P82" s="20" t="n">
        <v>58</v>
      </c>
      <c r="Q82" s="20" t="n">
        <v>0</v>
      </c>
      <c r="R82" s="20" t="n">
        <v>4</v>
      </c>
      <c r="S82" s="20" t="n">
        <v>0</v>
      </c>
      <c r="T82" s="20" t="n">
        <v>0</v>
      </c>
      <c r="U82" s="38" t="n">
        <v>0</v>
      </c>
      <c r="V82" s="38" t="n">
        <v>1</v>
      </c>
      <c r="W82" s="38" t="n">
        <v>0</v>
      </c>
      <c r="X82" s="20" t="n">
        <v>0</v>
      </c>
      <c r="Y82" s="20" t="n">
        <v>0</v>
      </c>
      <c r="Z82" s="20" t="n">
        <v>0</v>
      </c>
      <c r="AA82" s="20" t="n">
        <v>0</v>
      </c>
      <c r="AB82" s="20" t="n">
        <v>0</v>
      </c>
      <c r="AC82" s="20" t="n">
        <v>0</v>
      </c>
      <c r="AD82" s="20" t="n">
        <v>14</v>
      </c>
      <c r="AE82" s="20" t="n">
        <f aca="false">SUM(I82:AD82)</f>
        <v>311</v>
      </c>
    </row>
    <row r="83" customFormat="false" ht="16.5" hidden="false" customHeight="false" outlineLevel="0" collapsed="false">
      <c r="A83" s="11" t="n">
        <v>18</v>
      </c>
      <c r="B83" s="12" t="n">
        <v>21</v>
      </c>
      <c r="C83" s="13" t="n">
        <v>536</v>
      </c>
      <c r="D83" s="17" t="s">
        <v>651</v>
      </c>
      <c r="E83" s="17" t="s">
        <v>660</v>
      </c>
      <c r="F83" s="16" t="n">
        <v>2300</v>
      </c>
      <c r="G83" s="17" t="s">
        <v>34</v>
      </c>
      <c r="H83" s="37" t="n">
        <v>522</v>
      </c>
      <c r="I83" s="20" t="n">
        <v>54</v>
      </c>
      <c r="J83" s="20" t="n">
        <v>66</v>
      </c>
      <c r="K83" s="20" t="n">
        <v>55</v>
      </c>
      <c r="L83" s="20" t="n">
        <v>6</v>
      </c>
      <c r="M83" s="20" t="n">
        <v>53</v>
      </c>
      <c r="N83" s="20" t="n">
        <v>0</v>
      </c>
      <c r="O83" s="20" t="n">
        <v>0</v>
      </c>
      <c r="P83" s="20" t="n">
        <v>80</v>
      </c>
      <c r="Q83" s="20" t="n">
        <v>3</v>
      </c>
      <c r="R83" s="20" t="n">
        <v>11</v>
      </c>
      <c r="S83" s="20" t="n">
        <v>0</v>
      </c>
      <c r="T83" s="20" t="n">
        <v>0</v>
      </c>
      <c r="U83" s="38" t="n">
        <v>5</v>
      </c>
      <c r="V83" s="38" t="n">
        <v>0</v>
      </c>
      <c r="W83" s="38" t="n">
        <v>0</v>
      </c>
      <c r="X83" s="20" t="n">
        <v>0</v>
      </c>
      <c r="Y83" s="20" t="n">
        <v>0</v>
      </c>
      <c r="Z83" s="20" t="n">
        <v>0</v>
      </c>
      <c r="AA83" s="20" t="n">
        <v>0</v>
      </c>
      <c r="AB83" s="20" t="n">
        <v>0</v>
      </c>
      <c r="AC83" s="20" t="n">
        <v>0</v>
      </c>
      <c r="AD83" s="20" t="n">
        <v>17</v>
      </c>
      <c r="AE83" s="20" t="n">
        <f aca="false">SUM(I83:AD83)</f>
        <v>350</v>
      </c>
    </row>
    <row r="84" customFormat="false" ht="16.5" hidden="false" customHeight="false" outlineLevel="0" collapsed="false">
      <c r="C84" s="29" t="s">
        <v>65</v>
      </c>
      <c r="D84" s="30" t="s">
        <v>66</v>
      </c>
      <c r="E84" s="30"/>
      <c r="F84" s="30"/>
      <c r="G84" s="30"/>
      <c r="H84" s="31" t="n">
        <f aca="false">SUM(H66:H83)</f>
        <v>8736</v>
      </c>
      <c r="I84" s="31" t="n">
        <f aca="false">SUM(I66:I83)</f>
        <v>596</v>
      </c>
      <c r="J84" s="31" t="n">
        <f aca="false">SUM(J66:J83)</f>
        <v>1049</v>
      </c>
      <c r="K84" s="31" t="n">
        <f aca="false">SUM(K66:K83)</f>
        <v>230</v>
      </c>
      <c r="L84" s="31" t="n">
        <f aca="false">SUM(L66:L83)</f>
        <v>72</v>
      </c>
      <c r="M84" s="31" t="n">
        <f aca="false">SUM(M66:M83)</f>
        <v>980</v>
      </c>
      <c r="N84" s="31" t="n">
        <f aca="false">SUM(N66:N83)</f>
        <v>0</v>
      </c>
      <c r="O84" s="31" t="n">
        <f aca="false">SUM(O66:O83)</f>
        <v>0</v>
      </c>
      <c r="P84" s="31" t="n">
        <f aca="false">SUM(P66:P83)</f>
        <v>1651</v>
      </c>
      <c r="Q84" s="31" t="n">
        <f aca="false">SUM(Q66:Q83)</f>
        <v>50</v>
      </c>
      <c r="R84" s="31" t="n">
        <f aca="false">SUM(R66:R83)</f>
        <v>416</v>
      </c>
      <c r="S84" s="31" t="n">
        <f aca="false">SUM(S66:S83)</f>
        <v>0</v>
      </c>
      <c r="T84" s="31" t="n">
        <f aca="false">SUM(T66:T83)</f>
        <v>0</v>
      </c>
      <c r="U84" s="31" t="n">
        <f aca="false">SUM(U66:U83)</f>
        <v>30</v>
      </c>
      <c r="V84" s="31" t="n">
        <f aca="false">SUM(V66:V83)</f>
        <v>15</v>
      </c>
      <c r="W84" s="31" t="n">
        <f aca="false">SUM(W66:W83)</f>
        <v>0</v>
      </c>
      <c r="X84" s="31" t="n">
        <f aca="false">SUM(X66:X83)</f>
        <v>0</v>
      </c>
      <c r="Y84" s="31" t="n">
        <f aca="false">SUM(Y66:Y83)</f>
        <v>0</v>
      </c>
      <c r="Z84" s="31" t="n">
        <f aca="false">SUM(Z66:Z83)</f>
        <v>0</v>
      </c>
      <c r="AA84" s="31" t="n">
        <f aca="false">SUM(AA66:AA83)</f>
        <v>0</v>
      </c>
      <c r="AB84" s="31" t="n">
        <f aca="false">SUM(AB66:AB83)</f>
        <v>0</v>
      </c>
      <c r="AC84" s="31" t="n">
        <f aca="false">SUM(AC66:AC83)</f>
        <v>1</v>
      </c>
      <c r="AD84" s="31" t="n">
        <f aca="false">SUM(AD66:AD83)</f>
        <v>349</v>
      </c>
      <c r="AE84" s="31" t="n">
        <f aca="false">SUM(AE66:AE83)</f>
        <v>5439</v>
      </c>
    </row>
    <row r="85" customFormat="false" ht="16.5" hidden="false" customHeight="false" outlineLevel="0" collapsed="false">
      <c r="F85" s="3"/>
      <c r="G85" s="3"/>
      <c r="U85" s="1" t="n">
        <f aca="false">U84/2</f>
        <v>15</v>
      </c>
      <c r="V85" s="1" t="n">
        <f aca="false">V84/2</f>
        <v>7.5</v>
      </c>
    </row>
    <row r="86" customFormat="false" ht="16.5" hidden="false" customHeight="true" outlineLevel="0" collapsed="false">
      <c r="C86" s="29" t="s">
        <v>67</v>
      </c>
      <c r="D86" s="32" t="s">
        <v>68</v>
      </c>
      <c r="E86" s="32"/>
      <c r="F86" s="32"/>
      <c r="G86" s="32"/>
      <c r="H86" s="33" t="s">
        <v>8</v>
      </c>
      <c r="I86" s="9" t="s">
        <v>9</v>
      </c>
      <c r="J86" s="9" t="s">
        <v>10</v>
      </c>
      <c r="K86" s="9" t="s">
        <v>11</v>
      </c>
      <c r="L86" s="9" t="s">
        <v>12</v>
      </c>
      <c r="M86" s="9" t="s">
        <v>13</v>
      </c>
      <c r="N86" s="9" t="s">
        <v>14</v>
      </c>
      <c r="O86" s="9" t="s">
        <v>15</v>
      </c>
      <c r="P86" s="9" t="s">
        <v>16</v>
      </c>
      <c r="Q86" s="9" t="s">
        <v>17</v>
      </c>
      <c r="R86" s="9" t="s">
        <v>18</v>
      </c>
      <c r="S86" s="9" t="s">
        <v>19</v>
      </c>
      <c r="T86" s="9" t="s">
        <v>20</v>
      </c>
      <c r="U86" s="9" t="s">
        <v>24</v>
      </c>
      <c r="V86" s="9" t="s">
        <v>25</v>
      </c>
      <c r="W86" s="9" t="s">
        <v>26</v>
      </c>
      <c r="X86" s="9" t="s">
        <v>27</v>
      </c>
      <c r="Y86" s="9" t="s">
        <v>28</v>
      </c>
      <c r="Z86" s="9" t="s">
        <v>29</v>
      </c>
      <c r="AA86" s="9" t="s">
        <v>30</v>
      </c>
      <c r="AB86" s="9" t="s">
        <v>31</v>
      </c>
    </row>
    <row r="87" customFormat="false" ht="16.5" hidden="false" customHeight="false" outlineLevel="0" collapsed="false">
      <c r="D87" s="32"/>
      <c r="E87" s="32"/>
      <c r="F87" s="32"/>
      <c r="G87" s="32"/>
      <c r="H87" s="20" t="n">
        <f aca="false">H84</f>
        <v>8736</v>
      </c>
      <c r="I87" s="20" t="n">
        <f aca="false">I84+15</f>
        <v>611</v>
      </c>
      <c r="J87" s="20" t="n">
        <f aca="false">J84+8</f>
        <v>1057</v>
      </c>
      <c r="K87" s="20" t="n">
        <f aca="false">K84+15</f>
        <v>245</v>
      </c>
      <c r="L87" s="20" t="n">
        <f aca="false">L84+7</f>
        <v>79</v>
      </c>
      <c r="M87" s="20" t="n">
        <f aca="false">M84</f>
        <v>980</v>
      </c>
      <c r="N87" s="20" t="n">
        <f aca="false">N84</f>
        <v>0</v>
      </c>
      <c r="O87" s="20" t="n">
        <f aca="false">O84</f>
        <v>0</v>
      </c>
      <c r="P87" s="20" t="n">
        <f aca="false">P84</f>
        <v>1651</v>
      </c>
      <c r="Q87" s="20" t="n">
        <f aca="false">Q84</f>
        <v>50</v>
      </c>
      <c r="R87" s="20" t="n">
        <f aca="false">R84</f>
        <v>416</v>
      </c>
      <c r="S87" s="20" t="n">
        <f aca="false">S84</f>
        <v>0</v>
      </c>
      <c r="T87" s="20" t="n">
        <f aca="false">T84</f>
        <v>0</v>
      </c>
      <c r="U87" s="20" t="n">
        <f aca="false">X66</f>
        <v>0</v>
      </c>
      <c r="V87" s="20" t="n">
        <f aca="false">Y66</f>
        <v>0</v>
      </c>
      <c r="W87" s="20" t="n">
        <f aca="false">Z66</f>
        <v>0</v>
      </c>
      <c r="X87" s="20" t="n">
        <f aca="false">AA66</f>
        <v>0</v>
      </c>
      <c r="Y87" s="20" t="n">
        <f aca="false">AB66</f>
        <v>0</v>
      </c>
      <c r="Z87" s="20" t="n">
        <f aca="false">AC84</f>
        <v>1</v>
      </c>
      <c r="AA87" s="20" t="n">
        <f aca="false">AD84</f>
        <v>349</v>
      </c>
      <c r="AB87" s="20" t="n">
        <f aca="false">SUM(I87:AA87)</f>
        <v>5439</v>
      </c>
    </row>
    <row r="88" customFormat="false" ht="16.5" hidden="false" customHeight="false" outlineLevel="0" collapsed="false">
      <c r="F88" s="3"/>
      <c r="G88" s="3"/>
    </row>
    <row r="89" customFormat="false" ht="30.75" hidden="false" customHeight="true" outlineLevel="0" collapsed="false">
      <c r="C89" s="29" t="s">
        <v>69</v>
      </c>
      <c r="D89" s="32" t="s">
        <v>70</v>
      </c>
      <c r="E89" s="32"/>
      <c r="F89" s="32"/>
      <c r="G89" s="32"/>
      <c r="H89" s="33" t="s">
        <v>8</v>
      </c>
      <c r="I89" s="34" t="s">
        <v>71</v>
      </c>
      <c r="J89" s="34"/>
      <c r="K89" s="34" t="s">
        <v>72</v>
      </c>
      <c r="L89" s="34"/>
      <c r="M89" s="9" t="s">
        <v>13</v>
      </c>
      <c r="N89" s="9" t="s">
        <v>14</v>
      </c>
      <c r="O89" s="9" t="s">
        <v>15</v>
      </c>
      <c r="P89" s="9" t="s">
        <v>16</v>
      </c>
      <c r="Q89" s="9" t="s">
        <v>17</v>
      </c>
      <c r="R89" s="9" t="s">
        <v>18</v>
      </c>
      <c r="S89" s="9" t="s">
        <v>19</v>
      </c>
      <c r="T89" s="9" t="s">
        <v>20</v>
      </c>
      <c r="U89" s="9" t="s">
        <v>24</v>
      </c>
      <c r="V89" s="9" t="s">
        <v>25</v>
      </c>
      <c r="W89" s="9" t="s">
        <v>26</v>
      </c>
      <c r="X89" s="9" t="s">
        <v>27</v>
      </c>
      <c r="Y89" s="9" t="s">
        <v>28</v>
      </c>
      <c r="Z89" s="9" t="s">
        <v>29</v>
      </c>
      <c r="AA89" s="9" t="s">
        <v>30</v>
      </c>
      <c r="AB89" s="9" t="s">
        <v>31</v>
      </c>
    </row>
    <row r="90" customFormat="false" ht="16.5" hidden="false" customHeight="false" outlineLevel="0" collapsed="false">
      <c r="D90" s="32"/>
      <c r="E90" s="32"/>
      <c r="F90" s="32"/>
      <c r="G90" s="32"/>
      <c r="H90" s="20" t="n">
        <f aca="false">H84</f>
        <v>8736</v>
      </c>
      <c r="I90" s="35" t="n">
        <f aca="false">I87+K87</f>
        <v>856</v>
      </c>
      <c r="J90" s="35"/>
      <c r="K90" s="35" t="n">
        <f aca="false">J87+L87</f>
        <v>1136</v>
      </c>
      <c r="L90" s="35"/>
      <c r="M90" s="20" t="n">
        <f aca="false">M87</f>
        <v>980</v>
      </c>
      <c r="N90" s="20" t="s">
        <v>148</v>
      </c>
      <c r="O90" s="20" t="s">
        <v>148</v>
      </c>
      <c r="P90" s="20" t="n">
        <f aca="false">P87</f>
        <v>1651</v>
      </c>
      <c r="Q90" s="20" t="n">
        <f aca="false">Q87</f>
        <v>50</v>
      </c>
      <c r="R90" s="20" t="n">
        <f aca="false">R87</f>
        <v>416</v>
      </c>
      <c r="S90" s="20" t="s">
        <v>148</v>
      </c>
      <c r="T90" s="20" t="s">
        <v>148</v>
      </c>
      <c r="U90" s="20" t="s">
        <v>148</v>
      </c>
      <c r="V90" s="20" t="s">
        <v>148</v>
      </c>
      <c r="W90" s="20" t="s">
        <v>148</v>
      </c>
      <c r="X90" s="20" t="s">
        <v>148</v>
      </c>
      <c r="Y90" s="20" t="s">
        <v>148</v>
      </c>
      <c r="Z90" s="20" t="n">
        <f aca="false">Z87</f>
        <v>1</v>
      </c>
      <c r="AA90" s="20" t="n">
        <f aca="false">AA87</f>
        <v>349</v>
      </c>
      <c r="AB90" s="20" t="n">
        <f aca="false">SUM(I90:AA90)</f>
        <v>5439</v>
      </c>
    </row>
  </sheetData>
  <mergeCells count="28">
    <mergeCell ref="D32:E32"/>
    <mergeCell ref="D34:G35"/>
    <mergeCell ref="D37:G38"/>
    <mergeCell ref="I37:J37"/>
    <mergeCell ref="K37:L37"/>
    <mergeCell ref="I38:J38"/>
    <mergeCell ref="K38:L38"/>
    <mergeCell ref="D44:E44"/>
    <mergeCell ref="D46:G47"/>
    <mergeCell ref="D49:G50"/>
    <mergeCell ref="I49:J49"/>
    <mergeCell ref="K49:L49"/>
    <mergeCell ref="I50:J50"/>
    <mergeCell ref="K50:L50"/>
    <mergeCell ref="D56:E56"/>
    <mergeCell ref="D58:G59"/>
    <mergeCell ref="D61:G62"/>
    <mergeCell ref="I61:J61"/>
    <mergeCell ref="K61:L61"/>
    <mergeCell ref="I62:J62"/>
    <mergeCell ref="K62:L62"/>
    <mergeCell ref="D84:E84"/>
    <mergeCell ref="D86:G87"/>
    <mergeCell ref="D89:G90"/>
    <mergeCell ref="I89:J89"/>
    <mergeCell ref="K89:L89"/>
    <mergeCell ref="I90:J90"/>
    <mergeCell ref="K90:L9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9" activePane="bottomLeft" state="frozen"/>
      <selection pane="topLeft" activeCell="A1" activeCellId="0" sqref="A1"/>
      <selection pane="bottomLeft" activeCell="N153" activeCellId="0" sqref="N153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.99"/>
    <col collapsed="false" customWidth="true" hidden="false" outlineLevel="0" max="2" min="2" style="0" width="5.01"/>
    <col collapsed="false" customWidth="true" hidden="false" outlineLevel="0" max="3" min="3" style="0" width="4.14"/>
    <col collapsed="false" customWidth="true" hidden="false" outlineLevel="0" max="4" min="4" style="0" width="30.14"/>
    <col collapsed="false" customWidth="true" hidden="false" outlineLevel="0" max="5" min="5" style="0" width="4.14"/>
    <col collapsed="false" customWidth="true" hidden="false" outlineLevel="0" max="6" min="6" style="0" width="6.15"/>
    <col collapsed="false" customWidth="true" hidden="false" outlineLevel="0" max="7" min="7" style="0" width="13.43"/>
    <col collapsed="false" customWidth="true" hidden="false" outlineLevel="0" max="8" min="8" style="0" width="5.86"/>
    <col collapsed="false" customWidth="true" hidden="false" outlineLevel="0" max="10" min="9" style="0" width="8"/>
    <col collapsed="false" customWidth="true" hidden="false" outlineLevel="0" max="11" min="11" style="0" width="7"/>
    <col collapsed="false" customWidth="true" hidden="false" outlineLevel="0" max="12" min="12" style="0" width="6.86"/>
    <col collapsed="false" customWidth="true" hidden="false" outlineLevel="0" max="16" min="13" style="0" width="5.01"/>
    <col collapsed="false" customWidth="true" hidden="false" outlineLevel="0" max="17" min="17" style="0" width="4.29"/>
    <col collapsed="false" customWidth="true" hidden="false" outlineLevel="0" max="18" min="18" style="0" width="7.71"/>
    <col collapsed="false" customWidth="true" hidden="false" outlineLevel="0" max="19" min="19" style="0" width="4.14"/>
    <col collapsed="false" customWidth="true" hidden="false" outlineLevel="0" max="20" min="20" style="0" width="4.29"/>
    <col collapsed="false" customWidth="true" hidden="false" outlineLevel="0" max="21" min="21" style="0" width="8"/>
    <col collapsed="false" customWidth="true" hidden="false" outlineLevel="0" max="22" min="22" style="0" width="8.57"/>
    <col collapsed="false" customWidth="true" hidden="false" outlineLevel="0" max="23" min="23" style="0" width="8"/>
    <col collapsed="false" customWidth="true" hidden="false" outlineLevel="0" max="26" min="24" style="0" width="5.57"/>
    <col collapsed="false" customWidth="true" hidden="false" outlineLevel="0" max="27" min="27" style="0" width="6.57"/>
    <col collapsed="false" customWidth="true" hidden="false" outlineLevel="0" max="28" min="28" style="0" width="9.71"/>
    <col collapsed="false" customWidth="true" hidden="false" outlineLevel="0" max="29" min="29" style="0" width="4.43"/>
    <col collapsed="false" customWidth="true" hidden="false" outlineLevel="0" max="30" min="30" style="0" width="6.57"/>
    <col collapsed="false" customWidth="true" hidden="false" outlineLevel="0" max="31" min="31" style="0" width="9.71"/>
  </cols>
  <sheetData>
    <row r="1" s="1" customFormat="true" ht="16.5" hidden="false" customHeight="false" outlineLevel="0" collapsed="false">
      <c r="A1" s="5" t="s">
        <v>1</v>
      </c>
      <c r="B1" s="6" t="s">
        <v>2</v>
      </c>
      <c r="C1" s="7" t="s">
        <v>3</v>
      </c>
      <c r="D1" s="5" t="s">
        <v>4</v>
      </c>
      <c r="E1" s="5" t="s">
        <v>5</v>
      </c>
      <c r="F1" s="8" t="s">
        <v>6</v>
      </c>
      <c r="G1" s="8" t="s">
        <v>7</v>
      </c>
      <c r="H1" s="8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21</v>
      </c>
      <c r="V1" s="10" t="s">
        <v>22</v>
      </c>
      <c r="W1" s="10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</row>
    <row r="2" s="1" customFormat="true" ht="16.5" hidden="false" customHeight="true" outlineLevel="0" collapsed="false">
      <c r="A2" s="11" t="n">
        <v>1</v>
      </c>
      <c r="B2" s="12" t="n">
        <v>22</v>
      </c>
      <c r="C2" s="393" t="n">
        <v>56</v>
      </c>
      <c r="D2" s="394" t="s">
        <v>661</v>
      </c>
      <c r="E2" s="394" t="s">
        <v>661</v>
      </c>
      <c r="F2" s="395" t="n">
        <v>396</v>
      </c>
      <c r="G2" s="396" t="s">
        <v>33</v>
      </c>
      <c r="H2" s="12" t="n">
        <v>731</v>
      </c>
      <c r="I2" s="20" t="n">
        <v>0</v>
      </c>
      <c r="J2" s="20" t="n">
        <v>147</v>
      </c>
      <c r="K2" s="20" t="n">
        <v>6</v>
      </c>
      <c r="L2" s="20" t="n">
        <v>2</v>
      </c>
      <c r="M2" s="20" t="n">
        <v>85</v>
      </c>
      <c r="N2" s="20" t="n">
        <v>71</v>
      </c>
      <c r="O2" s="20" t="n">
        <v>130</v>
      </c>
      <c r="P2" s="20" t="n">
        <v>2</v>
      </c>
      <c r="Q2" s="20"/>
      <c r="R2" s="20" t="n">
        <v>123</v>
      </c>
      <c r="S2" s="20"/>
      <c r="T2" s="20"/>
      <c r="U2" s="38" t="n">
        <v>0</v>
      </c>
      <c r="V2" s="38" t="n">
        <v>0</v>
      </c>
      <c r="W2" s="38"/>
      <c r="X2" s="20"/>
      <c r="Y2" s="20"/>
      <c r="Z2" s="20"/>
      <c r="AA2" s="20"/>
      <c r="AB2" s="20"/>
      <c r="AC2" s="20" t="n">
        <v>0</v>
      </c>
      <c r="AD2" s="20" t="n">
        <v>15</v>
      </c>
      <c r="AE2" s="20" t="n">
        <f aca="false">SUM(I2:AD2)</f>
        <v>581</v>
      </c>
    </row>
    <row r="3" s="1" customFormat="true" ht="16.5" hidden="false" customHeight="true" outlineLevel="0" collapsed="false">
      <c r="A3" s="11" t="n">
        <v>2</v>
      </c>
      <c r="B3" s="12" t="n">
        <v>22</v>
      </c>
      <c r="C3" s="397" t="n">
        <v>56</v>
      </c>
      <c r="D3" s="398" t="s">
        <v>661</v>
      </c>
      <c r="E3" s="398" t="s">
        <v>662</v>
      </c>
      <c r="F3" s="399" t="n">
        <v>396</v>
      </c>
      <c r="G3" s="400" t="s">
        <v>62</v>
      </c>
      <c r="H3" s="12" t="n">
        <v>336</v>
      </c>
      <c r="I3" s="20" t="n">
        <v>0</v>
      </c>
      <c r="J3" s="20" t="n">
        <v>45</v>
      </c>
      <c r="K3" s="20" t="n">
        <v>0</v>
      </c>
      <c r="L3" s="20" t="n">
        <v>0</v>
      </c>
      <c r="M3" s="20" t="n">
        <v>22</v>
      </c>
      <c r="N3" s="20" t="n">
        <v>112</v>
      </c>
      <c r="O3" s="20" t="n">
        <v>62</v>
      </c>
      <c r="P3" s="20" t="n">
        <v>3</v>
      </c>
      <c r="Q3" s="20"/>
      <c r="R3" s="20" t="n">
        <v>33</v>
      </c>
      <c r="S3" s="20"/>
      <c r="T3" s="20"/>
      <c r="U3" s="38" t="n">
        <v>0</v>
      </c>
      <c r="V3" s="38" t="n">
        <v>1</v>
      </c>
      <c r="W3" s="38"/>
      <c r="X3" s="20"/>
      <c r="Y3" s="20"/>
      <c r="Z3" s="20"/>
      <c r="AA3" s="20"/>
      <c r="AB3" s="20"/>
      <c r="AC3" s="20" t="n">
        <v>0</v>
      </c>
      <c r="AD3" s="20" t="n">
        <v>12</v>
      </c>
      <c r="AE3" s="20" t="n">
        <f aca="false">SUM(I3:AD3)</f>
        <v>290</v>
      </c>
    </row>
    <row r="4" s="1" customFormat="true" ht="16.5" hidden="false" customHeight="false" outlineLevel="0" collapsed="false">
      <c r="C4" s="29" t="s">
        <v>65</v>
      </c>
      <c r="D4" s="30" t="s">
        <v>66</v>
      </c>
      <c r="E4" s="30"/>
      <c r="F4" s="30"/>
      <c r="G4" s="30"/>
      <c r="H4" s="31" t="n">
        <f aca="false">SUM(H2:H3)</f>
        <v>1067</v>
      </c>
      <c r="I4" s="31" t="n">
        <f aca="false">SUM(I2:I3)</f>
        <v>0</v>
      </c>
      <c r="J4" s="31" t="n">
        <f aca="false">SUM(J2:J3)</f>
        <v>192</v>
      </c>
      <c r="K4" s="31" t="n">
        <f aca="false">SUM(K2:K3)</f>
        <v>6</v>
      </c>
      <c r="L4" s="31" t="n">
        <f aca="false">SUM(L2:L3)</f>
        <v>2</v>
      </c>
      <c r="M4" s="31" t="n">
        <f aca="false">SUM(M2:M3)</f>
        <v>107</v>
      </c>
      <c r="N4" s="31" t="n">
        <f aca="false">SUM(N2:N3)</f>
        <v>183</v>
      </c>
      <c r="O4" s="31" t="n">
        <f aca="false">SUM(O2:O3)</f>
        <v>192</v>
      </c>
      <c r="P4" s="31" t="n">
        <f aca="false">SUM(P2:P3)</f>
        <v>5</v>
      </c>
      <c r="Q4" s="31" t="n">
        <f aca="false">SUM(Q2:Q3)</f>
        <v>0</v>
      </c>
      <c r="R4" s="31" t="n">
        <f aca="false">SUM(R2:R3)</f>
        <v>156</v>
      </c>
      <c r="S4" s="31" t="n">
        <f aca="false">SUM(S2:S3)</f>
        <v>0</v>
      </c>
      <c r="T4" s="31" t="n">
        <f aca="false">SUM(T2:T3)</f>
        <v>0</v>
      </c>
      <c r="U4" s="31" t="n">
        <f aca="false">SUM(U2:U3)</f>
        <v>0</v>
      </c>
      <c r="V4" s="31" t="n">
        <f aca="false">SUM(V2:V3)</f>
        <v>1</v>
      </c>
      <c r="W4" s="31" t="n">
        <f aca="false">SUM(W2:W3)</f>
        <v>0</v>
      </c>
      <c r="X4" s="31" t="n">
        <f aca="false">SUM(X2:X3)</f>
        <v>0</v>
      </c>
      <c r="Y4" s="31" t="n">
        <f aca="false">SUM(Y2:Y3)</f>
        <v>0</v>
      </c>
      <c r="Z4" s="31" t="n">
        <f aca="false">SUM(Z2:Z3)</f>
        <v>0</v>
      </c>
      <c r="AA4" s="31" t="n">
        <f aca="false">SUM(AA2:AA3)</f>
        <v>0</v>
      </c>
      <c r="AB4" s="31" t="n">
        <f aca="false">SUM(AB2:AB3)</f>
        <v>0</v>
      </c>
      <c r="AC4" s="31" t="n">
        <f aca="false">SUM(AC2:AC3)</f>
        <v>0</v>
      </c>
      <c r="AD4" s="31" t="n">
        <f aca="false">SUM(AD2:AD3)</f>
        <v>27</v>
      </c>
      <c r="AE4" s="31" t="n">
        <f aca="false">SUM(AE2:AE3)</f>
        <v>871</v>
      </c>
    </row>
    <row r="5" s="1" customFormat="true" ht="16.5" hidden="false" customHeight="false" outlineLevel="0" collapsed="false">
      <c r="F5" s="3"/>
      <c r="G5" s="3"/>
      <c r="U5" s="1" t="n">
        <f aca="false">U4/2</f>
        <v>0</v>
      </c>
      <c r="V5" s="1" t="n">
        <f aca="false">V4/2</f>
        <v>0.5</v>
      </c>
    </row>
    <row r="6" s="1" customFormat="true" ht="16.5" hidden="false" customHeight="true" outlineLevel="0" collapsed="false">
      <c r="C6" s="29" t="s">
        <v>67</v>
      </c>
      <c r="D6" s="32" t="s">
        <v>68</v>
      </c>
      <c r="E6" s="32"/>
      <c r="F6" s="32"/>
      <c r="G6" s="32"/>
      <c r="H6" s="33" t="s">
        <v>8</v>
      </c>
      <c r="I6" s="9" t="s">
        <v>9</v>
      </c>
      <c r="J6" s="9" t="s">
        <v>10</v>
      </c>
      <c r="K6" s="9" t="s">
        <v>11</v>
      </c>
      <c r="L6" s="9" t="s">
        <v>12</v>
      </c>
      <c r="M6" s="9" t="s">
        <v>13</v>
      </c>
      <c r="N6" s="9" t="s">
        <v>14</v>
      </c>
      <c r="O6" s="9" t="s">
        <v>15</v>
      </c>
      <c r="P6" s="9" t="s">
        <v>16</v>
      </c>
      <c r="Q6" s="9" t="s">
        <v>17</v>
      </c>
      <c r="R6" s="9" t="s">
        <v>18</v>
      </c>
      <c r="S6" s="9" t="s">
        <v>19</v>
      </c>
      <c r="T6" s="9" t="s">
        <v>20</v>
      </c>
      <c r="U6" s="9" t="s">
        <v>24</v>
      </c>
      <c r="V6" s="9" t="s">
        <v>25</v>
      </c>
      <c r="W6" s="9" t="s">
        <v>26</v>
      </c>
      <c r="X6" s="9" t="s">
        <v>27</v>
      </c>
      <c r="Y6" s="9" t="s">
        <v>28</v>
      </c>
      <c r="Z6" s="9" t="s">
        <v>29</v>
      </c>
      <c r="AA6" s="9" t="s">
        <v>30</v>
      </c>
      <c r="AB6" s="9" t="s">
        <v>31</v>
      </c>
    </row>
    <row r="7" s="1" customFormat="true" ht="16.5" hidden="false" customHeight="false" outlineLevel="0" collapsed="false">
      <c r="D7" s="32"/>
      <c r="E7" s="32"/>
      <c r="F7" s="32"/>
      <c r="G7" s="32"/>
      <c r="H7" s="20" t="n">
        <f aca="false">H4</f>
        <v>1067</v>
      </c>
      <c r="I7" s="20" t="n">
        <f aca="false">I4</f>
        <v>0</v>
      </c>
      <c r="J7" s="20" t="n">
        <f aca="false">J4+1</f>
        <v>193</v>
      </c>
      <c r="K7" s="20" t="n">
        <f aca="false">K4</f>
        <v>6</v>
      </c>
      <c r="L7" s="20" t="n">
        <f aca="false">L4</f>
        <v>2</v>
      </c>
      <c r="M7" s="20" t="n">
        <f aca="false">M4</f>
        <v>107</v>
      </c>
      <c r="N7" s="20" t="n">
        <f aca="false">N4</f>
        <v>183</v>
      </c>
      <c r="O7" s="20" t="n">
        <f aca="false">O4</f>
        <v>192</v>
      </c>
      <c r="P7" s="20" t="n">
        <f aca="false">P4</f>
        <v>5</v>
      </c>
      <c r="Q7" s="20" t="n">
        <f aca="false">Q4</f>
        <v>0</v>
      </c>
      <c r="R7" s="20" t="n">
        <f aca="false">R4</f>
        <v>156</v>
      </c>
      <c r="S7" s="20" t="n">
        <f aca="false">S4</f>
        <v>0</v>
      </c>
      <c r="T7" s="20" t="n">
        <f aca="false">T4</f>
        <v>0</v>
      </c>
      <c r="U7" s="20" t="n">
        <f aca="false">X4</f>
        <v>0</v>
      </c>
      <c r="V7" s="20" t="n">
        <f aca="false">Y4</f>
        <v>0</v>
      </c>
      <c r="W7" s="20" t="n">
        <f aca="false">Z4</f>
        <v>0</v>
      </c>
      <c r="X7" s="20" t="n">
        <f aca="false">AA4</f>
        <v>0</v>
      </c>
      <c r="Y7" s="20" t="n">
        <f aca="false">AB4</f>
        <v>0</v>
      </c>
      <c r="Z7" s="20" t="n">
        <f aca="false">AC4</f>
        <v>0</v>
      </c>
      <c r="AA7" s="20" t="n">
        <f aca="false">AD4</f>
        <v>27</v>
      </c>
      <c r="AB7" s="20" t="n">
        <f aca="false">SUM(I7:AA7)</f>
        <v>871</v>
      </c>
    </row>
    <row r="8" s="1" customFormat="true" ht="16.5" hidden="false" customHeight="false" outlineLevel="0" collapsed="false">
      <c r="F8" s="3"/>
      <c r="G8" s="3"/>
    </row>
    <row r="9" s="1" customFormat="true" ht="30.75" hidden="false" customHeight="true" outlineLevel="0" collapsed="false">
      <c r="C9" s="29" t="s">
        <v>69</v>
      </c>
      <c r="D9" s="32" t="s">
        <v>70</v>
      </c>
      <c r="E9" s="32"/>
      <c r="F9" s="32"/>
      <c r="G9" s="32"/>
      <c r="H9" s="33" t="s">
        <v>8</v>
      </c>
      <c r="I9" s="34" t="s">
        <v>71</v>
      </c>
      <c r="J9" s="34"/>
      <c r="K9" s="34" t="s">
        <v>72</v>
      </c>
      <c r="L9" s="34"/>
      <c r="M9" s="9" t="s">
        <v>13</v>
      </c>
      <c r="N9" s="9" t="s">
        <v>14</v>
      </c>
      <c r="O9" s="9" t="s">
        <v>15</v>
      </c>
      <c r="P9" s="9" t="s">
        <v>16</v>
      </c>
      <c r="Q9" s="9" t="s">
        <v>17</v>
      </c>
      <c r="R9" s="9" t="s">
        <v>18</v>
      </c>
      <c r="S9" s="9" t="s">
        <v>19</v>
      </c>
      <c r="T9" s="9" t="s">
        <v>20</v>
      </c>
      <c r="U9" s="9" t="s">
        <v>24</v>
      </c>
      <c r="V9" s="9" t="s">
        <v>25</v>
      </c>
      <c r="W9" s="9" t="s">
        <v>26</v>
      </c>
      <c r="X9" s="9" t="s">
        <v>27</v>
      </c>
      <c r="Y9" s="9" t="s">
        <v>28</v>
      </c>
      <c r="Z9" s="9" t="s">
        <v>29</v>
      </c>
      <c r="AA9" s="9" t="s">
        <v>30</v>
      </c>
      <c r="AB9" s="9" t="s">
        <v>31</v>
      </c>
    </row>
    <row r="10" s="1" customFormat="true" ht="16.5" hidden="false" customHeight="false" outlineLevel="0" collapsed="false">
      <c r="D10" s="32"/>
      <c r="E10" s="32"/>
      <c r="F10" s="32"/>
      <c r="G10" s="32"/>
      <c r="H10" s="20" t="n">
        <f aca="false">H4</f>
        <v>1067</v>
      </c>
      <c r="I10" s="35" t="n">
        <f aca="false">I7+K7</f>
        <v>6</v>
      </c>
      <c r="J10" s="35"/>
      <c r="K10" s="35" t="n">
        <f aca="false">J7+L7</f>
        <v>195</v>
      </c>
      <c r="L10" s="35"/>
      <c r="M10" s="20" t="n">
        <f aca="false">M7</f>
        <v>107</v>
      </c>
      <c r="N10" s="20" t="n">
        <f aca="false">N7</f>
        <v>183</v>
      </c>
      <c r="O10" s="20" t="n">
        <f aca="false">O7</f>
        <v>192</v>
      </c>
      <c r="P10" s="20" t="n">
        <f aca="false">P7</f>
        <v>5</v>
      </c>
      <c r="Q10" s="20" t="s">
        <v>148</v>
      </c>
      <c r="R10" s="20" t="n">
        <f aca="false">R7</f>
        <v>156</v>
      </c>
      <c r="S10" s="20" t="s">
        <v>148</v>
      </c>
      <c r="T10" s="20" t="s">
        <v>148</v>
      </c>
      <c r="U10" s="20" t="s">
        <v>148</v>
      </c>
      <c r="V10" s="20" t="s">
        <v>148</v>
      </c>
      <c r="W10" s="20" t="s">
        <v>148</v>
      </c>
      <c r="X10" s="20" t="s">
        <v>148</v>
      </c>
      <c r="Y10" s="20" t="s">
        <v>148</v>
      </c>
      <c r="Z10" s="20" t="n">
        <f aca="false">Z7</f>
        <v>0</v>
      </c>
      <c r="AA10" s="20" t="n">
        <f aca="false">AA7</f>
        <v>27</v>
      </c>
      <c r="AB10" s="20" t="n">
        <f aca="false">SUM(I10:AA10)</f>
        <v>871</v>
      </c>
    </row>
    <row r="12" customFormat="false" ht="15" hidden="false" customHeight="false" outlineLevel="0" collapsed="false">
      <c r="A12" s="5"/>
      <c r="B12" s="5"/>
      <c r="C12" s="5"/>
      <c r="D12" s="5"/>
      <c r="E12" s="5"/>
      <c r="F12" s="5"/>
      <c r="G12" s="5"/>
      <c r="H12" s="5"/>
    </row>
    <row r="13" s="1" customFormat="true" ht="16.5" hidden="false" customHeight="true" outlineLevel="0" collapsed="false">
      <c r="A13" s="11" t="n">
        <v>3</v>
      </c>
      <c r="B13" s="12" t="n">
        <v>22</v>
      </c>
      <c r="C13" s="397" t="n">
        <v>69</v>
      </c>
      <c r="D13" s="398" t="s">
        <v>663</v>
      </c>
      <c r="E13" s="398" t="s">
        <v>663</v>
      </c>
      <c r="F13" s="399" t="n">
        <v>633</v>
      </c>
      <c r="G13" s="401" t="s">
        <v>33</v>
      </c>
      <c r="H13" s="12" t="n">
        <v>567</v>
      </c>
      <c r="I13" s="20" t="n">
        <v>2</v>
      </c>
      <c r="J13" s="20" t="n">
        <v>185</v>
      </c>
      <c r="K13" s="20" t="n">
        <v>219</v>
      </c>
      <c r="L13" s="20" t="n">
        <v>2</v>
      </c>
      <c r="M13" s="20" t="n">
        <v>0</v>
      </c>
      <c r="N13" s="20"/>
      <c r="O13" s="20"/>
      <c r="P13" s="20"/>
      <c r="Q13" s="20"/>
      <c r="R13" s="20" t="n">
        <v>10</v>
      </c>
      <c r="S13" s="20"/>
      <c r="T13" s="20"/>
      <c r="U13" s="38" t="n">
        <v>3</v>
      </c>
      <c r="V13" s="38" t="n">
        <v>5</v>
      </c>
      <c r="W13" s="38"/>
      <c r="X13" s="20"/>
      <c r="Y13" s="20"/>
      <c r="Z13" s="20"/>
      <c r="AA13" s="20"/>
      <c r="AB13" s="20"/>
      <c r="AC13" s="20" t="n">
        <v>0</v>
      </c>
      <c r="AD13" s="20" t="n">
        <v>4</v>
      </c>
      <c r="AE13" s="20" t="n">
        <f aca="false">SUM(I13:AD13)</f>
        <v>430</v>
      </c>
    </row>
    <row r="14" s="1" customFormat="true" ht="16.5" hidden="false" customHeight="true" outlineLevel="0" collapsed="false">
      <c r="A14" s="11" t="n">
        <v>4</v>
      </c>
      <c r="B14" s="12" t="n">
        <v>22</v>
      </c>
      <c r="C14" s="397" t="n">
        <v>69</v>
      </c>
      <c r="D14" s="398" t="s">
        <v>663</v>
      </c>
      <c r="E14" s="398" t="s">
        <v>663</v>
      </c>
      <c r="F14" s="399" t="n">
        <v>633</v>
      </c>
      <c r="G14" s="401" t="s">
        <v>34</v>
      </c>
      <c r="H14" s="12" t="n">
        <v>567</v>
      </c>
      <c r="I14" s="20" t="n">
        <v>3</v>
      </c>
      <c r="J14" s="20" t="n">
        <v>163</v>
      </c>
      <c r="K14" s="20" t="n">
        <v>240</v>
      </c>
      <c r="L14" s="20" t="n">
        <v>0</v>
      </c>
      <c r="M14" s="20" t="n">
        <v>2</v>
      </c>
      <c r="N14" s="20"/>
      <c r="O14" s="20"/>
      <c r="P14" s="20"/>
      <c r="Q14" s="20"/>
      <c r="R14" s="20" t="n">
        <v>23</v>
      </c>
      <c r="S14" s="20"/>
      <c r="T14" s="20"/>
      <c r="U14" s="38" t="n">
        <v>0</v>
      </c>
      <c r="V14" s="38" t="n">
        <v>2</v>
      </c>
      <c r="W14" s="38"/>
      <c r="X14" s="20"/>
      <c r="Y14" s="20"/>
      <c r="Z14" s="20"/>
      <c r="AA14" s="20"/>
      <c r="AB14" s="20"/>
      <c r="AC14" s="20" t="n">
        <v>0</v>
      </c>
      <c r="AD14" s="20" t="n">
        <v>5</v>
      </c>
      <c r="AE14" s="20" t="n">
        <f aca="false">SUM(I14:AD14)</f>
        <v>438</v>
      </c>
    </row>
    <row r="15" s="1" customFormat="true" ht="16.5" hidden="false" customHeight="true" outlineLevel="0" collapsed="false">
      <c r="A15" s="11" t="n">
        <v>5</v>
      </c>
      <c r="B15" s="12" t="n">
        <v>22</v>
      </c>
      <c r="C15" s="397" t="n">
        <v>69</v>
      </c>
      <c r="D15" s="398" t="s">
        <v>663</v>
      </c>
      <c r="E15" s="398" t="s">
        <v>663</v>
      </c>
      <c r="F15" s="399" t="n">
        <v>634</v>
      </c>
      <c r="G15" s="402" t="s">
        <v>33</v>
      </c>
      <c r="H15" s="12" t="n">
        <v>496</v>
      </c>
      <c r="I15" s="20" t="n">
        <v>3</v>
      </c>
      <c r="J15" s="20" t="n">
        <v>132</v>
      </c>
      <c r="K15" s="20" t="n">
        <v>214</v>
      </c>
      <c r="L15" s="20" t="n">
        <v>0</v>
      </c>
      <c r="M15" s="20" t="n">
        <v>2</v>
      </c>
      <c r="N15" s="20"/>
      <c r="O15" s="20"/>
      <c r="P15" s="20"/>
      <c r="Q15" s="20"/>
      <c r="R15" s="20" t="n">
        <v>29</v>
      </c>
      <c r="S15" s="20"/>
      <c r="T15" s="20"/>
      <c r="U15" s="38" t="n">
        <v>1</v>
      </c>
      <c r="V15" s="38" t="n">
        <v>3</v>
      </c>
      <c r="W15" s="38"/>
      <c r="X15" s="20"/>
      <c r="Y15" s="20"/>
      <c r="Z15" s="20"/>
      <c r="AA15" s="20"/>
      <c r="AB15" s="20"/>
      <c r="AC15" s="20" t="n">
        <v>0</v>
      </c>
      <c r="AD15" s="20" t="n">
        <v>6</v>
      </c>
      <c r="AE15" s="20" t="n">
        <f aca="false">SUM(I15:AD15)</f>
        <v>390</v>
      </c>
    </row>
    <row r="16" s="1" customFormat="true" ht="16.5" hidden="false" customHeight="true" outlineLevel="0" collapsed="false">
      <c r="A16" s="11" t="n">
        <v>6</v>
      </c>
      <c r="B16" s="12" t="n">
        <v>22</v>
      </c>
      <c r="C16" s="397" t="n">
        <v>69</v>
      </c>
      <c r="D16" s="398" t="s">
        <v>663</v>
      </c>
      <c r="E16" s="398" t="s">
        <v>663</v>
      </c>
      <c r="F16" s="399" t="n">
        <v>634</v>
      </c>
      <c r="G16" s="402" t="s">
        <v>34</v>
      </c>
      <c r="H16" s="12" t="n">
        <v>496</v>
      </c>
      <c r="I16" s="20" t="n">
        <v>3</v>
      </c>
      <c r="J16" s="20" t="n">
        <v>130</v>
      </c>
      <c r="K16" s="20" t="n">
        <v>219</v>
      </c>
      <c r="L16" s="20" t="n">
        <v>1</v>
      </c>
      <c r="M16" s="20" t="n">
        <v>1</v>
      </c>
      <c r="N16" s="20"/>
      <c r="O16" s="20"/>
      <c r="P16" s="20"/>
      <c r="Q16" s="20"/>
      <c r="R16" s="20" t="n">
        <v>25</v>
      </c>
      <c r="S16" s="20"/>
      <c r="T16" s="20"/>
      <c r="U16" s="38" t="n">
        <v>3</v>
      </c>
      <c r="V16" s="38" t="n">
        <v>5</v>
      </c>
      <c r="W16" s="38"/>
      <c r="X16" s="20"/>
      <c r="Y16" s="20"/>
      <c r="Z16" s="20"/>
      <c r="AA16" s="20"/>
      <c r="AB16" s="20"/>
      <c r="AC16" s="20" t="n">
        <v>0</v>
      </c>
      <c r="AD16" s="20" t="n">
        <v>6</v>
      </c>
      <c r="AE16" s="20" t="n">
        <f aca="false">SUM(I16:AD16)</f>
        <v>393</v>
      </c>
    </row>
    <row r="17" s="1" customFormat="true" ht="16.5" hidden="false" customHeight="true" outlineLevel="0" collapsed="false">
      <c r="A17" s="11" t="n">
        <v>7</v>
      </c>
      <c r="B17" s="12" t="n">
        <v>22</v>
      </c>
      <c r="C17" s="403" t="n">
        <v>69</v>
      </c>
      <c r="D17" s="404" t="s">
        <v>663</v>
      </c>
      <c r="E17" s="404" t="s">
        <v>663</v>
      </c>
      <c r="F17" s="405" t="n">
        <v>635</v>
      </c>
      <c r="G17" s="406" t="s">
        <v>33</v>
      </c>
      <c r="H17" s="12" t="n">
        <v>646</v>
      </c>
      <c r="I17" s="20" t="n">
        <v>1</v>
      </c>
      <c r="J17" s="20" t="n">
        <v>216</v>
      </c>
      <c r="K17" s="20" t="n">
        <v>212</v>
      </c>
      <c r="L17" s="20" t="n">
        <v>3</v>
      </c>
      <c r="M17" s="20" t="n">
        <v>1</v>
      </c>
      <c r="N17" s="20"/>
      <c r="O17" s="20"/>
      <c r="P17" s="20"/>
      <c r="Q17" s="20"/>
      <c r="R17" s="20" t="n">
        <v>26</v>
      </c>
      <c r="S17" s="20"/>
      <c r="T17" s="20"/>
      <c r="U17" s="38" t="n">
        <v>4</v>
      </c>
      <c r="V17" s="38" t="n">
        <v>3</v>
      </c>
      <c r="W17" s="38"/>
      <c r="X17" s="20"/>
      <c r="Y17" s="20"/>
      <c r="Z17" s="20"/>
      <c r="AA17" s="20"/>
      <c r="AB17" s="20"/>
      <c r="AC17" s="20" t="n">
        <v>0</v>
      </c>
      <c r="AD17" s="20" t="n">
        <v>8</v>
      </c>
      <c r="AE17" s="20" t="n">
        <f aca="false">SUM(I17:AD17)</f>
        <v>474</v>
      </c>
    </row>
    <row r="18" s="1" customFormat="true" ht="16.5" hidden="false" customHeight="true" outlineLevel="0" collapsed="false">
      <c r="A18" s="11" t="n">
        <v>8</v>
      </c>
      <c r="B18" s="12" t="n">
        <v>22</v>
      </c>
      <c r="C18" s="397" t="n">
        <v>69</v>
      </c>
      <c r="D18" s="398" t="s">
        <v>663</v>
      </c>
      <c r="E18" s="398" t="s">
        <v>663</v>
      </c>
      <c r="F18" s="399" t="n">
        <v>636</v>
      </c>
      <c r="G18" s="402" t="s">
        <v>33</v>
      </c>
      <c r="H18" s="12" t="n">
        <v>415</v>
      </c>
      <c r="I18" s="20" t="n">
        <v>0</v>
      </c>
      <c r="J18" s="20" t="n">
        <v>110</v>
      </c>
      <c r="K18" s="20" t="n">
        <v>175</v>
      </c>
      <c r="L18" s="20" t="n">
        <v>0</v>
      </c>
      <c r="M18" s="20" t="n">
        <v>1</v>
      </c>
      <c r="N18" s="20"/>
      <c r="O18" s="20"/>
      <c r="P18" s="20"/>
      <c r="Q18" s="20"/>
      <c r="R18" s="20" t="n">
        <v>34</v>
      </c>
      <c r="S18" s="20"/>
      <c r="T18" s="20"/>
      <c r="U18" s="38" t="n">
        <v>0</v>
      </c>
      <c r="V18" s="38" t="n">
        <v>0</v>
      </c>
      <c r="W18" s="38"/>
      <c r="X18" s="20"/>
      <c r="Y18" s="20"/>
      <c r="Z18" s="20"/>
      <c r="AA18" s="20"/>
      <c r="AB18" s="20"/>
      <c r="AC18" s="20" t="n">
        <v>0</v>
      </c>
      <c r="AD18" s="20" t="n">
        <v>5</v>
      </c>
      <c r="AE18" s="20" t="n">
        <f aca="false">SUM(I18:AD18)</f>
        <v>325</v>
      </c>
    </row>
    <row r="19" s="1" customFormat="true" ht="16.5" hidden="false" customHeight="true" outlineLevel="0" collapsed="false">
      <c r="A19" s="11" t="n">
        <v>9</v>
      </c>
      <c r="B19" s="12" t="n">
        <v>22</v>
      </c>
      <c r="C19" s="397" t="n">
        <v>69</v>
      </c>
      <c r="D19" s="398" t="s">
        <v>663</v>
      </c>
      <c r="E19" s="398" t="s">
        <v>663</v>
      </c>
      <c r="F19" s="407" t="n">
        <v>636</v>
      </c>
      <c r="G19" s="408" t="s">
        <v>34</v>
      </c>
      <c r="H19" s="12" t="n">
        <v>414</v>
      </c>
      <c r="I19" s="20" t="n">
        <v>1</v>
      </c>
      <c r="J19" s="20" t="n">
        <v>120</v>
      </c>
      <c r="K19" s="20" t="n">
        <v>168</v>
      </c>
      <c r="L19" s="20" t="n">
        <v>1</v>
      </c>
      <c r="M19" s="20" t="n">
        <v>0</v>
      </c>
      <c r="N19" s="20"/>
      <c r="O19" s="20"/>
      <c r="P19" s="20"/>
      <c r="Q19" s="20"/>
      <c r="R19" s="20" t="n">
        <v>14</v>
      </c>
      <c r="S19" s="20"/>
      <c r="T19" s="20"/>
      <c r="U19" s="38" t="n">
        <v>2</v>
      </c>
      <c r="V19" s="38" t="n">
        <v>3</v>
      </c>
      <c r="W19" s="38"/>
      <c r="X19" s="20"/>
      <c r="Y19" s="20"/>
      <c r="Z19" s="20"/>
      <c r="AA19" s="20"/>
      <c r="AB19" s="20"/>
      <c r="AC19" s="20" t="n">
        <v>0</v>
      </c>
      <c r="AD19" s="20" t="n">
        <v>1</v>
      </c>
      <c r="AE19" s="20" t="n">
        <f aca="false">SUM(I19:AD19)</f>
        <v>310</v>
      </c>
    </row>
    <row r="20" s="1" customFormat="true" ht="16.5" hidden="false" customHeight="true" outlineLevel="0" collapsed="false">
      <c r="A20" s="11" t="n">
        <v>10</v>
      </c>
      <c r="B20" s="12" t="n">
        <v>22</v>
      </c>
      <c r="C20" s="397" t="n">
        <v>69</v>
      </c>
      <c r="D20" s="409" t="s">
        <v>663</v>
      </c>
      <c r="E20" s="409" t="s">
        <v>663</v>
      </c>
      <c r="F20" s="410" t="n">
        <v>637</v>
      </c>
      <c r="G20" s="411" t="s">
        <v>33</v>
      </c>
      <c r="H20" s="12" t="n">
        <v>456</v>
      </c>
      <c r="I20" s="20" t="n">
        <v>0</v>
      </c>
      <c r="J20" s="20" t="n">
        <v>151</v>
      </c>
      <c r="K20" s="20" t="n">
        <v>156</v>
      </c>
      <c r="L20" s="20" t="n">
        <v>2</v>
      </c>
      <c r="M20" s="20" t="n">
        <v>3</v>
      </c>
      <c r="N20" s="20"/>
      <c r="O20" s="20"/>
      <c r="P20" s="20"/>
      <c r="Q20" s="20"/>
      <c r="R20" s="20" t="n">
        <v>28</v>
      </c>
      <c r="S20" s="20"/>
      <c r="T20" s="20"/>
      <c r="U20" s="38" t="n">
        <v>0</v>
      </c>
      <c r="V20" s="38" t="n">
        <v>3</v>
      </c>
      <c r="W20" s="38"/>
      <c r="X20" s="20"/>
      <c r="Y20" s="20"/>
      <c r="Z20" s="20"/>
      <c r="AA20" s="20"/>
      <c r="AB20" s="20"/>
      <c r="AC20" s="20" t="n">
        <v>0</v>
      </c>
      <c r="AD20" s="20" t="n">
        <v>9</v>
      </c>
      <c r="AE20" s="20" t="n">
        <f aca="false">SUM(I20:AD20)</f>
        <v>352</v>
      </c>
    </row>
    <row r="21" s="1" customFormat="true" ht="16.5" hidden="false" customHeight="true" outlineLevel="0" collapsed="false">
      <c r="A21" s="11" t="n">
        <v>11</v>
      </c>
      <c r="B21" s="12" t="n">
        <v>22</v>
      </c>
      <c r="C21" s="397" t="n">
        <v>69</v>
      </c>
      <c r="D21" s="398" t="s">
        <v>663</v>
      </c>
      <c r="E21" s="398" t="s">
        <v>663</v>
      </c>
      <c r="F21" s="399" t="n">
        <v>637</v>
      </c>
      <c r="G21" s="402" t="s">
        <v>34</v>
      </c>
      <c r="H21" s="12" t="n">
        <v>455</v>
      </c>
      <c r="I21" s="20" t="n">
        <v>0</v>
      </c>
      <c r="J21" s="20" t="n">
        <v>169</v>
      </c>
      <c r="K21" s="20" t="n">
        <v>170</v>
      </c>
      <c r="L21" s="20" t="n">
        <v>0</v>
      </c>
      <c r="M21" s="20" t="n">
        <v>2</v>
      </c>
      <c r="N21" s="20"/>
      <c r="O21" s="20"/>
      <c r="P21" s="20"/>
      <c r="Q21" s="20"/>
      <c r="R21" s="20" t="n">
        <v>13</v>
      </c>
      <c r="S21" s="20"/>
      <c r="T21" s="20"/>
      <c r="U21" s="38" t="n">
        <v>0</v>
      </c>
      <c r="V21" s="38" t="n">
        <v>0</v>
      </c>
      <c r="W21" s="38"/>
      <c r="X21" s="20"/>
      <c r="Y21" s="20"/>
      <c r="Z21" s="20"/>
      <c r="AA21" s="20"/>
      <c r="AB21" s="20"/>
      <c r="AC21" s="20" t="n">
        <v>0</v>
      </c>
      <c r="AD21" s="20" t="n">
        <v>1</v>
      </c>
      <c r="AE21" s="20" t="n">
        <f aca="false">SUM(I21:AD21)</f>
        <v>355</v>
      </c>
    </row>
    <row r="22" s="1" customFormat="true" ht="16.5" hidden="false" customHeight="false" outlineLevel="0" collapsed="false">
      <c r="C22" s="29" t="s">
        <v>65</v>
      </c>
      <c r="D22" s="30" t="s">
        <v>66</v>
      </c>
      <c r="E22" s="30"/>
      <c r="F22" s="30"/>
      <c r="G22" s="30"/>
      <c r="H22" s="31" t="n">
        <f aca="false">SUM(H13:H21)</f>
        <v>4512</v>
      </c>
      <c r="I22" s="31" t="n">
        <f aca="false">SUM(I13:I21)</f>
        <v>13</v>
      </c>
      <c r="J22" s="31" t="n">
        <f aca="false">SUM(J13:J21)</f>
        <v>1376</v>
      </c>
      <c r="K22" s="31" t="n">
        <f aca="false">SUM(K13:K21)</f>
        <v>1773</v>
      </c>
      <c r="L22" s="31" t="n">
        <f aca="false">SUM(L13:L21)</f>
        <v>9</v>
      </c>
      <c r="M22" s="31" t="n">
        <f aca="false">SUM(M13:M21)</f>
        <v>12</v>
      </c>
      <c r="N22" s="31" t="n">
        <f aca="false">SUM(N13:N21)</f>
        <v>0</v>
      </c>
      <c r="O22" s="31" t="n">
        <f aca="false">SUM(O13:O21)</f>
        <v>0</v>
      </c>
      <c r="P22" s="31" t="n">
        <f aca="false">SUM(P13:P21)</f>
        <v>0</v>
      </c>
      <c r="Q22" s="31" t="n">
        <f aca="false">SUM(Q13:Q21)</f>
        <v>0</v>
      </c>
      <c r="R22" s="31" t="n">
        <f aca="false">SUM(R13:R21)</f>
        <v>202</v>
      </c>
      <c r="S22" s="31" t="n">
        <f aca="false">SUM(S13:S21)</f>
        <v>0</v>
      </c>
      <c r="T22" s="31" t="n">
        <f aca="false">SUM(T13:T21)</f>
        <v>0</v>
      </c>
      <c r="U22" s="31" t="n">
        <f aca="false">SUM(U13:U21)</f>
        <v>13</v>
      </c>
      <c r="V22" s="31" t="n">
        <f aca="false">SUM(V13:V21)</f>
        <v>24</v>
      </c>
      <c r="W22" s="31" t="n">
        <f aca="false">SUM(W13:W21)</f>
        <v>0</v>
      </c>
      <c r="X22" s="31" t="n">
        <f aca="false">SUM(X13:X21)</f>
        <v>0</v>
      </c>
      <c r="Y22" s="31" t="n">
        <f aca="false">SUM(Y13:Y21)</f>
        <v>0</v>
      </c>
      <c r="Z22" s="31" t="n">
        <f aca="false">SUM(Z13:Z21)</f>
        <v>0</v>
      </c>
      <c r="AA22" s="31" t="n">
        <f aca="false">SUM(AA13:AA21)</f>
        <v>0</v>
      </c>
      <c r="AB22" s="31" t="n">
        <f aca="false">SUM(AB13:AB21)</f>
        <v>0</v>
      </c>
      <c r="AC22" s="31" t="n">
        <f aca="false">SUM(AC13:AC21)</f>
        <v>0</v>
      </c>
      <c r="AD22" s="31" t="n">
        <f aca="false">SUM(AD13:AD21)</f>
        <v>45</v>
      </c>
      <c r="AE22" s="31" t="n">
        <f aca="false">SUM(AE13:AE21)</f>
        <v>3467</v>
      </c>
    </row>
    <row r="23" s="1" customFormat="true" ht="16.5" hidden="false" customHeight="false" outlineLevel="0" collapsed="false">
      <c r="F23" s="3"/>
      <c r="G23" s="3"/>
      <c r="U23" s="1" t="n">
        <f aca="false">U22/2</f>
        <v>6.5</v>
      </c>
      <c r="V23" s="1" t="n">
        <f aca="false">V22/2</f>
        <v>12</v>
      </c>
    </row>
    <row r="24" s="1" customFormat="true" ht="16.5" hidden="false" customHeight="true" outlineLevel="0" collapsed="false">
      <c r="C24" s="29" t="s">
        <v>67</v>
      </c>
      <c r="D24" s="32" t="s">
        <v>68</v>
      </c>
      <c r="E24" s="32"/>
      <c r="F24" s="32"/>
      <c r="G24" s="32"/>
      <c r="H24" s="33" t="s">
        <v>8</v>
      </c>
      <c r="I24" s="9" t="s">
        <v>9</v>
      </c>
      <c r="J24" s="9" t="s">
        <v>10</v>
      </c>
      <c r="K24" s="9" t="s">
        <v>11</v>
      </c>
      <c r="L24" s="9" t="s">
        <v>12</v>
      </c>
      <c r="M24" s="9" t="s">
        <v>13</v>
      </c>
      <c r="N24" s="9" t="s">
        <v>14</v>
      </c>
      <c r="O24" s="9" t="s">
        <v>15</v>
      </c>
      <c r="P24" s="9" t="s">
        <v>16</v>
      </c>
      <c r="Q24" s="9" t="s">
        <v>17</v>
      </c>
      <c r="R24" s="9" t="s">
        <v>18</v>
      </c>
      <c r="S24" s="9" t="s">
        <v>19</v>
      </c>
      <c r="T24" s="9" t="s">
        <v>20</v>
      </c>
      <c r="U24" s="9" t="s">
        <v>24</v>
      </c>
      <c r="V24" s="9" t="s">
        <v>25</v>
      </c>
      <c r="W24" s="9" t="s">
        <v>26</v>
      </c>
      <c r="X24" s="9" t="s">
        <v>27</v>
      </c>
      <c r="Y24" s="9" t="s">
        <v>28</v>
      </c>
      <c r="Z24" s="9" t="s">
        <v>29</v>
      </c>
      <c r="AA24" s="9" t="s">
        <v>30</v>
      </c>
      <c r="AB24" s="9" t="s">
        <v>31</v>
      </c>
    </row>
    <row r="25" s="1" customFormat="true" ht="16.5" hidden="false" customHeight="false" outlineLevel="0" collapsed="false">
      <c r="D25" s="32"/>
      <c r="E25" s="32"/>
      <c r="F25" s="32"/>
      <c r="G25" s="32"/>
      <c r="H25" s="20" t="n">
        <f aca="false">H22</f>
        <v>4512</v>
      </c>
      <c r="I25" s="20" t="n">
        <f aca="false">I22+6</f>
        <v>19</v>
      </c>
      <c r="J25" s="20" t="n">
        <f aca="false">J22+12</f>
        <v>1388</v>
      </c>
      <c r="K25" s="20" t="n">
        <f aca="false">K22+7</f>
        <v>1780</v>
      </c>
      <c r="L25" s="20" t="n">
        <f aca="false">L22+12</f>
        <v>21</v>
      </c>
      <c r="M25" s="20" t="n">
        <f aca="false">M22</f>
        <v>12</v>
      </c>
      <c r="N25" s="20" t="n">
        <f aca="false">N22</f>
        <v>0</v>
      </c>
      <c r="O25" s="20" t="n">
        <f aca="false">O22</f>
        <v>0</v>
      </c>
      <c r="P25" s="20" t="n">
        <f aca="false">P22</f>
        <v>0</v>
      </c>
      <c r="Q25" s="20" t="n">
        <f aca="false">Q22</f>
        <v>0</v>
      </c>
      <c r="R25" s="20" t="n">
        <f aca="false">R22</f>
        <v>202</v>
      </c>
      <c r="S25" s="20" t="n">
        <f aca="false">S22</f>
        <v>0</v>
      </c>
      <c r="T25" s="20" t="n">
        <f aca="false">T22</f>
        <v>0</v>
      </c>
      <c r="U25" s="20" t="n">
        <f aca="false">X22</f>
        <v>0</v>
      </c>
      <c r="V25" s="20" t="n">
        <f aca="false">Y22</f>
        <v>0</v>
      </c>
      <c r="W25" s="20" t="n">
        <f aca="false">Z22</f>
        <v>0</v>
      </c>
      <c r="X25" s="20" t="n">
        <f aca="false">AA22</f>
        <v>0</v>
      </c>
      <c r="Y25" s="20" t="n">
        <f aca="false">AB22</f>
        <v>0</v>
      </c>
      <c r="Z25" s="20" t="n">
        <f aca="false">AC22</f>
        <v>0</v>
      </c>
      <c r="AA25" s="20" t="n">
        <f aca="false">AD22</f>
        <v>45</v>
      </c>
      <c r="AB25" s="20" t="n">
        <f aca="false">SUM(I25:AA25)</f>
        <v>3467</v>
      </c>
    </row>
    <row r="26" s="1" customFormat="true" ht="16.5" hidden="false" customHeight="false" outlineLevel="0" collapsed="false">
      <c r="F26" s="3"/>
      <c r="G26" s="3"/>
    </row>
    <row r="27" s="1" customFormat="true" ht="30.75" hidden="false" customHeight="true" outlineLevel="0" collapsed="false">
      <c r="C27" s="29" t="s">
        <v>69</v>
      </c>
      <c r="D27" s="32" t="s">
        <v>70</v>
      </c>
      <c r="E27" s="32"/>
      <c r="F27" s="32"/>
      <c r="G27" s="32"/>
      <c r="H27" s="33" t="s">
        <v>8</v>
      </c>
      <c r="I27" s="34" t="s">
        <v>71</v>
      </c>
      <c r="J27" s="34"/>
      <c r="K27" s="34" t="s">
        <v>72</v>
      </c>
      <c r="L27" s="34"/>
      <c r="M27" s="9" t="s">
        <v>13</v>
      </c>
      <c r="N27" s="9" t="s">
        <v>14</v>
      </c>
      <c r="O27" s="9" t="s">
        <v>15</v>
      </c>
      <c r="P27" s="9" t="s">
        <v>16</v>
      </c>
      <c r="Q27" s="9" t="s">
        <v>17</v>
      </c>
      <c r="R27" s="9" t="s">
        <v>18</v>
      </c>
      <c r="S27" s="9" t="s">
        <v>19</v>
      </c>
      <c r="T27" s="9" t="s">
        <v>20</v>
      </c>
      <c r="U27" s="9" t="s">
        <v>24</v>
      </c>
      <c r="V27" s="9" t="s">
        <v>25</v>
      </c>
      <c r="W27" s="9" t="s">
        <v>26</v>
      </c>
      <c r="X27" s="9" t="s">
        <v>27</v>
      </c>
      <c r="Y27" s="9" t="s">
        <v>28</v>
      </c>
      <c r="Z27" s="9" t="s">
        <v>29</v>
      </c>
      <c r="AA27" s="9" t="s">
        <v>30</v>
      </c>
      <c r="AB27" s="9" t="s">
        <v>31</v>
      </c>
    </row>
    <row r="28" s="1" customFormat="true" ht="16.5" hidden="false" customHeight="false" outlineLevel="0" collapsed="false">
      <c r="D28" s="32"/>
      <c r="E28" s="32"/>
      <c r="F28" s="32"/>
      <c r="G28" s="32"/>
      <c r="H28" s="20" t="n">
        <f aca="false">H22</f>
        <v>4512</v>
      </c>
      <c r="I28" s="35" t="n">
        <f aca="false">I25+K25</f>
        <v>1799</v>
      </c>
      <c r="J28" s="35"/>
      <c r="K28" s="35" t="n">
        <f aca="false">J25+L25</f>
        <v>1409</v>
      </c>
      <c r="L28" s="35"/>
      <c r="M28" s="20" t="n">
        <f aca="false">M25</f>
        <v>12</v>
      </c>
      <c r="N28" s="20" t="s">
        <v>148</v>
      </c>
      <c r="O28" s="20" t="s">
        <v>148</v>
      </c>
      <c r="P28" s="20" t="s">
        <v>148</v>
      </c>
      <c r="Q28" s="20" t="s">
        <v>148</v>
      </c>
      <c r="R28" s="20" t="n">
        <f aca="false">R25</f>
        <v>202</v>
      </c>
      <c r="S28" s="20" t="s">
        <v>148</v>
      </c>
      <c r="T28" s="20" t="s">
        <v>148</v>
      </c>
      <c r="U28" s="20" t="s">
        <v>148</v>
      </c>
      <c r="V28" s="20" t="s">
        <v>148</v>
      </c>
      <c r="W28" s="20" t="s">
        <v>148</v>
      </c>
      <c r="X28" s="20" t="s">
        <v>148</v>
      </c>
      <c r="Y28" s="20" t="s">
        <v>148</v>
      </c>
      <c r="Z28" s="20" t="n">
        <f aca="false">Z25</f>
        <v>0</v>
      </c>
      <c r="AA28" s="20" t="n">
        <f aca="false">AA25</f>
        <v>45</v>
      </c>
      <c r="AB28" s="20" t="n">
        <f aca="false">SUM(I28:AA28)</f>
        <v>3467</v>
      </c>
    </row>
    <row r="30" customFormat="false" ht="15" hidden="false" customHeight="false" outlineLevel="0" collapsed="false">
      <c r="A30" s="5"/>
      <c r="B30" s="5"/>
      <c r="C30" s="5"/>
      <c r="D30" s="5"/>
      <c r="E30" s="5"/>
      <c r="F30" s="5"/>
      <c r="G30" s="5"/>
      <c r="H30" s="5"/>
    </row>
    <row r="31" s="1" customFormat="true" ht="16.5" hidden="false" customHeight="true" outlineLevel="0" collapsed="false">
      <c r="A31" s="11" t="n">
        <v>12</v>
      </c>
      <c r="B31" s="12" t="n">
        <v>22</v>
      </c>
      <c r="C31" s="397" t="n">
        <v>87</v>
      </c>
      <c r="D31" s="398" t="s">
        <v>664</v>
      </c>
      <c r="E31" s="398" t="s">
        <v>664</v>
      </c>
      <c r="F31" s="399" t="n">
        <v>744</v>
      </c>
      <c r="G31" s="402" t="s">
        <v>33</v>
      </c>
      <c r="H31" s="12" t="n">
        <v>739</v>
      </c>
      <c r="I31" s="20" t="n">
        <v>1</v>
      </c>
      <c r="J31" s="20" t="n">
        <v>145</v>
      </c>
      <c r="K31" s="20" t="n">
        <v>36</v>
      </c>
      <c r="L31" s="20" t="n">
        <v>4</v>
      </c>
      <c r="M31" s="20" t="n">
        <v>34</v>
      </c>
      <c r="N31" s="20" t="n">
        <v>5</v>
      </c>
      <c r="O31" s="20" t="n">
        <v>189</v>
      </c>
      <c r="P31" s="20" t="n">
        <v>2</v>
      </c>
      <c r="Q31" s="20" t="n">
        <v>0</v>
      </c>
      <c r="R31" s="20" t="n">
        <v>88</v>
      </c>
      <c r="S31" s="20"/>
      <c r="T31" s="20"/>
      <c r="U31" s="38" t="n">
        <v>0</v>
      </c>
      <c r="V31" s="38" t="n">
        <v>1</v>
      </c>
      <c r="W31" s="38"/>
      <c r="X31" s="20"/>
      <c r="Y31" s="20"/>
      <c r="Z31" s="20"/>
      <c r="AA31" s="20"/>
      <c r="AB31" s="20"/>
      <c r="AC31" s="20" t="n">
        <v>0</v>
      </c>
      <c r="AD31" s="20" t="n">
        <v>15</v>
      </c>
      <c r="AE31" s="20" t="n">
        <f aca="false">SUM(I31:AD31)</f>
        <v>520</v>
      </c>
    </row>
    <row r="32" s="1" customFormat="true" ht="16.5" hidden="false" customHeight="true" outlineLevel="0" collapsed="false">
      <c r="A32" s="11" t="n">
        <v>13</v>
      </c>
      <c r="B32" s="12" t="n">
        <v>22</v>
      </c>
      <c r="C32" s="397" t="n">
        <v>87</v>
      </c>
      <c r="D32" s="398" t="s">
        <v>664</v>
      </c>
      <c r="E32" s="398" t="s">
        <v>664</v>
      </c>
      <c r="F32" s="412" t="n">
        <v>744</v>
      </c>
      <c r="G32" s="413" t="s">
        <v>34</v>
      </c>
      <c r="H32" s="12" t="n">
        <v>739</v>
      </c>
      <c r="I32" s="20" t="n">
        <v>1</v>
      </c>
      <c r="J32" s="20" t="n">
        <v>156</v>
      </c>
      <c r="K32" s="20" t="n">
        <v>37</v>
      </c>
      <c r="L32" s="20" t="n">
        <v>5</v>
      </c>
      <c r="M32" s="20" t="n">
        <v>33</v>
      </c>
      <c r="N32" s="20" t="n">
        <v>11</v>
      </c>
      <c r="O32" s="20" t="n">
        <v>179</v>
      </c>
      <c r="P32" s="20" t="n">
        <v>4</v>
      </c>
      <c r="Q32" s="20" t="n">
        <v>0</v>
      </c>
      <c r="R32" s="20" t="n">
        <v>90</v>
      </c>
      <c r="S32" s="20"/>
      <c r="T32" s="20"/>
      <c r="U32" s="38" t="n">
        <v>0</v>
      </c>
      <c r="V32" s="38" t="n">
        <v>0</v>
      </c>
      <c r="W32" s="38"/>
      <c r="X32" s="20"/>
      <c r="Y32" s="20"/>
      <c r="Z32" s="20"/>
      <c r="AA32" s="20"/>
      <c r="AB32" s="20"/>
      <c r="AC32" s="20" t="n">
        <v>1</v>
      </c>
      <c r="AD32" s="20" t="n">
        <v>9</v>
      </c>
      <c r="AE32" s="20" t="n">
        <f aca="false">SUM(I32:AD32)</f>
        <v>526</v>
      </c>
    </row>
    <row r="33" s="1" customFormat="true" ht="16.5" hidden="false" customHeight="true" outlineLevel="0" collapsed="false">
      <c r="A33" s="11" t="n">
        <v>14</v>
      </c>
      <c r="B33" s="12" t="n">
        <v>22</v>
      </c>
      <c r="C33" s="397" t="n">
        <v>87</v>
      </c>
      <c r="D33" s="398" t="s">
        <v>664</v>
      </c>
      <c r="E33" s="398" t="s">
        <v>664</v>
      </c>
      <c r="F33" s="412" t="n">
        <v>745</v>
      </c>
      <c r="G33" s="50" t="s">
        <v>33</v>
      </c>
      <c r="H33" s="12" t="n">
        <v>717</v>
      </c>
      <c r="I33" s="20" t="n">
        <v>2</v>
      </c>
      <c r="J33" s="20" t="n">
        <v>121</v>
      </c>
      <c r="K33" s="20" t="n">
        <v>49</v>
      </c>
      <c r="L33" s="20" t="n">
        <v>2</v>
      </c>
      <c r="M33" s="20" t="n">
        <v>39</v>
      </c>
      <c r="N33" s="20" t="n">
        <v>6</v>
      </c>
      <c r="O33" s="20" t="n">
        <v>176</v>
      </c>
      <c r="P33" s="20" t="n">
        <v>2</v>
      </c>
      <c r="Q33" s="20" t="n">
        <v>0</v>
      </c>
      <c r="R33" s="20" t="n">
        <v>83</v>
      </c>
      <c r="S33" s="20"/>
      <c r="T33" s="20"/>
      <c r="U33" s="38" t="n">
        <v>2</v>
      </c>
      <c r="V33" s="38" t="n">
        <v>3</v>
      </c>
      <c r="W33" s="38"/>
      <c r="X33" s="20"/>
      <c r="Y33" s="20"/>
      <c r="Z33" s="20"/>
      <c r="AA33" s="20"/>
      <c r="AB33" s="20"/>
      <c r="AC33" s="20" t="n">
        <v>0</v>
      </c>
      <c r="AD33" s="20" t="n">
        <v>14</v>
      </c>
      <c r="AE33" s="20" t="n">
        <f aca="false">SUM(I33:AD33)</f>
        <v>499</v>
      </c>
    </row>
    <row r="34" s="1" customFormat="true" ht="16.5" hidden="false" customHeight="true" outlineLevel="0" collapsed="false">
      <c r="A34" s="11" t="n">
        <v>15</v>
      </c>
      <c r="B34" s="12" t="n">
        <v>22</v>
      </c>
      <c r="C34" s="397" t="n">
        <v>87</v>
      </c>
      <c r="D34" s="398" t="s">
        <v>664</v>
      </c>
      <c r="E34" s="398" t="s">
        <v>664</v>
      </c>
      <c r="F34" s="412" t="n">
        <v>745</v>
      </c>
      <c r="G34" s="413" t="s">
        <v>34</v>
      </c>
      <c r="H34" s="12" t="n">
        <v>716</v>
      </c>
      <c r="I34" s="20" t="n">
        <v>1</v>
      </c>
      <c r="J34" s="20" t="n">
        <v>112</v>
      </c>
      <c r="K34" s="20" t="n">
        <v>65</v>
      </c>
      <c r="L34" s="20" t="n">
        <v>3</v>
      </c>
      <c r="M34" s="20" t="n">
        <v>39</v>
      </c>
      <c r="N34" s="20" t="n">
        <v>12</v>
      </c>
      <c r="O34" s="20" t="n">
        <v>142</v>
      </c>
      <c r="P34" s="20" t="n">
        <v>2</v>
      </c>
      <c r="Q34" s="20" t="n">
        <v>0</v>
      </c>
      <c r="R34" s="20" t="n">
        <v>79</v>
      </c>
      <c r="S34" s="20"/>
      <c r="T34" s="20"/>
      <c r="U34" s="38" t="n">
        <v>7</v>
      </c>
      <c r="V34" s="38" t="n">
        <v>1</v>
      </c>
      <c r="W34" s="38"/>
      <c r="X34" s="20"/>
      <c r="Y34" s="20"/>
      <c r="Z34" s="20"/>
      <c r="AA34" s="20"/>
      <c r="AB34" s="20"/>
      <c r="AC34" s="20" t="n">
        <v>0</v>
      </c>
      <c r="AD34" s="20" t="n">
        <v>6</v>
      </c>
      <c r="AE34" s="20" t="n">
        <f aca="false">SUM(I34:AD34)</f>
        <v>469</v>
      </c>
    </row>
    <row r="35" s="1" customFormat="true" ht="16.5" hidden="false" customHeight="true" outlineLevel="0" collapsed="false">
      <c r="A35" s="11" t="n">
        <v>16</v>
      </c>
      <c r="B35" s="12" t="n">
        <v>22</v>
      </c>
      <c r="C35" s="403" t="n">
        <v>87</v>
      </c>
      <c r="D35" s="404" t="s">
        <v>664</v>
      </c>
      <c r="E35" s="404" t="s">
        <v>664</v>
      </c>
      <c r="F35" s="414" t="n">
        <v>746</v>
      </c>
      <c r="G35" s="50" t="s">
        <v>33</v>
      </c>
      <c r="H35" s="12" t="n">
        <v>709</v>
      </c>
      <c r="I35" s="20" t="n">
        <v>18</v>
      </c>
      <c r="J35" s="20" t="n">
        <v>133</v>
      </c>
      <c r="K35" s="20" t="n">
        <v>23</v>
      </c>
      <c r="L35" s="20" t="n">
        <v>2</v>
      </c>
      <c r="M35" s="20" t="n">
        <v>29</v>
      </c>
      <c r="N35" s="20" t="n">
        <v>13</v>
      </c>
      <c r="O35" s="20" t="n">
        <v>180</v>
      </c>
      <c r="P35" s="20" t="n">
        <v>4</v>
      </c>
      <c r="Q35" s="20" t="n">
        <v>0</v>
      </c>
      <c r="R35" s="20" t="n">
        <v>82</v>
      </c>
      <c r="S35" s="20"/>
      <c r="T35" s="20"/>
      <c r="U35" s="38" t="n">
        <v>1</v>
      </c>
      <c r="V35" s="38" t="n">
        <v>3</v>
      </c>
      <c r="W35" s="38"/>
      <c r="X35" s="20"/>
      <c r="Y35" s="20"/>
      <c r="Z35" s="20"/>
      <c r="AA35" s="20"/>
      <c r="AB35" s="20"/>
      <c r="AC35" s="20" t="n">
        <v>0</v>
      </c>
      <c r="AD35" s="20" t="n">
        <v>16</v>
      </c>
      <c r="AE35" s="20" t="n">
        <f aca="false">SUM(I35:AD35)</f>
        <v>504</v>
      </c>
    </row>
    <row r="36" s="1" customFormat="true" ht="16.5" hidden="false" customHeight="true" outlineLevel="0" collapsed="false">
      <c r="A36" s="11" t="n">
        <v>17</v>
      </c>
      <c r="B36" s="12" t="n">
        <v>22</v>
      </c>
      <c r="C36" s="397" t="n">
        <v>87</v>
      </c>
      <c r="D36" s="398" t="s">
        <v>664</v>
      </c>
      <c r="E36" s="398" t="s">
        <v>664</v>
      </c>
      <c r="F36" s="412" t="n">
        <v>746</v>
      </c>
      <c r="G36" s="415" t="s">
        <v>34</v>
      </c>
      <c r="H36" s="12" t="n">
        <v>708</v>
      </c>
      <c r="I36" s="20" t="n">
        <v>4</v>
      </c>
      <c r="J36" s="20" t="n">
        <v>123</v>
      </c>
      <c r="K36" s="20" t="n">
        <v>32</v>
      </c>
      <c r="L36" s="20" t="n">
        <v>4</v>
      </c>
      <c r="M36" s="20" t="n">
        <v>44</v>
      </c>
      <c r="N36" s="20" t="n">
        <v>21</v>
      </c>
      <c r="O36" s="20" t="n">
        <v>172</v>
      </c>
      <c r="P36" s="20" t="n">
        <v>4</v>
      </c>
      <c r="Q36" s="20" t="n">
        <v>0</v>
      </c>
      <c r="R36" s="20" t="n">
        <v>95</v>
      </c>
      <c r="S36" s="20"/>
      <c r="T36" s="20"/>
      <c r="U36" s="38" t="n">
        <v>1</v>
      </c>
      <c r="V36" s="38" t="n">
        <v>2</v>
      </c>
      <c r="W36" s="38"/>
      <c r="X36" s="20"/>
      <c r="Y36" s="20"/>
      <c r="Z36" s="20"/>
      <c r="AA36" s="20"/>
      <c r="AB36" s="20"/>
      <c r="AC36" s="20" t="n">
        <v>0</v>
      </c>
      <c r="AD36" s="20" t="n">
        <v>7</v>
      </c>
      <c r="AE36" s="20" t="n">
        <f aca="false">SUM(I36:AD36)</f>
        <v>509</v>
      </c>
    </row>
    <row r="37" s="1" customFormat="true" ht="16.5" hidden="false" customHeight="false" outlineLevel="0" collapsed="false">
      <c r="C37" s="29" t="s">
        <v>65</v>
      </c>
      <c r="D37" s="30" t="s">
        <v>66</v>
      </c>
      <c r="E37" s="30"/>
      <c r="F37" s="30"/>
      <c r="G37" s="30"/>
      <c r="H37" s="31" t="n">
        <f aca="false">SUM(H31:H36)</f>
        <v>4328</v>
      </c>
      <c r="I37" s="31" t="n">
        <f aca="false">SUM(I31:I36)</f>
        <v>27</v>
      </c>
      <c r="J37" s="31" t="n">
        <f aca="false">SUM(J31:J36)</f>
        <v>790</v>
      </c>
      <c r="K37" s="31" t="n">
        <f aca="false">SUM(K31:K36)</f>
        <v>242</v>
      </c>
      <c r="L37" s="31" t="n">
        <f aca="false">SUM(L31:L36)</f>
        <v>20</v>
      </c>
      <c r="M37" s="31" t="n">
        <f aca="false">SUM(M31:M36)</f>
        <v>218</v>
      </c>
      <c r="N37" s="31" t="n">
        <f aca="false">SUM(N31:N36)</f>
        <v>68</v>
      </c>
      <c r="O37" s="31" t="n">
        <f aca="false">SUM(O31:O36)</f>
        <v>1038</v>
      </c>
      <c r="P37" s="31" t="n">
        <f aca="false">SUM(P31:P36)</f>
        <v>18</v>
      </c>
      <c r="Q37" s="31" t="n">
        <f aca="false">SUM(Q31:Q36)</f>
        <v>0</v>
      </c>
      <c r="R37" s="31" t="n">
        <f aca="false">SUM(R31:R36)</f>
        <v>517</v>
      </c>
      <c r="S37" s="31" t="n">
        <f aca="false">SUM(S31:S36)</f>
        <v>0</v>
      </c>
      <c r="T37" s="31" t="n">
        <f aca="false">SUM(T31:T36)</f>
        <v>0</v>
      </c>
      <c r="U37" s="31" t="n">
        <f aca="false">SUM(U31:U36)</f>
        <v>11</v>
      </c>
      <c r="V37" s="31" t="n">
        <f aca="false">SUM(V31:V36)</f>
        <v>10</v>
      </c>
      <c r="W37" s="31" t="n">
        <f aca="false">SUM(W31:W36)</f>
        <v>0</v>
      </c>
      <c r="X37" s="31" t="n">
        <f aca="false">SUM(X31:X36)</f>
        <v>0</v>
      </c>
      <c r="Y37" s="31" t="n">
        <f aca="false">SUM(Y31:Y36)</f>
        <v>0</v>
      </c>
      <c r="Z37" s="31" t="n">
        <f aca="false">SUM(Z31:Z36)</f>
        <v>0</v>
      </c>
      <c r="AA37" s="31" t="n">
        <f aca="false">SUM(AA31:AA36)</f>
        <v>0</v>
      </c>
      <c r="AB37" s="31" t="n">
        <f aca="false">SUM(AB31:AB36)</f>
        <v>0</v>
      </c>
      <c r="AC37" s="31" t="n">
        <f aca="false">SUM(AC31:AC36)</f>
        <v>1</v>
      </c>
      <c r="AD37" s="31" t="n">
        <f aca="false">SUM(AD31:AD36)</f>
        <v>67</v>
      </c>
      <c r="AE37" s="31" t="n">
        <f aca="false">SUM(AE31:AE36)</f>
        <v>3027</v>
      </c>
    </row>
    <row r="38" s="1" customFormat="true" ht="16.5" hidden="false" customHeight="false" outlineLevel="0" collapsed="false">
      <c r="F38" s="3"/>
      <c r="G38" s="3"/>
      <c r="U38" s="1" t="n">
        <f aca="false">U37/2</f>
        <v>5.5</v>
      </c>
      <c r="V38" s="1" t="n">
        <f aca="false">V37/2</f>
        <v>5</v>
      </c>
    </row>
    <row r="39" s="1" customFormat="true" ht="16.5" hidden="false" customHeight="true" outlineLevel="0" collapsed="false">
      <c r="C39" s="29" t="s">
        <v>67</v>
      </c>
      <c r="D39" s="32" t="s">
        <v>68</v>
      </c>
      <c r="E39" s="32"/>
      <c r="F39" s="32"/>
      <c r="G39" s="32"/>
      <c r="H39" s="33" t="s">
        <v>8</v>
      </c>
      <c r="I39" s="9" t="s">
        <v>9</v>
      </c>
      <c r="J39" s="9" t="s">
        <v>10</v>
      </c>
      <c r="K39" s="9" t="s">
        <v>11</v>
      </c>
      <c r="L39" s="9" t="s">
        <v>12</v>
      </c>
      <c r="M39" s="9" t="s">
        <v>13</v>
      </c>
      <c r="N39" s="9" t="s">
        <v>14</v>
      </c>
      <c r="O39" s="9" t="s">
        <v>15</v>
      </c>
      <c r="P39" s="9" t="s">
        <v>16</v>
      </c>
      <c r="Q39" s="9" t="s">
        <v>17</v>
      </c>
      <c r="R39" s="9" t="s">
        <v>18</v>
      </c>
      <c r="S39" s="9" t="s">
        <v>19</v>
      </c>
      <c r="T39" s="9" t="s">
        <v>20</v>
      </c>
      <c r="U39" s="9" t="s">
        <v>24</v>
      </c>
      <c r="V39" s="9" t="s">
        <v>25</v>
      </c>
      <c r="W39" s="9" t="s">
        <v>26</v>
      </c>
      <c r="X39" s="9" t="s">
        <v>27</v>
      </c>
      <c r="Y39" s="9" t="s">
        <v>28</v>
      </c>
      <c r="Z39" s="9" t="s">
        <v>29</v>
      </c>
      <c r="AA39" s="9" t="s">
        <v>30</v>
      </c>
      <c r="AB39" s="9" t="s">
        <v>31</v>
      </c>
    </row>
    <row r="40" s="1" customFormat="true" ht="16.5" hidden="false" customHeight="false" outlineLevel="0" collapsed="false">
      <c r="D40" s="32"/>
      <c r="E40" s="32"/>
      <c r="F40" s="32"/>
      <c r="G40" s="32"/>
      <c r="H40" s="20" t="n">
        <f aca="false">H37</f>
        <v>4328</v>
      </c>
      <c r="I40" s="20" t="n">
        <f aca="false">I37+5</f>
        <v>32</v>
      </c>
      <c r="J40" s="20" t="n">
        <f aca="false">J37+5</f>
        <v>795</v>
      </c>
      <c r="K40" s="20" t="n">
        <f aca="false">K37+6</f>
        <v>248</v>
      </c>
      <c r="L40" s="20" t="n">
        <f aca="false">L37+5</f>
        <v>25</v>
      </c>
      <c r="M40" s="20" t="n">
        <f aca="false">M37</f>
        <v>218</v>
      </c>
      <c r="N40" s="20" t="n">
        <f aca="false">N37</f>
        <v>68</v>
      </c>
      <c r="O40" s="20" t="n">
        <f aca="false">O37</f>
        <v>1038</v>
      </c>
      <c r="P40" s="20" t="n">
        <f aca="false">P37</f>
        <v>18</v>
      </c>
      <c r="Q40" s="20" t="n">
        <f aca="false">Q37</f>
        <v>0</v>
      </c>
      <c r="R40" s="20" t="n">
        <f aca="false">R37</f>
        <v>517</v>
      </c>
      <c r="S40" s="20" t="n">
        <f aca="false">S37</f>
        <v>0</v>
      </c>
      <c r="T40" s="20" t="n">
        <f aca="false">T37</f>
        <v>0</v>
      </c>
      <c r="U40" s="20" t="n">
        <f aca="false">X37</f>
        <v>0</v>
      </c>
      <c r="V40" s="20" t="n">
        <f aca="false">Y37</f>
        <v>0</v>
      </c>
      <c r="W40" s="20" t="n">
        <f aca="false">Z37</f>
        <v>0</v>
      </c>
      <c r="X40" s="20" t="n">
        <f aca="false">AA37</f>
        <v>0</v>
      </c>
      <c r="Y40" s="20" t="n">
        <f aca="false">AB37</f>
        <v>0</v>
      </c>
      <c r="Z40" s="20" t="n">
        <f aca="false">AC37</f>
        <v>1</v>
      </c>
      <c r="AA40" s="20" t="n">
        <f aca="false">AD37</f>
        <v>67</v>
      </c>
      <c r="AB40" s="20" t="n">
        <f aca="false">SUM(I40:AA40)</f>
        <v>3027</v>
      </c>
    </row>
    <row r="41" s="1" customFormat="true" ht="16.5" hidden="false" customHeight="false" outlineLevel="0" collapsed="false">
      <c r="F41" s="3"/>
      <c r="G41" s="3"/>
    </row>
    <row r="42" s="1" customFormat="true" ht="30.75" hidden="false" customHeight="true" outlineLevel="0" collapsed="false">
      <c r="C42" s="29" t="s">
        <v>69</v>
      </c>
      <c r="D42" s="32" t="s">
        <v>70</v>
      </c>
      <c r="E42" s="32"/>
      <c r="F42" s="32"/>
      <c r="G42" s="32"/>
      <c r="H42" s="33" t="s">
        <v>8</v>
      </c>
      <c r="I42" s="34" t="s">
        <v>71</v>
      </c>
      <c r="J42" s="34"/>
      <c r="K42" s="34" t="s">
        <v>72</v>
      </c>
      <c r="L42" s="34"/>
      <c r="M42" s="9" t="s">
        <v>13</v>
      </c>
      <c r="N42" s="9" t="s">
        <v>14</v>
      </c>
      <c r="O42" s="9" t="s">
        <v>15</v>
      </c>
      <c r="P42" s="9" t="s">
        <v>16</v>
      </c>
      <c r="Q42" s="9" t="s">
        <v>17</v>
      </c>
      <c r="R42" s="9" t="s">
        <v>18</v>
      </c>
      <c r="S42" s="9" t="s">
        <v>19</v>
      </c>
      <c r="T42" s="9" t="s">
        <v>20</v>
      </c>
      <c r="U42" s="9" t="s">
        <v>24</v>
      </c>
      <c r="V42" s="9" t="s">
        <v>25</v>
      </c>
      <c r="W42" s="9" t="s">
        <v>26</v>
      </c>
      <c r="X42" s="9" t="s">
        <v>27</v>
      </c>
      <c r="Y42" s="9" t="s">
        <v>28</v>
      </c>
      <c r="Z42" s="9" t="s">
        <v>29</v>
      </c>
      <c r="AA42" s="9" t="s">
        <v>30</v>
      </c>
      <c r="AB42" s="9" t="s">
        <v>31</v>
      </c>
    </row>
    <row r="43" s="1" customFormat="true" ht="16.5" hidden="false" customHeight="false" outlineLevel="0" collapsed="false">
      <c r="D43" s="32"/>
      <c r="E43" s="32"/>
      <c r="F43" s="32"/>
      <c r="G43" s="32"/>
      <c r="H43" s="20" t="n">
        <f aca="false">H37</f>
        <v>4328</v>
      </c>
      <c r="I43" s="35" t="n">
        <f aca="false">I40+K40</f>
        <v>280</v>
      </c>
      <c r="J43" s="35"/>
      <c r="K43" s="35" t="n">
        <f aca="false">J40+L40</f>
        <v>820</v>
      </c>
      <c r="L43" s="35"/>
      <c r="M43" s="20" t="n">
        <f aca="false">M40</f>
        <v>218</v>
      </c>
      <c r="N43" s="20" t="n">
        <f aca="false">N40</f>
        <v>68</v>
      </c>
      <c r="O43" s="20" t="n">
        <f aca="false">O40</f>
        <v>1038</v>
      </c>
      <c r="P43" s="20" t="n">
        <f aca="false">P40</f>
        <v>18</v>
      </c>
      <c r="Q43" s="20" t="s">
        <v>148</v>
      </c>
      <c r="R43" s="20" t="n">
        <f aca="false">R40</f>
        <v>517</v>
      </c>
      <c r="S43" s="20" t="s">
        <v>148</v>
      </c>
      <c r="T43" s="20" t="s">
        <v>148</v>
      </c>
      <c r="U43" s="20" t="s">
        <v>148</v>
      </c>
      <c r="V43" s="20" t="s">
        <v>148</v>
      </c>
      <c r="W43" s="20" t="s">
        <v>148</v>
      </c>
      <c r="X43" s="20" t="s">
        <v>148</v>
      </c>
      <c r="Y43" s="20" t="s">
        <v>148</v>
      </c>
      <c r="Z43" s="20" t="n">
        <f aca="false">Z40</f>
        <v>1</v>
      </c>
      <c r="AA43" s="20" t="n">
        <f aca="false">AA40</f>
        <v>67</v>
      </c>
      <c r="AB43" s="20" t="n">
        <f aca="false">SUM(I43:AA43)</f>
        <v>3027</v>
      </c>
    </row>
    <row r="45" customFormat="false" ht="15" hidden="false" customHeight="false" outlineLevel="0" collapsed="false">
      <c r="A45" s="5"/>
      <c r="B45" s="5"/>
      <c r="C45" s="5"/>
      <c r="D45" s="5"/>
      <c r="E45" s="5"/>
      <c r="F45" s="5"/>
      <c r="G45" s="5"/>
      <c r="H45" s="5"/>
    </row>
    <row r="46" s="1" customFormat="true" ht="16.5" hidden="false" customHeight="true" outlineLevel="0" collapsed="false">
      <c r="A46" s="11" t="n">
        <v>18</v>
      </c>
      <c r="B46" s="12" t="n">
        <v>22</v>
      </c>
      <c r="C46" s="416" t="n">
        <v>166</v>
      </c>
      <c r="D46" s="398" t="s">
        <v>665</v>
      </c>
      <c r="E46" s="398" t="s">
        <v>665</v>
      </c>
      <c r="F46" s="417" t="n">
        <v>951</v>
      </c>
      <c r="G46" s="413" t="s">
        <v>33</v>
      </c>
      <c r="H46" s="12" t="n">
        <v>741</v>
      </c>
      <c r="I46" s="20" t="n">
        <v>0</v>
      </c>
      <c r="J46" s="20" t="n">
        <v>230</v>
      </c>
      <c r="K46" s="20" t="n">
        <v>3</v>
      </c>
      <c r="L46" s="20" t="n">
        <v>1</v>
      </c>
      <c r="M46" s="20" t="n">
        <v>143</v>
      </c>
      <c r="N46" s="20" t="n">
        <v>0</v>
      </c>
      <c r="O46" s="20" t="n">
        <v>0</v>
      </c>
      <c r="P46" s="20" t="n">
        <v>0</v>
      </c>
      <c r="Q46" s="20" t="n">
        <v>11</v>
      </c>
      <c r="R46" s="20" t="n">
        <v>169</v>
      </c>
      <c r="S46" s="20"/>
      <c r="T46" s="20"/>
      <c r="U46" s="38" t="n">
        <v>0</v>
      </c>
      <c r="V46" s="38" t="n">
        <v>5</v>
      </c>
      <c r="W46" s="38"/>
      <c r="X46" s="20"/>
      <c r="Y46" s="20"/>
      <c r="Z46" s="20"/>
      <c r="AA46" s="20"/>
      <c r="AB46" s="20"/>
      <c r="AC46" s="20" t="n">
        <v>0</v>
      </c>
      <c r="AD46" s="20" t="n">
        <v>13</v>
      </c>
      <c r="AE46" s="20" t="n">
        <f aca="false">SUM(I46:AD46)</f>
        <v>575</v>
      </c>
    </row>
    <row r="47" s="1" customFormat="true" ht="16.5" hidden="false" customHeight="false" outlineLevel="0" collapsed="false">
      <c r="C47" s="29" t="s">
        <v>65</v>
      </c>
      <c r="D47" s="30" t="s">
        <v>66</v>
      </c>
      <c r="E47" s="30"/>
      <c r="F47" s="30"/>
      <c r="G47" s="30"/>
      <c r="H47" s="31" t="n">
        <f aca="false">SUM(H46)</f>
        <v>741</v>
      </c>
      <c r="I47" s="31" t="n">
        <f aca="false">SUM(I46)</f>
        <v>0</v>
      </c>
      <c r="J47" s="31" t="n">
        <f aca="false">SUM(J46)</f>
        <v>230</v>
      </c>
      <c r="K47" s="31" t="n">
        <f aca="false">SUM(K46)</f>
        <v>3</v>
      </c>
      <c r="L47" s="31" t="n">
        <f aca="false">SUM(L46)</f>
        <v>1</v>
      </c>
      <c r="M47" s="31" t="n">
        <f aca="false">SUM(M46)</f>
        <v>143</v>
      </c>
      <c r="N47" s="31" t="n">
        <f aca="false">SUM(N46)</f>
        <v>0</v>
      </c>
      <c r="O47" s="31" t="n">
        <f aca="false">SUM(O46)</f>
        <v>0</v>
      </c>
      <c r="P47" s="31" t="n">
        <f aca="false">SUM(P46)</f>
        <v>0</v>
      </c>
      <c r="Q47" s="31" t="n">
        <f aca="false">SUM(Q46)</f>
        <v>11</v>
      </c>
      <c r="R47" s="31" t="n">
        <f aca="false">SUM(R46)</f>
        <v>169</v>
      </c>
      <c r="S47" s="31" t="n">
        <f aca="false">SUM(S46)</f>
        <v>0</v>
      </c>
      <c r="T47" s="31" t="n">
        <f aca="false">SUM(T46)</f>
        <v>0</v>
      </c>
      <c r="U47" s="31" t="n">
        <f aca="false">SUM(U46)</f>
        <v>0</v>
      </c>
      <c r="V47" s="31" t="n">
        <f aca="false">SUM(V46)</f>
        <v>5</v>
      </c>
      <c r="W47" s="31" t="n">
        <f aca="false">SUM(W46)</f>
        <v>0</v>
      </c>
      <c r="X47" s="31" t="n">
        <f aca="false">SUM(X46)</f>
        <v>0</v>
      </c>
      <c r="Y47" s="31" t="n">
        <f aca="false">SUM(Y46)</f>
        <v>0</v>
      </c>
      <c r="Z47" s="31" t="n">
        <f aca="false">SUM(Z46)</f>
        <v>0</v>
      </c>
      <c r="AA47" s="31" t="n">
        <f aca="false">SUM(AA46)</f>
        <v>0</v>
      </c>
      <c r="AB47" s="31" t="n">
        <f aca="false">SUM(AB46)</f>
        <v>0</v>
      </c>
      <c r="AC47" s="31" t="n">
        <f aca="false">SUM(AC46)</f>
        <v>0</v>
      </c>
      <c r="AD47" s="31" t="n">
        <f aca="false">SUM(AD46)</f>
        <v>13</v>
      </c>
      <c r="AE47" s="31" t="n">
        <f aca="false">SUM(AE46)</f>
        <v>575</v>
      </c>
    </row>
    <row r="48" s="1" customFormat="true" ht="16.5" hidden="false" customHeight="false" outlineLevel="0" collapsed="false">
      <c r="F48" s="3"/>
      <c r="G48" s="3"/>
      <c r="U48" s="1" t="n">
        <f aca="false">U47/2</f>
        <v>0</v>
      </c>
      <c r="V48" s="1" t="n">
        <f aca="false">V47/2</f>
        <v>2.5</v>
      </c>
    </row>
    <row r="49" s="1" customFormat="true" ht="16.5" hidden="false" customHeight="true" outlineLevel="0" collapsed="false">
      <c r="C49" s="29" t="s">
        <v>67</v>
      </c>
      <c r="D49" s="32" t="s">
        <v>68</v>
      </c>
      <c r="E49" s="32"/>
      <c r="F49" s="32"/>
      <c r="G49" s="32"/>
      <c r="H49" s="33" t="s">
        <v>8</v>
      </c>
      <c r="I49" s="9" t="s">
        <v>9</v>
      </c>
      <c r="J49" s="9" t="s">
        <v>10</v>
      </c>
      <c r="K49" s="9" t="s">
        <v>11</v>
      </c>
      <c r="L49" s="9" t="s">
        <v>12</v>
      </c>
      <c r="M49" s="9" t="s">
        <v>13</v>
      </c>
      <c r="N49" s="9" t="s">
        <v>14</v>
      </c>
      <c r="O49" s="9" t="s">
        <v>15</v>
      </c>
      <c r="P49" s="9" t="s">
        <v>16</v>
      </c>
      <c r="Q49" s="9" t="s">
        <v>17</v>
      </c>
      <c r="R49" s="9" t="s">
        <v>18</v>
      </c>
      <c r="S49" s="9" t="s">
        <v>19</v>
      </c>
      <c r="T49" s="9" t="s">
        <v>20</v>
      </c>
      <c r="U49" s="9" t="s">
        <v>24</v>
      </c>
      <c r="V49" s="9" t="s">
        <v>25</v>
      </c>
      <c r="W49" s="9" t="s">
        <v>26</v>
      </c>
      <c r="X49" s="9" t="s">
        <v>27</v>
      </c>
      <c r="Y49" s="9" t="s">
        <v>28</v>
      </c>
      <c r="Z49" s="9" t="s">
        <v>29</v>
      </c>
      <c r="AA49" s="9" t="s">
        <v>30</v>
      </c>
      <c r="AB49" s="9" t="s">
        <v>31</v>
      </c>
    </row>
    <row r="50" s="1" customFormat="true" ht="16.5" hidden="false" customHeight="false" outlineLevel="0" collapsed="false">
      <c r="D50" s="32"/>
      <c r="E50" s="32"/>
      <c r="F50" s="32"/>
      <c r="G50" s="32"/>
      <c r="H50" s="20" t="n">
        <f aca="false">H47</f>
        <v>741</v>
      </c>
      <c r="I50" s="20" t="n">
        <f aca="false">I47</f>
        <v>0</v>
      </c>
      <c r="J50" s="20" t="n">
        <f aca="false">J47+3</f>
        <v>233</v>
      </c>
      <c r="K50" s="20" t="n">
        <f aca="false">K47</f>
        <v>3</v>
      </c>
      <c r="L50" s="20" t="n">
        <f aca="false">L47+2</f>
        <v>3</v>
      </c>
      <c r="M50" s="20" t="n">
        <f aca="false">M47</f>
        <v>143</v>
      </c>
      <c r="N50" s="20" t="n">
        <f aca="false">N47</f>
        <v>0</v>
      </c>
      <c r="O50" s="20" t="n">
        <f aca="false">O47</f>
        <v>0</v>
      </c>
      <c r="P50" s="20" t="n">
        <f aca="false">P47</f>
        <v>0</v>
      </c>
      <c r="Q50" s="20" t="n">
        <f aca="false">Q47</f>
        <v>11</v>
      </c>
      <c r="R50" s="20" t="n">
        <f aca="false">R47</f>
        <v>169</v>
      </c>
      <c r="S50" s="20" t="n">
        <f aca="false">S47</f>
        <v>0</v>
      </c>
      <c r="T50" s="20" t="n">
        <f aca="false">T47</f>
        <v>0</v>
      </c>
      <c r="U50" s="20" t="n">
        <f aca="false">X47</f>
        <v>0</v>
      </c>
      <c r="V50" s="20" t="n">
        <f aca="false">Y47</f>
        <v>0</v>
      </c>
      <c r="W50" s="20" t="n">
        <f aca="false">Z47</f>
        <v>0</v>
      </c>
      <c r="X50" s="20" t="n">
        <f aca="false">AA47</f>
        <v>0</v>
      </c>
      <c r="Y50" s="20" t="n">
        <f aca="false">AB47</f>
        <v>0</v>
      </c>
      <c r="Z50" s="20" t="n">
        <f aca="false">AC47</f>
        <v>0</v>
      </c>
      <c r="AA50" s="20" t="n">
        <f aca="false">AD47</f>
        <v>13</v>
      </c>
      <c r="AB50" s="20" t="n">
        <f aca="false">SUM(I50:AA50)</f>
        <v>575</v>
      </c>
    </row>
    <row r="51" s="1" customFormat="true" ht="16.5" hidden="false" customHeight="false" outlineLevel="0" collapsed="false">
      <c r="F51" s="3"/>
      <c r="G51" s="3"/>
    </row>
    <row r="52" s="1" customFormat="true" ht="30.75" hidden="false" customHeight="true" outlineLevel="0" collapsed="false">
      <c r="C52" s="29" t="s">
        <v>69</v>
      </c>
      <c r="D52" s="32" t="s">
        <v>70</v>
      </c>
      <c r="E52" s="32"/>
      <c r="F52" s="32"/>
      <c r="G52" s="32"/>
      <c r="H52" s="33" t="s">
        <v>8</v>
      </c>
      <c r="I52" s="34" t="s">
        <v>71</v>
      </c>
      <c r="J52" s="34"/>
      <c r="K52" s="34" t="s">
        <v>72</v>
      </c>
      <c r="L52" s="34"/>
      <c r="M52" s="9" t="s">
        <v>13</v>
      </c>
      <c r="N52" s="9" t="s">
        <v>14</v>
      </c>
      <c r="O52" s="9" t="s">
        <v>15</v>
      </c>
      <c r="P52" s="9" t="s">
        <v>16</v>
      </c>
      <c r="Q52" s="9" t="s">
        <v>17</v>
      </c>
      <c r="R52" s="9" t="s">
        <v>18</v>
      </c>
      <c r="S52" s="9" t="s">
        <v>19</v>
      </c>
      <c r="T52" s="9" t="s">
        <v>20</v>
      </c>
      <c r="U52" s="9" t="s">
        <v>24</v>
      </c>
      <c r="V52" s="9" t="s">
        <v>25</v>
      </c>
      <c r="W52" s="9" t="s">
        <v>26</v>
      </c>
      <c r="X52" s="9" t="s">
        <v>27</v>
      </c>
      <c r="Y52" s="9" t="s">
        <v>28</v>
      </c>
      <c r="Z52" s="9" t="s">
        <v>29</v>
      </c>
      <c r="AA52" s="9" t="s">
        <v>30</v>
      </c>
      <c r="AB52" s="9" t="s">
        <v>31</v>
      </c>
    </row>
    <row r="53" s="1" customFormat="true" ht="16.5" hidden="false" customHeight="false" outlineLevel="0" collapsed="false">
      <c r="D53" s="32"/>
      <c r="E53" s="32"/>
      <c r="F53" s="32"/>
      <c r="G53" s="32"/>
      <c r="H53" s="20" t="n">
        <f aca="false">H47</f>
        <v>741</v>
      </c>
      <c r="I53" s="35" t="n">
        <f aca="false">I50+K50</f>
        <v>3</v>
      </c>
      <c r="J53" s="35"/>
      <c r="K53" s="35" t="n">
        <f aca="false">J50+L50</f>
        <v>236</v>
      </c>
      <c r="L53" s="35"/>
      <c r="M53" s="20" t="n">
        <f aca="false">M50</f>
        <v>143</v>
      </c>
      <c r="N53" s="20" t="s">
        <v>148</v>
      </c>
      <c r="O53" s="20" t="s">
        <v>148</v>
      </c>
      <c r="P53" s="20" t="n">
        <v>0</v>
      </c>
      <c r="Q53" s="20" t="n">
        <f aca="false">Q50</f>
        <v>11</v>
      </c>
      <c r="R53" s="20" t="n">
        <f aca="false">R50</f>
        <v>169</v>
      </c>
      <c r="S53" s="20" t="s">
        <v>148</v>
      </c>
      <c r="T53" s="20" t="s">
        <v>148</v>
      </c>
      <c r="U53" s="20" t="s">
        <v>148</v>
      </c>
      <c r="V53" s="20" t="s">
        <v>148</v>
      </c>
      <c r="W53" s="20" t="s">
        <v>148</v>
      </c>
      <c r="X53" s="20" t="s">
        <v>148</v>
      </c>
      <c r="Y53" s="20" t="s">
        <v>148</v>
      </c>
      <c r="Z53" s="20" t="n">
        <f aca="false">Z50</f>
        <v>0</v>
      </c>
      <c r="AA53" s="20" t="n">
        <f aca="false">AA50</f>
        <v>13</v>
      </c>
      <c r="AB53" s="20" t="n">
        <f aca="false">SUM(I53:AA53)</f>
        <v>575</v>
      </c>
    </row>
    <row r="54" s="1" customFormat="true" ht="16.5" hidden="false" customHeight="false" outlineLevel="0" collapsed="false">
      <c r="D54" s="235"/>
      <c r="E54" s="235"/>
      <c r="F54" s="235"/>
      <c r="G54" s="235"/>
      <c r="H54" s="81"/>
      <c r="I54" s="230"/>
      <c r="J54" s="230"/>
      <c r="K54" s="230"/>
      <c r="L54" s="230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</row>
    <row r="56" s="1" customFormat="true" ht="16.5" hidden="false" customHeight="false" outlineLevel="0" collapsed="false">
      <c r="A56" s="5" t="s">
        <v>1</v>
      </c>
      <c r="B56" s="6" t="s">
        <v>2</v>
      </c>
      <c r="C56" s="7" t="s">
        <v>3</v>
      </c>
      <c r="D56" s="5" t="s">
        <v>4</v>
      </c>
      <c r="E56" s="5" t="s">
        <v>5</v>
      </c>
      <c r="F56" s="8" t="s">
        <v>6</v>
      </c>
      <c r="G56" s="8" t="s">
        <v>7</v>
      </c>
      <c r="H56" s="8" t="s">
        <v>8</v>
      </c>
      <c r="I56" s="9" t="s">
        <v>9</v>
      </c>
      <c r="J56" s="9" t="s">
        <v>10</v>
      </c>
      <c r="K56" s="9" t="s">
        <v>11</v>
      </c>
      <c r="L56" s="9" t="s">
        <v>12</v>
      </c>
      <c r="M56" s="9" t="s">
        <v>13</v>
      </c>
      <c r="N56" s="9" t="s">
        <v>14</v>
      </c>
      <c r="O56" s="9" t="s">
        <v>15</v>
      </c>
      <c r="P56" s="9" t="s">
        <v>16</v>
      </c>
      <c r="Q56" s="9" t="s">
        <v>17</v>
      </c>
      <c r="R56" s="9" t="s">
        <v>18</v>
      </c>
      <c r="S56" s="9" t="s">
        <v>19</v>
      </c>
      <c r="T56" s="9" t="s">
        <v>20</v>
      </c>
      <c r="U56" s="10" t="s">
        <v>21</v>
      </c>
      <c r="V56" s="10" t="s">
        <v>22</v>
      </c>
      <c r="W56" s="10" t="s">
        <v>23</v>
      </c>
      <c r="X56" s="9" t="s">
        <v>24</v>
      </c>
      <c r="Y56" s="9" t="s">
        <v>25</v>
      </c>
      <c r="Z56" s="9" t="s">
        <v>26</v>
      </c>
      <c r="AA56" s="9" t="s">
        <v>27</v>
      </c>
      <c r="AB56" s="9" t="s">
        <v>28</v>
      </c>
      <c r="AC56" s="9" t="s">
        <v>29</v>
      </c>
      <c r="AD56" s="9" t="s">
        <v>30</v>
      </c>
      <c r="AE56" s="9" t="s">
        <v>31</v>
      </c>
    </row>
    <row r="57" s="1" customFormat="true" ht="16.5" hidden="false" customHeight="true" outlineLevel="0" collapsed="false">
      <c r="A57" s="11" t="n">
        <v>1</v>
      </c>
      <c r="B57" s="12" t="n">
        <v>22</v>
      </c>
      <c r="C57" s="398" t="n">
        <v>178</v>
      </c>
      <c r="D57" s="398" t="s">
        <v>666</v>
      </c>
      <c r="E57" s="398" t="s">
        <v>666</v>
      </c>
      <c r="F57" s="401" t="n">
        <v>1003</v>
      </c>
      <c r="G57" s="12" t="s">
        <v>33</v>
      </c>
      <c r="H57" s="20" t="n">
        <v>399</v>
      </c>
      <c r="I57" s="20" t="n">
        <v>65</v>
      </c>
      <c r="J57" s="20" t="n">
        <v>76</v>
      </c>
      <c r="K57" s="20" t="n">
        <v>18</v>
      </c>
      <c r="L57" s="20" t="n">
        <v>2</v>
      </c>
      <c r="M57" s="20" t="n">
        <v>18</v>
      </c>
      <c r="N57" s="20" t="n">
        <v>82</v>
      </c>
      <c r="O57" s="20" t="n">
        <v>1</v>
      </c>
      <c r="P57" s="20" t="n">
        <v>0</v>
      </c>
      <c r="Q57" s="20" t="n">
        <v>0</v>
      </c>
      <c r="R57" s="20" t="n">
        <v>10</v>
      </c>
      <c r="S57" s="20" t="n">
        <v>0</v>
      </c>
      <c r="T57" s="20" t="n">
        <v>0</v>
      </c>
      <c r="U57" s="38" t="n">
        <v>26</v>
      </c>
      <c r="V57" s="38" t="n">
        <v>2</v>
      </c>
      <c r="W57" s="38"/>
      <c r="X57" s="20"/>
      <c r="Y57" s="20"/>
      <c r="Z57" s="20"/>
      <c r="AA57" s="20"/>
      <c r="AB57" s="20"/>
      <c r="AC57" s="20" t="n">
        <v>0</v>
      </c>
      <c r="AD57" s="20" t="n">
        <v>6</v>
      </c>
      <c r="AE57" s="20" t="n">
        <f aca="false">SUM(I57:AD57)</f>
        <v>306</v>
      </c>
    </row>
    <row r="58" s="1" customFormat="true" ht="16.5" hidden="false" customHeight="true" outlineLevel="0" collapsed="false">
      <c r="A58" s="11" t="n">
        <v>2</v>
      </c>
      <c r="B58" s="12" t="n">
        <v>22</v>
      </c>
      <c r="C58" s="398" t="n">
        <v>178</v>
      </c>
      <c r="D58" s="398" t="s">
        <v>666</v>
      </c>
      <c r="E58" s="398" t="s">
        <v>666</v>
      </c>
      <c r="F58" s="401" t="n">
        <v>1003</v>
      </c>
      <c r="G58" s="12" t="s">
        <v>34</v>
      </c>
      <c r="H58" s="20" t="n">
        <v>399</v>
      </c>
      <c r="I58" s="20" t="n">
        <v>79</v>
      </c>
      <c r="J58" s="20" t="n">
        <v>57</v>
      </c>
      <c r="K58" s="20" t="n">
        <v>30</v>
      </c>
      <c r="L58" s="20" t="n">
        <v>1</v>
      </c>
      <c r="M58" s="20" t="n">
        <v>13</v>
      </c>
      <c r="N58" s="20" t="n">
        <v>75</v>
      </c>
      <c r="O58" s="20" t="n">
        <v>2</v>
      </c>
      <c r="P58" s="20" t="n">
        <v>1</v>
      </c>
      <c r="Q58" s="20" t="n">
        <v>0</v>
      </c>
      <c r="R58" s="20" t="n">
        <v>18</v>
      </c>
      <c r="S58" s="20" t="n">
        <v>0</v>
      </c>
      <c r="T58" s="20" t="n">
        <v>0</v>
      </c>
      <c r="U58" s="38" t="n">
        <v>14</v>
      </c>
      <c r="V58" s="38" t="n">
        <v>0</v>
      </c>
      <c r="W58" s="38"/>
      <c r="X58" s="20"/>
      <c r="Y58" s="20"/>
      <c r="Z58" s="20"/>
      <c r="AA58" s="20"/>
      <c r="AB58" s="20"/>
      <c r="AC58" s="20" t="n">
        <v>0</v>
      </c>
      <c r="AD58" s="20" t="n">
        <v>9</v>
      </c>
      <c r="AE58" s="20" t="n">
        <f aca="false">SUM(I58:AD58)</f>
        <v>299</v>
      </c>
    </row>
    <row r="59" s="1" customFormat="true" ht="16.5" hidden="false" customHeight="true" outlineLevel="0" collapsed="false">
      <c r="A59" s="11" t="n">
        <v>3</v>
      </c>
      <c r="B59" s="12" t="n">
        <v>22</v>
      </c>
      <c r="C59" s="398" t="n">
        <v>178</v>
      </c>
      <c r="D59" s="398" t="s">
        <v>666</v>
      </c>
      <c r="E59" s="398" t="s">
        <v>666</v>
      </c>
      <c r="F59" s="402" t="n">
        <v>1004</v>
      </c>
      <c r="G59" s="12" t="s">
        <v>33</v>
      </c>
      <c r="H59" s="20" t="n">
        <v>432</v>
      </c>
      <c r="I59" s="20" t="n">
        <v>64</v>
      </c>
      <c r="J59" s="20" t="n">
        <v>90</v>
      </c>
      <c r="K59" s="20" t="n">
        <v>30</v>
      </c>
      <c r="L59" s="20" t="n">
        <v>0</v>
      </c>
      <c r="M59" s="20" t="n">
        <v>14</v>
      </c>
      <c r="N59" s="20" t="n">
        <v>81</v>
      </c>
      <c r="O59" s="20" t="n">
        <v>0</v>
      </c>
      <c r="P59" s="20" t="n">
        <v>1</v>
      </c>
      <c r="Q59" s="20" t="n">
        <v>0</v>
      </c>
      <c r="R59" s="20" t="n">
        <v>15</v>
      </c>
      <c r="S59" s="20" t="n">
        <v>0</v>
      </c>
      <c r="T59" s="20" t="n">
        <v>0</v>
      </c>
      <c r="U59" s="38" t="n">
        <v>11</v>
      </c>
      <c r="V59" s="38" t="n">
        <v>3</v>
      </c>
      <c r="W59" s="38"/>
      <c r="X59" s="20"/>
      <c r="Y59" s="20"/>
      <c r="Z59" s="20"/>
      <c r="AA59" s="20"/>
      <c r="AB59" s="20"/>
      <c r="AC59" s="20" t="n">
        <v>0</v>
      </c>
      <c r="AD59" s="20" t="n">
        <v>13</v>
      </c>
      <c r="AE59" s="20" t="n">
        <f aca="false">SUM(I59:AD59)</f>
        <v>322</v>
      </c>
    </row>
    <row r="60" s="1" customFormat="true" ht="16.5" hidden="false" customHeight="true" outlineLevel="0" collapsed="false">
      <c r="A60" s="11" t="n">
        <v>4</v>
      </c>
      <c r="B60" s="12" t="n">
        <v>22</v>
      </c>
      <c r="C60" s="398" t="n">
        <v>178</v>
      </c>
      <c r="D60" s="398" t="s">
        <v>666</v>
      </c>
      <c r="E60" s="398" t="s">
        <v>666</v>
      </c>
      <c r="F60" s="402" t="n">
        <v>1004</v>
      </c>
      <c r="G60" s="12" t="s">
        <v>34</v>
      </c>
      <c r="H60" s="20" t="n">
        <v>431</v>
      </c>
      <c r="I60" s="20" t="n">
        <v>60</v>
      </c>
      <c r="J60" s="20" t="n">
        <v>100</v>
      </c>
      <c r="K60" s="20" t="n">
        <v>34</v>
      </c>
      <c r="L60" s="20" t="n">
        <v>4</v>
      </c>
      <c r="M60" s="20" t="n">
        <v>11</v>
      </c>
      <c r="N60" s="20" t="n">
        <v>75</v>
      </c>
      <c r="O60" s="20" t="n">
        <v>0</v>
      </c>
      <c r="P60" s="20" t="n">
        <v>1</v>
      </c>
      <c r="Q60" s="20" t="n">
        <v>0</v>
      </c>
      <c r="R60" s="20" t="n">
        <v>6</v>
      </c>
      <c r="S60" s="20" t="n">
        <v>0</v>
      </c>
      <c r="T60" s="20" t="n">
        <v>0</v>
      </c>
      <c r="U60" s="38" t="n">
        <v>7</v>
      </c>
      <c r="V60" s="38" t="n">
        <v>0</v>
      </c>
      <c r="W60" s="38"/>
      <c r="X60" s="20"/>
      <c r="Y60" s="20"/>
      <c r="Z60" s="20"/>
      <c r="AA60" s="20"/>
      <c r="AB60" s="20"/>
      <c r="AC60" s="20" t="n">
        <v>0</v>
      </c>
      <c r="AD60" s="20" t="n">
        <v>16</v>
      </c>
      <c r="AE60" s="20" t="n">
        <f aca="false">SUM(I60:AD60)</f>
        <v>314</v>
      </c>
    </row>
    <row r="61" s="1" customFormat="true" ht="16.5" hidden="false" customHeight="true" outlineLevel="0" collapsed="false">
      <c r="A61" s="11" t="n">
        <v>5</v>
      </c>
      <c r="B61" s="12" t="n">
        <v>22</v>
      </c>
      <c r="C61" s="404" t="n">
        <v>178</v>
      </c>
      <c r="D61" s="404" t="s">
        <v>666</v>
      </c>
      <c r="E61" s="404" t="s">
        <v>666</v>
      </c>
      <c r="F61" s="406" t="n">
        <v>1004</v>
      </c>
      <c r="G61" s="12" t="s">
        <v>62</v>
      </c>
      <c r="H61" s="20" t="n">
        <v>335</v>
      </c>
      <c r="I61" s="20" t="n">
        <v>10</v>
      </c>
      <c r="J61" s="20" t="n">
        <v>133</v>
      </c>
      <c r="K61" s="20" t="n">
        <v>3</v>
      </c>
      <c r="L61" s="20" t="n">
        <v>0</v>
      </c>
      <c r="M61" s="20" t="n">
        <v>7</v>
      </c>
      <c r="N61" s="20" t="n">
        <v>99</v>
      </c>
      <c r="O61" s="20" t="n">
        <v>1</v>
      </c>
      <c r="P61" s="20" t="n">
        <v>0</v>
      </c>
      <c r="Q61" s="20" t="n">
        <v>0</v>
      </c>
      <c r="R61" s="20" t="n">
        <v>4</v>
      </c>
      <c r="S61" s="20" t="n">
        <v>0</v>
      </c>
      <c r="T61" s="20" t="n">
        <v>0</v>
      </c>
      <c r="U61" s="38" t="n">
        <v>0</v>
      </c>
      <c r="V61" s="38" t="n">
        <v>1</v>
      </c>
      <c r="W61" s="38"/>
      <c r="X61" s="20"/>
      <c r="Y61" s="20"/>
      <c r="Z61" s="20"/>
      <c r="AA61" s="20"/>
      <c r="AB61" s="20"/>
      <c r="AC61" s="20" t="n">
        <v>0</v>
      </c>
      <c r="AD61" s="20" t="n">
        <v>15</v>
      </c>
      <c r="AE61" s="20" t="n">
        <f aca="false">SUM(I61:AD61)</f>
        <v>273</v>
      </c>
    </row>
    <row r="62" s="1" customFormat="true" ht="16.5" hidden="false" customHeight="false" outlineLevel="0" collapsed="false">
      <c r="C62" s="29" t="s">
        <v>65</v>
      </c>
      <c r="D62" s="30" t="s">
        <v>66</v>
      </c>
      <c r="E62" s="30"/>
      <c r="F62" s="30"/>
      <c r="G62" s="30"/>
      <c r="H62" s="31" t="n">
        <f aca="false">SUM(H57:H61)</f>
        <v>1996</v>
      </c>
      <c r="I62" s="31" t="n">
        <f aca="false">SUM(I57:I61)</f>
        <v>278</v>
      </c>
      <c r="J62" s="31" t="n">
        <f aca="false">SUM(J57:J61)</f>
        <v>456</v>
      </c>
      <c r="K62" s="31" t="n">
        <f aca="false">SUM(K57:K61)</f>
        <v>115</v>
      </c>
      <c r="L62" s="31" t="n">
        <f aca="false">SUM(L57:L61)</f>
        <v>7</v>
      </c>
      <c r="M62" s="31" t="n">
        <f aca="false">SUM(M57:M61)</f>
        <v>63</v>
      </c>
      <c r="N62" s="31" t="n">
        <f aca="false">SUM(N57:N61)</f>
        <v>412</v>
      </c>
      <c r="O62" s="31" t="n">
        <f aca="false">SUM(O57:O61)</f>
        <v>4</v>
      </c>
      <c r="P62" s="31" t="n">
        <f aca="false">SUM(P57:P61)</f>
        <v>3</v>
      </c>
      <c r="Q62" s="31" t="n">
        <f aca="false">SUM(Q57:Q61)</f>
        <v>0</v>
      </c>
      <c r="R62" s="31" t="n">
        <f aca="false">SUM(R57:R61)</f>
        <v>53</v>
      </c>
      <c r="S62" s="31" t="n">
        <f aca="false">SUM(S57:S61)</f>
        <v>0</v>
      </c>
      <c r="T62" s="31" t="n">
        <f aca="false">SUM(T57:T61)</f>
        <v>0</v>
      </c>
      <c r="U62" s="31" t="n">
        <f aca="false">SUM(U57:U61)</f>
        <v>58</v>
      </c>
      <c r="V62" s="31" t="n">
        <f aca="false">SUM(V57:V61)</f>
        <v>6</v>
      </c>
      <c r="W62" s="31" t="n">
        <f aca="false">SUM(W57:W61)</f>
        <v>0</v>
      </c>
      <c r="X62" s="31" t="n">
        <f aca="false">SUM(X57:X61)</f>
        <v>0</v>
      </c>
      <c r="Y62" s="31" t="n">
        <f aca="false">SUM(Y57:Y61)</f>
        <v>0</v>
      </c>
      <c r="Z62" s="31" t="n">
        <f aca="false">SUM(Z57:Z61)</f>
        <v>0</v>
      </c>
      <c r="AA62" s="31" t="n">
        <f aca="false">SUM(AA57:AA61)</f>
        <v>0</v>
      </c>
      <c r="AB62" s="31" t="n">
        <f aca="false">SUM(AB57:AB61)</f>
        <v>0</v>
      </c>
      <c r="AC62" s="31" t="n">
        <f aca="false">SUM(AC57:AC61)</f>
        <v>0</v>
      </c>
      <c r="AD62" s="31" t="n">
        <f aca="false">SUM(AD57:AD61)</f>
        <v>59</v>
      </c>
      <c r="AE62" s="31" t="n">
        <f aca="false">SUM(AE57:AE61)</f>
        <v>1514</v>
      </c>
    </row>
    <row r="63" s="1" customFormat="true" ht="16.5" hidden="false" customHeight="false" outlineLevel="0" collapsed="false">
      <c r="F63" s="3"/>
      <c r="G63" s="3"/>
      <c r="U63" s="1" t="n">
        <f aca="false">U62/2</f>
        <v>29</v>
      </c>
      <c r="V63" s="1" t="n">
        <f aca="false">V62/2</f>
        <v>3</v>
      </c>
    </row>
    <row r="64" s="1" customFormat="true" ht="16.5" hidden="false" customHeight="true" outlineLevel="0" collapsed="false">
      <c r="C64" s="29" t="s">
        <v>67</v>
      </c>
      <c r="D64" s="32" t="s">
        <v>68</v>
      </c>
      <c r="E64" s="32"/>
      <c r="F64" s="32"/>
      <c r="G64" s="32"/>
      <c r="H64" s="33" t="s">
        <v>8</v>
      </c>
      <c r="I64" s="9" t="s">
        <v>9</v>
      </c>
      <c r="J64" s="9" t="s">
        <v>10</v>
      </c>
      <c r="K64" s="9" t="s">
        <v>11</v>
      </c>
      <c r="L64" s="9" t="s">
        <v>12</v>
      </c>
      <c r="M64" s="9" t="s">
        <v>13</v>
      </c>
      <c r="N64" s="9" t="s">
        <v>14</v>
      </c>
      <c r="O64" s="9" t="s">
        <v>15</v>
      </c>
      <c r="P64" s="9" t="s">
        <v>16</v>
      </c>
      <c r="Q64" s="9" t="s">
        <v>17</v>
      </c>
      <c r="R64" s="9" t="s">
        <v>18</v>
      </c>
      <c r="S64" s="9" t="s">
        <v>19</v>
      </c>
      <c r="T64" s="9" t="s">
        <v>20</v>
      </c>
      <c r="U64" s="9" t="s">
        <v>24</v>
      </c>
      <c r="V64" s="9" t="s">
        <v>25</v>
      </c>
      <c r="W64" s="9" t="s">
        <v>26</v>
      </c>
      <c r="X64" s="9" t="s">
        <v>27</v>
      </c>
      <c r="Y64" s="9" t="s">
        <v>28</v>
      </c>
      <c r="Z64" s="9" t="s">
        <v>29</v>
      </c>
      <c r="AA64" s="9" t="s">
        <v>30</v>
      </c>
      <c r="AB64" s="9" t="s">
        <v>31</v>
      </c>
    </row>
    <row r="65" s="1" customFormat="true" ht="16.5" hidden="false" customHeight="false" outlineLevel="0" collapsed="false">
      <c r="D65" s="32"/>
      <c r="E65" s="32"/>
      <c r="F65" s="32"/>
      <c r="G65" s="32"/>
      <c r="H65" s="20" t="n">
        <f aca="false">H62</f>
        <v>1996</v>
      </c>
      <c r="I65" s="20" t="n">
        <f aca="false">I62+29</f>
        <v>307</v>
      </c>
      <c r="J65" s="20" t="n">
        <f aca="false">J62+3</f>
        <v>459</v>
      </c>
      <c r="K65" s="20" t="n">
        <f aca="false">K62+29</f>
        <v>144</v>
      </c>
      <c r="L65" s="20" t="n">
        <f aca="false">L62+3</f>
        <v>10</v>
      </c>
      <c r="M65" s="20" t="n">
        <f aca="false">M62</f>
        <v>63</v>
      </c>
      <c r="N65" s="20" t="n">
        <f aca="false">N62</f>
        <v>412</v>
      </c>
      <c r="O65" s="20" t="n">
        <f aca="false">O62</f>
        <v>4</v>
      </c>
      <c r="P65" s="20" t="n">
        <f aca="false">P62</f>
        <v>3</v>
      </c>
      <c r="Q65" s="20" t="n">
        <f aca="false">Q62</f>
        <v>0</v>
      </c>
      <c r="R65" s="20" t="n">
        <f aca="false">R62</f>
        <v>53</v>
      </c>
      <c r="S65" s="20" t="n">
        <f aca="false">S62</f>
        <v>0</v>
      </c>
      <c r="T65" s="20" t="n">
        <f aca="false">T62</f>
        <v>0</v>
      </c>
      <c r="U65" s="20" t="n">
        <f aca="false">X62</f>
        <v>0</v>
      </c>
      <c r="V65" s="20" t="n">
        <f aca="false">Y62</f>
        <v>0</v>
      </c>
      <c r="W65" s="20" t="n">
        <f aca="false">Z62</f>
        <v>0</v>
      </c>
      <c r="X65" s="20" t="n">
        <f aca="false">AA62</f>
        <v>0</v>
      </c>
      <c r="Y65" s="20" t="n">
        <f aca="false">AB62</f>
        <v>0</v>
      </c>
      <c r="Z65" s="20" t="n">
        <f aca="false">AC62</f>
        <v>0</v>
      </c>
      <c r="AA65" s="20" t="n">
        <f aca="false">AD62</f>
        <v>59</v>
      </c>
      <c r="AB65" s="20" t="n">
        <f aca="false">SUM(I65:AA65)</f>
        <v>1514</v>
      </c>
    </row>
    <row r="66" s="1" customFormat="true" ht="16.5" hidden="false" customHeight="false" outlineLevel="0" collapsed="false">
      <c r="F66" s="3"/>
      <c r="G66" s="3"/>
    </row>
    <row r="67" s="1" customFormat="true" ht="30.75" hidden="false" customHeight="true" outlineLevel="0" collapsed="false">
      <c r="C67" s="29" t="s">
        <v>69</v>
      </c>
      <c r="D67" s="32" t="s">
        <v>70</v>
      </c>
      <c r="E67" s="32"/>
      <c r="F67" s="32"/>
      <c r="G67" s="32"/>
      <c r="H67" s="33" t="s">
        <v>8</v>
      </c>
      <c r="I67" s="34" t="s">
        <v>71</v>
      </c>
      <c r="J67" s="34"/>
      <c r="K67" s="34" t="s">
        <v>72</v>
      </c>
      <c r="L67" s="34"/>
      <c r="M67" s="9" t="s">
        <v>13</v>
      </c>
      <c r="N67" s="9" t="s">
        <v>14</v>
      </c>
      <c r="O67" s="9" t="s">
        <v>15</v>
      </c>
      <c r="P67" s="9" t="s">
        <v>16</v>
      </c>
      <c r="Q67" s="9" t="s">
        <v>17</v>
      </c>
      <c r="R67" s="9" t="s">
        <v>18</v>
      </c>
      <c r="S67" s="9" t="s">
        <v>19</v>
      </c>
      <c r="T67" s="9" t="s">
        <v>20</v>
      </c>
      <c r="U67" s="9" t="s">
        <v>24</v>
      </c>
      <c r="V67" s="9" t="s">
        <v>25</v>
      </c>
      <c r="W67" s="9" t="s">
        <v>26</v>
      </c>
      <c r="X67" s="9" t="s">
        <v>27</v>
      </c>
      <c r="Y67" s="9" t="s">
        <v>28</v>
      </c>
      <c r="Z67" s="9" t="s">
        <v>29</v>
      </c>
      <c r="AA67" s="9" t="s">
        <v>30</v>
      </c>
      <c r="AB67" s="9" t="s">
        <v>31</v>
      </c>
    </row>
    <row r="68" s="1" customFormat="true" ht="16.5" hidden="false" customHeight="false" outlineLevel="0" collapsed="false">
      <c r="D68" s="32"/>
      <c r="E68" s="32"/>
      <c r="F68" s="32"/>
      <c r="G68" s="32"/>
      <c r="H68" s="20" t="n">
        <f aca="false">H62</f>
        <v>1996</v>
      </c>
      <c r="I68" s="35" t="n">
        <f aca="false">I65+K65</f>
        <v>451</v>
      </c>
      <c r="J68" s="35"/>
      <c r="K68" s="35" t="n">
        <f aca="false">J65+L65</f>
        <v>469</v>
      </c>
      <c r="L68" s="35"/>
      <c r="M68" s="20" t="n">
        <f aca="false">M65</f>
        <v>63</v>
      </c>
      <c r="N68" s="20" t="n">
        <f aca="false">N65</f>
        <v>412</v>
      </c>
      <c r="O68" s="20" t="n">
        <f aca="false">O65</f>
        <v>4</v>
      </c>
      <c r="P68" s="20" t="n">
        <f aca="false">P65</f>
        <v>3</v>
      </c>
      <c r="Q68" s="20" t="s">
        <v>148</v>
      </c>
      <c r="R68" s="20" t="n">
        <f aca="false">R65</f>
        <v>53</v>
      </c>
      <c r="S68" s="20" t="s">
        <v>148</v>
      </c>
      <c r="T68" s="20" t="s">
        <v>148</v>
      </c>
      <c r="U68" s="20" t="s">
        <v>148</v>
      </c>
      <c r="V68" s="20" t="s">
        <v>148</v>
      </c>
      <c r="W68" s="20" t="s">
        <v>148</v>
      </c>
      <c r="X68" s="20" t="s">
        <v>148</v>
      </c>
      <c r="Y68" s="20" t="s">
        <v>148</v>
      </c>
      <c r="Z68" s="20" t="n">
        <v>0</v>
      </c>
      <c r="AA68" s="20" t="n">
        <f aca="false">AA65</f>
        <v>59</v>
      </c>
      <c r="AB68" s="20" t="n">
        <f aca="false">SUM(I68:AA68)</f>
        <v>1514</v>
      </c>
    </row>
    <row r="71" customFormat="false" ht="15" hidden="false" customHeight="false" outlineLevel="0" collapsed="false">
      <c r="A71" s="5"/>
      <c r="B71" s="5"/>
      <c r="C71" s="5"/>
      <c r="D71" s="5"/>
      <c r="E71" s="5"/>
      <c r="F71" s="5"/>
      <c r="G71" s="5"/>
      <c r="H71" s="5"/>
    </row>
    <row r="72" s="1" customFormat="true" ht="16.5" hidden="false" customHeight="true" outlineLevel="0" collapsed="false">
      <c r="A72" s="11" t="n">
        <v>24</v>
      </c>
      <c r="B72" s="12" t="n">
        <v>22</v>
      </c>
      <c r="C72" s="397" t="n">
        <v>184</v>
      </c>
      <c r="D72" s="398" t="s">
        <v>667</v>
      </c>
      <c r="E72" s="398" t="s">
        <v>668</v>
      </c>
      <c r="F72" s="412" t="n">
        <v>1099</v>
      </c>
      <c r="G72" s="413" t="s">
        <v>33</v>
      </c>
      <c r="H72" s="12" t="n">
        <v>690</v>
      </c>
      <c r="I72" s="20" t="n">
        <v>3</v>
      </c>
      <c r="J72" s="20" t="n">
        <v>104</v>
      </c>
      <c r="K72" s="20" t="n">
        <v>161</v>
      </c>
      <c r="L72" s="20" t="n">
        <v>7</v>
      </c>
      <c r="M72" s="20" t="n">
        <v>3</v>
      </c>
      <c r="N72" s="20" t="n">
        <v>114</v>
      </c>
      <c r="O72" s="20" t="n">
        <v>41</v>
      </c>
      <c r="P72" s="20" t="n">
        <v>0</v>
      </c>
      <c r="Q72" s="20" t="n">
        <v>5</v>
      </c>
      <c r="R72" s="20" t="n">
        <v>25</v>
      </c>
      <c r="S72" s="20"/>
      <c r="T72" s="20"/>
      <c r="U72" s="38" t="n">
        <v>2</v>
      </c>
      <c r="V72" s="38" t="n">
        <v>2</v>
      </c>
      <c r="W72" s="38"/>
      <c r="X72" s="20"/>
      <c r="Y72" s="20"/>
      <c r="Z72" s="20"/>
      <c r="AA72" s="20"/>
      <c r="AB72" s="20"/>
      <c r="AC72" s="20" t="n">
        <v>0</v>
      </c>
      <c r="AD72" s="20" t="n">
        <v>8</v>
      </c>
      <c r="AE72" s="20" t="n">
        <f aca="false">SUM(I72:AD72)</f>
        <v>475</v>
      </c>
    </row>
    <row r="73" s="1" customFormat="true" ht="16.5" hidden="false" customHeight="true" outlineLevel="0" collapsed="false">
      <c r="A73" s="11" t="n">
        <v>25</v>
      </c>
      <c r="B73" s="12" t="n">
        <v>22</v>
      </c>
      <c r="C73" s="397" t="n">
        <v>184</v>
      </c>
      <c r="D73" s="409" t="s">
        <v>667</v>
      </c>
      <c r="E73" s="409" t="s">
        <v>668</v>
      </c>
      <c r="F73" s="418" t="n">
        <v>1099</v>
      </c>
      <c r="G73" s="419" t="s">
        <v>34</v>
      </c>
      <c r="H73" s="12" t="n">
        <v>690</v>
      </c>
      <c r="I73" s="20" t="n">
        <v>2</v>
      </c>
      <c r="J73" s="20" t="n">
        <v>118</v>
      </c>
      <c r="K73" s="20" t="n">
        <v>169</v>
      </c>
      <c r="L73" s="20" t="n">
        <v>2</v>
      </c>
      <c r="M73" s="20" t="n">
        <v>1</v>
      </c>
      <c r="N73" s="20" t="n">
        <v>106</v>
      </c>
      <c r="O73" s="20" t="n">
        <v>17</v>
      </c>
      <c r="P73" s="20" t="n">
        <v>0</v>
      </c>
      <c r="Q73" s="20" t="n">
        <v>4</v>
      </c>
      <c r="R73" s="20" t="n">
        <v>21</v>
      </c>
      <c r="S73" s="20"/>
      <c r="T73" s="20"/>
      <c r="U73" s="38" t="n">
        <v>1</v>
      </c>
      <c r="V73" s="38" t="n">
        <v>2</v>
      </c>
      <c r="W73" s="38"/>
      <c r="X73" s="20"/>
      <c r="Y73" s="20"/>
      <c r="Z73" s="20"/>
      <c r="AA73" s="20"/>
      <c r="AB73" s="20"/>
      <c r="AC73" s="20" t="n">
        <v>0</v>
      </c>
      <c r="AD73" s="20" t="n">
        <v>5</v>
      </c>
      <c r="AE73" s="20" t="n">
        <f aca="false">SUM(I73:AD73)</f>
        <v>448</v>
      </c>
    </row>
    <row r="74" s="1" customFormat="true" ht="16.5" hidden="false" customHeight="true" outlineLevel="0" collapsed="false">
      <c r="A74" s="11" t="n">
        <v>26</v>
      </c>
      <c r="B74" s="12" t="n">
        <v>22</v>
      </c>
      <c r="C74" s="397" t="n">
        <v>184</v>
      </c>
      <c r="D74" s="398" t="s">
        <v>667</v>
      </c>
      <c r="E74" s="398" t="s">
        <v>668</v>
      </c>
      <c r="F74" s="417" t="n">
        <v>1100</v>
      </c>
      <c r="G74" s="415" t="s">
        <v>33</v>
      </c>
      <c r="H74" s="12" t="n">
        <v>585</v>
      </c>
      <c r="I74" s="20" t="n">
        <v>2</v>
      </c>
      <c r="J74" s="20" t="n">
        <v>97</v>
      </c>
      <c r="K74" s="20" t="n">
        <v>149</v>
      </c>
      <c r="L74" s="20" t="n">
        <v>3</v>
      </c>
      <c r="M74" s="20" t="n">
        <v>1</v>
      </c>
      <c r="N74" s="20" t="n">
        <v>105</v>
      </c>
      <c r="O74" s="20" t="n">
        <v>9</v>
      </c>
      <c r="P74" s="20"/>
      <c r="Q74" s="20" t="n">
        <v>6</v>
      </c>
      <c r="R74" s="20" t="n">
        <v>20</v>
      </c>
      <c r="S74" s="20"/>
      <c r="T74" s="20"/>
      <c r="U74" s="38" t="n">
        <v>3</v>
      </c>
      <c r="V74" s="38" t="n">
        <v>4</v>
      </c>
      <c r="W74" s="38"/>
      <c r="X74" s="20"/>
      <c r="Y74" s="20"/>
      <c r="Z74" s="20"/>
      <c r="AA74" s="20"/>
      <c r="AB74" s="20"/>
      <c r="AC74" s="20" t="n">
        <v>0</v>
      </c>
      <c r="AD74" s="20" t="n">
        <v>8</v>
      </c>
      <c r="AE74" s="20" t="n">
        <f aca="false">SUM(I74:AD74)</f>
        <v>407</v>
      </c>
    </row>
    <row r="75" s="1" customFormat="true" ht="16.5" hidden="false" customHeight="true" outlineLevel="0" collapsed="false">
      <c r="A75" s="11" t="n">
        <v>27</v>
      </c>
      <c r="B75" s="12" t="n">
        <v>22</v>
      </c>
      <c r="C75" s="397" t="n">
        <v>184</v>
      </c>
      <c r="D75" s="398" t="s">
        <v>667</v>
      </c>
      <c r="E75" s="398" t="s">
        <v>668</v>
      </c>
      <c r="F75" s="412" t="n">
        <v>1100</v>
      </c>
      <c r="G75" s="415" t="s">
        <v>34</v>
      </c>
      <c r="H75" s="12" t="n">
        <v>585</v>
      </c>
      <c r="I75" s="20" t="n">
        <v>2</v>
      </c>
      <c r="J75" s="20" t="n">
        <v>111</v>
      </c>
      <c r="K75" s="20" t="n">
        <v>139</v>
      </c>
      <c r="L75" s="20" t="n">
        <v>0</v>
      </c>
      <c r="M75" s="20" t="n">
        <v>2</v>
      </c>
      <c r="N75" s="20" t="n">
        <v>89</v>
      </c>
      <c r="O75" s="20" t="n">
        <v>31</v>
      </c>
      <c r="P75" s="20" t="n">
        <v>0</v>
      </c>
      <c r="Q75" s="20" t="n">
        <v>2</v>
      </c>
      <c r="R75" s="20" t="n">
        <v>12</v>
      </c>
      <c r="S75" s="20"/>
      <c r="T75" s="20"/>
      <c r="U75" s="38" t="n">
        <v>1</v>
      </c>
      <c r="V75" s="38" t="n">
        <v>0</v>
      </c>
      <c r="W75" s="38"/>
      <c r="X75" s="20"/>
      <c r="Y75" s="20"/>
      <c r="Z75" s="20"/>
      <c r="AA75" s="20"/>
      <c r="AB75" s="20"/>
      <c r="AC75" s="20" t="n">
        <v>0</v>
      </c>
      <c r="AD75" s="20" t="n">
        <v>4</v>
      </c>
      <c r="AE75" s="20" t="n">
        <f aca="false">SUM(I75:AD75)</f>
        <v>393</v>
      </c>
    </row>
    <row r="76" s="1" customFormat="true" ht="16.5" hidden="false" customHeight="true" outlineLevel="0" collapsed="false">
      <c r="A76" s="11" t="n">
        <v>28</v>
      </c>
      <c r="B76" s="12" t="n">
        <v>22</v>
      </c>
      <c r="C76" s="397" t="n">
        <v>184</v>
      </c>
      <c r="D76" s="398" t="s">
        <v>667</v>
      </c>
      <c r="E76" s="398" t="s">
        <v>668</v>
      </c>
      <c r="F76" s="412" t="n">
        <v>1100</v>
      </c>
      <c r="G76" s="413" t="s">
        <v>35</v>
      </c>
      <c r="H76" s="12" t="n">
        <v>584</v>
      </c>
      <c r="I76" s="20" t="n">
        <v>2</v>
      </c>
      <c r="J76" s="20" t="n">
        <v>106</v>
      </c>
      <c r="K76" s="20" t="n">
        <v>143</v>
      </c>
      <c r="L76" s="20" t="n">
        <v>6</v>
      </c>
      <c r="M76" s="20" t="n">
        <v>4</v>
      </c>
      <c r="N76" s="20" t="n">
        <v>97</v>
      </c>
      <c r="O76" s="20" t="n">
        <v>16</v>
      </c>
      <c r="P76" s="20"/>
      <c r="Q76" s="20" t="n">
        <v>6</v>
      </c>
      <c r="R76" s="20" t="n">
        <v>24</v>
      </c>
      <c r="S76" s="20"/>
      <c r="T76" s="20"/>
      <c r="U76" s="38" t="n">
        <v>0</v>
      </c>
      <c r="V76" s="38" t="n">
        <v>3</v>
      </c>
      <c r="W76" s="38"/>
      <c r="X76" s="20"/>
      <c r="Y76" s="20"/>
      <c r="Z76" s="20"/>
      <c r="AA76" s="20"/>
      <c r="AB76" s="20"/>
      <c r="AC76" s="20" t="n">
        <v>0</v>
      </c>
      <c r="AD76" s="20" t="n">
        <v>11</v>
      </c>
      <c r="AE76" s="20" t="n">
        <f aca="false">SUM(I76:AD76)</f>
        <v>418</v>
      </c>
    </row>
    <row r="77" s="1" customFormat="true" ht="16.5" hidden="false" customHeight="true" outlineLevel="0" collapsed="false">
      <c r="A77" s="11" t="n">
        <v>29</v>
      </c>
      <c r="B77" s="12" t="n">
        <v>22</v>
      </c>
      <c r="C77" s="397" t="n">
        <v>184</v>
      </c>
      <c r="D77" s="398" t="s">
        <v>669</v>
      </c>
      <c r="E77" s="398" t="s">
        <v>670</v>
      </c>
      <c r="F77" s="412" t="n">
        <v>1101</v>
      </c>
      <c r="G77" s="415" t="s">
        <v>33</v>
      </c>
      <c r="H77" s="12" t="n">
        <v>418</v>
      </c>
      <c r="I77" s="20" t="n">
        <v>2</v>
      </c>
      <c r="J77" s="20" t="n">
        <v>93</v>
      </c>
      <c r="K77" s="20" t="n">
        <v>75</v>
      </c>
      <c r="L77" s="20" t="n">
        <v>2</v>
      </c>
      <c r="M77" s="20" t="n">
        <v>3</v>
      </c>
      <c r="N77" s="20" t="n">
        <v>99</v>
      </c>
      <c r="O77" s="20" t="n">
        <v>3</v>
      </c>
      <c r="P77" s="20"/>
      <c r="Q77" s="20" t="n">
        <v>13</v>
      </c>
      <c r="R77" s="20" t="n">
        <v>4</v>
      </c>
      <c r="S77" s="20"/>
      <c r="T77" s="20"/>
      <c r="U77" s="38" t="n">
        <v>1</v>
      </c>
      <c r="V77" s="38" t="n">
        <v>1</v>
      </c>
      <c r="W77" s="38"/>
      <c r="X77" s="20"/>
      <c r="Y77" s="20"/>
      <c r="Z77" s="20"/>
      <c r="AA77" s="20"/>
      <c r="AB77" s="20"/>
      <c r="AC77" s="20" t="n">
        <v>0</v>
      </c>
      <c r="AD77" s="20" t="n">
        <v>12</v>
      </c>
      <c r="AE77" s="20" t="n">
        <f aca="false">SUM(I77:AD77)</f>
        <v>308</v>
      </c>
    </row>
    <row r="78" s="1" customFormat="true" ht="16.5" hidden="false" customHeight="true" outlineLevel="0" collapsed="false">
      <c r="A78" s="11" t="n">
        <v>30</v>
      </c>
      <c r="B78" s="12" t="n">
        <v>22</v>
      </c>
      <c r="C78" s="397" t="n">
        <v>184</v>
      </c>
      <c r="D78" s="398" t="s">
        <v>667</v>
      </c>
      <c r="E78" s="398" t="s">
        <v>670</v>
      </c>
      <c r="F78" s="412" t="n">
        <v>1101</v>
      </c>
      <c r="G78" s="413" t="s">
        <v>34</v>
      </c>
      <c r="H78" s="12" t="n">
        <v>417</v>
      </c>
      <c r="I78" s="20" t="n">
        <v>1</v>
      </c>
      <c r="J78" s="20" t="n">
        <v>94</v>
      </c>
      <c r="K78" s="20" t="n">
        <v>76</v>
      </c>
      <c r="L78" s="20" t="n">
        <v>1</v>
      </c>
      <c r="M78" s="20" t="n">
        <v>1</v>
      </c>
      <c r="N78" s="20" t="n">
        <v>103</v>
      </c>
      <c r="O78" s="20" t="n">
        <v>5</v>
      </c>
      <c r="P78" s="20"/>
      <c r="Q78" s="20" t="n">
        <v>5</v>
      </c>
      <c r="R78" s="20" t="n">
        <v>1</v>
      </c>
      <c r="S78" s="20"/>
      <c r="T78" s="20"/>
      <c r="U78" s="38" t="n">
        <v>0</v>
      </c>
      <c r="V78" s="38" t="n">
        <v>0</v>
      </c>
      <c r="W78" s="38"/>
      <c r="X78" s="20"/>
      <c r="Y78" s="20"/>
      <c r="Z78" s="20"/>
      <c r="AA78" s="20"/>
      <c r="AB78" s="20"/>
      <c r="AC78" s="20" t="n">
        <v>0</v>
      </c>
      <c r="AD78" s="20" t="n">
        <v>15</v>
      </c>
      <c r="AE78" s="20" t="n">
        <f aca="false">SUM(I78:AD78)</f>
        <v>302</v>
      </c>
    </row>
    <row r="79" s="1" customFormat="true" ht="16.5" hidden="false" customHeight="true" outlineLevel="0" collapsed="false">
      <c r="A79" s="11" t="n">
        <v>31</v>
      </c>
      <c r="B79" s="12" t="n">
        <v>22</v>
      </c>
      <c r="C79" s="397" t="n">
        <v>184</v>
      </c>
      <c r="D79" s="398" t="s">
        <v>667</v>
      </c>
      <c r="E79" s="398" t="s">
        <v>671</v>
      </c>
      <c r="F79" s="412" t="n">
        <v>1102</v>
      </c>
      <c r="G79" s="415" t="s">
        <v>33</v>
      </c>
      <c r="H79" s="12" t="n">
        <v>531</v>
      </c>
      <c r="I79" s="20" t="n">
        <v>1</v>
      </c>
      <c r="J79" s="20" t="n">
        <v>62</v>
      </c>
      <c r="K79" s="20" t="n">
        <v>44</v>
      </c>
      <c r="L79" s="20" t="n">
        <v>5</v>
      </c>
      <c r="M79" s="20" t="n">
        <v>1</v>
      </c>
      <c r="N79" s="20" t="n">
        <v>169</v>
      </c>
      <c r="O79" s="20" t="n">
        <v>26</v>
      </c>
      <c r="P79" s="20"/>
      <c r="Q79" s="20" t="n">
        <v>13</v>
      </c>
      <c r="R79" s="20" t="n">
        <v>20</v>
      </c>
      <c r="S79" s="20"/>
      <c r="T79" s="20"/>
      <c r="U79" s="38" t="n">
        <v>0</v>
      </c>
      <c r="V79" s="38" t="n">
        <v>0</v>
      </c>
      <c r="W79" s="38"/>
      <c r="X79" s="20"/>
      <c r="Y79" s="20"/>
      <c r="Z79" s="20"/>
      <c r="AA79" s="20"/>
      <c r="AB79" s="20"/>
      <c r="AC79" s="20" t="n">
        <v>0</v>
      </c>
      <c r="AD79" s="20" t="n">
        <v>8</v>
      </c>
      <c r="AE79" s="20" t="n">
        <f aca="false">SUM(I79:AD79)</f>
        <v>349</v>
      </c>
    </row>
    <row r="80" s="1" customFormat="true" ht="16.5" hidden="false" customHeight="true" outlineLevel="0" collapsed="false">
      <c r="A80" s="11" t="n">
        <v>32</v>
      </c>
      <c r="B80" s="12" t="n">
        <v>22</v>
      </c>
      <c r="C80" s="397" t="n">
        <v>184</v>
      </c>
      <c r="D80" s="398" t="s">
        <v>667</v>
      </c>
      <c r="E80" s="398" t="s">
        <v>671</v>
      </c>
      <c r="F80" s="412" t="n">
        <v>1102</v>
      </c>
      <c r="G80" s="415" t="s">
        <v>34</v>
      </c>
      <c r="H80" s="12" t="n">
        <v>531</v>
      </c>
      <c r="I80" s="20" t="n">
        <v>0</v>
      </c>
      <c r="J80" s="20" t="n">
        <v>76</v>
      </c>
      <c r="K80" s="20" t="n">
        <v>43</v>
      </c>
      <c r="L80" s="20" t="n">
        <v>3</v>
      </c>
      <c r="M80" s="20" t="n">
        <v>2</v>
      </c>
      <c r="N80" s="20" t="n">
        <v>166</v>
      </c>
      <c r="O80" s="20" t="n">
        <v>35</v>
      </c>
      <c r="P80" s="20"/>
      <c r="Q80" s="20" t="n">
        <v>21</v>
      </c>
      <c r="R80" s="20" t="n">
        <v>8</v>
      </c>
      <c r="S80" s="20"/>
      <c r="T80" s="20"/>
      <c r="U80" s="38" t="n">
        <v>1</v>
      </c>
      <c r="V80" s="38" t="n">
        <v>0</v>
      </c>
      <c r="W80" s="38"/>
      <c r="X80" s="20"/>
      <c r="Y80" s="20"/>
      <c r="Z80" s="20"/>
      <c r="AA80" s="20"/>
      <c r="AB80" s="20"/>
      <c r="AC80" s="20" t="n">
        <v>0</v>
      </c>
      <c r="AD80" s="20" t="n">
        <v>9</v>
      </c>
      <c r="AE80" s="20" t="n">
        <f aca="false">SUM(I80:AD80)</f>
        <v>364</v>
      </c>
    </row>
    <row r="81" s="1" customFormat="true" ht="16.5" hidden="false" customHeight="true" outlineLevel="0" collapsed="false">
      <c r="A81" s="11" t="n">
        <v>33</v>
      </c>
      <c r="B81" s="12" t="n">
        <v>22</v>
      </c>
      <c r="C81" s="397" t="n">
        <v>184</v>
      </c>
      <c r="D81" s="398" t="s">
        <v>667</v>
      </c>
      <c r="E81" s="398" t="s">
        <v>672</v>
      </c>
      <c r="F81" s="417" t="n">
        <v>1103</v>
      </c>
      <c r="G81" s="413" t="s">
        <v>33</v>
      </c>
      <c r="H81" s="12" t="n">
        <v>548</v>
      </c>
      <c r="I81" s="20" t="n">
        <v>2</v>
      </c>
      <c r="J81" s="20" t="n">
        <v>135</v>
      </c>
      <c r="K81" s="20" t="n">
        <v>79</v>
      </c>
      <c r="L81" s="20" t="n">
        <v>2</v>
      </c>
      <c r="M81" s="20" t="n">
        <v>2</v>
      </c>
      <c r="N81" s="20" t="n">
        <v>72</v>
      </c>
      <c r="O81" s="20" t="n">
        <v>40</v>
      </c>
      <c r="P81" s="20"/>
      <c r="Q81" s="20" t="n">
        <v>6</v>
      </c>
      <c r="R81" s="20" t="n">
        <v>32</v>
      </c>
      <c r="S81" s="20"/>
      <c r="T81" s="20"/>
      <c r="U81" s="38" t="n">
        <v>1</v>
      </c>
      <c r="V81" s="38" t="n">
        <v>0</v>
      </c>
      <c r="W81" s="38"/>
      <c r="X81" s="20"/>
      <c r="Y81" s="20"/>
      <c r="Z81" s="20"/>
      <c r="AA81" s="20"/>
      <c r="AB81" s="20"/>
      <c r="AC81" s="20" t="n">
        <v>0</v>
      </c>
      <c r="AD81" s="20" t="n">
        <v>16</v>
      </c>
      <c r="AE81" s="20" t="n">
        <f aca="false">SUM(I81:AD81)</f>
        <v>387</v>
      </c>
    </row>
    <row r="82" s="1" customFormat="true" ht="16.5" hidden="false" customHeight="true" outlineLevel="0" collapsed="false">
      <c r="A82" s="11" t="n">
        <v>34</v>
      </c>
      <c r="B82" s="12" t="n">
        <v>22</v>
      </c>
      <c r="C82" s="397" t="n">
        <v>184</v>
      </c>
      <c r="D82" s="398" t="s">
        <v>667</v>
      </c>
      <c r="E82" s="420" t="s">
        <v>673</v>
      </c>
      <c r="F82" s="412" t="n">
        <v>1104</v>
      </c>
      <c r="G82" s="415" t="s">
        <v>33</v>
      </c>
      <c r="H82" s="12" t="n">
        <v>439</v>
      </c>
      <c r="I82" s="20" t="n">
        <v>0</v>
      </c>
      <c r="J82" s="20" t="n">
        <v>81</v>
      </c>
      <c r="K82" s="20" t="n">
        <v>39</v>
      </c>
      <c r="L82" s="20" t="n">
        <v>3</v>
      </c>
      <c r="M82" s="20" t="n">
        <v>4</v>
      </c>
      <c r="N82" s="20" t="n">
        <v>114</v>
      </c>
      <c r="O82" s="20" t="n">
        <v>29</v>
      </c>
      <c r="P82" s="20"/>
      <c r="Q82" s="20" t="n">
        <v>5</v>
      </c>
      <c r="R82" s="20" t="n">
        <v>10</v>
      </c>
      <c r="S82" s="20"/>
      <c r="T82" s="20"/>
      <c r="U82" s="38" t="n">
        <v>0</v>
      </c>
      <c r="V82" s="38" t="n">
        <v>0</v>
      </c>
      <c r="W82" s="38"/>
      <c r="X82" s="20"/>
      <c r="Y82" s="20"/>
      <c r="Z82" s="20"/>
      <c r="AA82" s="20"/>
      <c r="AB82" s="20"/>
      <c r="AC82" s="20" t="n">
        <v>0</v>
      </c>
      <c r="AD82" s="20" t="n">
        <v>13</v>
      </c>
      <c r="AE82" s="20" t="n">
        <f aca="false">SUM(I82:AD82)</f>
        <v>298</v>
      </c>
    </row>
    <row r="83" s="1" customFormat="true" ht="16.5" hidden="false" customHeight="true" outlineLevel="0" collapsed="false">
      <c r="A83" s="11" t="n">
        <v>35</v>
      </c>
      <c r="B83" s="12" t="n">
        <v>22</v>
      </c>
      <c r="C83" s="403" t="n">
        <v>184</v>
      </c>
      <c r="D83" s="404" t="s">
        <v>667</v>
      </c>
      <c r="E83" s="421" t="s">
        <v>674</v>
      </c>
      <c r="F83" s="414" t="n">
        <v>1105</v>
      </c>
      <c r="G83" s="54" t="s">
        <v>33</v>
      </c>
      <c r="H83" s="12" t="n">
        <v>373</v>
      </c>
      <c r="I83" s="20" t="n">
        <v>0</v>
      </c>
      <c r="J83" s="20" t="n">
        <v>41</v>
      </c>
      <c r="K83" s="20" t="n">
        <v>49</v>
      </c>
      <c r="L83" s="20" t="n">
        <v>5</v>
      </c>
      <c r="M83" s="20" t="n">
        <v>5</v>
      </c>
      <c r="N83" s="20" t="n">
        <v>134</v>
      </c>
      <c r="O83" s="20" t="n">
        <v>4</v>
      </c>
      <c r="P83" s="20"/>
      <c r="Q83" s="20" t="n">
        <v>4</v>
      </c>
      <c r="R83" s="20" t="n">
        <v>7</v>
      </c>
      <c r="S83" s="20"/>
      <c r="T83" s="20"/>
      <c r="U83" s="38" t="n">
        <v>1</v>
      </c>
      <c r="V83" s="38" t="n">
        <v>0</v>
      </c>
      <c r="W83" s="38"/>
      <c r="X83" s="20"/>
      <c r="Y83" s="20"/>
      <c r="Z83" s="20"/>
      <c r="AA83" s="20"/>
      <c r="AB83" s="20"/>
      <c r="AC83" s="20" t="n">
        <v>0</v>
      </c>
      <c r="AD83" s="20" t="n">
        <v>6</v>
      </c>
      <c r="AE83" s="20" t="n">
        <f aca="false">SUM(I83:AD83)</f>
        <v>256</v>
      </c>
    </row>
    <row r="84" s="1" customFormat="true" ht="16.5" hidden="false" customHeight="false" outlineLevel="0" collapsed="false">
      <c r="C84" s="29" t="s">
        <v>65</v>
      </c>
      <c r="D84" s="30" t="s">
        <v>66</v>
      </c>
      <c r="E84" s="30"/>
      <c r="F84" s="30"/>
      <c r="G84" s="30"/>
      <c r="H84" s="31" t="n">
        <f aca="false">SUM(H72:H83)</f>
        <v>6391</v>
      </c>
      <c r="I84" s="31" t="n">
        <f aca="false">SUM(I72:I83)</f>
        <v>17</v>
      </c>
      <c r="J84" s="31" t="n">
        <f aca="false">SUM(J72:J83)</f>
        <v>1118</v>
      </c>
      <c r="K84" s="31" t="n">
        <f aca="false">SUM(K72:K83)</f>
        <v>1166</v>
      </c>
      <c r="L84" s="31" t="n">
        <f aca="false">SUM(L72:L83)</f>
        <v>39</v>
      </c>
      <c r="M84" s="31" t="n">
        <f aca="false">SUM(M72:M83)</f>
        <v>29</v>
      </c>
      <c r="N84" s="31" t="n">
        <f aca="false">SUM(N72:N83)</f>
        <v>1368</v>
      </c>
      <c r="O84" s="31" t="n">
        <f aca="false">SUM(O72:O83)</f>
        <v>256</v>
      </c>
      <c r="P84" s="31" t="n">
        <f aca="false">SUM(P72:P83)</f>
        <v>0</v>
      </c>
      <c r="Q84" s="31" t="n">
        <f aca="false">SUM(Q72:Q83)</f>
        <v>90</v>
      </c>
      <c r="R84" s="31" t="n">
        <f aca="false">SUM(R72:R83)</f>
        <v>184</v>
      </c>
      <c r="S84" s="31" t="n">
        <f aca="false">SUM(S72:S83)</f>
        <v>0</v>
      </c>
      <c r="T84" s="31" t="n">
        <f aca="false">SUM(T72:T83)</f>
        <v>0</v>
      </c>
      <c r="U84" s="31" t="n">
        <f aca="false">SUM(U72:U83)</f>
        <v>11</v>
      </c>
      <c r="V84" s="31" t="n">
        <f aca="false">SUM(V72:V83)</f>
        <v>12</v>
      </c>
      <c r="W84" s="31" t="n">
        <f aca="false">SUM(W72:W83)</f>
        <v>0</v>
      </c>
      <c r="X84" s="31" t="n">
        <f aca="false">SUM(X72:X83)</f>
        <v>0</v>
      </c>
      <c r="Y84" s="31" t="n">
        <f aca="false">SUM(Y72:Y83)</f>
        <v>0</v>
      </c>
      <c r="Z84" s="31" t="n">
        <f aca="false">SUM(Z72:Z83)</f>
        <v>0</v>
      </c>
      <c r="AA84" s="31" t="n">
        <f aca="false">SUM(AA72:AA83)</f>
        <v>0</v>
      </c>
      <c r="AB84" s="31" t="n">
        <f aca="false">SUM(AB72:AB83)</f>
        <v>0</v>
      </c>
      <c r="AC84" s="31" t="n">
        <f aca="false">SUM(AC72:AC83)</f>
        <v>0</v>
      </c>
      <c r="AD84" s="31" t="n">
        <f aca="false">SUM(AD72:AD83)</f>
        <v>115</v>
      </c>
      <c r="AE84" s="31" t="n">
        <f aca="false">SUM(AE72:AE83)</f>
        <v>4405</v>
      </c>
    </row>
    <row r="85" s="1" customFormat="true" ht="16.5" hidden="false" customHeight="false" outlineLevel="0" collapsed="false">
      <c r="F85" s="3"/>
      <c r="G85" s="3"/>
      <c r="U85" s="1" t="n">
        <f aca="false">U84/2</f>
        <v>5.5</v>
      </c>
      <c r="V85" s="1" t="n">
        <f aca="false">V84/2</f>
        <v>6</v>
      </c>
    </row>
    <row r="86" s="1" customFormat="true" ht="16.5" hidden="false" customHeight="true" outlineLevel="0" collapsed="false">
      <c r="C86" s="29" t="s">
        <v>67</v>
      </c>
      <c r="D86" s="32" t="s">
        <v>68</v>
      </c>
      <c r="E86" s="32"/>
      <c r="F86" s="32"/>
      <c r="G86" s="32"/>
      <c r="H86" s="33" t="s">
        <v>8</v>
      </c>
      <c r="I86" s="9" t="s">
        <v>9</v>
      </c>
      <c r="J86" s="9" t="s">
        <v>10</v>
      </c>
      <c r="K86" s="9" t="s">
        <v>11</v>
      </c>
      <c r="L86" s="9" t="s">
        <v>12</v>
      </c>
      <c r="M86" s="9" t="s">
        <v>13</v>
      </c>
      <c r="N86" s="9" t="s">
        <v>14</v>
      </c>
      <c r="O86" s="9" t="s">
        <v>15</v>
      </c>
      <c r="P86" s="9" t="s">
        <v>16</v>
      </c>
      <c r="Q86" s="9" t="s">
        <v>17</v>
      </c>
      <c r="R86" s="9" t="s">
        <v>18</v>
      </c>
      <c r="S86" s="9" t="s">
        <v>19</v>
      </c>
      <c r="T86" s="9" t="s">
        <v>20</v>
      </c>
      <c r="U86" s="9" t="s">
        <v>24</v>
      </c>
      <c r="V86" s="9" t="s">
        <v>25</v>
      </c>
      <c r="W86" s="9" t="s">
        <v>26</v>
      </c>
      <c r="X86" s="9" t="s">
        <v>27</v>
      </c>
      <c r="Y86" s="9" t="s">
        <v>28</v>
      </c>
      <c r="Z86" s="9" t="s">
        <v>29</v>
      </c>
      <c r="AA86" s="9" t="s">
        <v>30</v>
      </c>
      <c r="AB86" s="9" t="s">
        <v>31</v>
      </c>
    </row>
    <row r="87" s="1" customFormat="true" ht="16.5" hidden="false" customHeight="false" outlineLevel="0" collapsed="false">
      <c r="D87" s="32"/>
      <c r="E87" s="32"/>
      <c r="F87" s="32"/>
      <c r="G87" s="32"/>
      <c r="H87" s="20" t="n">
        <f aca="false">H84</f>
        <v>6391</v>
      </c>
      <c r="I87" s="20" t="n">
        <f aca="false">I84+5</f>
        <v>22</v>
      </c>
      <c r="J87" s="20" t="n">
        <f aca="false">J84+6</f>
        <v>1124</v>
      </c>
      <c r="K87" s="20" t="n">
        <f aca="false">K84+6</f>
        <v>1172</v>
      </c>
      <c r="L87" s="20" t="n">
        <f aca="false">L84+6</f>
        <v>45</v>
      </c>
      <c r="M87" s="20" t="n">
        <f aca="false">M84</f>
        <v>29</v>
      </c>
      <c r="N87" s="20" t="n">
        <f aca="false">N84</f>
        <v>1368</v>
      </c>
      <c r="O87" s="20" t="n">
        <f aca="false">O84</f>
        <v>256</v>
      </c>
      <c r="P87" s="20" t="n">
        <f aca="false">P84</f>
        <v>0</v>
      </c>
      <c r="Q87" s="20" t="n">
        <f aca="false">Q84</f>
        <v>90</v>
      </c>
      <c r="R87" s="20" t="n">
        <f aca="false">R84</f>
        <v>184</v>
      </c>
      <c r="S87" s="20" t="n">
        <f aca="false">S84</f>
        <v>0</v>
      </c>
      <c r="T87" s="20" t="n">
        <f aca="false">T84</f>
        <v>0</v>
      </c>
      <c r="U87" s="20" t="n">
        <f aca="false">X84</f>
        <v>0</v>
      </c>
      <c r="V87" s="20" t="n">
        <f aca="false">Y84</f>
        <v>0</v>
      </c>
      <c r="W87" s="20" t="n">
        <f aca="false">Z84</f>
        <v>0</v>
      </c>
      <c r="X87" s="20" t="n">
        <f aca="false">AA84</f>
        <v>0</v>
      </c>
      <c r="Y87" s="20" t="n">
        <f aca="false">AB84</f>
        <v>0</v>
      </c>
      <c r="Z87" s="20" t="n">
        <f aca="false">AC84</f>
        <v>0</v>
      </c>
      <c r="AA87" s="20" t="n">
        <f aca="false">AD84</f>
        <v>115</v>
      </c>
      <c r="AB87" s="20" t="n">
        <f aca="false">SUM(I87:AA87)</f>
        <v>4405</v>
      </c>
    </row>
    <row r="88" s="1" customFormat="true" ht="16.5" hidden="false" customHeight="false" outlineLevel="0" collapsed="false">
      <c r="F88" s="3"/>
      <c r="G88" s="3"/>
    </row>
    <row r="89" s="1" customFormat="true" ht="30.75" hidden="false" customHeight="true" outlineLevel="0" collapsed="false">
      <c r="C89" s="29" t="s">
        <v>69</v>
      </c>
      <c r="D89" s="32" t="s">
        <v>70</v>
      </c>
      <c r="E89" s="32"/>
      <c r="F89" s="32"/>
      <c r="G89" s="32"/>
      <c r="H89" s="33" t="s">
        <v>8</v>
      </c>
      <c r="I89" s="34" t="s">
        <v>71</v>
      </c>
      <c r="J89" s="34"/>
      <c r="K89" s="34" t="s">
        <v>72</v>
      </c>
      <c r="L89" s="34"/>
      <c r="M89" s="9" t="s">
        <v>13</v>
      </c>
      <c r="N89" s="9" t="s">
        <v>14</v>
      </c>
      <c r="O89" s="9" t="s">
        <v>15</v>
      </c>
      <c r="P89" s="9" t="s">
        <v>16</v>
      </c>
      <c r="Q89" s="9" t="s">
        <v>17</v>
      </c>
      <c r="R89" s="9" t="s">
        <v>18</v>
      </c>
      <c r="S89" s="9" t="s">
        <v>19</v>
      </c>
      <c r="T89" s="9" t="s">
        <v>20</v>
      </c>
      <c r="U89" s="9" t="s">
        <v>24</v>
      </c>
      <c r="V89" s="9" t="s">
        <v>25</v>
      </c>
      <c r="W89" s="9" t="s">
        <v>26</v>
      </c>
      <c r="X89" s="9" t="s">
        <v>27</v>
      </c>
      <c r="Y89" s="9" t="s">
        <v>28</v>
      </c>
      <c r="Z89" s="9" t="s">
        <v>29</v>
      </c>
      <c r="AA89" s="9" t="s">
        <v>30</v>
      </c>
      <c r="AB89" s="9" t="s">
        <v>31</v>
      </c>
    </row>
    <row r="90" s="1" customFormat="true" ht="16.5" hidden="false" customHeight="false" outlineLevel="0" collapsed="false">
      <c r="D90" s="32"/>
      <c r="E90" s="32"/>
      <c r="F90" s="32"/>
      <c r="G90" s="32"/>
      <c r="H90" s="20" t="n">
        <f aca="false">H84</f>
        <v>6391</v>
      </c>
      <c r="I90" s="35" t="n">
        <f aca="false">I87+K87</f>
        <v>1194</v>
      </c>
      <c r="J90" s="35"/>
      <c r="K90" s="35" t="n">
        <f aca="false">J87+L87</f>
        <v>1169</v>
      </c>
      <c r="L90" s="35"/>
      <c r="M90" s="20" t="n">
        <f aca="false">M87</f>
        <v>29</v>
      </c>
      <c r="N90" s="20" t="n">
        <f aca="false">N87</f>
        <v>1368</v>
      </c>
      <c r="O90" s="20" t="n">
        <f aca="false">O87</f>
        <v>256</v>
      </c>
      <c r="P90" s="20" t="s">
        <v>148</v>
      </c>
      <c r="Q90" s="20" t="n">
        <f aca="false">Q87</f>
        <v>90</v>
      </c>
      <c r="R90" s="20" t="n">
        <f aca="false">R87</f>
        <v>184</v>
      </c>
      <c r="S90" s="20" t="s">
        <v>148</v>
      </c>
      <c r="T90" s="20" t="s">
        <v>148</v>
      </c>
      <c r="U90" s="20" t="s">
        <v>148</v>
      </c>
      <c r="V90" s="20" t="s">
        <v>148</v>
      </c>
      <c r="W90" s="20" t="s">
        <v>148</v>
      </c>
      <c r="X90" s="20" t="s">
        <v>148</v>
      </c>
      <c r="Y90" s="20" t="s">
        <v>148</v>
      </c>
      <c r="Z90" s="20" t="n">
        <f aca="false">Z87</f>
        <v>0</v>
      </c>
      <c r="AA90" s="20" t="n">
        <f aca="false">AA87</f>
        <v>115</v>
      </c>
      <c r="AB90" s="20" t="n">
        <f aca="false">SUM(I90:AA90)</f>
        <v>4405</v>
      </c>
    </row>
    <row r="92" customFormat="false" ht="15" hidden="false" customHeight="false" outlineLevel="0" collapsed="false">
      <c r="A92" s="5"/>
      <c r="B92" s="5"/>
      <c r="C92" s="5"/>
      <c r="D92" s="5"/>
      <c r="E92" s="5"/>
      <c r="F92" s="5"/>
      <c r="G92" s="5"/>
      <c r="H92" s="5"/>
    </row>
    <row r="93" s="1" customFormat="true" ht="16.5" hidden="false" customHeight="true" outlineLevel="0" collapsed="false">
      <c r="A93" s="11" t="n">
        <v>36</v>
      </c>
      <c r="B93" s="12" t="n">
        <v>22</v>
      </c>
      <c r="C93" s="397" t="n">
        <v>190</v>
      </c>
      <c r="D93" s="398" t="s">
        <v>675</v>
      </c>
      <c r="E93" s="398" t="s">
        <v>675</v>
      </c>
      <c r="F93" s="422" t="n">
        <v>1112</v>
      </c>
      <c r="G93" s="50" t="s">
        <v>33</v>
      </c>
      <c r="H93" s="12" t="n">
        <v>572</v>
      </c>
      <c r="I93" s="20" t="n">
        <v>0</v>
      </c>
      <c r="J93" s="20" t="n">
        <v>203</v>
      </c>
      <c r="K93" s="20" t="n">
        <v>210</v>
      </c>
      <c r="L93" s="20" t="n">
        <v>1</v>
      </c>
      <c r="M93" s="20" t="n">
        <v>1</v>
      </c>
      <c r="N93" s="20"/>
      <c r="O93" s="20" t="n">
        <v>18</v>
      </c>
      <c r="P93" s="20" t="n">
        <v>1</v>
      </c>
      <c r="Q93" s="20" t="n">
        <v>0</v>
      </c>
      <c r="R93" s="20" t="n">
        <v>4</v>
      </c>
      <c r="S93" s="20"/>
      <c r="T93" s="20"/>
      <c r="U93" s="38" t="n">
        <v>0</v>
      </c>
      <c r="V93" s="38" t="n">
        <v>1</v>
      </c>
      <c r="W93" s="38"/>
      <c r="X93" s="20"/>
      <c r="Y93" s="20"/>
      <c r="Z93" s="20"/>
      <c r="AA93" s="20"/>
      <c r="AB93" s="20"/>
      <c r="AC93" s="20" t="n">
        <v>0</v>
      </c>
      <c r="AD93" s="20" t="n">
        <v>6</v>
      </c>
      <c r="AE93" s="20" t="n">
        <f aca="false">SUM(I93:AD93)</f>
        <v>445</v>
      </c>
    </row>
    <row r="94" s="1" customFormat="true" ht="16.5" hidden="false" customHeight="true" outlineLevel="0" collapsed="false">
      <c r="A94" s="11" t="n">
        <v>37</v>
      </c>
      <c r="B94" s="12" t="n">
        <v>22</v>
      </c>
      <c r="C94" s="397" t="n">
        <v>190</v>
      </c>
      <c r="D94" s="398" t="s">
        <v>675</v>
      </c>
      <c r="E94" s="398" t="s">
        <v>675</v>
      </c>
      <c r="F94" s="417" t="n">
        <v>1112</v>
      </c>
      <c r="G94" s="413" t="s">
        <v>34</v>
      </c>
      <c r="H94" s="12" t="n">
        <v>571</v>
      </c>
      <c r="I94" s="20" t="n">
        <v>1</v>
      </c>
      <c r="J94" s="20" t="n">
        <v>193</v>
      </c>
      <c r="K94" s="20" t="n">
        <v>210</v>
      </c>
      <c r="L94" s="20" t="n">
        <v>0</v>
      </c>
      <c r="M94" s="20" t="n">
        <v>1</v>
      </c>
      <c r="N94" s="20"/>
      <c r="O94" s="20" t="n">
        <v>18</v>
      </c>
      <c r="P94" s="20" t="n">
        <v>0</v>
      </c>
      <c r="Q94" s="20"/>
      <c r="R94" s="20" t="n">
        <v>8</v>
      </c>
      <c r="S94" s="20"/>
      <c r="T94" s="20"/>
      <c r="U94" s="38" t="n">
        <v>2</v>
      </c>
      <c r="V94" s="38" t="n">
        <v>1</v>
      </c>
      <c r="W94" s="38"/>
      <c r="X94" s="20"/>
      <c r="Y94" s="20"/>
      <c r="Z94" s="20"/>
      <c r="AA94" s="20"/>
      <c r="AB94" s="20"/>
      <c r="AC94" s="20" t="n">
        <v>0</v>
      </c>
      <c r="AD94" s="20" t="n">
        <v>11</v>
      </c>
      <c r="AE94" s="20" t="n">
        <f aca="false">SUM(I94:AD94)</f>
        <v>445</v>
      </c>
    </row>
    <row r="95" s="1" customFormat="true" ht="16.5" hidden="false" customHeight="true" outlineLevel="0" collapsed="false">
      <c r="A95" s="11" t="n">
        <v>38</v>
      </c>
      <c r="B95" s="12" t="n">
        <v>22</v>
      </c>
      <c r="C95" s="397" t="n">
        <v>190</v>
      </c>
      <c r="D95" s="398" t="s">
        <v>675</v>
      </c>
      <c r="E95" s="398" t="s">
        <v>675</v>
      </c>
      <c r="F95" s="412" t="n">
        <v>1112</v>
      </c>
      <c r="G95" s="415" t="s">
        <v>35</v>
      </c>
      <c r="H95" s="12" t="n">
        <v>571</v>
      </c>
      <c r="I95" s="20" t="n">
        <v>0</v>
      </c>
      <c r="J95" s="20" t="n">
        <v>205</v>
      </c>
      <c r="K95" s="20" t="n">
        <v>204</v>
      </c>
      <c r="L95" s="20" t="n">
        <v>4</v>
      </c>
      <c r="M95" s="20" t="n">
        <v>2</v>
      </c>
      <c r="N95" s="20"/>
      <c r="O95" s="20" t="n">
        <v>25</v>
      </c>
      <c r="P95" s="20" t="n">
        <v>0</v>
      </c>
      <c r="Q95" s="20"/>
      <c r="R95" s="20" t="n">
        <v>4</v>
      </c>
      <c r="S95" s="20"/>
      <c r="T95" s="20"/>
      <c r="U95" s="38" t="n">
        <v>0</v>
      </c>
      <c r="V95" s="38" t="n">
        <v>1</v>
      </c>
      <c r="W95" s="38"/>
      <c r="X95" s="20"/>
      <c r="Y95" s="20"/>
      <c r="Z95" s="20"/>
      <c r="AA95" s="20"/>
      <c r="AB95" s="20"/>
      <c r="AC95" s="20" t="n">
        <v>0</v>
      </c>
      <c r="AD95" s="20" t="n">
        <v>9</v>
      </c>
      <c r="AE95" s="20" t="n">
        <f aca="false">SUM(I95:AD95)</f>
        <v>454</v>
      </c>
    </row>
    <row r="96" s="1" customFormat="true" ht="16.5" hidden="false" customHeight="true" outlineLevel="0" collapsed="false">
      <c r="A96" s="11" t="n">
        <v>39</v>
      </c>
      <c r="B96" s="12" t="n">
        <v>22</v>
      </c>
      <c r="C96" s="397" t="n">
        <v>190</v>
      </c>
      <c r="D96" s="398" t="s">
        <v>675</v>
      </c>
      <c r="E96" s="398" t="s">
        <v>675</v>
      </c>
      <c r="F96" s="412" t="n">
        <v>1113</v>
      </c>
      <c r="G96" s="415" t="s">
        <v>33</v>
      </c>
      <c r="H96" s="12" t="n">
        <v>637</v>
      </c>
      <c r="I96" s="20" t="n">
        <v>1</v>
      </c>
      <c r="J96" s="20" t="n">
        <v>271</v>
      </c>
      <c r="K96" s="20" t="n">
        <v>177</v>
      </c>
      <c r="L96" s="20" t="n">
        <v>2</v>
      </c>
      <c r="M96" s="20" t="n">
        <v>0</v>
      </c>
      <c r="N96" s="20"/>
      <c r="O96" s="20" t="n">
        <v>39</v>
      </c>
      <c r="P96" s="20" t="n">
        <v>0</v>
      </c>
      <c r="Q96" s="20" t="n">
        <v>0</v>
      </c>
      <c r="R96" s="20" t="n">
        <v>11</v>
      </c>
      <c r="S96" s="20"/>
      <c r="T96" s="20"/>
      <c r="U96" s="38" t="n">
        <v>0</v>
      </c>
      <c r="V96" s="38" t="n">
        <v>2</v>
      </c>
      <c r="W96" s="38"/>
      <c r="X96" s="20"/>
      <c r="Y96" s="20"/>
      <c r="Z96" s="20"/>
      <c r="AA96" s="20"/>
      <c r="AB96" s="20"/>
      <c r="AC96" s="20" t="n">
        <v>0</v>
      </c>
      <c r="AD96" s="20" t="n">
        <v>13</v>
      </c>
      <c r="AE96" s="20" t="n">
        <f aca="false">SUM(I96:AD96)</f>
        <v>516</v>
      </c>
    </row>
    <row r="97" s="1" customFormat="true" ht="16.5" hidden="false" customHeight="true" outlineLevel="0" collapsed="false">
      <c r="A97" s="11" t="n">
        <v>40</v>
      </c>
      <c r="B97" s="12" t="n">
        <v>22</v>
      </c>
      <c r="C97" s="397" t="n">
        <v>190</v>
      </c>
      <c r="D97" s="398" t="s">
        <v>675</v>
      </c>
      <c r="E97" s="398" t="s">
        <v>675</v>
      </c>
      <c r="F97" s="412" t="n">
        <v>1113</v>
      </c>
      <c r="G97" s="413" t="s">
        <v>34</v>
      </c>
      <c r="H97" s="12" t="n">
        <v>637</v>
      </c>
      <c r="I97" s="20" t="n">
        <v>2</v>
      </c>
      <c r="J97" s="20" t="n">
        <v>267</v>
      </c>
      <c r="K97" s="20" t="n">
        <v>173</v>
      </c>
      <c r="L97" s="20" t="n">
        <v>0</v>
      </c>
      <c r="M97" s="20" t="n">
        <v>2</v>
      </c>
      <c r="N97" s="20" t="n">
        <v>0</v>
      </c>
      <c r="O97" s="20" t="n">
        <v>48</v>
      </c>
      <c r="P97" s="20" t="n">
        <v>0</v>
      </c>
      <c r="Q97" s="20" t="n">
        <v>0</v>
      </c>
      <c r="R97" s="20" t="n">
        <v>9</v>
      </c>
      <c r="S97" s="20"/>
      <c r="T97" s="20"/>
      <c r="U97" s="38" t="n">
        <v>0</v>
      </c>
      <c r="V97" s="38" t="n">
        <v>2</v>
      </c>
      <c r="W97" s="38"/>
      <c r="X97" s="20"/>
      <c r="Y97" s="20"/>
      <c r="Z97" s="20"/>
      <c r="AA97" s="20"/>
      <c r="AB97" s="20"/>
      <c r="AC97" s="20" t="n">
        <v>0</v>
      </c>
      <c r="AD97" s="20" t="n">
        <v>5</v>
      </c>
      <c r="AE97" s="20" t="n">
        <f aca="false">SUM(I97:AD97)</f>
        <v>508</v>
      </c>
    </row>
    <row r="98" s="1" customFormat="true" ht="16.5" hidden="false" customHeight="true" outlineLevel="0" collapsed="false">
      <c r="A98" s="11" t="n">
        <v>41</v>
      </c>
      <c r="B98" s="12" t="n">
        <v>22</v>
      </c>
      <c r="C98" s="397" t="n">
        <v>190</v>
      </c>
      <c r="D98" s="398" t="s">
        <v>675</v>
      </c>
      <c r="E98" s="398" t="s">
        <v>675</v>
      </c>
      <c r="F98" s="412" t="n">
        <v>1114</v>
      </c>
      <c r="G98" s="415" t="s">
        <v>33</v>
      </c>
      <c r="H98" s="12" t="n">
        <v>580</v>
      </c>
      <c r="I98" s="20" t="n">
        <v>1</v>
      </c>
      <c r="J98" s="20" t="n">
        <v>269</v>
      </c>
      <c r="K98" s="20" t="n">
        <v>152</v>
      </c>
      <c r="L98" s="20" t="n">
        <v>2</v>
      </c>
      <c r="M98" s="20" t="n">
        <v>1</v>
      </c>
      <c r="N98" s="20"/>
      <c r="O98" s="20" t="n">
        <v>21</v>
      </c>
      <c r="P98" s="20" t="n">
        <v>1</v>
      </c>
      <c r="Q98" s="20"/>
      <c r="R98" s="20" t="n">
        <v>8</v>
      </c>
      <c r="S98" s="20"/>
      <c r="T98" s="20"/>
      <c r="U98" s="38" t="n">
        <v>1</v>
      </c>
      <c r="V98" s="38" t="n">
        <v>1</v>
      </c>
      <c r="W98" s="38"/>
      <c r="X98" s="20"/>
      <c r="Y98" s="20"/>
      <c r="Z98" s="20"/>
      <c r="AA98" s="20"/>
      <c r="AB98" s="20"/>
      <c r="AC98" s="20" t="n">
        <v>0</v>
      </c>
      <c r="AD98" s="20" t="n">
        <v>11</v>
      </c>
      <c r="AE98" s="20" t="n">
        <f aca="false">SUM(I98:AD98)</f>
        <v>468</v>
      </c>
    </row>
    <row r="99" s="1" customFormat="true" ht="16.5" hidden="false" customHeight="true" outlineLevel="0" collapsed="false">
      <c r="A99" s="11" t="n">
        <v>42</v>
      </c>
      <c r="B99" s="12" t="n">
        <v>22</v>
      </c>
      <c r="C99" s="397" t="n">
        <v>190</v>
      </c>
      <c r="D99" s="398" t="s">
        <v>675</v>
      </c>
      <c r="E99" s="398" t="s">
        <v>675</v>
      </c>
      <c r="F99" s="417" t="n">
        <v>1114</v>
      </c>
      <c r="G99" s="415" t="s">
        <v>34</v>
      </c>
      <c r="H99" s="12" t="n">
        <v>579</v>
      </c>
      <c r="I99" s="20" t="n">
        <v>0</v>
      </c>
      <c r="J99" s="20" t="n">
        <v>289</v>
      </c>
      <c r="K99" s="20" t="n">
        <v>156</v>
      </c>
      <c r="L99" s="20" t="n">
        <v>2</v>
      </c>
      <c r="M99" s="20" t="n">
        <v>0</v>
      </c>
      <c r="N99" s="20"/>
      <c r="O99" s="20" t="n">
        <v>17</v>
      </c>
      <c r="P99" s="20" t="n">
        <v>0</v>
      </c>
      <c r="Q99" s="20" t="n">
        <v>0</v>
      </c>
      <c r="R99" s="20" t="n">
        <v>10</v>
      </c>
      <c r="S99" s="20"/>
      <c r="T99" s="20"/>
      <c r="U99" s="38" t="n">
        <v>2</v>
      </c>
      <c r="V99" s="38" t="n">
        <v>1</v>
      </c>
      <c r="W99" s="38"/>
      <c r="X99" s="20"/>
      <c r="Y99" s="20"/>
      <c r="Z99" s="20"/>
      <c r="AA99" s="20"/>
      <c r="AB99" s="20"/>
      <c r="AC99" s="20" t="n">
        <v>0</v>
      </c>
      <c r="AD99" s="20" t="n">
        <v>8</v>
      </c>
      <c r="AE99" s="20" t="n">
        <f aca="false">SUM(I99:AD99)</f>
        <v>485</v>
      </c>
    </row>
    <row r="100" s="1" customFormat="true" ht="16.5" hidden="false" customHeight="true" outlineLevel="0" collapsed="false">
      <c r="A100" s="11" t="n">
        <v>43</v>
      </c>
      <c r="B100" s="12" t="n">
        <v>22</v>
      </c>
      <c r="C100" s="397" t="n">
        <v>190</v>
      </c>
      <c r="D100" s="420" t="s">
        <v>675</v>
      </c>
      <c r="E100" s="420" t="s">
        <v>676</v>
      </c>
      <c r="F100" s="423" t="n">
        <v>1115</v>
      </c>
      <c r="G100" s="424" t="s">
        <v>33</v>
      </c>
      <c r="H100" s="12" t="n">
        <v>380</v>
      </c>
      <c r="I100" s="20" t="n">
        <v>1</v>
      </c>
      <c r="J100" s="20" t="n">
        <v>149</v>
      </c>
      <c r="K100" s="20" t="n">
        <v>89</v>
      </c>
      <c r="L100" s="20" t="n">
        <v>1</v>
      </c>
      <c r="M100" s="20" t="n">
        <v>0</v>
      </c>
      <c r="N100" s="20"/>
      <c r="O100" s="20" t="n">
        <v>28</v>
      </c>
      <c r="P100" s="20" t="n">
        <v>0</v>
      </c>
      <c r="Q100" s="20"/>
      <c r="R100" s="20" t="n">
        <v>4</v>
      </c>
      <c r="S100" s="20"/>
      <c r="T100" s="20"/>
      <c r="U100" s="38" t="n">
        <v>1</v>
      </c>
      <c r="V100" s="38" t="n">
        <v>1</v>
      </c>
      <c r="W100" s="38"/>
      <c r="X100" s="20"/>
      <c r="Y100" s="20"/>
      <c r="Z100" s="20"/>
      <c r="AA100" s="20"/>
      <c r="AB100" s="20"/>
      <c r="AC100" s="20" t="n">
        <v>0</v>
      </c>
      <c r="AD100" s="20" t="n">
        <v>9</v>
      </c>
      <c r="AE100" s="20" t="n">
        <f aca="false">SUM(I100:AD100)</f>
        <v>283</v>
      </c>
    </row>
    <row r="101" s="1" customFormat="true" ht="16.5" hidden="false" customHeight="true" outlineLevel="0" collapsed="false">
      <c r="A101" s="11" t="n">
        <v>44</v>
      </c>
      <c r="B101" s="12" t="n">
        <v>22</v>
      </c>
      <c r="C101" s="403" t="n">
        <v>190</v>
      </c>
      <c r="D101" s="425" t="s">
        <v>675</v>
      </c>
      <c r="E101" s="425" t="s">
        <v>676</v>
      </c>
      <c r="F101" s="422" t="n">
        <v>1115</v>
      </c>
      <c r="G101" s="426" t="s">
        <v>34</v>
      </c>
      <c r="H101" s="12" t="n">
        <v>379</v>
      </c>
      <c r="I101" s="20" t="n">
        <v>1</v>
      </c>
      <c r="J101" s="20" t="n">
        <v>137</v>
      </c>
      <c r="K101" s="20" t="n">
        <v>103</v>
      </c>
      <c r="L101" s="20" t="n">
        <v>1</v>
      </c>
      <c r="M101" s="20" t="n">
        <v>2</v>
      </c>
      <c r="N101" s="20"/>
      <c r="O101" s="20" t="n">
        <v>27</v>
      </c>
      <c r="P101" s="20" t="n">
        <v>0</v>
      </c>
      <c r="Q101" s="20"/>
      <c r="R101" s="20" t="n">
        <v>3</v>
      </c>
      <c r="S101" s="20"/>
      <c r="T101" s="20"/>
      <c r="U101" s="38" t="n">
        <v>0</v>
      </c>
      <c r="V101" s="38" t="n">
        <v>3</v>
      </c>
      <c r="W101" s="38"/>
      <c r="X101" s="20"/>
      <c r="Y101" s="20"/>
      <c r="Z101" s="20"/>
      <c r="AA101" s="20"/>
      <c r="AB101" s="20"/>
      <c r="AC101" s="20" t="n">
        <v>0</v>
      </c>
      <c r="AD101" s="20" t="n">
        <v>8</v>
      </c>
      <c r="AE101" s="20" t="n">
        <f aca="false">SUM(I101:AD101)</f>
        <v>285</v>
      </c>
    </row>
    <row r="102" s="1" customFormat="true" ht="16.5" hidden="false" customHeight="true" outlineLevel="0" collapsed="false">
      <c r="A102" s="11" t="n">
        <v>45</v>
      </c>
      <c r="B102" s="12" t="n">
        <v>22</v>
      </c>
      <c r="C102" s="397" t="n">
        <v>190</v>
      </c>
      <c r="D102" s="398" t="s">
        <v>675</v>
      </c>
      <c r="E102" s="398" t="s">
        <v>677</v>
      </c>
      <c r="F102" s="417" t="n">
        <v>1115</v>
      </c>
      <c r="G102" s="413" t="s">
        <v>62</v>
      </c>
      <c r="H102" s="12" t="n">
        <v>555</v>
      </c>
      <c r="I102" s="20" t="n">
        <v>2</v>
      </c>
      <c r="J102" s="20" t="n">
        <v>102</v>
      </c>
      <c r="K102" s="20" t="n">
        <v>193</v>
      </c>
      <c r="L102" s="20" t="n">
        <v>0</v>
      </c>
      <c r="M102" s="20" t="n">
        <v>2</v>
      </c>
      <c r="N102" s="20"/>
      <c r="O102" s="20" t="n">
        <v>39</v>
      </c>
      <c r="P102" s="20" t="n">
        <v>0</v>
      </c>
      <c r="Q102" s="20"/>
      <c r="R102" s="20" t="n">
        <v>3</v>
      </c>
      <c r="S102" s="20"/>
      <c r="T102" s="20"/>
      <c r="U102" s="38" t="n">
        <v>1</v>
      </c>
      <c r="V102" s="38" t="n">
        <v>0</v>
      </c>
      <c r="W102" s="38"/>
      <c r="X102" s="20"/>
      <c r="Y102" s="20"/>
      <c r="Z102" s="20"/>
      <c r="AA102" s="20"/>
      <c r="AB102" s="20"/>
      <c r="AC102" s="20" t="n">
        <v>0</v>
      </c>
      <c r="AD102" s="20" t="n">
        <v>5</v>
      </c>
      <c r="AE102" s="20" t="n">
        <f aca="false">SUM(I102:AD102)</f>
        <v>347</v>
      </c>
    </row>
    <row r="103" s="1" customFormat="true" ht="16.5" hidden="false" customHeight="true" outlineLevel="0" collapsed="false">
      <c r="A103" s="11" t="n">
        <v>46</v>
      </c>
      <c r="B103" s="12" t="n">
        <v>22</v>
      </c>
      <c r="C103" s="403" t="n">
        <v>190</v>
      </c>
      <c r="D103" s="404" t="s">
        <v>675</v>
      </c>
      <c r="E103" s="404" t="s">
        <v>678</v>
      </c>
      <c r="F103" s="414" t="n">
        <v>1115</v>
      </c>
      <c r="G103" s="427" t="s">
        <v>141</v>
      </c>
      <c r="H103" s="12" t="n">
        <v>267</v>
      </c>
      <c r="I103" s="20" t="n">
        <v>0</v>
      </c>
      <c r="J103" s="20" t="n">
        <v>64</v>
      </c>
      <c r="K103" s="20" t="n">
        <v>38</v>
      </c>
      <c r="L103" s="20" t="n">
        <v>0</v>
      </c>
      <c r="M103" s="20" t="n">
        <v>0</v>
      </c>
      <c r="N103" s="20"/>
      <c r="O103" s="20" t="n">
        <v>37</v>
      </c>
      <c r="P103" s="20" t="n">
        <v>2</v>
      </c>
      <c r="Q103" s="20"/>
      <c r="R103" s="20" t="n">
        <v>10</v>
      </c>
      <c r="S103" s="20"/>
      <c r="T103" s="20"/>
      <c r="U103" s="38" t="n">
        <v>0</v>
      </c>
      <c r="V103" s="38" t="n">
        <v>0</v>
      </c>
      <c r="W103" s="38"/>
      <c r="X103" s="20"/>
      <c r="Y103" s="20"/>
      <c r="Z103" s="20"/>
      <c r="AA103" s="20"/>
      <c r="AB103" s="20"/>
      <c r="AC103" s="20" t="n">
        <v>0</v>
      </c>
      <c r="AD103" s="20" t="n">
        <v>5</v>
      </c>
      <c r="AE103" s="20" t="n">
        <f aca="false">SUM(I103:AD103)</f>
        <v>156</v>
      </c>
    </row>
    <row r="104" s="1" customFormat="true" ht="16.5" hidden="false" customHeight="true" outlineLevel="0" collapsed="false">
      <c r="A104" s="11" t="n">
        <v>47</v>
      </c>
      <c r="B104" s="12" t="n">
        <v>22</v>
      </c>
      <c r="C104" s="397" t="n">
        <v>190</v>
      </c>
      <c r="D104" s="398" t="s">
        <v>675</v>
      </c>
      <c r="E104" s="398" t="s">
        <v>679</v>
      </c>
      <c r="F104" s="412" t="n">
        <v>1116</v>
      </c>
      <c r="G104" s="413" t="s">
        <v>33</v>
      </c>
      <c r="H104" s="12" t="n">
        <v>348</v>
      </c>
      <c r="I104" s="20" t="n">
        <v>0</v>
      </c>
      <c r="J104" s="20" t="n">
        <v>116</v>
      </c>
      <c r="K104" s="20" t="n">
        <v>80</v>
      </c>
      <c r="L104" s="20" t="n">
        <v>0</v>
      </c>
      <c r="M104" s="20" t="n">
        <v>3</v>
      </c>
      <c r="N104" s="20"/>
      <c r="O104" s="20" t="n">
        <v>15</v>
      </c>
      <c r="P104" s="20" t="n">
        <v>0</v>
      </c>
      <c r="Q104" s="20"/>
      <c r="R104" s="20" t="n">
        <v>7</v>
      </c>
      <c r="S104" s="20"/>
      <c r="T104" s="20"/>
      <c r="U104" s="38" t="n">
        <v>0</v>
      </c>
      <c r="V104" s="38" t="n">
        <v>2</v>
      </c>
      <c r="W104" s="38"/>
      <c r="X104" s="20"/>
      <c r="Y104" s="20"/>
      <c r="Z104" s="20"/>
      <c r="AA104" s="20"/>
      <c r="AB104" s="20"/>
      <c r="AC104" s="20" t="n">
        <v>0</v>
      </c>
      <c r="AD104" s="20" t="n">
        <v>10</v>
      </c>
      <c r="AE104" s="20" t="n">
        <f aca="false">SUM(I104:AD104)</f>
        <v>233</v>
      </c>
    </row>
    <row r="105" s="1" customFormat="true" ht="16.5" hidden="false" customHeight="true" outlineLevel="0" collapsed="false">
      <c r="A105" s="11" t="n">
        <v>48</v>
      </c>
      <c r="B105" s="12" t="n">
        <v>22</v>
      </c>
      <c r="C105" s="397" t="n">
        <v>190</v>
      </c>
      <c r="D105" s="398" t="s">
        <v>675</v>
      </c>
      <c r="E105" s="398" t="s">
        <v>680</v>
      </c>
      <c r="F105" s="412" t="n">
        <v>1116</v>
      </c>
      <c r="G105" s="413" t="s">
        <v>62</v>
      </c>
      <c r="H105" s="12" t="n">
        <v>213</v>
      </c>
      <c r="I105" s="20" t="n">
        <v>2</v>
      </c>
      <c r="J105" s="20" t="n">
        <v>110</v>
      </c>
      <c r="K105" s="20" t="n">
        <v>70</v>
      </c>
      <c r="L105" s="20" t="n">
        <v>1</v>
      </c>
      <c r="M105" s="20" t="n">
        <v>1</v>
      </c>
      <c r="N105" s="20"/>
      <c r="O105" s="20" t="n">
        <v>10</v>
      </c>
      <c r="P105" s="20" t="n">
        <v>0</v>
      </c>
      <c r="Q105" s="20"/>
      <c r="R105" s="20" t="n">
        <v>1</v>
      </c>
      <c r="S105" s="20"/>
      <c r="T105" s="20"/>
      <c r="U105" s="38" t="n">
        <v>0</v>
      </c>
      <c r="V105" s="38" t="n">
        <v>0</v>
      </c>
      <c r="W105" s="38"/>
      <c r="X105" s="20"/>
      <c r="Y105" s="20"/>
      <c r="Z105" s="20"/>
      <c r="AA105" s="20"/>
      <c r="AB105" s="20"/>
      <c r="AC105" s="20" t="n">
        <v>0</v>
      </c>
      <c r="AD105" s="20" t="n">
        <v>3</v>
      </c>
      <c r="AE105" s="20" t="n">
        <f aca="false">SUM(I105:AD105)</f>
        <v>198</v>
      </c>
    </row>
    <row r="106" s="1" customFormat="true" ht="16.5" hidden="false" customHeight="false" outlineLevel="0" collapsed="false">
      <c r="C106" s="29" t="s">
        <v>65</v>
      </c>
      <c r="D106" s="30" t="s">
        <v>66</v>
      </c>
      <c r="E106" s="30"/>
      <c r="F106" s="30"/>
      <c r="G106" s="30"/>
      <c r="H106" s="31" t="n">
        <f aca="false">SUM(H93:H105)</f>
        <v>6289</v>
      </c>
      <c r="I106" s="31" t="n">
        <f aca="false">SUM(I93:I105)</f>
        <v>11</v>
      </c>
      <c r="J106" s="31" t="n">
        <f aca="false">SUM(J93:J105)</f>
        <v>2375</v>
      </c>
      <c r="K106" s="31" t="n">
        <f aca="false">SUM(K93:K105)</f>
        <v>1855</v>
      </c>
      <c r="L106" s="31" t="n">
        <f aca="false">SUM(L93:L105)</f>
        <v>14</v>
      </c>
      <c r="M106" s="31" t="n">
        <f aca="false">SUM(M93:M105)</f>
        <v>15</v>
      </c>
      <c r="N106" s="31" t="n">
        <f aca="false">SUM(N93:N105)</f>
        <v>0</v>
      </c>
      <c r="O106" s="31" t="n">
        <f aca="false">SUM(O93:O105)</f>
        <v>342</v>
      </c>
      <c r="P106" s="31" t="n">
        <f aca="false">SUM(P93:P105)</f>
        <v>4</v>
      </c>
      <c r="Q106" s="31" t="n">
        <f aca="false">SUM(Q93:Q105)</f>
        <v>0</v>
      </c>
      <c r="R106" s="31" t="n">
        <f aca="false">SUM(R93:R105)</f>
        <v>82</v>
      </c>
      <c r="S106" s="31" t="n">
        <f aca="false">SUM(S93:S105)</f>
        <v>0</v>
      </c>
      <c r="T106" s="31" t="n">
        <f aca="false">SUM(T93:T105)</f>
        <v>0</v>
      </c>
      <c r="U106" s="31" t="n">
        <f aca="false">SUM(U93:U105)</f>
        <v>7</v>
      </c>
      <c r="V106" s="31" t="n">
        <f aca="false">SUM(V93:V105)</f>
        <v>15</v>
      </c>
      <c r="W106" s="31" t="n">
        <f aca="false">SUM(W93:W105)</f>
        <v>0</v>
      </c>
      <c r="X106" s="31" t="n">
        <f aca="false">SUM(X93:X105)</f>
        <v>0</v>
      </c>
      <c r="Y106" s="31" t="n">
        <f aca="false">SUM(Y93:Y105)</f>
        <v>0</v>
      </c>
      <c r="Z106" s="31" t="n">
        <f aca="false">SUM(Z93:Z105)</f>
        <v>0</v>
      </c>
      <c r="AA106" s="31" t="n">
        <f aca="false">SUM(AA93:AA105)</f>
        <v>0</v>
      </c>
      <c r="AB106" s="31" t="n">
        <f aca="false">SUM(AB93:AB105)</f>
        <v>0</v>
      </c>
      <c r="AC106" s="31" t="n">
        <f aca="false">SUM(AC93:AC105)</f>
        <v>0</v>
      </c>
      <c r="AD106" s="31" t="n">
        <f aca="false">SUM(AD93:AD105)</f>
        <v>103</v>
      </c>
      <c r="AE106" s="31" t="n">
        <f aca="false">SUM(AE93:AE105)</f>
        <v>4823</v>
      </c>
    </row>
    <row r="107" s="1" customFormat="true" ht="16.5" hidden="false" customHeight="false" outlineLevel="0" collapsed="false">
      <c r="F107" s="3"/>
      <c r="G107" s="3"/>
      <c r="U107" s="1" t="n">
        <f aca="false">U106/2</f>
        <v>3.5</v>
      </c>
      <c r="V107" s="1" t="n">
        <f aca="false">V106/2</f>
        <v>7.5</v>
      </c>
    </row>
    <row r="108" s="1" customFormat="true" ht="16.5" hidden="false" customHeight="true" outlineLevel="0" collapsed="false">
      <c r="C108" s="29" t="s">
        <v>67</v>
      </c>
      <c r="D108" s="32" t="s">
        <v>68</v>
      </c>
      <c r="E108" s="32"/>
      <c r="F108" s="32"/>
      <c r="G108" s="32"/>
      <c r="H108" s="33" t="s">
        <v>8</v>
      </c>
      <c r="I108" s="9" t="s">
        <v>9</v>
      </c>
      <c r="J108" s="9" t="s">
        <v>10</v>
      </c>
      <c r="K108" s="9" t="s">
        <v>11</v>
      </c>
      <c r="L108" s="9" t="s">
        <v>12</v>
      </c>
      <c r="M108" s="9" t="s">
        <v>13</v>
      </c>
      <c r="N108" s="9" t="s">
        <v>14</v>
      </c>
      <c r="O108" s="9" t="s">
        <v>15</v>
      </c>
      <c r="P108" s="9" t="s">
        <v>16</v>
      </c>
      <c r="Q108" s="9" t="s">
        <v>17</v>
      </c>
      <c r="R108" s="9" t="s">
        <v>18</v>
      </c>
      <c r="S108" s="9" t="s">
        <v>19</v>
      </c>
      <c r="T108" s="9" t="s">
        <v>20</v>
      </c>
      <c r="U108" s="9" t="s">
        <v>24</v>
      </c>
      <c r="V108" s="9" t="s">
        <v>25</v>
      </c>
      <c r="W108" s="9" t="s">
        <v>26</v>
      </c>
      <c r="X108" s="9" t="s">
        <v>27</v>
      </c>
      <c r="Y108" s="9" t="s">
        <v>28</v>
      </c>
      <c r="Z108" s="9" t="s">
        <v>29</v>
      </c>
      <c r="AA108" s="9" t="s">
        <v>30</v>
      </c>
      <c r="AB108" s="9" t="s">
        <v>31</v>
      </c>
    </row>
    <row r="109" s="1" customFormat="true" ht="16.5" hidden="false" customHeight="false" outlineLevel="0" collapsed="false">
      <c r="D109" s="32"/>
      <c r="E109" s="32"/>
      <c r="F109" s="32"/>
      <c r="G109" s="32"/>
      <c r="H109" s="20" t="n">
        <f aca="false">H106</f>
        <v>6289</v>
      </c>
      <c r="I109" s="20" t="n">
        <f aca="false">I106+3</f>
        <v>14</v>
      </c>
      <c r="J109" s="20" t="n">
        <f aca="false">J106+8</f>
        <v>2383</v>
      </c>
      <c r="K109" s="20" t="n">
        <f aca="false">K106+4</f>
        <v>1859</v>
      </c>
      <c r="L109" s="20" t="n">
        <f aca="false">L106+7</f>
        <v>21</v>
      </c>
      <c r="M109" s="20" t="n">
        <f aca="false">M106</f>
        <v>15</v>
      </c>
      <c r="N109" s="20" t="n">
        <f aca="false">N106</f>
        <v>0</v>
      </c>
      <c r="O109" s="20" t="n">
        <f aca="false">O106</f>
        <v>342</v>
      </c>
      <c r="P109" s="20" t="n">
        <f aca="false">P106</f>
        <v>4</v>
      </c>
      <c r="Q109" s="20" t="n">
        <f aca="false">Q106</f>
        <v>0</v>
      </c>
      <c r="R109" s="20" t="n">
        <f aca="false">R106</f>
        <v>82</v>
      </c>
      <c r="S109" s="20" t="n">
        <f aca="false">S106</f>
        <v>0</v>
      </c>
      <c r="T109" s="20" t="n">
        <f aca="false">T106</f>
        <v>0</v>
      </c>
      <c r="U109" s="20" t="n">
        <f aca="false">X106</f>
        <v>0</v>
      </c>
      <c r="V109" s="20" t="n">
        <f aca="false">Y106</f>
        <v>0</v>
      </c>
      <c r="W109" s="20" t="n">
        <f aca="false">Z106</f>
        <v>0</v>
      </c>
      <c r="X109" s="20" t="n">
        <f aca="false">AA106</f>
        <v>0</v>
      </c>
      <c r="Y109" s="20" t="n">
        <f aca="false">AB106</f>
        <v>0</v>
      </c>
      <c r="Z109" s="20" t="n">
        <f aca="false">AC106</f>
        <v>0</v>
      </c>
      <c r="AA109" s="20" t="n">
        <f aca="false">AD106</f>
        <v>103</v>
      </c>
      <c r="AB109" s="20" t="n">
        <f aca="false">SUM(I109:AA109)</f>
        <v>4823</v>
      </c>
    </row>
    <row r="110" s="1" customFormat="true" ht="16.5" hidden="false" customHeight="false" outlineLevel="0" collapsed="false">
      <c r="F110" s="3"/>
      <c r="G110" s="3"/>
    </row>
    <row r="111" s="1" customFormat="true" ht="30.75" hidden="false" customHeight="true" outlineLevel="0" collapsed="false">
      <c r="C111" s="29" t="s">
        <v>69</v>
      </c>
      <c r="D111" s="32" t="s">
        <v>70</v>
      </c>
      <c r="E111" s="32"/>
      <c r="F111" s="32"/>
      <c r="G111" s="32"/>
      <c r="H111" s="33" t="s">
        <v>8</v>
      </c>
      <c r="I111" s="34" t="s">
        <v>71</v>
      </c>
      <c r="J111" s="34"/>
      <c r="K111" s="34" t="s">
        <v>72</v>
      </c>
      <c r="L111" s="34"/>
      <c r="M111" s="9" t="s">
        <v>13</v>
      </c>
      <c r="N111" s="9" t="s">
        <v>14</v>
      </c>
      <c r="O111" s="9" t="s">
        <v>15</v>
      </c>
      <c r="P111" s="9" t="s">
        <v>16</v>
      </c>
      <c r="Q111" s="9" t="s">
        <v>17</v>
      </c>
      <c r="R111" s="9" t="s">
        <v>18</v>
      </c>
      <c r="S111" s="9" t="s">
        <v>19</v>
      </c>
      <c r="T111" s="9" t="s">
        <v>20</v>
      </c>
      <c r="U111" s="9" t="s">
        <v>24</v>
      </c>
      <c r="V111" s="9" t="s">
        <v>25</v>
      </c>
      <c r="W111" s="9" t="s">
        <v>26</v>
      </c>
      <c r="X111" s="9" t="s">
        <v>27</v>
      </c>
      <c r="Y111" s="9" t="s">
        <v>28</v>
      </c>
      <c r="Z111" s="9" t="s">
        <v>29</v>
      </c>
      <c r="AA111" s="9" t="s">
        <v>30</v>
      </c>
      <c r="AB111" s="9" t="s">
        <v>31</v>
      </c>
    </row>
    <row r="112" s="1" customFormat="true" ht="16.5" hidden="false" customHeight="false" outlineLevel="0" collapsed="false">
      <c r="D112" s="32"/>
      <c r="E112" s="32"/>
      <c r="F112" s="32"/>
      <c r="G112" s="32"/>
      <c r="H112" s="20" t="n">
        <f aca="false">H106</f>
        <v>6289</v>
      </c>
      <c r="I112" s="35" t="n">
        <f aca="false">I109+K109</f>
        <v>1873</v>
      </c>
      <c r="J112" s="35"/>
      <c r="K112" s="35" t="n">
        <f aca="false">J109+L109</f>
        <v>2404</v>
      </c>
      <c r="L112" s="35"/>
      <c r="M112" s="20" t="n">
        <f aca="false">M109</f>
        <v>15</v>
      </c>
      <c r="N112" s="20" t="s">
        <v>148</v>
      </c>
      <c r="O112" s="20" t="n">
        <f aca="false">O109</f>
        <v>342</v>
      </c>
      <c r="P112" s="20" t="n">
        <f aca="false">P109</f>
        <v>4</v>
      </c>
      <c r="Q112" s="20" t="s">
        <v>148</v>
      </c>
      <c r="R112" s="20" t="n">
        <f aca="false">R109</f>
        <v>82</v>
      </c>
      <c r="S112" s="20" t="s">
        <v>148</v>
      </c>
      <c r="T112" s="20" t="s">
        <v>148</v>
      </c>
      <c r="U112" s="20" t="s">
        <v>148</v>
      </c>
      <c r="V112" s="20" t="s">
        <v>148</v>
      </c>
      <c r="W112" s="20" t="s">
        <v>148</v>
      </c>
      <c r="X112" s="20" t="s">
        <v>148</v>
      </c>
      <c r="Y112" s="20" t="s">
        <v>148</v>
      </c>
      <c r="Z112" s="20" t="n">
        <f aca="false">Z109</f>
        <v>0</v>
      </c>
      <c r="AA112" s="20" t="n">
        <f aca="false">AA109</f>
        <v>103</v>
      </c>
      <c r="AB112" s="20" t="n">
        <f aca="false">SUM(I112:AA112)</f>
        <v>4823</v>
      </c>
    </row>
    <row r="114" customFormat="false" ht="1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</row>
    <row r="115" s="1" customFormat="true" ht="16.5" hidden="false" customHeight="true" outlineLevel="0" collapsed="false">
      <c r="A115" s="11" t="n">
        <v>49</v>
      </c>
      <c r="B115" s="12" t="n">
        <v>22</v>
      </c>
      <c r="C115" s="397" t="n">
        <v>225</v>
      </c>
      <c r="D115" s="398" t="s">
        <v>681</v>
      </c>
      <c r="E115" s="398" t="s">
        <v>681</v>
      </c>
      <c r="F115" s="412" t="n">
        <v>1238</v>
      </c>
      <c r="G115" s="413" t="s">
        <v>33</v>
      </c>
      <c r="H115" s="12" t="n">
        <v>682</v>
      </c>
      <c r="I115" s="20" t="n">
        <v>221</v>
      </c>
      <c r="J115" s="20" t="n">
        <v>63</v>
      </c>
      <c r="K115" s="20" t="n">
        <v>4</v>
      </c>
      <c r="L115" s="20" t="n">
        <v>1</v>
      </c>
      <c r="M115" s="20" t="n">
        <v>1</v>
      </c>
      <c r="N115" s="20" t="n">
        <v>19</v>
      </c>
      <c r="O115" s="20" t="n">
        <v>74</v>
      </c>
      <c r="P115" s="20" t="n">
        <v>96</v>
      </c>
      <c r="Q115" s="20" t="n">
        <v>0</v>
      </c>
      <c r="R115" s="20" t="n">
        <v>29</v>
      </c>
      <c r="S115" s="20"/>
      <c r="T115" s="20"/>
      <c r="U115" s="38" t="n">
        <v>2</v>
      </c>
      <c r="V115" s="38" t="n">
        <v>1</v>
      </c>
      <c r="W115" s="38"/>
      <c r="X115" s="20"/>
      <c r="Y115" s="20"/>
      <c r="Z115" s="20"/>
      <c r="AA115" s="20"/>
      <c r="AB115" s="20"/>
      <c r="AC115" s="20" t="n">
        <v>0</v>
      </c>
      <c r="AD115" s="20" t="n">
        <v>9</v>
      </c>
      <c r="AE115" s="20" t="n">
        <f aca="false">SUM(I115:AD115)</f>
        <v>520</v>
      </c>
    </row>
    <row r="116" s="1" customFormat="true" ht="16.5" hidden="false" customHeight="true" outlineLevel="0" collapsed="false">
      <c r="A116" s="11" t="n">
        <v>50</v>
      </c>
      <c r="B116" s="12" t="n">
        <v>22</v>
      </c>
      <c r="C116" s="397" t="n">
        <v>225</v>
      </c>
      <c r="D116" s="398" t="s">
        <v>681</v>
      </c>
      <c r="E116" s="398" t="s">
        <v>681</v>
      </c>
      <c r="F116" s="412" t="n">
        <v>1238</v>
      </c>
      <c r="G116" s="415" t="s">
        <v>34</v>
      </c>
      <c r="H116" s="12" t="n">
        <v>681</v>
      </c>
      <c r="I116" s="20" t="n">
        <v>178</v>
      </c>
      <c r="J116" s="20" t="n">
        <v>67</v>
      </c>
      <c r="K116" s="20" t="n">
        <v>3</v>
      </c>
      <c r="L116" s="20" t="n">
        <v>7</v>
      </c>
      <c r="M116" s="20" t="n">
        <v>1</v>
      </c>
      <c r="N116" s="20" t="n">
        <v>15</v>
      </c>
      <c r="O116" s="20" t="n">
        <v>100</v>
      </c>
      <c r="P116" s="20" t="n">
        <v>108</v>
      </c>
      <c r="Q116" s="20" t="n">
        <v>0</v>
      </c>
      <c r="R116" s="20" t="n">
        <v>23</v>
      </c>
      <c r="S116" s="20"/>
      <c r="T116" s="20"/>
      <c r="U116" s="38" t="n">
        <v>1</v>
      </c>
      <c r="V116" s="38" t="n">
        <v>0</v>
      </c>
      <c r="W116" s="38"/>
      <c r="X116" s="20"/>
      <c r="Y116" s="20"/>
      <c r="Z116" s="20"/>
      <c r="AA116" s="20"/>
      <c r="AB116" s="20"/>
      <c r="AC116" s="20" t="n">
        <v>1</v>
      </c>
      <c r="AD116" s="20" t="n">
        <v>5</v>
      </c>
      <c r="AE116" s="20" t="n">
        <f aca="false">SUM(I116:AD116)</f>
        <v>509</v>
      </c>
    </row>
    <row r="117" s="1" customFormat="true" ht="16.5" hidden="false" customHeight="true" outlineLevel="0" collapsed="false">
      <c r="A117" s="11" t="n">
        <v>51</v>
      </c>
      <c r="B117" s="12" t="n">
        <v>22</v>
      </c>
      <c r="C117" s="397" t="n">
        <v>225</v>
      </c>
      <c r="D117" s="398" t="s">
        <v>681</v>
      </c>
      <c r="E117" s="398" t="s">
        <v>682</v>
      </c>
      <c r="F117" s="412" t="n">
        <v>1239</v>
      </c>
      <c r="G117" s="415" t="s">
        <v>33</v>
      </c>
      <c r="H117" s="12" t="n">
        <v>622</v>
      </c>
      <c r="I117" s="20" t="n">
        <v>192</v>
      </c>
      <c r="J117" s="20" t="n">
        <v>49</v>
      </c>
      <c r="K117" s="20" t="n">
        <v>17</v>
      </c>
      <c r="L117" s="20" t="n">
        <v>3</v>
      </c>
      <c r="M117" s="20" t="n">
        <v>4</v>
      </c>
      <c r="N117" s="20" t="n">
        <v>2</v>
      </c>
      <c r="O117" s="20" t="n">
        <v>7</v>
      </c>
      <c r="P117" s="20" t="n">
        <v>156</v>
      </c>
      <c r="Q117" s="20"/>
      <c r="R117" s="20" t="n">
        <v>55</v>
      </c>
      <c r="S117" s="20"/>
      <c r="T117" s="20"/>
      <c r="U117" s="38" t="n">
        <v>5</v>
      </c>
      <c r="V117" s="38" t="n">
        <v>0</v>
      </c>
      <c r="W117" s="38"/>
      <c r="X117" s="20"/>
      <c r="Y117" s="20"/>
      <c r="Z117" s="20"/>
      <c r="AA117" s="20"/>
      <c r="AB117" s="20"/>
      <c r="AC117" s="20" t="n">
        <v>0</v>
      </c>
      <c r="AD117" s="20" t="n">
        <v>11</v>
      </c>
      <c r="AE117" s="20" t="n">
        <f aca="false">SUM(I117:AD117)</f>
        <v>501</v>
      </c>
    </row>
    <row r="118" s="1" customFormat="true" ht="16.5" hidden="false" customHeight="true" outlineLevel="0" collapsed="false">
      <c r="A118" s="11" t="n">
        <v>52</v>
      </c>
      <c r="B118" s="12" t="n">
        <v>22</v>
      </c>
      <c r="C118" s="397" t="n">
        <v>225</v>
      </c>
      <c r="D118" s="398" t="s">
        <v>681</v>
      </c>
      <c r="E118" s="398" t="s">
        <v>682</v>
      </c>
      <c r="F118" s="417" t="n">
        <v>1239</v>
      </c>
      <c r="G118" s="413" t="s">
        <v>34</v>
      </c>
      <c r="H118" s="12" t="n">
        <v>622</v>
      </c>
      <c r="I118" s="20" t="n">
        <v>192</v>
      </c>
      <c r="J118" s="20" t="n">
        <v>56</v>
      </c>
      <c r="K118" s="20" t="n">
        <v>5</v>
      </c>
      <c r="L118" s="20" t="n">
        <v>1</v>
      </c>
      <c r="M118" s="20" t="n">
        <v>3</v>
      </c>
      <c r="N118" s="20" t="n">
        <v>2</v>
      </c>
      <c r="O118" s="20" t="n">
        <v>8</v>
      </c>
      <c r="P118" s="20" t="n">
        <v>161</v>
      </c>
      <c r="Q118" s="20" t="n">
        <v>0</v>
      </c>
      <c r="R118" s="20" t="n">
        <v>62</v>
      </c>
      <c r="S118" s="20"/>
      <c r="T118" s="20"/>
      <c r="U118" s="38" t="n">
        <v>6</v>
      </c>
      <c r="V118" s="38" t="n">
        <v>0</v>
      </c>
      <c r="W118" s="38"/>
      <c r="X118" s="20"/>
      <c r="Y118" s="20"/>
      <c r="Z118" s="20"/>
      <c r="AA118" s="20"/>
      <c r="AB118" s="20"/>
      <c r="AC118" s="20" t="n">
        <v>0</v>
      </c>
      <c r="AD118" s="20" t="n">
        <v>12</v>
      </c>
      <c r="AE118" s="20" t="n">
        <f aca="false">SUM(I118:AD118)</f>
        <v>508</v>
      </c>
    </row>
    <row r="119" s="1" customFormat="true" ht="16.5" hidden="false" customHeight="true" outlineLevel="0" collapsed="false">
      <c r="A119" s="11" t="n">
        <v>53</v>
      </c>
      <c r="B119" s="12" t="n">
        <v>22</v>
      </c>
      <c r="C119" s="397" t="n">
        <v>225</v>
      </c>
      <c r="D119" s="398" t="s">
        <v>681</v>
      </c>
      <c r="E119" s="398" t="s">
        <v>683</v>
      </c>
      <c r="F119" s="412" t="n">
        <v>1240</v>
      </c>
      <c r="G119" s="415" t="s">
        <v>33</v>
      </c>
      <c r="H119" s="12" t="n">
        <v>611</v>
      </c>
      <c r="I119" s="20" t="n">
        <v>54</v>
      </c>
      <c r="J119" s="20" t="n">
        <v>9</v>
      </c>
      <c r="K119" s="20" t="n">
        <v>21</v>
      </c>
      <c r="L119" s="20" t="n">
        <v>2</v>
      </c>
      <c r="M119" s="20" t="n">
        <v>2</v>
      </c>
      <c r="N119" s="20" t="n">
        <v>8</v>
      </c>
      <c r="O119" s="20" t="n">
        <v>5</v>
      </c>
      <c r="P119" s="20" t="n">
        <v>166</v>
      </c>
      <c r="Q119" s="20" t="n">
        <v>0</v>
      </c>
      <c r="R119" s="20" t="n">
        <v>216</v>
      </c>
      <c r="S119" s="20"/>
      <c r="T119" s="20"/>
      <c r="U119" s="38" t="n">
        <v>2</v>
      </c>
      <c r="V119" s="38" t="n">
        <v>0</v>
      </c>
      <c r="W119" s="38"/>
      <c r="X119" s="20"/>
      <c r="Y119" s="20"/>
      <c r="Z119" s="20"/>
      <c r="AA119" s="20"/>
      <c r="AB119" s="20"/>
      <c r="AC119" s="20" t="n">
        <v>0</v>
      </c>
      <c r="AD119" s="20" t="n">
        <v>12</v>
      </c>
      <c r="AE119" s="20" t="n">
        <f aca="false">SUM(I119:AD119)</f>
        <v>497</v>
      </c>
    </row>
    <row r="120" s="1" customFormat="true" ht="16.5" hidden="false" customHeight="true" outlineLevel="0" collapsed="false">
      <c r="A120" s="11" t="n">
        <v>54</v>
      </c>
      <c r="B120" s="12" t="n">
        <v>22</v>
      </c>
      <c r="C120" s="397" t="n">
        <v>225</v>
      </c>
      <c r="D120" s="398" t="s">
        <v>681</v>
      </c>
      <c r="E120" s="398" t="s">
        <v>683</v>
      </c>
      <c r="F120" s="412" t="n">
        <v>1240</v>
      </c>
      <c r="G120" s="415" t="s">
        <v>34</v>
      </c>
      <c r="H120" s="12" t="n">
        <v>611</v>
      </c>
      <c r="I120" s="20" t="n">
        <v>52</v>
      </c>
      <c r="J120" s="20" t="n">
        <v>35</v>
      </c>
      <c r="K120" s="20" t="n">
        <v>17</v>
      </c>
      <c r="L120" s="20" t="n">
        <v>2</v>
      </c>
      <c r="M120" s="20" t="n">
        <v>3</v>
      </c>
      <c r="N120" s="20" t="n">
        <v>4</v>
      </c>
      <c r="O120" s="20" t="n">
        <v>5</v>
      </c>
      <c r="P120" s="20" t="n">
        <v>205</v>
      </c>
      <c r="Q120" s="20" t="n">
        <v>0</v>
      </c>
      <c r="R120" s="20" t="n">
        <v>164</v>
      </c>
      <c r="S120" s="20"/>
      <c r="T120" s="20"/>
      <c r="U120" s="38" t="n">
        <v>0</v>
      </c>
      <c r="V120" s="38" t="n">
        <v>0</v>
      </c>
      <c r="W120" s="38"/>
      <c r="X120" s="20"/>
      <c r="Y120" s="20"/>
      <c r="Z120" s="20"/>
      <c r="AA120" s="20"/>
      <c r="AB120" s="20"/>
      <c r="AC120" s="20" t="n">
        <v>0</v>
      </c>
      <c r="AD120" s="20" t="n">
        <v>23</v>
      </c>
      <c r="AE120" s="20" t="n">
        <f aca="false">SUM(I120:AD120)</f>
        <v>510</v>
      </c>
    </row>
    <row r="121" s="1" customFormat="true" ht="16.5" hidden="false" customHeight="false" outlineLevel="0" collapsed="false">
      <c r="C121" s="29" t="s">
        <v>65</v>
      </c>
      <c r="D121" s="30" t="s">
        <v>66</v>
      </c>
      <c r="E121" s="30"/>
      <c r="F121" s="30"/>
      <c r="G121" s="30"/>
      <c r="H121" s="31" t="n">
        <f aca="false">SUM(H115:H120)</f>
        <v>3829</v>
      </c>
      <c r="I121" s="31" t="n">
        <f aca="false">SUM(I115:I120)</f>
        <v>889</v>
      </c>
      <c r="J121" s="31" t="n">
        <f aca="false">SUM(J115:J120)</f>
        <v>279</v>
      </c>
      <c r="K121" s="31" t="n">
        <f aca="false">SUM(K115:K120)</f>
        <v>67</v>
      </c>
      <c r="L121" s="31" t="n">
        <f aca="false">SUM(L115:L120)</f>
        <v>16</v>
      </c>
      <c r="M121" s="31" t="n">
        <f aca="false">SUM(M115:M120)</f>
        <v>14</v>
      </c>
      <c r="N121" s="31" t="n">
        <f aca="false">SUM(N115:N120)</f>
        <v>50</v>
      </c>
      <c r="O121" s="31" t="n">
        <f aca="false">SUM(O115:O120)</f>
        <v>199</v>
      </c>
      <c r="P121" s="31" t="n">
        <f aca="false">SUM(P115:P120)</f>
        <v>892</v>
      </c>
      <c r="Q121" s="31" t="n">
        <f aca="false">SUM(Q115:Q120)</f>
        <v>0</v>
      </c>
      <c r="R121" s="31" t="n">
        <f aca="false">SUM(R115:R120)</f>
        <v>549</v>
      </c>
      <c r="S121" s="31" t="n">
        <f aca="false">SUM(S115:S120)</f>
        <v>0</v>
      </c>
      <c r="T121" s="31" t="n">
        <f aca="false">SUM(T115:T120)</f>
        <v>0</v>
      </c>
      <c r="U121" s="31" t="n">
        <f aca="false">SUM(U115:U120)</f>
        <v>16</v>
      </c>
      <c r="V121" s="31" t="n">
        <f aca="false">SUM(V115:V120)</f>
        <v>1</v>
      </c>
      <c r="W121" s="31" t="n">
        <f aca="false">SUM(W115:W120)</f>
        <v>0</v>
      </c>
      <c r="X121" s="31" t="n">
        <f aca="false">SUM(X115:X120)</f>
        <v>0</v>
      </c>
      <c r="Y121" s="31" t="n">
        <f aca="false">SUM(Y115:Y120)</f>
        <v>0</v>
      </c>
      <c r="Z121" s="31" t="n">
        <f aca="false">SUM(Z115:Z120)</f>
        <v>0</v>
      </c>
      <c r="AA121" s="31" t="n">
        <f aca="false">SUM(AA115:AA120)</f>
        <v>0</v>
      </c>
      <c r="AB121" s="31" t="n">
        <f aca="false">SUM(AB115:AB120)</f>
        <v>0</v>
      </c>
      <c r="AC121" s="31" t="n">
        <f aca="false">SUM(AC115:AC120)</f>
        <v>1</v>
      </c>
      <c r="AD121" s="31" t="n">
        <f aca="false">SUM(AD115:AD120)</f>
        <v>72</v>
      </c>
      <c r="AE121" s="31" t="n">
        <f aca="false">SUM(AE115:AE120)</f>
        <v>3045</v>
      </c>
    </row>
    <row r="122" s="1" customFormat="true" ht="16.5" hidden="false" customHeight="false" outlineLevel="0" collapsed="false">
      <c r="F122" s="3"/>
      <c r="G122" s="3"/>
      <c r="U122" s="1" t="n">
        <f aca="false">U121/2</f>
        <v>8</v>
      </c>
      <c r="V122" s="1" t="n">
        <f aca="false">V121/2</f>
        <v>0.5</v>
      </c>
    </row>
    <row r="123" s="1" customFormat="true" ht="16.5" hidden="false" customHeight="true" outlineLevel="0" collapsed="false">
      <c r="C123" s="29" t="s">
        <v>67</v>
      </c>
      <c r="D123" s="32" t="s">
        <v>68</v>
      </c>
      <c r="E123" s="32"/>
      <c r="F123" s="32"/>
      <c r="G123" s="32"/>
      <c r="H123" s="33" t="s">
        <v>8</v>
      </c>
      <c r="I123" s="9" t="s">
        <v>9</v>
      </c>
      <c r="J123" s="9" t="s">
        <v>10</v>
      </c>
      <c r="K123" s="9" t="s">
        <v>11</v>
      </c>
      <c r="L123" s="9" t="s">
        <v>12</v>
      </c>
      <c r="M123" s="9" t="s">
        <v>13</v>
      </c>
      <c r="N123" s="9" t="s">
        <v>14</v>
      </c>
      <c r="O123" s="9" t="s">
        <v>15</v>
      </c>
      <c r="P123" s="9" t="s">
        <v>16</v>
      </c>
      <c r="Q123" s="9" t="s">
        <v>17</v>
      </c>
      <c r="R123" s="9" t="s">
        <v>18</v>
      </c>
      <c r="S123" s="9" t="s">
        <v>19</v>
      </c>
      <c r="T123" s="9" t="s">
        <v>20</v>
      </c>
      <c r="U123" s="9" t="s">
        <v>24</v>
      </c>
      <c r="V123" s="9" t="s">
        <v>25</v>
      </c>
      <c r="W123" s="9" t="s">
        <v>26</v>
      </c>
      <c r="X123" s="9" t="s">
        <v>27</v>
      </c>
      <c r="Y123" s="9" t="s">
        <v>28</v>
      </c>
      <c r="Z123" s="9" t="s">
        <v>29</v>
      </c>
      <c r="AA123" s="9" t="s">
        <v>30</v>
      </c>
      <c r="AB123" s="9" t="s">
        <v>31</v>
      </c>
    </row>
    <row r="124" s="1" customFormat="true" ht="16.5" hidden="false" customHeight="false" outlineLevel="0" collapsed="false">
      <c r="D124" s="32"/>
      <c r="E124" s="32"/>
      <c r="F124" s="32"/>
      <c r="G124" s="32"/>
      <c r="H124" s="20" t="n">
        <f aca="false">H121</f>
        <v>3829</v>
      </c>
      <c r="I124" s="20" t="n">
        <f aca="false">I121+8</f>
        <v>897</v>
      </c>
      <c r="J124" s="20" t="n">
        <f aca="false">J121+1</f>
        <v>280</v>
      </c>
      <c r="K124" s="20" t="n">
        <f aca="false">K121+8</f>
        <v>75</v>
      </c>
      <c r="L124" s="20" t="n">
        <f aca="false">L121</f>
        <v>16</v>
      </c>
      <c r="M124" s="20" t="n">
        <f aca="false">M121</f>
        <v>14</v>
      </c>
      <c r="N124" s="20" t="n">
        <f aca="false">N121</f>
        <v>50</v>
      </c>
      <c r="O124" s="20" t="n">
        <f aca="false">O121</f>
        <v>199</v>
      </c>
      <c r="P124" s="20" t="n">
        <f aca="false">P121</f>
        <v>892</v>
      </c>
      <c r="Q124" s="20" t="n">
        <f aca="false">Q121</f>
        <v>0</v>
      </c>
      <c r="R124" s="20" t="n">
        <f aca="false">R121</f>
        <v>549</v>
      </c>
      <c r="S124" s="20" t="n">
        <f aca="false">S121</f>
        <v>0</v>
      </c>
      <c r="T124" s="20" t="n">
        <f aca="false">T121</f>
        <v>0</v>
      </c>
      <c r="U124" s="20" t="n">
        <f aca="false">X121</f>
        <v>0</v>
      </c>
      <c r="V124" s="20" t="n">
        <f aca="false">Y121</f>
        <v>0</v>
      </c>
      <c r="W124" s="20" t="n">
        <f aca="false">Z121</f>
        <v>0</v>
      </c>
      <c r="X124" s="20" t="n">
        <f aca="false">AA121</f>
        <v>0</v>
      </c>
      <c r="Y124" s="20" t="n">
        <f aca="false">AB121</f>
        <v>0</v>
      </c>
      <c r="Z124" s="20" t="n">
        <f aca="false">AC121</f>
        <v>1</v>
      </c>
      <c r="AA124" s="20" t="n">
        <f aca="false">AD121</f>
        <v>72</v>
      </c>
      <c r="AB124" s="20" t="n">
        <f aca="false">SUM(I124:AA124)</f>
        <v>3045</v>
      </c>
    </row>
    <row r="125" s="1" customFormat="true" ht="16.5" hidden="false" customHeight="false" outlineLevel="0" collapsed="false">
      <c r="F125" s="3"/>
      <c r="G125" s="3"/>
      <c r="K125" s="1" t="s">
        <v>684</v>
      </c>
    </row>
    <row r="126" s="1" customFormat="true" ht="30.75" hidden="false" customHeight="true" outlineLevel="0" collapsed="false">
      <c r="C126" s="29" t="s">
        <v>69</v>
      </c>
      <c r="D126" s="32" t="s">
        <v>70</v>
      </c>
      <c r="E126" s="32"/>
      <c r="F126" s="32"/>
      <c r="G126" s="32"/>
      <c r="H126" s="33" t="s">
        <v>8</v>
      </c>
      <c r="I126" s="34" t="s">
        <v>71</v>
      </c>
      <c r="J126" s="34"/>
      <c r="K126" s="34" t="s">
        <v>72</v>
      </c>
      <c r="L126" s="34"/>
      <c r="M126" s="9" t="s">
        <v>13</v>
      </c>
      <c r="N126" s="9" t="s">
        <v>14</v>
      </c>
      <c r="O126" s="9" t="s">
        <v>15</v>
      </c>
      <c r="P126" s="9" t="s">
        <v>16</v>
      </c>
      <c r="Q126" s="9" t="s">
        <v>17</v>
      </c>
      <c r="R126" s="9" t="s">
        <v>18</v>
      </c>
      <c r="S126" s="9" t="s">
        <v>19</v>
      </c>
      <c r="T126" s="9" t="s">
        <v>20</v>
      </c>
      <c r="U126" s="9" t="s">
        <v>24</v>
      </c>
      <c r="V126" s="9" t="s">
        <v>25</v>
      </c>
      <c r="W126" s="9" t="s">
        <v>26</v>
      </c>
      <c r="X126" s="9" t="s">
        <v>27</v>
      </c>
      <c r="Y126" s="9" t="s">
        <v>28</v>
      </c>
      <c r="Z126" s="9" t="s">
        <v>29</v>
      </c>
      <c r="AA126" s="9" t="s">
        <v>30</v>
      </c>
      <c r="AB126" s="9" t="s">
        <v>31</v>
      </c>
    </row>
    <row r="127" s="1" customFormat="true" ht="16.5" hidden="false" customHeight="false" outlineLevel="0" collapsed="false">
      <c r="D127" s="32"/>
      <c r="E127" s="32"/>
      <c r="F127" s="32"/>
      <c r="G127" s="32"/>
      <c r="H127" s="20" t="n">
        <f aca="false">H121</f>
        <v>3829</v>
      </c>
      <c r="I127" s="35" t="n">
        <f aca="false">I124+K124</f>
        <v>972</v>
      </c>
      <c r="J127" s="35"/>
      <c r="K127" s="35" t="n">
        <f aca="false">J124+L124</f>
        <v>296</v>
      </c>
      <c r="L127" s="35"/>
      <c r="M127" s="20" t="n">
        <f aca="false">M124</f>
        <v>14</v>
      </c>
      <c r="N127" s="20" t="n">
        <f aca="false">N124</f>
        <v>50</v>
      </c>
      <c r="O127" s="20" t="n">
        <f aca="false">O124</f>
        <v>199</v>
      </c>
      <c r="P127" s="20" t="n">
        <f aca="false">P124</f>
        <v>892</v>
      </c>
      <c r="Q127" s="20" t="s">
        <v>148</v>
      </c>
      <c r="R127" s="20" t="n">
        <f aca="false">R124</f>
        <v>549</v>
      </c>
      <c r="S127" s="20" t="s">
        <v>148</v>
      </c>
      <c r="T127" s="20" t="s">
        <v>148</v>
      </c>
      <c r="U127" s="20" t="s">
        <v>148</v>
      </c>
      <c r="V127" s="20" t="s">
        <v>148</v>
      </c>
      <c r="W127" s="20" t="s">
        <v>148</v>
      </c>
      <c r="X127" s="20" t="s">
        <v>148</v>
      </c>
      <c r="Y127" s="20" t="s">
        <v>148</v>
      </c>
      <c r="Z127" s="20" t="n">
        <f aca="false">Z124</f>
        <v>1</v>
      </c>
      <c r="AA127" s="20" t="n">
        <f aca="false">AA124</f>
        <v>72</v>
      </c>
      <c r="AB127" s="20" t="n">
        <f aca="false">SUM(I127:AA127)</f>
        <v>3045</v>
      </c>
    </row>
    <row r="129" customFormat="false" ht="1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</row>
    <row r="130" s="1" customFormat="true" ht="16.5" hidden="false" customHeight="true" outlineLevel="0" collapsed="false">
      <c r="A130" s="11" t="n">
        <v>55</v>
      </c>
      <c r="B130" s="12" t="n">
        <v>22</v>
      </c>
      <c r="C130" s="428" t="n">
        <v>283</v>
      </c>
      <c r="D130" s="425" t="s">
        <v>685</v>
      </c>
      <c r="E130" s="425" t="s">
        <v>685</v>
      </c>
      <c r="F130" s="422" t="n">
        <v>1409</v>
      </c>
      <c r="G130" s="429" t="s">
        <v>33</v>
      </c>
      <c r="H130" s="12" t="n">
        <v>527</v>
      </c>
      <c r="I130" s="20" t="n">
        <v>1</v>
      </c>
      <c r="J130" s="20" t="n">
        <v>122</v>
      </c>
      <c r="K130" s="20" t="n">
        <v>14</v>
      </c>
      <c r="L130" s="20" t="n">
        <v>2</v>
      </c>
      <c r="M130" s="20" t="n">
        <v>1</v>
      </c>
      <c r="N130" s="20" t="n">
        <v>0</v>
      </c>
      <c r="O130" s="20" t="n">
        <v>197</v>
      </c>
      <c r="P130" s="20" t="n">
        <v>0</v>
      </c>
      <c r="Q130" s="20" t="n">
        <v>0</v>
      </c>
      <c r="R130" s="20" t="n">
        <v>97</v>
      </c>
      <c r="S130" s="20"/>
      <c r="T130" s="20"/>
      <c r="U130" s="38" t="n">
        <v>0</v>
      </c>
      <c r="V130" s="38" t="n">
        <v>3</v>
      </c>
      <c r="W130" s="38"/>
      <c r="X130" s="20"/>
      <c r="Y130" s="20"/>
      <c r="Z130" s="20"/>
      <c r="AA130" s="20"/>
      <c r="AB130" s="20"/>
      <c r="AC130" s="20" t="n">
        <v>0</v>
      </c>
      <c r="AD130" s="20" t="n">
        <v>14</v>
      </c>
      <c r="AE130" s="20" t="n">
        <f aca="false">SUM(I130:AD130)</f>
        <v>451</v>
      </c>
    </row>
    <row r="131" s="1" customFormat="true" ht="16.5" hidden="false" customHeight="true" outlineLevel="0" collapsed="false">
      <c r="A131" s="11" t="n">
        <v>56</v>
      </c>
      <c r="B131" s="12" t="n">
        <v>22</v>
      </c>
      <c r="C131" s="397" t="n">
        <v>283</v>
      </c>
      <c r="D131" s="398" t="s">
        <v>685</v>
      </c>
      <c r="E131" s="398" t="s">
        <v>685</v>
      </c>
      <c r="F131" s="417" t="n">
        <v>1409</v>
      </c>
      <c r="G131" s="413" t="s">
        <v>34</v>
      </c>
      <c r="H131" s="12" t="n">
        <v>527</v>
      </c>
      <c r="I131" s="20" t="n">
        <v>0</v>
      </c>
      <c r="J131" s="20" t="n">
        <v>89</v>
      </c>
      <c r="K131" s="20" t="n">
        <v>20</v>
      </c>
      <c r="L131" s="20" t="n">
        <v>1</v>
      </c>
      <c r="M131" s="20" t="n">
        <v>1</v>
      </c>
      <c r="N131" s="20" t="n">
        <v>0</v>
      </c>
      <c r="O131" s="20" t="n">
        <v>231</v>
      </c>
      <c r="P131" s="20" t="n">
        <v>0</v>
      </c>
      <c r="Q131" s="20" t="n">
        <v>0</v>
      </c>
      <c r="R131" s="20" t="n">
        <v>67</v>
      </c>
      <c r="S131" s="20"/>
      <c r="T131" s="20"/>
      <c r="U131" s="38" t="n">
        <v>0</v>
      </c>
      <c r="V131" s="38" t="n">
        <v>5</v>
      </c>
      <c r="W131" s="38"/>
      <c r="X131" s="20"/>
      <c r="Y131" s="20"/>
      <c r="Z131" s="20"/>
      <c r="AA131" s="20"/>
      <c r="AB131" s="20"/>
      <c r="AC131" s="20" t="n">
        <v>0</v>
      </c>
      <c r="AD131" s="20" t="n">
        <v>14</v>
      </c>
      <c r="AE131" s="20" t="n">
        <f aca="false">SUM(I131:AD131)</f>
        <v>428</v>
      </c>
    </row>
    <row r="132" s="1" customFormat="true" ht="16.5" hidden="false" customHeight="true" outlineLevel="0" collapsed="false">
      <c r="A132" s="11" t="n">
        <v>57</v>
      </c>
      <c r="B132" s="12" t="n">
        <v>22</v>
      </c>
      <c r="C132" s="397" t="n">
        <v>283</v>
      </c>
      <c r="D132" s="398" t="s">
        <v>685</v>
      </c>
      <c r="E132" s="398" t="s">
        <v>685</v>
      </c>
      <c r="F132" s="412" t="n">
        <v>1409</v>
      </c>
      <c r="G132" s="415" t="s">
        <v>35</v>
      </c>
      <c r="H132" s="12" t="n">
        <v>527</v>
      </c>
      <c r="I132" s="20" t="n">
        <v>0</v>
      </c>
      <c r="J132" s="20" t="n">
        <v>135</v>
      </c>
      <c r="K132" s="20" t="n">
        <v>17</v>
      </c>
      <c r="L132" s="20" t="n">
        <v>5</v>
      </c>
      <c r="M132" s="20" t="n">
        <v>1</v>
      </c>
      <c r="N132" s="20" t="n">
        <v>0</v>
      </c>
      <c r="O132" s="20" t="n">
        <v>215</v>
      </c>
      <c r="P132" s="20" t="n">
        <v>0</v>
      </c>
      <c r="Q132" s="20" t="n">
        <v>0</v>
      </c>
      <c r="R132" s="20" t="n">
        <v>49</v>
      </c>
      <c r="S132" s="20"/>
      <c r="T132" s="20"/>
      <c r="U132" s="38" t="n">
        <v>2</v>
      </c>
      <c r="V132" s="38" t="n">
        <v>5</v>
      </c>
      <c r="W132" s="38"/>
      <c r="X132" s="20"/>
      <c r="Y132" s="20"/>
      <c r="Z132" s="20"/>
      <c r="AA132" s="20"/>
      <c r="AB132" s="20"/>
      <c r="AC132" s="20" t="n">
        <v>0</v>
      </c>
      <c r="AD132" s="20" t="n">
        <v>12</v>
      </c>
      <c r="AE132" s="20" t="n">
        <f aca="false">SUM(I132:AD132)</f>
        <v>441</v>
      </c>
    </row>
    <row r="133" s="1" customFormat="true" ht="16.5" hidden="false" customHeight="true" outlineLevel="0" collapsed="false">
      <c r="A133" s="11" t="n">
        <v>58</v>
      </c>
      <c r="B133" s="12" t="n">
        <v>22</v>
      </c>
      <c r="C133" s="397" t="n">
        <v>283</v>
      </c>
      <c r="D133" s="398" t="s">
        <v>685</v>
      </c>
      <c r="E133" s="398" t="s">
        <v>686</v>
      </c>
      <c r="F133" s="412" t="n">
        <v>1410</v>
      </c>
      <c r="G133" s="415" t="s">
        <v>33</v>
      </c>
      <c r="H133" s="12" t="n">
        <v>473</v>
      </c>
      <c r="I133" s="20" t="n">
        <v>2</v>
      </c>
      <c r="J133" s="20" t="n">
        <v>116</v>
      </c>
      <c r="K133" s="20" t="n">
        <v>31</v>
      </c>
      <c r="L133" s="20" t="n">
        <v>5</v>
      </c>
      <c r="M133" s="20" t="n">
        <v>7</v>
      </c>
      <c r="N133" s="20" t="n">
        <v>0</v>
      </c>
      <c r="O133" s="20" t="n">
        <v>109</v>
      </c>
      <c r="P133" s="20" t="n">
        <v>0</v>
      </c>
      <c r="Q133" s="20" t="n">
        <v>0</v>
      </c>
      <c r="R133" s="20" t="n">
        <v>85</v>
      </c>
      <c r="S133" s="20"/>
      <c r="T133" s="20"/>
      <c r="U133" s="38" t="n">
        <v>0</v>
      </c>
      <c r="V133" s="38" t="n">
        <v>3</v>
      </c>
      <c r="W133" s="38"/>
      <c r="X133" s="20"/>
      <c r="Y133" s="20"/>
      <c r="Z133" s="20"/>
      <c r="AA133" s="20"/>
      <c r="AB133" s="20"/>
      <c r="AC133" s="20" t="n">
        <v>0</v>
      </c>
      <c r="AD133" s="20" t="n">
        <v>24</v>
      </c>
      <c r="AE133" s="20" t="n">
        <f aca="false">SUM(I133:AD133)</f>
        <v>382</v>
      </c>
    </row>
    <row r="134" s="1" customFormat="true" ht="16.5" hidden="false" customHeight="true" outlineLevel="0" collapsed="false">
      <c r="A134" s="11" t="n">
        <v>59</v>
      </c>
      <c r="B134" s="12" t="n">
        <v>22</v>
      </c>
      <c r="C134" s="397" t="n">
        <v>283</v>
      </c>
      <c r="D134" s="398" t="s">
        <v>685</v>
      </c>
      <c r="E134" s="398" t="s">
        <v>686</v>
      </c>
      <c r="F134" s="412" t="n">
        <v>1410</v>
      </c>
      <c r="G134" s="413" t="s">
        <v>34</v>
      </c>
      <c r="H134" s="12" t="n">
        <v>473</v>
      </c>
      <c r="I134" s="20" t="n">
        <v>1</v>
      </c>
      <c r="J134" s="20" t="n">
        <v>76</v>
      </c>
      <c r="K134" s="20" t="n">
        <v>37</v>
      </c>
      <c r="L134" s="20" t="n">
        <v>1</v>
      </c>
      <c r="M134" s="20" t="n">
        <v>7</v>
      </c>
      <c r="N134" s="20" t="n">
        <v>0</v>
      </c>
      <c r="O134" s="20" t="n">
        <v>133</v>
      </c>
      <c r="P134" s="20" t="n">
        <v>0</v>
      </c>
      <c r="Q134" s="20" t="n">
        <v>0</v>
      </c>
      <c r="R134" s="20" t="n">
        <v>77</v>
      </c>
      <c r="S134" s="20"/>
      <c r="T134" s="20"/>
      <c r="U134" s="38" t="n">
        <v>2</v>
      </c>
      <c r="V134" s="38" t="n">
        <v>1</v>
      </c>
      <c r="W134" s="38"/>
      <c r="X134" s="20"/>
      <c r="Y134" s="20"/>
      <c r="Z134" s="20"/>
      <c r="AA134" s="20"/>
      <c r="AB134" s="20"/>
      <c r="AC134" s="20" t="n">
        <v>0</v>
      </c>
      <c r="AD134" s="20" t="n">
        <v>21</v>
      </c>
      <c r="AE134" s="20" t="n">
        <f aca="false">SUM(I134:AD134)</f>
        <v>356</v>
      </c>
    </row>
    <row r="135" s="1" customFormat="true" ht="16.5" hidden="false" customHeight="false" outlineLevel="0" collapsed="false">
      <c r="C135" s="29" t="s">
        <v>65</v>
      </c>
      <c r="D135" s="30" t="s">
        <v>66</v>
      </c>
      <c r="E135" s="30"/>
      <c r="F135" s="30"/>
      <c r="G135" s="30"/>
      <c r="H135" s="31" t="n">
        <f aca="false">SUM(H130:H134)</f>
        <v>2527</v>
      </c>
      <c r="I135" s="31" t="n">
        <f aca="false">SUM(I130:I134)</f>
        <v>4</v>
      </c>
      <c r="J135" s="31" t="n">
        <f aca="false">SUM(J130:J134)</f>
        <v>538</v>
      </c>
      <c r="K135" s="31" t="n">
        <f aca="false">SUM(K130:K134)</f>
        <v>119</v>
      </c>
      <c r="L135" s="31" t="n">
        <f aca="false">SUM(L130:L134)</f>
        <v>14</v>
      </c>
      <c r="M135" s="31" t="n">
        <f aca="false">SUM(M130:M134)</f>
        <v>17</v>
      </c>
      <c r="N135" s="31" t="n">
        <f aca="false">SUM(N130:N134)</f>
        <v>0</v>
      </c>
      <c r="O135" s="31" t="n">
        <f aca="false">SUM(O130:O134)</f>
        <v>885</v>
      </c>
      <c r="P135" s="31" t="n">
        <f aca="false">SUM(P130:P134)</f>
        <v>0</v>
      </c>
      <c r="Q135" s="31" t="n">
        <f aca="false">SUM(Q130:Q134)</f>
        <v>0</v>
      </c>
      <c r="R135" s="31" t="n">
        <f aca="false">SUM(R130:R134)</f>
        <v>375</v>
      </c>
      <c r="S135" s="31" t="n">
        <f aca="false">SUM(S130:S134)</f>
        <v>0</v>
      </c>
      <c r="T135" s="31" t="n">
        <f aca="false">SUM(T130:T134)</f>
        <v>0</v>
      </c>
      <c r="U135" s="31" t="n">
        <f aca="false">SUM(U130:U134)</f>
        <v>4</v>
      </c>
      <c r="V135" s="31" t="n">
        <f aca="false">SUM(V130:V134)</f>
        <v>17</v>
      </c>
      <c r="W135" s="31" t="n">
        <f aca="false">SUM(W130:W134)</f>
        <v>0</v>
      </c>
      <c r="X135" s="31" t="n">
        <f aca="false">SUM(X130:X134)</f>
        <v>0</v>
      </c>
      <c r="Y135" s="31" t="n">
        <f aca="false">SUM(Y130:Y134)</f>
        <v>0</v>
      </c>
      <c r="Z135" s="31" t="n">
        <f aca="false">SUM(Z130:Z134)</f>
        <v>0</v>
      </c>
      <c r="AA135" s="31" t="n">
        <f aca="false">SUM(AA130:AA134)</f>
        <v>0</v>
      </c>
      <c r="AB135" s="31" t="n">
        <f aca="false">SUM(AB130:AB134)</f>
        <v>0</v>
      </c>
      <c r="AC135" s="31" t="n">
        <f aca="false">SUM(AC130:AC134)</f>
        <v>0</v>
      </c>
      <c r="AD135" s="31" t="n">
        <f aca="false">SUM(AD130:AD134)</f>
        <v>85</v>
      </c>
      <c r="AE135" s="31" t="n">
        <f aca="false">SUM(AE130:AE134)</f>
        <v>2058</v>
      </c>
    </row>
    <row r="136" s="1" customFormat="true" ht="16.5" hidden="false" customHeight="false" outlineLevel="0" collapsed="false">
      <c r="F136" s="3"/>
      <c r="G136" s="3"/>
      <c r="U136" s="1" t="n">
        <f aca="false">U135/2</f>
        <v>2</v>
      </c>
      <c r="V136" s="1" t="n">
        <f aca="false">V135/2</f>
        <v>8.5</v>
      </c>
    </row>
    <row r="137" s="1" customFormat="true" ht="16.5" hidden="false" customHeight="true" outlineLevel="0" collapsed="false">
      <c r="C137" s="29" t="s">
        <v>67</v>
      </c>
      <c r="D137" s="32" t="s">
        <v>68</v>
      </c>
      <c r="E137" s="32"/>
      <c r="F137" s="32"/>
      <c r="G137" s="32"/>
      <c r="H137" s="33" t="s">
        <v>8</v>
      </c>
      <c r="I137" s="9" t="s">
        <v>9</v>
      </c>
      <c r="J137" s="9" t="s">
        <v>10</v>
      </c>
      <c r="K137" s="9" t="s">
        <v>11</v>
      </c>
      <c r="L137" s="9" t="s">
        <v>12</v>
      </c>
      <c r="M137" s="9" t="s">
        <v>13</v>
      </c>
      <c r="N137" s="9" t="s">
        <v>14</v>
      </c>
      <c r="O137" s="9" t="s">
        <v>15</v>
      </c>
      <c r="P137" s="9" t="s">
        <v>16</v>
      </c>
      <c r="Q137" s="9" t="s">
        <v>17</v>
      </c>
      <c r="R137" s="9" t="s">
        <v>18</v>
      </c>
      <c r="S137" s="9" t="s">
        <v>19</v>
      </c>
      <c r="T137" s="9" t="s">
        <v>20</v>
      </c>
      <c r="U137" s="9" t="s">
        <v>24</v>
      </c>
      <c r="V137" s="9" t="s">
        <v>25</v>
      </c>
      <c r="W137" s="9" t="s">
        <v>26</v>
      </c>
      <c r="X137" s="9" t="s">
        <v>27</v>
      </c>
      <c r="Y137" s="9" t="s">
        <v>28</v>
      </c>
      <c r="Z137" s="9" t="s">
        <v>29</v>
      </c>
      <c r="AA137" s="9" t="s">
        <v>30</v>
      </c>
      <c r="AB137" s="9" t="s">
        <v>31</v>
      </c>
    </row>
    <row r="138" s="1" customFormat="true" ht="16.5" hidden="false" customHeight="false" outlineLevel="0" collapsed="false">
      <c r="D138" s="32"/>
      <c r="E138" s="32"/>
      <c r="F138" s="32"/>
      <c r="G138" s="32"/>
      <c r="H138" s="20" t="n">
        <f aca="false">H135</f>
        <v>2527</v>
      </c>
      <c r="I138" s="20" t="n">
        <f aca="false">I135+2</f>
        <v>6</v>
      </c>
      <c r="J138" s="20" t="n">
        <f aca="false">J135+9</f>
        <v>547</v>
      </c>
      <c r="K138" s="20" t="n">
        <f aca="false">K135+2</f>
        <v>121</v>
      </c>
      <c r="L138" s="20" t="n">
        <f aca="false">L135+8</f>
        <v>22</v>
      </c>
      <c r="M138" s="20" t="n">
        <f aca="false">M135</f>
        <v>17</v>
      </c>
      <c r="N138" s="20" t="n">
        <f aca="false">N135</f>
        <v>0</v>
      </c>
      <c r="O138" s="20" t="n">
        <f aca="false">O135</f>
        <v>885</v>
      </c>
      <c r="P138" s="20" t="n">
        <f aca="false">P135</f>
        <v>0</v>
      </c>
      <c r="Q138" s="20" t="n">
        <f aca="false">Q135</f>
        <v>0</v>
      </c>
      <c r="R138" s="20" t="n">
        <f aca="false">R135</f>
        <v>375</v>
      </c>
      <c r="S138" s="20" t="n">
        <f aca="false">S135</f>
        <v>0</v>
      </c>
      <c r="T138" s="20" t="n">
        <f aca="false">T135</f>
        <v>0</v>
      </c>
      <c r="U138" s="20" t="n">
        <f aca="false">X135</f>
        <v>0</v>
      </c>
      <c r="V138" s="20" t="n">
        <f aca="false">Y135</f>
        <v>0</v>
      </c>
      <c r="W138" s="20" t="n">
        <f aca="false">Z135</f>
        <v>0</v>
      </c>
      <c r="X138" s="20" t="n">
        <f aca="false">AA135</f>
        <v>0</v>
      </c>
      <c r="Y138" s="20" t="n">
        <f aca="false">AB135</f>
        <v>0</v>
      </c>
      <c r="Z138" s="20" t="n">
        <f aca="false">AC135</f>
        <v>0</v>
      </c>
      <c r="AA138" s="20" t="n">
        <f aca="false">AD135</f>
        <v>85</v>
      </c>
      <c r="AB138" s="20" t="n">
        <f aca="false">SUM(I138:AA138)</f>
        <v>2058</v>
      </c>
    </row>
    <row r="139" s="1" customFormat="true" ht="16.5" hidden="false" customHeight="false" outlineLevel="0" collapsed="false">
      <c r="F139" s="3"/>
      <c r="G139" s="3"/>
    </row>
    <row r="140" s="1" customFormat="true" ht="30.75" hidden="false" customHeight="true" outlineLevel="0" collapsed="false">
      <c r="C140" s="29" t="s">
        <v>69</v>
      </c>
      <c r="D140" s="32" t="s">
        <v>70</v>
      </c>
      <c r="E140" s="32"/>
      <c r="F140" s="32"/>
      <c r="G140" s="32"/>
      <c r="H140" s="33" t="s">
        <v>8</v>
      </c>
      <c r="I140" s="34" t="s">
        <v>71</v>
      </c>
      <c r="J140" s="34"/>
      <c r="K140" s="34" t="s">
        <v>72</v>
      </c>
      <c r="L140" s="34"/>
      <c r="M140" s="9" t="s">
        <v>13</v>
      </c>
      <c r="N140" s="9" t="s">
        <v>14</v>
      </c>
      <c r="O140" s="9" t="s">
        <v>15</v>
      </c>
      <c r="P140" s="9" t="s">
        <v>16</v>
      </c>
      <c r="Q140" s="9" t="s">
        <v>17</v>
      </c>
      <c r="R140" s="9" t="s">
        <v>18</v>
      </c>
      <c r="S140" s="9" t="s">
        <v>19</v>
      </c>
      <c r="T140" s="9" t="s">
        <v>20</v>
      </c>
      <c r="U140" s="9" t="s">
        <v>24</v>
      </c>
      <c r="V140" s="9" t="s">
        <v>25</v>
      </c>
      <c r="W140" s="9" t="s">
        <v>26</v>
      </c>
      <c r="X140" s="9" t="s">
        <v>27</v>
      </c>
      <c r="Y140" s="9" t="s">
        <v>28</v>
      </c>
      <c r="Z140" s="9" t="s">
        <v>29</v>
      </c>
      <c r="AA140" s="9" t="s">
        <v>30</v>
      </c>
      <c r="AB140" s="9" t="s">
        <v>31</v>
      </c>
    </row>
    <row r="141" s="1" customFormat="true" ht="16.5" hidden="false" customHeight="false" outlineLevel="0" collapsed="false">
      <c r="D141" s="32"/>
      <c r="E141" s="32"/>
      <c r="F141" s="32"/>
      <c r="G141" s="32"/>
      <c r="H141" s="20" t="n">
        <f aca="false">H135</f>
        <v>2527</v>
      </c>
      <c r="I141" s="35" t="n">
        <f aca="false">I138+K138</f>
        <v>127</v>
      </c>
      <c r="J141" s="35"/>
      <c r="K141" s="35" t="n">
        <f aca="false">J138+L138</f>
        <v>569</v>
      </c>
      <c r="L141" s="35"/>
      <c r="M141" s="20" t="n">
        <f aca="false">M138</f>
        <v>17</v>
      </c>
      <c r="N141" s="20" t="s">
        <v>148</v>
      </c>
      <c r="O141" s="20" t="n">
        <f aca="false">O138</f>
        <v>885</v>
      </c>
      <c r="P141" s="20" t="s">
        <v>148</v>
      </c>
      <c r="Q141" s="20" t="s">
        <v>148</v>
      </c>
      <c r="R141" s="20" t="n">
        <f aca="false">R138</f>
        <v>375</v>
      </c>
      <c r="S141" s="20" t="s">
        <v>148</v>
      </c>
      <c r="T141" s="20" t="s">
        <v>148</v>
      </c>
      <c r="U141" s="20" t="s">
        <v>148</v>
      </c>
      <c r="V141" s="20" t="s">
        <v>148</v>
      </c>
      <c r="W141" s="20" t="s">
        <v>148</v>
      </c>
      <c r="X141" s="20" t="s">
        <v>148</v>
      </c>
      <c r="Y141" s="20" t="s">
        <v>148</v>
      </c>
      <c r="Z141" s="20" t="n">
        <f aca="false">Z138</f>
        <v>0</v>
      </c>
      <c r="AA141" s="20" t="n">
        <f aca="false">AA138</f>
        <v>85</v>
      </c>
      <c r="AB141" s="20" t="n">
        <f aca="false">SUM(I141:AA141)</f>
        <v>2058</v>
      </c>
    </row>
    <row r="143" customFormat="false" ht="1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</row>
    <row r="144" s="1" customFormat="true" ht="16.5" hidden="false" customHeight="true" outlineLevel="0" collapsed="false">
      <c r="A144" s="11" t="n">
        <v>60</v>
      </c>
      <c r="B144" s="12" t="n">
        <v>22</v>
      </c>
      <c r="C144" s="416" t="n">
        <v>300</v>
      </c>
      <c r="D144" s="398" t="s">
        <v>281</v>
      </c>
      <c r="E144" s="398" t="s">
        <v>281</v>
      </c>
      <c r="F144" s="412" t="n">
        <v>1454</v>
      </c>
      <c r="G144" s="50" t="s">
        <v>33</v>
      </c>
      <c r="H144" s="12" t="n">
        <v>449</v>
      </c>
      <c r="I144" s="20" t="n">
        <v>1</v>
      </c>
      <c r="J144" s="20" t="n">
        <v>161</v>
      </c>
      <c r="K144" s="20" t="n">
        <v>179</v>
      </c>
      <c r="L144" s="20" t="n">
        <v>5</v>
      </c>
      <c r="M144" s="20" t="n">
        <v>0</v>
      </c>
      <c r="N144" s="20"/>
      <c r="O144" s="20"/>
      <c r="P144" s="20"/>
      <c r="Q144" s="20" t="n">
        <v>1</v>
      </c>
      <c r="R144" s="20" t="n">
        <v>0</v>
      </c>
      <c r="S144" s="20"/>
      <c r="T144" s="20"/>
      <c r="U144" s="38" t="n">
        <v>1</v>
      </c>
      <c r="V144" s="38" t="n">
        <v>2</v>
      </c>
      <c r="W144" s="38"/>
      <c r="X144" s="20"/>
      <c r="Y144" s="20"/>
      <c r="Z144" s="20"/>
      <c r="AA144" s="20"/>
      <c r="AB144" s="20"/>
      <c r="AC144" s="20" t="n">
        <v>0</v>
      </c>
      <c r="AD144" s="20" t="n">
        <v>6</v>
      </c>
      <c r="AE144" s="20" t="n">
        <f aca="false">SUM(I144:AD144)</f>
        <v>356</v>
      </c>
    </row>
    <row r="145" s="1" customFormat="true" ht="16.5" hidden="false" customHeight="true" outlineLevel="0" collapsed="false">
      <c r="A145" s="11" t="n">
        <v>61</v>
      </c>
      <c r="B145" s="12" t="n">
        <v>22</v>
      </c>
      <c r="C145" s="397" t="n">
        <v>300</v>
      </c>
      <c r="D145" s="398" t="s">
        <v>281</v>
      </c>
      <c r="E145" s="398" t="s">
        <v>281</v>
      </c>
      <c r="F145" s="417" t="n">
        <v>1454</v>
      </c>
      <c r="G145" s="415" t="s">
        <v>34</v>
      </c>
      <c r="H145" s="12" t="n">
        <v>449</v>
      </c>
      <c r="I145" s="20" t="n">
        <v>3</v>
      </c>
      <c r="J145" s="20" t="n">
        <v>139</v>
      </c>
      <c r="K145" s="20" t="n">
        <v>188</v>
      </c>
      <c r="L145" s="20" t="n">
        <v>0</v>
      </c>
      <c r="M145" s="20" t="n">
        <v>1</v>
      </c>
      <c r="N145" s="20"/>
      <c r="O145" s="20"/>
      <c r="P145" s="20"/>
      <c r="Q145" s="20" t="n">
        <v>1</v>
      </c>
      <c r="R145" s="20" t="n">
        <v>6</v>
      </c>
      <c r="S145" s="20"/>
      <c r="T145" s="20"/>
      <c r="U145" s="38" t="n">
        <v>0</v>
      </c>
      <c r="V145" s="38" t="n">
        <v>3</v>
      </c>
      <c r="W145" s="38"/>
      <c r="X145" s="20"/>
      <c r="Y145" s="20"/>
      <c r="Z145" s="20"/>
      <c r="AA145" s="20"/>
      <c r="AB145" s="20"/>
      <c r="AC145" s="20" t="n">
        <v>0</v>
      </c>
      <c r="AD145" s="20" t="n">
        <v>12</v>
      </c>
      <c r="AE145" s="20" t="n">
        <f aca="false">SUM(I145:AD145)</f>
        <v>353</v>
      </c>
    </row>
    <row r="146" s="1" customFormat="true" ht="16.5" hidden="false" customHeight="true" outlineLevel="0" collapsed="false">
      <c r="A146" s="11" t="n">
        <v>62</v>
      </c>
      <c r="B146" s="12" t="n">
        <v>22</v>
      </c>
      <c r="C146" s="416" t="n">
        <v>300</v>
      </c>
      <c r="D146" s="398" t="s">
        <v>281</v>
      </c>
      <c r="E146" s="398" t="s">
        <v>281</v>
      </c>
      <c r="F146" s="412" t="n">
        <v>1455</v>
      </c>
      <c r="G146" s="413" t="s">
        <v>33</v>
      </c>
      <c r="H146" s="12" t="n">
        <v>714</v>
      </c>
      <c r="I146" s="20" t="n">
        <v>2</v>
      </c>
      <c r="J146" s="20" t="n">
        <v>276</v>
      </c>
      <c r="K146" s="20" t="n">
        <v>262</v>
      </c>
      <c r="L146" s="20" t="n">
        <v>1</v>
      </c>
      <c r="M146" s="20" t="n">
        <v>2</v>
      </c>
      <c r="N146" s="20"/>
      <c r="O146" s="20"/>
      <c r="P146" s="20"/>
      <c r="Q146" s="20" t="n">
        <v>1</v>
      </c>
      <c r="R146" s="20" t="n">
        <v>5</v>
      </c>
      <c r="S146" s="20"/>
      <c r="T146" s="20"/>
      <c r="U146" s="38" t="n">
        <v>2</v>
      </c>
      <c r="V146" s="38" t="n">
        <v>0</v>
      </c>
      <c r="W146" s="38"/>
      <c r="X146" s="20"/>
      <c r="Y146" s="20"/>
      <c r="Z146" s="20"/>
      <c r="AA146" s="20"/>
      <c r="AB146" s="20"/>
      <c r="AC146" s="20" t="n">
        <v>1</v>
      </c>
      <c r="AD146" s="20" t="n">
        <v>13</v>
      </c>
      <c r="AE146" s="20" t="n">
        <f aca="false">SUM(I146:AD146)</f>
        <v>565</v>
      </c>
    </row>
    <row r="147" s="1" customFormat="true" ht="16.5" hidden="false" customHeight="true" outlineLevel="0" collapsed="false">
      <c r="A147" s="11" t="n">
        <v>63</v>
      </c>
      <c r="B147" s="12" t="n">
        <v>22</v>
      </c>
      <c r="C147" s="397" t="n">
        <v>300</v>
      </c>
      <c r="D147" s="398" t="s">
        <v>281</v>
      </c>
      <c r="E147" s="398" t="s">
        <v>281</v>
      </c>
      <c r="F147" s="412" t="n">
        <v>1455</v>
      </c>
      <c r="G147" s="415" t="s">
        <v>34</v>
      </c>
      <c r="H147" s="12" t="n">
        <v>714</v>
      </c>
      <c r="I147" s="20" t="n">
        <v>3</v>
      </c>
      <c r="J147" s="20" t="n">
        <v>232</v>
      </c>
      <c r="K147" s="20" t="n">
        <v>279</v>
      </c>
      <c r="L147" s="20" t="n">
        <v>0</v>
      </c>
      <c r="M147" s="20" t="n">
        <v>2</v>
      </c>
      <c r="N147" s="20"/>
      <c r="O147" s="20"/>
      <c r="P147" s="20"/>
      <c r="Q147" s="20" t="n">
        <v>1</v>
      </c>
      <c r="R147" s="20" t="n">
        <v>5</v>
      </c>
      <c r="S147" s="20"/>
      <c r="T147" s="20"/>
      <c r="U147" s="38" t="n">
        <v>0</v>
      </c>
      <c r="V147" s="38" t="n">
        <v>6</v>
      </c>
      <c r="W147" s="38"/>
      <c r="X147" s="20"/>
      <c r="Y147" s="20"/>
      <c r="Z147" s="20"/>
      <c r="AA147" s="20"/>
      <c r="AB147" s="20"/>
      <c r="AC147" s="20" t="n">
        <v>0</v>
      </c>
      <c r="AD147" s="20" t="n">
        <v>13</v>
      </c>
      <c r="AE147" s="20" t="n">
        <f aca="false">SUM(I147:AD147)</f>
        <v>541</v>
      </c>
    </row>
    <row r="148" s="1" customFormat="true" ht="16.5" hidden="false" customHeight="true" outlineLevel="0" collapsed="false">
      <c r="A148" s="11" t="n">
        <v>64</v>
      </c>
      <c r="B148" s="12" t="n">
        <v>22</v>
      </c>
      <c r="C148" s="397" t="n">
        <v>300</v>
      </c>
      <c r="D148" s="398" t="s">
        <v>281</v>
      </c>
      <c r="E148" s="398" t="s">
        <v>687</v>
      </c>
      <c r="F148" s="417" t="n">
        <v>1456</v>
      </c>
      <c r="G148" s="50" t="s">
        <v>33</v>
      </c>
      <c r="H148" s="12" t="n">
        <v>309</v>
      </c>
      <c r="I148" s="20" t="n">
        <v>1</v>
      </c>
      <c r="J148" s="20" t="n">
        <v>62</v>
      </c>
      <c r="K148" s="20" t="n">
        <v>144</v>
      </c>
      <c r="L148" s="20" t="n">
        <v>2</v>
      </c>
      <c r="M148" s="20" t="n">
        <v>1</v>
      </c>
      <c r="N148" s="20"/>
      <c r="O148" s="20"/>
      <c r="P148" s="20"/>
      <c r="Q148" s="20" t="n">
        <v>1</v>
      </c>
      <c r="R148" s="20" t="n">
        <v>2</v>
      </c>
      <c r="S148" s="20"/>
      <c r="T148" s="20"/>
      <c r="U148" s="38" t="n">
        <v>1</v>
      </c>
      <c r="V148" s="38" t="n">
        <v>1</v>
      </c>
      <c r="W148" s="38"/>
      <c r="X148" s="20"/>
      <c r="Y148" s="20"/>
      <c r="Z148" s="20"/>
      <c r="AA148" s="20"/>
      <c r="AB148" s="20"/>
      <c r="AC148" s="20" t="n">
        <v>0</v>
      </c>
      <c r="AD148" s="20" t="n">
        <v>4</v>
      </c>
      <c r="AE148" s="20" t="n">
        <f aca="false">SUM(I148:AD148)</f>
        <v>219</v>
      </c>
    </row>
    <row r="149" s="1" customFormat="true" ht="16.5" hidden="false" customHeight="true" outlineLevel="0" collapsed="false">
      <c r="A149" s="11" t="n">
        <v>65</v>
      </c>
      <c r="B149" s="12" t="n">
        <v>22</v>
      </c>
      <c r="C149" s="397" t="n">
        <v>300</v>
      </c>
      <c r="D149" s="404" t="s">
        <v>281</v>
      </c>
      <c r="E149" s="404" t="s">
        <v>688</v>
      </c>
      <c r="F149" s="414" t="n">
        <v>1457</v>
      </c>
      <c r="G149" s="430" t="s">
        <v>33</v>
      </c>
      <c r="H149" s="12" t="n">
        <v>217</v>
      </c>
      <c r="I149" s="20" t="n">
        <v>0</v>
      </c>
      <c r="J149" s="20" t="n">
        <v>47</v>
      </c>
      <c r="K149" s="20" t="n">
        <v>117</v>
      </c>
      <c r="L149" s="20" t="n">
        <v>3</v>
      </c>
      <c r="M149" s="20" t="n">
        <v>0</v>
      </c>
      <c r="N149" s="20"/>
      <c r="O149" s="20"/>
      <c r="P149" s="20"/>
      <c r="Q149" s="20" t="n">
        <v>0</v>
      </c>
      <c r="R149" s="20" t="n">
        <v>1</v>
      </c>
      <c r="S149" s="20"/>
      <c r="T149" s="20"/>
      <c r="U149" s="38" t="n">
        <v>0</v>
      </c>
      <c r="V149" s="38" t="n">
        <v>3</v>
      </c>
      <c r="W149" s="38"/>
      <c r="X149" s="20"/>
      <c r="Y149" s="20"/>
      <c r="Z149" s="20"/>
      <c r="AA149" s="20"/>
      <c r="AB149" s="20"/>
      <c r="AC149" s="20" t="n">
        <v>0</v>
      </c>
      <c r="AD149" s="20" t="n">
        <v>4</v>
      </c>
      <c r="AE149" s="20" t="n">
        <f aca="false">SUM(I149:AD149)</f>
        <v>175</v>
      </c>
    </row>
    <row r="150" s="1" customFormat="true" ht="16.5" hidden="false" customHeight="false" outlineLevel="0" collapsed="false">
      <c r="C150" s="29" t="s">
        <v>65</v>
      </c>
      <c r="D150" s="30" t="s">
        <v>66</v>
      </c>
      <c r="E150" s="30"/>
      <c r="F150" s="30"/>
      <c r="G150" s="30"/>
      <c r="H150" s="31" t="n">
        <f aca="false">SUM(H144:H149)</f>
        <v>2852</v>
      </c>
      <c r="I150" s="31" t="n">
        <f aca="false">SUM(I144:I149)</f>
        <v>10</v>
      </c>
      <c r="J150" s="31" t="n">
        <f aca="false">SUM(J144:J149)</f>
        <v>917</v>
      </c>
      <c r="K150" s="31" t="n">
        <f aca="false">SUM(K144:K149)</f>
        <v>1169</v>
      </c>
      <c r="L150" s="31" t="n">
        <f aca="false">SUM(L144:L149)</f>
        <v>11</v>
      </c>
      <c r="M150" s="31" t="n">
        <f aca="false">SUM(M144:M149)</f>
        <v>6</v>
      </c>
      <c r="N150" s="31" t="n">
        <f aca="false">SUM(N144:N149)</f>
        <v>0</v>
      </c>
      <c r="O150" s="31" t="n">
        <f aca="false">SUM(O144:O149)</f>
        <v>0</v>
      </c>
      <c r="P150" s="31" t="n">
        <f aca="false">SUM(P144:P149)</f>
        <v>0</v>
      </c>
      <c r="Q150" s="31" t="n">
        <f aca="false">SUM(Q144:Q149)</f>
        <v>5</v>
      </c>
      <c r="R150" s="31" t="n">
        <f aca="false">SUM(R144:R149)</f>
        <v>19</v>
      </c>
      <c r="S150" s="31" t="n">
        <f aca="false">SUM(S144:S149)</f>
        <v>0</v>
      </c>
      <c r="T150" s="31" t="n">
        <f aca="false">SUM(T144:T149)</f>
        <v>0</v>
      </c>
      <c r="U150" s="31" t="n">
        <f aca="false">SUM(U144:U149)</f>
        <v>4</v>
      </c>
      <c r="V150" s="31" t="n">
        <f aca="false">SUM(V144:V149)</f>
        <v>15</v>
      </c>
      <c r="W150" s="31" t="n">
        <f aca="false">SUM(W144:W149)</f>
        <v>0</v>
      </c>
      <c r="X150" s="31" t="n">
        <f aca="false">SUM(X144:X149)</f>
        <v>0</v>
      </c>
      <c r="Y150" s="31" t="n">
        <f aca="false">SUM(Y144:Y149)</f>
        <v>0</v>
      </c>
      <c r="Z150" s="31" t="n">
        <f aca="false">SUM(Z144:Z149)</f>
        <v>0</v>
      </c>
      <c r="AA150" s="31" t="n">
        <f aca="false">SUM(AA144:AA149)</f>
        <v>0</v>
      </c>
      <c r="AB150" s="31" t="n">
        <f aca="false">SUM(AB144:AB149)</f>
        <v>0</v>
      </c>
      <c r="AC150" s="31" t="n">
        <f aca="false">SUM(AC144:AC149)</f>
        <v>1</v>
      </c>
      <c r="AD150" s="31" t="n">
        <f aca="false">SUM(AD144:AD149)</f>
        <v>52</v>
      </c>
      <c r="AE150" s="31" t="n">
        <f aca="false">SUM(AE144:AE149)</f>
        <v>2209</v>
      </c>
    </row>
    <row r="151" s="1" customFormat="true" ht="16.5" hidden="false" customHeight="false" outlineLevel="0" collapsed="false">
      <c r="F151" s="3"/>
      <c r="G151" s="3"/>
      <c r="U151" s="1" t="n">
        <f aca="false">U150/2</f>
        <v>2</v>
      </c>
      <c r="V151" s="1" t="n">
        <f aca="false">V150/2</f>
        <v>7.5</v>
      </c>
    </row>
    <row r="152" s="1" customFormat="true" ht="16.5" hidden="false" customHeight="true" outlineLevel="0" collapsed="false">
      <c r="C152" s="29" t="s">
        <v>67</v>
      </c>
      <c r="D152" s="32" t="s">
        <v>68</v>
      </c>
      <c r="E152" s="32"/>
      <c r="F152" s="32"/>
      <c r="G152" s="32"/>
      <c r="H152" s="33" t="s">
        <v>8</v>
      </c>
      <c r="I152" s="9" t="s">
        <v>9</v>
      </c>
      <c r="J152" s="9" t="s">
        <v>10</v>
      </c>
      <c r="K152" s="9" t="s">
        <v>11</v>
      </c>
      <c r="L152" s="9" t="s">
        <v>12</v>
      </c>
      <c r="M152" s="9" t="s">
        <v>13</v>
      </c>
      <c r="N152" s="9" t="s">
        <v>14</v>
      </c>
      <c r="O152" s="9" t="s">
        <v>15</v>
      </c>
      <c r="P152" s="9" t="s">
        <v>16</v>
      </c>
      <c r="Q152" s="9" t="s">
        <v>17</v>
      </c>
      <c r="R152" s="9" t="s">
        <v>18</v>
      </c>
      <c r="S152" s="9" t="s">
        <v>19</v>
      </c>
      <c r="T152" s="9" t="s">
        <v>20</v>
      </c>
      <c r="U152" s="9" t="s">
        <v>24</v>
      </c>
      <c r="V152" s="9" t="s">
        <v>25</v>
      </c>
      <c r="W152" s="9" t="s">
        <v>26</v>
      </c>
      <c r="X152" s="9" t="s">
        <v>27</v>
      </c>
      <c r="Y152" s="9" t="s">
        <v>28</v>
      </c>
      <c r="Z152" s="9" t="s">
        <v>29</v>
      </c>
      <c r="AA152" s="9" t="s">
        <v>30</v>
      </c>
      <c r="AB152" s="9" t="s">
        <v>31</v>
      </c>
    </row>
    <row r="153" s="1" customFormat="true" ht="16.5" hidden="false" customHeight="false" outlineLevel="0" collapsed="false">
      <c r="D153" s="32"/>
      <c r="E153" s="32"/>
      <c r="F153" s="32"/>
      <c r="G153" s="32"/>
      <c r="H153" s="20" t="n">
        <f aca="false">H150</f>
        <v>2852</v>
      </c>
      <c r="I153" s="20" t="n">
        <f aca="false">I150+2</f>
        <v>12</v>
      </c>
      <c r="J153" s="20" t="n">
        <f aca="false">J150+8</f>
        <v>925</v>
      </c>
      <c r="K153" s="20" t="n">
        <f aca="false">K150+2</f>
        <v>1171</v>
      </c>
      <c r="L153" s="20" t="n">
        <f aca="false">L150+7</f>
        <v>18</v>
      </c>
      <c r="M153" s="20" t="n">
        <f aca="false">M150</f>
        <v>6</v>
      </c>
      <c r="N153" s="20" t="n">
        <f aca="false">N150</f>
        <v>0</v>
      </c>
      <c r="O153" s="20" t="n">
        <f aca="false">O150</f>
        <v>0</v>
      </c>
      <c r="P153" s="20" t="n">
        <f aca="false">P150</f>
        <v>0</v>
      </c>
      <c r="Q153" s="20" t="n">
        <f aca="false">Q150</f>
        <v>5</v>
      </c>
      <c r="R153" s="20" t="n">
        <f aca="false">R150</f>
        <v>19</v>
      </c>
      <c r="S153" s="20" t="n">
        <f aca="false">S150</f>
        <v>0</v>
      </c>
      <c r="T153" s="20" t="n">
        <f aca="false">T150</f>
        <v>0</v>
      </c>
      <c r="U153" s="20" t="n">
        <f aca="false">X150</f>
        <v>0</v>
      </c>
      <c r="V153" s="20" t="n">
        <f aca="false">Y150</f>
        <v>0</v>
      </c>
      <c r="W153" s="20" t="n">
        <f aca="false">Z150</f>
        <v>0</v>
      </c>
      <c r="X153" s="20" t="n">
        <f aca="false">AA150</f>
        <v>0</v>
      </c>
      <c r="Y153" s="20" t="n">
        <f aca="false">AB150</f>
        <v>0</v>
      </c>
      <c r="Z153" s="20" t="n">
        <f aca="false">AC150</f>
        <v>1</v>
      </c>
      <c r="AA153" s="20" t="n">
        <f aca="false">AD150</f>
        <v>52</v>
      </c>
      <c r="AB153" s="20" t="n">
        <f aca="false">SUM(I153:AA153)</f>
        <v>2209</v>
      </c>
    </row>
    <row r="154" s="1" customFormat="true" ht="16.5" hidden="false" customHeight="false" outlineLevel="0" collapsed="false">
      <c r="F154" s="3"/>
      <c r="G154" s="3"/>
    </row>
    <row r="155" s="1" customFormat="true" ht="30.75" hidden="false" customHeight="true" outlineLevel="0" collapsed="false">
      <c r="C155" s="29" t="s">
        <v>69</v>
      </c>
      <c r="D155" s="32" t="s">
        <v>70</v>
      </c>
      <c r="E155" s="32"/>
      <c r="F155" s="32"/>
      <c r="G155" s="32"/>
      <c r="H155" s="33" t="s">
        <v>8</v>
      </c>
      <c r="I155" s="34" t="s">
        <v>71</v>
      </c>
      <c r="J155" s="34"/>
      <c r="K155" s="34" t="s">
        <v>72</v>
      </c>
      <c r="L155" s="34"/>
      <c r="M155" s="9" t="s">
        <v>13</v>
      </c>
      <c r="N155" s="9" t="s">
        <v>14</v>
      </c>
      <c r="O155" s="9" t="s">
        <v>15</v>
      </c>
      <c r="P155" s="9" t="s">
        <v>16</v>
      </c>
      <c r="Q155" s="9" t="s">
        <v>17</v>
      </c>
      <c r="R155" s="9" t="s">
        <v>18</v>
      </c>
      <c r="S155" s="9" t="s">
        <v>19</v>
      </c>
      <c r="T155" s="9" t="s">
        <v>20</v>
      </c>
      <c r="U155" s="9" t="s">
        <v>24</v>
      </c>
      <c r="V155" s="9" t="s">
        <v>25</v>
      </c>
      <c r="W155" s="9" t="s">
        <v>26</v>
      </c>
      <c r="X155" s="9" t="s">
        <v>27</v>
      </c>
      <c r="Y155" s="9" t="s">
        <v>28</v>
      </c>
      <c r="Z155" s="9" t="s">
        <v>29</v>
      </c>
      <c r="AA155" s="9" t="s">
        <v>30</v>
      </c>
      <c r="AB155" s="9" t="s">
        <v>31</v>
      </c>
    </row>
    <row r="156" s="1" customFormat="true" ht="16.5" hidden="false" customHeight="false" outlineLevel="0" collapsed="false">
      <c r="D156" s="32"/>
      <c r="E156" s="32"/>
      <c r="F156" s="32"/>
      <c r="G156" s="32"/>
      <c r="H156" s="20" t="n">
        <f aca="false">H150</f>
        <v>2852</v>
      </c>
      <c r="I156" s="35" t="n">
        <f aca="false">I153+K153</f>
        <v>1183</v>
      </c>
      <c r="J156" s="35"/>
      <c r="K156" s="35" t="n">
        <f aca="false">J153+L153</f>
        <v>943</v>
      </c>
      <c r="L156" s="35"/>
      <c r="M156" s="20" t="n">
        <f aca="false">M153</f>
        <v>6</v>
      </c>
      <c r="N156" s="20" t="s">
        <v>148</v>
      </c>
      <c r="O156" s="20" t="s">
        <v>148</v>
      </c>
      <c r="P156" s="20" t="s">
        <v>148</v>
      </c>
      <c r="Q156" s="20" t="n">
        <f aca="false">Q153</f>
        <v>5</v>
      </c>
      <c r="R156" s="20" t="n">
        <f aca="false">R153</f>
        <v>19</v>
      </c>
      <c r="S156" s="20" t="s">
        <v>148</v>
      </c>
      <c r="T156" s="20" t="s">
        <v>148</v>
      </c>
      <c r="U156" s="20" t="s">
        <v>148</v>
      </c>
      <c r="V156" s="20" t="s">
        <v>148</v>
      </c>
      <c r="W156" s="20" t="s">
        <v>148</v>
      </c>
      <c r="X156" s="20" t="s">
        <v>148</v>
      </c>
      <c r="Y156" s="20" t="s">
        <v>148</v>
      </c>
      <c r="Z156" s="20" t="n">
        <f aca="false">Z153</f>
        <v>1</v>
      </c>
      <c r="AA156" s="20" t="n">
        <f aca="false">AA153</f>
        <v>52</v>
      </c>
      <c r="AB156" s="20" t="n">
        <f aca="false">SUM(I156:AA156)</f>
        <v>2209</v>
      </c>
    </row>
    <row r="158" customFormat="false" ht="1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</row>
    <row r="159" s="1" customFormat="true" ht="16.5" hidden="false" customHeight="true" outlineLevel="0" collapsed="false">
      <c r="A159" s="11" t="n">
        <v>66</v>
      </c>
      <c r="B159" s="12" t="n">
        <v>22</v>
      </c>
      <c r="C159" s="403" t="n">
        <v>310</v>
      </c>
      <c r="D159" s="404" t="s">
        <v>689</v>
      </c>
      <c r="E159" s="404" t="s">
        <v>689</v>
      </c>
      <c r="F159" s="414" t="n">
        <v>1485</v>
      </c>
      <c r="G159" s="415" t="s">
        <v>33</v>
      </c>
      <c r="H159" s="12" t="n">
        <v>587</v>
      </c>
      <c r="I159" s="20" t="n">
        <v>2</v>
      </c>
      <c r="J159" s="20" t="n">
        <v>128</v>
      </c>
      <c r="K159" s="20" t="n">
        <v>113</v>
      </c>
      <c r="L159" s="20" t="n">
        <v>2</v>
      </c>
      <c r="M159" s="20" t="n">
        <v>8</v>
      </c>
      <c r="N159" s="20"/>
      <c r="O159" s="20"/>
      <c r="P159" s="20"/>
      <c r="Q159" s="20" t="n">
        <v>12</v>
      </c>
      <c r="R159" s="20" t="n">
        <v>176</v>
      </c>
      <c r="S159" s="20"/>
      <c r="T159" s="20"/>
      <c r="U159" s="38" t="n">
        <v>0</v>
      </c>
      <c r="V159" s="38" t="n">
        <v>1</v>
      </c>
      <c r="W159" s="38"/>
      <c r="X159" s="20"/>
      <c r="Y159" s="20"/>
      <c r="Z159" s="20"/>
      <c r="AA159" s="20"/>
      <c r="AB159" s="20"/>
      <c r="AC159" s="20" t="n">
        <v>0</v>
      </c>
      <c r="AD159" s="20" t="n">
        <v>7</v>
      </c>
      <c r="AE159" s="20" t="n">
        <f aca="false">SUM(I159:AD159)</f>
        <v>449</v>
      </c>
    </row>
    <row r="160" s="1" customFormat="true" ht="16.5" hidden="false" customHeight="true" outlineLevel="0" collapsed="false">
      <c r="A160" s="11" t="n">
        <v>67</v>
      </c>
      <c r="B160" s="12" t="n">
        <v>22</v>
      </c>
      <c r="C160" s="416" t="n">
        <v>310</v>
      </c>
      <c r="D160" s="398" t="s">
        <v>689</v>
      </c>
      <c r="E160" s="398" t="s">
        <v>689</v>
      </c>
      <c r="F160" s="412" t="n">
        <v>1485</v>
      </c>
      <c r="G160" s="415" t="s">
        <v>34</v>
      </c>
      <c r="H160" s="12" t="n">
        <v>586</v>
      </c>
      <c r="I160" s="20" t="n">
        <v>1</v>
      </c>
      <c r="J160" s="20" t="n">
        <v>134</v>
      </c>
      <c r="K160" s="20" t="n">
        <v>95</v>
      </c>
      <c r="L160" s="20" t="n">
        <v>1</v>
      </c>
      <c r="M160" s="20" t="n">
        <v>2</v>
      </c>
      <c r="N160" s="20"/>
      <c r="O160" s="20"/>
      <c r="P160" s="20"/>
      <c r="Q160" s="20" t="n">
        <v>13</v>
      </c>
      <c r="R160" s="20" t="n">
        <v>152</v>
      </c>
      <c r="S160" s="20"/>
      <c r="T160" s="20"/>
      <c r="U160" s="38" t="n">
        <v>0</v>
      </c>
      <c r="V160" s="38" t="n">
        <v>2</v>
      </c>
      <c r="W160" s="38"/>
      <c r="X160" s="20"/>
      <c r="Y160" s="20"/>
      <c r="Z160" s="20"/>
      <c r="AA160" s="20"/>
      <c r="AB160" s="20"/>
      <c r="AC160" s="20" t="n">
        <v>0</v>
      </c>
      <c r="AD160" s="20" t="n">
        <v>10</v>
      </c>
      <c r="AE160" s="20" t="n">
        <f aca="false">SUM(I160:AD160)</f>
        <v>410</v>
      </c>
    </row>
    <row r="161" s="1" customFormat="true" ht="16.5" hidden="false" customHeight="true" outlineLevel="0" collapsed="false">
      <c r="A161" s="11" t="n">
        <v>68</v>
      </c>
      <c r="B161" s="12" t="n">
        <v>22</v>
      </c>
      <c r="C161" s="397" t="n">
        <v>310</v>
      </c>
      <c r="D161" s="398" t="s">
        <v>689</v>
      </c>
      <c r="E161" s="398" t="s">
        <v>689</v>
      </c>
      <c r="F161" s="412" t="n">
        <v>1486</v>
      </c>
      <c r="G161" s="413" t="s">
        <v>33</v>
      </c>
      <c r="H161" s="12" t="n">
        <v>577</v>
      </c>
      <c r="I161" s="20" t="n">
        <v>1</v>
      </c>
      <c r="J161" s="20" t="n">
        <v>155</v>
      </c>
      <c r="K161" s="20" t="n">
        <v>76</v>
      </c>
      <c r="L161" s="20" t="n">
        <v>3</v>
      </c>
      <c r="M161" s="20" t="n">
        <v>6</v>
      </c>
      <c r="N161" s="20"/>
      <c r="O161" s="20"/>
      <c r="P161" s="20"/>
      <c r="Q161" s="20" t="n">
        <v>5</v>
      </c>
      <c r="R161" s="20" t="n">
        <v>170</v>
      </c>
      <c r="S161" s="20"/>
      <c r="T161" s="20"/>
      <c r="U161" s="38" t="n">
        <v>1</v>
      </c>
      <c r="V161" s="38" t="n">
        <v>0</v>
      </c>
      <c r="W161" s="38"/>
      <c r="X161" s="20"/>
      <c r="Y161" s="20"/>
      <c r="Z161" s="20"/>
      <c r="AA161" s="20"/>
      <c r="AB161" s="20"/>
      <c r="AC161" s="20" t="n">
        <v>0</v>
      </c>
      <c r="AD161" s="20" t="n">
        <v>17</v>
      </c>
      <c r="AE161" s="20" t="n">
        <f aca="false">SUM(I161:AD161)</f>
        <v>434</v>
      </c>
    </row>
    <row r="162" s="1" customFormat="true" ht="16.5" hidden="false" customHeight="true" outlineLevel="0" collapsed="false">
      <c r="A162" s="11" t="n">
        <v>69</v>
      </c>
      <c r="B162" s="12" t="n">
        <v>22</v>
      </c>
      <c r="C162" s="416" t="n">
        <v>310</v>
      </c>
      <c r="D162" s="398" t="s">
        <v>689</v>
      </c>
      <c r="E162" s="398" t="s">
        <v>689</v>
      </c>
      <c r="F162" s="412" t="n">
        <v>1486</v>
      </c>
      <c r="G162" s="415" t="s">
        <v>34</v>
      </c>
      <c r="H162" s="12" t="n">
        <v>577</v>
      </c>
      <c r="I162" s="20" t="n">
        <v>3</v>
      </c>
      <c r="J162" s="20" t="n">
        <v>130</v>
      </c>
      <c r="K162" s="20" t="n">
        <v>112</v>
      </c>
      <c r="L162" s="20" t="n">
        <v>3</v>
      </c>
      <c r="M162" s="20" t="n">
        <v>6</v>
      </c>
      <c r="N162" s="20"/>
      <c r="O162" s="20"/>
      <c r="P162" s="20"/>
      <c r="Q162" s="20" t="n">
        <v>5</v>
      </c>
      <c r="R162" s="20" t="n">
        <v>154</v>
      </c>
      <c r="S162" s="20"/>
      <c r="T162" s="20"/>
      <c r="U162" s="38" t="n">
        <v>0</v>
      </c>
      <c r="V162" s="38" t="n">
        <v>4</v>
      </c>
      <c r="W162" s="38"/>
      <c r="X162" s="20"/>
      <c r="Y162" s="20"/>
      <c r="Z162" s="20"/>
      <c r="AA162" s="20"/>
      <c r="AB162" s="20"/>
      <c r="AC162" s="20" t="n">
        <v>0</v>
      </c>
      <c r="AD162" s="20" t="n">
        <v>16</v>
      </c>
      <c r="AE162" s="20" t="n">
        <f aca="false">SUM(I162:AD162)</f>
        <v>433</v>
      </c>
    </row>
    <row r="163" s="1" customFormat="true" ht="16.5" hidden="false" customHeight="true" outlineLevel="0" collapsed="false">
      <c r="A163" s="11" t="n">
        <v>70</v>
      </c>
      <c r="B163" s="12" t="n">
        <v>22</v>
      </c>
      <c r="C163" s="397" t="n">
        <v>310</v>
      </c>
      <c r="D163" s="398" t="s">
        <v>689</v>
      </c>
      <c r="E163" s="398" t="s">
        <v>689</v>
      </c>
      <c r="F163" s="412" t="n">
        <v>1487</v>
      </c>
      <c r="G163" s="415" t="s">
        <v>33</v>
      </c>
      <c r="H163" s="12" t="n">
        <v>525</v>
      </c>
      <c r="I163" s="20" t="n">
        <v>2</v>
      </c>
      <c r="J163" s="20" t="n">
        <v>176</v>
      </c>
      <c r="K163" s="20" t="n">
        <v>88</v>
      </c>
      <c r="L163" s="20" t="n">
        <v>3</v>
      </c>
      <c r="M163" s="20" t="n">
        <v>1</v>
      </c>
      <c r="N163" s="20"/>
      <c r="O163" s="20"/>
      <c r="P163" s="20"/>
      <c r="Q163" s="20" t="n">
        <v>7</v>
      </c>
      <c r="R163" s="20" t="n">
        <v>94</v>
      </c>
      <c r="S163" s="20"/>
      <c r="T163" s="20"/>
      <c r="U163" s="38" t="n">
        <v>1</v>
      </c>
      <c r="V163" s="38" t="n">
        <v>5</v>
      </c>
      <c r="W163" s="38"/>
      <c r="X163" s="20"/>
      <c r="Y163" s="20"/>
      <c r="Z163" s="20"/>
      <c r="AA163" s="20"/>
      <c r="AB163" s="20"/>
      <c r="AC163" s="20" t="n">
        <v>0</v>
      </c>
      <c r="AD163" s="20" t="n">
        <v>9</v>
      </c>
      <c r="AE163" s="20" t="n">
        <f aca="false">SUM(I163:AD163)</f>
        <v>386</v>
      </c>
    </row>
    <row r="164" s="1" customFormat="true" ht="16.5" hidden="false" customHeight="true" outlineLevel="0" collapsed="false">
      <c r="A164" s="11" t="n">
        <v>71</v>
      </c>
      <c r="B164" s="12" t="n">
        <v>22</v>
      </c>
      <c r="C164" s="397" t="n">
        <v>310</v>
      </c>
      <c r="D164" s="398" t="s">
        <v>689</v>
      </c>
      <c r="E164" s="398" t="s">
        <v>689</v>
      </c>
      <c r="F164" s="417" t="n">
        <v>1487</v>
      </c>
      <c r="G164" s="413" t="s">
        <v>34</v>
      </c>
      <c r="H164" s="12" t="n">
        <v>525</v>
      </c>
      <c r="I164" s="20" t="n">
        <v>4</v>
      </c>
      <c r="J164" s="20" t="n">
        <v>163</v>
      </c>
      <c r="K164" s="20" t="n">
        <v>76</v>
      </c>
      <c r="L164" s="20" t="n">
        <v>1</v>
      </c>
      <c r="M164" s="20" t="n">
        <v>3</v>
      </c>
      <c r="N164" s="20"/>
      <c r="O164" s="20"/>
      <c r="P164" s="20"/>
      <c r="Q164" s="20" t="n">
        <v>10</v>
      </c>
      <c r="R164" s="20" t="n">
        <v>107</v>
      </c>
      <c r="S164" s="20"/>
      <c r="T164" s="20"/>
      <c r="U164" s="38" t="n">
        <v>2</v>
      </c>
      <c r="V164" s="38" t="n">
        <v>2</v>
      </c>
      <c r="W164" s="38"/>
      <c r="X164" s="20"/>
      <c r="Y164" s="20"/>
      <c r="Z164" s="20"/>
      <c r="AA164" s="20"/>
      <c r="AB164" s="20"/>
      <c r="AC164" s="20" t="n">
        <v>0</v>
      </c>
      <c r="AD164" s="20" t="n">
        <v>17</v>
      </c>
      <c r="AE164" s="20" t="n">
        <f aca="false">SUM(I164:AD164)</f>
        <v>385</v>
      </c>
    </row>
    <row r="165" s="1" customFormat="true" ht="16.5" hidden="false" customHeight="true" outlineLevel="0" collapsed="false">
      <c r="A165" s="11" t="n">
        <v>72</v>
      </c>
      <c r="B165" s="12" t="n">
        <v>22</v>
      </c>
      <c r="C165" s="403" t="n">
        <v>310</v>
      </c>
      <c r="D165" s="404" t="s">
        <v>689</v>
      </c>
      <c r="E165" s="404" t="s">
        <v>690</v>
      </c>
      <c r="F165" s="414" t="n">
        <v>1488</v>
      </c>
      <c r="G165" s="415" t="s">
        <v>33</v>
      </c>
      <c r="H165" s="12" t="n">
        <v>518</v>
      </c>
      <c r="I165" s="20" t="n">
        <v>4</v>
      </c>
      <c r="J165" s="20" t="n">
        <v>118</v>
      </c>
      <c r="K165" s="20" t="n">
        <v>103</v>
      </c>
      <c r="L165" s="20" t="n">
        <v>5</v>
      </c>
      <c r="M165" s="20" t="n">
        <v>3</v>
      </c>
      <c r="N165" s="20"/>
      <c r="O165" s="20"/>
      <c r="P165" s="20"/>
      <c r="Q165" s="20" t="n">
        <v>12</v>
      </c>
      <c r="R165" s="20" t="n">
        <v>91</v>
      </c>
      <c r="S165" s="20"/>
      <c r="T165" s="20"/>
      <c r="U165" s="38" t="n">
        <v>1</v>
      </c>
      <c r="V165" s="38" t="n">
        <v>4</v>
      </c>
      <c r="W165" s="38"/>
      <c r="X165" s="20"/>
      <c r="Y165" s="20"/>
      <c r="Z165" s="20"/>
      <c r="AA165" s="20"/>
      <c r="AB165" s="20"/>
      <c r="AC165" s="20" t="n">
        <v>0</v>
      </c>
      <c r="AD165" s="20" t="n">
        <v>18</v>
      </c>
      <c r="AE165" s="20" t="n">
        <f aca="false">SUM(I165:AD165)</f>
        <v>359</v>
      </c>
    </row>
    <row r="166" s="1" customFormat="true" ht="16.5" hidden="false" customHeight="true" outlineLevel="0" collapsed="false">
      <c r="A166" s="11" t="n">
        <v>73</v>
      </c>
      <c r="B166" s="12" t="n">
        <v>22</v>
      </c>
      <c r="C166" s="397" t="n">
        <v>310</v>
      </c>
      <c r="D166" s="398" t="s">
        <v>689</v>
      </c>
      <c r="E166" s="398" t="s">
        <v>691</v>
      </c>
      <c r="F166" s="412" t="n">
        <v>1488</v>
      </c>
      <c r="G166" s="89" t="s">
        <v>62</v>
      </c>
      <c r="H166" s="12" t="n">
        <v>421</v>
      </c>
      <c r="I166" s="20" t="n">
        <v>4</v>
      </c>
      <c r="J166" s="20" t="n">
        <v>67</v>
      </c>
      <c r="K166" s="20" t="n">
        <v>135</v>
      </c>
      <c r="L166" s="20" t="n">
        <v>3</v>
      </c>
      <c r="M166" s="20" t="n">
        <v>2</v>
      </c>
      <c r="N166" s="20"/>
      <c r="O166" s="20"/>
      <c r="P166" s="20"/>
      <c r="Q166" s="20" t="n">
        <v>6</v>
      </c>
      <c r="R166" s="20" t="n">
        <v>56</v>
      </c>
      <c r="S166" s="20"/>
      <c r="T166" s="20"/>
      <c r="U166" s="38" t="n">
        <v>6</v>
      </c>
      <c r="V166" s="38" t="n">
        <v>0</v>
      </c>
      <c r="W166" s="38"/>
      <c r="X166" s="20"/>
      <c r="Y166" s="20"/>
      <c r="Z166" s="20"/>
      <c r="AA166" s="20"/>
      <c r="AB166" s="20"/>
      <c r="AC166" s="20" t="n">
        <v>0</v>
      </c>
      <c r="AD166" s="20" t="n">
        <v>8</v>
      </c>
      <c r="AE166" s="20" t="n">
        <f aca="false">SUM(I166:AD166)</f>
        <v>287</v>
      </c>
    </row>
    <row r="167" s="1" customFormat="true" ht="16.5" hidden="false" customHeight="true" outlineLevel="0" collapsed="false">
      <c r="A167" s="11" t="n">
        <v>74</v>
      </c>
      <c r="B167" s="12" t="n">
        <v>22</v>
      </c>
      <c r="C167" s="416" t="n">
        <v>310</v>
      </c>
      <c r="D167" s="398" t="s">
        <v>689</v>
      </c>
      <c r="E167" s="398" t="s">
        <v>692</v>
      </c>
      <c r="F167" s="412" t="n">
        <v>1489</v>
      </c>
      <c r="G167" s="415" t="s">
        <v>33</v>
      </c>
      <c r="H167" s="12" t="n">
        <v>748</v>
      </c>
      <c r="I167" s="20" t="n">
        <v>1</v>
      </c>
      <c r="J167" s="20" t="n">
        <v>66</v>
      </c>
      <c r="K167" s="20" t="n">
        <v>393</v>
      </c>
      <c r="L167" s="20" t="n">
        <v>7</v>
      </c>
      <c r="M167" s="20" t="n">
        <v>2</v>
      </c>
      <c r="N167" s="20"/>
      <c r="O167" s="20"/>
      <c r="P167" s="20"/>
      <c r="Q167" s="20" t="n">
        <v>2</v>
      </c>
      <c r="R167" s="20" t="n">
        <v>9</v>
      </c>
      <c r="S167" s="20"/>
      <c r="T167" s="20"/>
      <c r="U167" s="38" t="n">
        <v>3</v>
      </c>
      <c r="V167" s="38" t="n">
        <v>4</v>
      </c>
      <c r="W167" s="38"/>
      <c r="X167" s="20"/>
      <c r="Y167" s="20"/>
      <c r="Z167" s="20"/>
      <c r="AA167" s="20"/>
      <c r="AB167" s="20"/>
      <c r="AC167" s="20" t="n">
        <v>0</v>
      </c>
      <c r="AD167" s="20" t="n">
        <v>15</v>
      </c>
      <c r="AE167" s="20" t="n">
        <f aca="false">SUM(I167:AD167)</f>
        <v>502</v>
      </c>
    </row>
    <row r="168" s="1" customFormat="true" ht="16.5" hidden="false" customHeight="true" outlineLevel="0" collapsed="false">
      <c r="A168" s="11" t="n">
        <v>75</v>
      </c>
      <c r="B168" s="12" t="n">
        <v>22</v>
      </c>
      <c r="C168" s="397" t="n">
        <v>310</v>
      </c>
      <c r="D168" s="398" t="s">
        <v>689</v>
      </c>
      <c r="E168" s="398" t="s">
        <v>692</v>
      </c>
      <c r="F168" s="417" t="n">
        <v>1489</v>
      </c>
      <c r="G168" s="413" t="s">
        <v>34</v>
      </c>
      <c r="H168" s="12" t="n">
        <v>748</v>
      </c>
      <c r="I168" s="20" t="n">
        <v>6</v>
      </c>
      <c r="J168" s="20" t="n">
        <v>88</v>
      </c>
      <c r="K168" s="20" t="n">
        <v>394</v>
      </c>
      <c r="L168" s="20" t="n">
        <v>9</v>
      </c>
      <c r="M168" s="20" t="n">
        <v>3</v>
      </c>
      <c r="N168" s="20"/>
      <c r="O168" s="20"/>
      <c r="P168" s="20"/>
      <c r="Q168" s="20" t="n">
        <v>7</v>
      </c>
      <c r="R168" s="20" t="n">
        <v>19</v>
      </c>
      <c r="S168" s="20"/>
      <c r="T168" s="20"/>
      <c r="U168" s="38" t="n">
        <v>5</v>
      </c>
      <c r="V168" s="38" t="n">
        <v>5</v>
      </c>
      <c r="W168" s="38"/>
      <c r="X168" s="20"/>
      <c r="Y168" s="20"/>
      <c r="Z168" s="20"/>
      <c r="AA168" s="20"/>
      <c r="AB168" s="20"/>
      <c r="AC168" s="20" t="n">
        <v>0</v>
      </c>
      <c r="AD168" s="20" t="n">
        <v>12</v>
      </c>
      <c r="AE168" s="20" t="n">
        <f aca="false">SUM(I168:AD168)</f>
        <v>548</v>
      </c>
    </row>
    <row r="169" s="1" customFormat="true" ht="16.5" hidden="false" customHeight="true" outlineLevel="0" collapsed="false">
      <c r="A169" s="11" t="n">
        <v>76</v>
      </c>
      <c r="B169" s="12" t="n">
        <v>22</v>
      </c>
      <c r="C169" s="416" t="n">
        <v>306</v>
      </c>
      <c r="D169" s="398" t="s">
        <v>689</v>
      </c>
      <c r="E169" s="398" t="s">
        <v>693</v>
      </c>
      <c r="F169" s="412" t="n">
        <v>1490</v>
      </c>
      <c r="G169" s="415" t="s">
        <v>33</v>
      </c>
      <c r="H169" s="12" t="n">
        <v>722</v>
      </c>
      <c r="I169" s="20" t="n">
        <v>6</v>
      </c>
      <c r="J169" s="20" t="n">
        <v>60</v>
      </c>
      <c r="K169" s="20" t="n">
        <v>400</v>
      </c>
      <c r="L169" s="20" t="n">
        <v>2</v>
      </c>
      <c r="M169" s="20" t="n">
        <v>2</v>
      </c>
      <c r="N169" s="20"/>
      <c r="O169" s="20"/>
      <c r="P169" s="20"/>
      <c r="Q169" s="20" t="n">
        <v>2</v>
      </c>
      <c r="R169" s="20" t="n">
        <v>19</v>
      </c>
      <c r="S169" s="20"/>
      <c r="T169" s="20"/>
      <c r="U169" s="38" t="n">
        <v>7</v>
      </c>
      <c r="V169" s="38" t="n">
        <v>2</v>
      </c>
      <c r="W169" s="38"/>
      <c r="X169" s="20"/>
      <c r="Y169" s="20"/>
      <c r="Z169" s="20"/>
      <c r="AA169" s="20"/>
      <c r="AB169" s="20"/>
      <c r="AC169" s="20" t="n">
        <v>0</v>
      </c>
      <c r="AD169" s="20" t="n">
        <v>20</v>
      </c>
      <c r="AE169" s="20" t="n">
        <f aca="false">SUM(I169:AD169)</f>
        <v>520</v>
      </c>
    </row>
    <row r="170" s="1" customFormat="true" ht="16.5" hidden="false" customHeight="true" outlineLevel="0" collapsed="false">
      <c r="A170" s="11" t="n">
        <v>77</v>
      </c>
      <c r="B170" s="12" t="n">
        <v>22</v>
      </c>
      <c r="C170" s="397" t="n">
        <v>306</v>
      </c>
      <c r="D170" s="398" t="s">
        <v>689</v>
      </c>
      <c r="E170" s="398" t="s">
        <v>694</v>
      </c>
      <c r="F170" s="412" t="n">
        <v>1491</v>
      </c>
      <c r="G170" s="415" t="s">
        <v>33</v>
      </c>
      <c r="H170" s="12" t="n">
        <v>405</v>
      </c>
      <c r="I170" s="20" t="n">
        <v>1</v>
      </c>
      <c r="J170" s="20" t="n">
        <v>97</v>
      </c>
      <c r="K170" s="20" t="n">
        <v>157</v>
      </c>
      <c r="L170" s="20" t="n">
        <v>1</v>
      </c>
      <c r="M170" s="20" t="n">
        <v>1</v>
      </c>
      <c r="N170" s="20"/>
      <c r="O170" s="20"/>
      <c r="P170" s="20"/>
      <c r="Q170" s="20" t="n">
        <v>1</v>
      </c>
      <c r="R170" s="20" t="n">
        <v>38</v>
      </c>
      <c r="S170" s="20"/>
      <c r="T170" s="20"/>
      <c r="U170" s="38" t="n">
        <v>2</v>
      </c>
      <c r="V170" s="38" t="n">
        <v>4</v>
      </c>
      <c r="W170" s="38"/>
      <c r="X170" s="20"/>
      <c r="Y170" s="20"/>
      <c r="Z170" s="20"/>
      <c r="AA170" s="20"/>
      <c r="AB170" s="20"/>
      <c r="AC170" s="20" t="n">
        <v>0</v>
      </c>
      <c r="AD170" s="20" t="n">
        <v>11</v>
      </c>
      <c r="AE170" s="20" t="n">
        <f aca="false">SUM(I170:AD170)</f>
        <v>313</v>
      </c>
    </row>
    <row r="171" s="1" customFormat="true" ht="16.5" hidden="false" customHeight="true" outlineLevel="0" collapsed="false">
      <c r="A171" s="11" t="n">
        <v>78</v>
      </c>
      <c r="B171" s="12" t="n">
        <v>22</v>
      </c>
      <c r="C171" s="397" t="n">
        <v>306</v>
      </c>
      <c r="D171" s="398" t="s">
        <v>689</v>
      </c>
      <c r="E171" s="398" t="s">
        <v>695</v>
      </c>
      <c r="F171" s="412" t="n">
        <v>1491</v>
      </c>
      <c r="G171" s="89" t="s">
        <v>62</v>
      </c>
      <c r="H171" s="12" t="n">
        <v>487</v>
      </c>
      <c r="I171" s="20" t="n">
        <v>4</v>
      </c>
      <c r="J171" s="20" t="n">
        <v>86</v>
      </c>
      <c r="K171" s="20" t="n">
        <v>143</v>
      </c>
      <c r="L171" s="20" t="n">
        <v>3</v>
      </c>
      <c r="M171" s="20" t="n">
        <v>8</v>
      </c>
      <c r="N171" s="20"/>
      <c r="O171" s="20"/>
      <c r="P171" s="20"/>
      <c r="Q171" s="20" t="n">
        <v>5</v>
      </c>
      <c r="R171" s="20" t="n">
        <v>74</v>
      </c>
      <c r="S171" s="20"/>
      <c r="T171" s="20"/>
      <c r="U171" s="38" t="n">
        <v>1</v>
      </c>
      <c r="V171" s="38" t="n">
        <v>0</v>
      </c>
      <c r="W171" s="38"/>
      <c r="X171" s="20"/>
      <c r="Y171" s="20"/>
      <c r="Z171" s="20"/>
      <c r="AA171" s="20"/>
      <c r="AB171" s="20"/>
      <c r="AC171" s="20" t="n">
        <v>4</v>
      </c>
      <c r="AD171" s="20" t="n">
        <v>12</v>
      </c>
      <c r="AE171" s="20" t="n">
        <f aca="false">SUM(I171:AD171)</f>
        <v>340</v>
      </c>
    </row>
    <row r="172" s="1" customFormat="true" ht="16.5" hidden="false" customHeight="false" outlineLevel="0" collapsed="false">
      <c r="C172" s="29" t="s">
        <v>65</v>
      </c>
      <c r="D172" s="30" t="s">
        <v>66</v>
      </c>
      <c r="E172" s="30"/>
      <c r="F172" s="30"/>
      <c r="G172" s="30"/>
      <c r="H172" s="31" t="n">
        <f aca="false">SUM(H159:H171)</f>
        <v>7426</v>
      </c>
      <c r="I172" s="31" t="n">
        <f aca="false">SUM(I159:I171)</f>
        <v>39</v>
      </c>
      <c r="J172" s="31" t="n">
        <f aca="false">SUM(J159:J171)</f>
        <v>1468</v>
      </c>
      <c r="K172" s="31" t="n">
        <f aca="false">SUM(K159:K171)</f>
        <v>2285</v>
      </c>
      <c r="L172" s="31" t="n">
        <f aca="false">SUM(L159:L171)</f>
        <v>43</v>
      </c>
      <c r="M172" s="31" t="n">
        <f aca="false">SUM(M159:M171)</f>
        <v>47</v>
      </c>
      <c r="N172" s="31" t="n">
        <f aca="false">SUM(N159:N171)</f>
        <v>0</v>
      </c>
      <c r="O172" s="31" t="n">
        <f aca="false">SUM(O159:O171)</f>
        <v>0</v>
      </c>
      <c r="P172" s="31" t="n">
        <f aca="false">SUM(P159:P171)</f>
        <v>0</v>
      </c>
      <c r="Q172" s="31" t="n">
        <f aca="false">SUM(Q159:Q171)</f>
        <v>87</v>
      </c>
      <c r="R172" s="31" t="n">
        <f aca="false">SUM(R159:R171)</f>
        <v>1159</v>
      </c>
      <c r="S172" s="31" t="n">
        <f aca="false">SUM(S159:S171)</f>
        <v>0</v>
      </c>
      <c r="T172" s="31" t="n">
        <f aca="false">SUM(T159:T171)</f>
        <v>0</v>
      </c>
      <c r="U172" s="31" t="n">
        <f aca="false">SUM(U159:U171)</f>
        <v>29</v>
      </c>
      <c r="V172" s="31" t="n">
        <f aca="false">SUM(V159:V171)</f>
        <v>33</v>
      </c>
      <c r="W172" s="31" t="n">
        <f aca="false">SUM(W159:W171)</f>
        <v>0</v>
      </c>
      <c r="X172" s="31" t="n">
        <f aca="false">SUM(X159:X171)</f>
        <v>0</v>
      </c>
      <c r="Y172" s="31" t="n">
        <f aca="false">SUM(Y159:Y171)</f>
        <v>0</v>
      </c>
      <c r="Z172" s="31" t="n">
        <f aca="false">SUM(Z159:Z171)</f>
        <v>0</v>
      </c>
      <c r="AA172" s="31" t="n">
        <f aca="false">SUM(AA159:AA171)</f>
        <v>0</v>
      </c>
      <c r="AB172" s="31" t="n">
        <f aca="false">SUM(AB159:AB171)</f>
        <v>0</v>
      </c>
      <c r="AC172" s="31" t="n">
        <f aca="false">SUM(AC159:AC171)</f>
        <v>4</v>
      </c>
      <c r="AD172" s="31" t="n">
        <f aca="false">SUM(AD159:AD171)</f>
        <v>172</v>
      </c>
      <c r="AE172" s="31" t="n">
        <f aca="false">SUM(AE159:AE171)</f>
        <v>5366</v>
      </c>
    </row>
    <row r="173" s="1" customFormat="true" ht="16.5" hidden="false" customHeight="false" outlineLevel="0" collapsed="false">
      <c r="F173" s="3"/>
      <c r="G173" s="3"/>
      <c r="U173" s="1" t="n">
        <f aca="false">U172/2</f>
        <v>14.5</v>
      </c>
      <c r="V173" s="1" t="n">
        <f aca="false">V172/2</f>
        <v>16.5</v>
      </c>
    </row>
    <row r="174" s="1" customFormat="true" ht="16.5" hidden="false" customHeight="true" outlineLevel="0" collapsed="false">
      <c r="C174" s="29" t="s">
        <v>67</v>
      </c>
      <c r="D174" s="32" t="s">
        <v>68</v>
      </c>
      <c r="E174" s="32"/>
      <c r="F174" s="32"/>
      <c r="G174" s="32"/>
      <c r="H174" s="33" t="s">
        <v>8</v>
      </c>
      <c r="I174" s="9" t="s">
        <v>9</v>
      </c>
      <c r="J174" s="9" t="s">
        <v>10</v>
      </c>
      <c r="K174" s="9" t="s">
        <v>11</v>
      </c>
      <c r="L174" s="9" t="s">
        <v>12</v>
      </c>
      <c r="M174" s="9" t="s">
        <v>13</v>
      </c>
      <c r="N174" s="9" t="s">
        <v>14</v>
      </c>
      <c r="O174" s="9" t="s">
        <v>15</v>
      </c>
      <c r="P174" s="9" t="s">
        <v>16</v>
      </c>
      <c r="Q174" s="9" t="s">
        <v>17</v>
      </c>
      <c r="R174" s="9" t="s">
        <v>18</v>
      </c>
      <c r="S174" s="9" t="s">
        <v>19</v>
      </c>
      <c r="T174" s="9" t="s">
        <v>20</v>
      </c>
      <c r="U174" s="9" t="s">
        <v>24</v>
      </c>
      <c r="V174" s="9" t="s">
        <v>25</v>
      </c>
      <c r="W174" s="9" t="s">
        <v>26</v>
      </c>
      <c r="X174" s="9" t="s">
        <v>27</v>
      </c>
      <c r="Y174" s="9" t="s">
        <v>28</v>
      </c>
      <c r="Z174" s="9" t="s">
        <v>29</v>
      </c>
      <c r="AA174" s="9" t="s">
        <v>30</v>
      </c>
      <c r="AB174" s="9" t="s">
        <v>31</v>
      </c>
    </row>
    <row r="175" s="1" customFormat="true" ht="16.5" hidden="false" customHeight="false" outlineLevel="0" collapsed="false">
      <c r="D175" s="32"/>
      <c r="E175" s="32"/>
      <c r="F175" s="32"/>
      <c r="G175" s="32"/>
      <c r="H175" s="20" t="n">
        <f aca="false">H172</f>
        <v>7426</v>
      </c>
      <c r="I175" s="20" t="n">
        <f aca="false">I172+14</f>
        <v>53</v>
      </c>
      <c r="J175" s="20" t="n">
        <f aca="false">J172+17</f>
        <v>1485</v>
      </c>
      <c r="K175" s="20" t="n">
        <f aca="false">K172+15</f>
        <v>2300</v>
      </c>
      <c r="L175" s="20" t="n">
        <f aca="false">L172+16</f>
        <v>59</v>
      </c>
      <c r="M175" s="20" t="n">
        <f aca="false">M172</f>
        <v>47</v>
      </c>
      <c r="N175" s="20" t="n">
        <f aca="false">N172</f>
        <v>0</v>
      </c>
      <c r="O175" s="20" t="n">
        <f aca="false">O172</f>
        <v>0</v>
      </c>
      <c r="P175" s="20" t="n">
        <f aca="false">P172</f>
        <v>0</v>
      </c>
      <c r="Q175" s="20" t="n">
        <f aca="false">Q172</f>
        <v>87</v>
      </c>
      <c r="R175" s="20" t="n">
        <f aca="false">R172</f>
        <v>1159</v>
      </c>
      <c r="S175" s="20" t="n">
        <f aca="false">S172</f>
        <v>0</v>
      </c>
      <c r="T175" s="20" t="n">
        <f aca="false">T172</f>
        <v>0</v>
      </c>
      <c r="U175" s="20" t="n">
        <f aca="false">X172</f>
        <v>0</v>
      </c>
      <c r="V175" s="20" t="n">
        <f aca="false">Y172</f>
        <v>0</v>
      </c>
      <c r="W175" s="20" t="n">
        <f aca="false">Z172</f>
        <v>0</v>
      </c>
      <c r="X175" s="20" t="n">
        <f aca="false">AA172</f>
        <v>0</v>
      </c>
      <c r="Y175" s="20" t="n">
        <f aca="false">AB172</f>
        <v>0</v>
      </c>
      <c r="Z175" s="20" t="n">
        <f aca="false">AC172</f>
        <v>4</v>
      </c>
      <c r="AA175" s="20" t="n">
        <f aca="false">AD172</f>
        <v>172</v>
      </c>
      <c r="AB175" s="20" t="n">
        <f aca="false">SUM(I175:AA175)</f>
        <v>5366</v>
      </c>
    </row>
    <row r="176" s="1" customFormat="true" ht="16.5" hidden="false" customHeight="false" outlineLevel="0" collapsed="false">
      <c r="F176" s="3"/>
      <c r="G176" s="3"/>
    </row>
    <row r="177" s="1" customFormat="true" ht="30.75" hidden="false" customHeight="true" outlineLevel="0" collapsed="false">
      <c r="C177" s="29" t="s">
        <v>69</v>
      </c>
      <c r="D177" s="32" t="s">
        <v>70</v>
      </c>
      <c r="E177" s="32"/>
      <c r="F177" s="32"/>
      <c r="G177" s="32"/>
      <c r="H177" s="33" t="s">
        <v>8</v>
      </c>
      <c r="I177" s="34" t="s">
        <v>71</v>
      </c>
      <c r="J177" s="34"/>
      <c r="K177" s="34" t="s">
        <v>72</v>
      </c>
      <c r="L177" s="34"/>
      <c r="M177" s="9" t="s">
        <v>13</v>
      </c>
      <c r="N177" s="9" t="s">
        <v>14</v>
      </c>
      <c r="O177" s="9" t="s">
        <v>15</v>
      </c>
      <c r="P177" s="9" t="s">
        <v>16</v>
      </c>
      <c r="Q177" s="9" t="s">
        <v>17</v>
      </c>
      <c r="R177" s="9" t="s">
        <v>18</v>
      </c>
      <c r="S177" s="9" t="s">
        <v>19</v>
      </c>
      <c r="T177" s="9" t="s">
        <v>20</v>
      </c>
      <c r="U177" s="9" t="s">
        <v>24</v>
      </c>
      <c r="V177" s="9" t="s">
        <v>25</v>
      </c>
      <c r="W177" s="9" t="s">
        <v>26</v>
      </c>
      <c r="X177" s="9" t="s">
        <v>27</v>
      </c>
      <c r="Y177" s="9" t="s">
        <v>28</v>
      </c>
      <c r="Z177" s="9" t="s">
        <v>29</v>
      </c>
      <c r="AA177" s="9" t="s">
        <v>30</v>
      </c>
      <c r="AB177" s="9" t="s">
        <v>31</v>
      </c>
    </row>
    <row r="178" s="1" customFormat="true" ht="16.5" hidden="false" customHeight="false" outlineLevel="0" collapsed="false">
      <c r="D178" s="32"/>
      <c r="E178" s="32"/>
      <c r="F178" s="32"/>
      <c r="G178" s="32"/>
      <c r="H178" s="20" t="n">
        <f aca="false">H172</f>
        <v>7426</v>
      </c>
      <c r="I178" s="35" t="n">
        <f aca="false">I175+K175</f>
        <v>2353</v>
      </c>
      <c r="J178" s="35"/>
      <c r="K178" s="35" t="n">
        <f aca="false">J175+L175</f>
        <v>1544</v>
      </c>
      <c r="L178" s="35"/>
      <c r="M178" s="20" t="n">
        <f aca="false">M175</f>
        <v>47</v>
      </c>
      <c r="N178" s="20" t="s">
        <v>148</v>
      </c>
      <c r="O178" s="20" t="s">
        <v>148</v>
      </c>
      <c r="P178" s="20" t="s">
        <v>148</v>
      </c>
      <c r="Q178" s="20" t="n">
        <f aca="false">Q175</f>
        <v>87</v>
      </c>
      <c r="R178" s="20" t="n">
        <f aca="false">R175</f>
        <v>1159</v>
      </c>
      <c r="S178" s="20" t="s">
        <v>148</v>
      </c>
      <c r="T178" s="20" t="s">
        <v>148</v>
      </c>
      <c r="U178" s="20" t="s">
        <v>148</v>
      </c>
      <c r="V178" s="20" t="s">
        <v>148</v>
      </c>
      <c r="W178" s="20" t="s">
        <v>148</v>
      </c>
      <c r="X178" s="20" t="s">
        <v>148</v>
      </c>
      <c r="Y178" s="20" t="s">
        <v>148</v>
      </c>
      <c r="Z178" s="20" t="n">
        <f aca="false">Z175</f>
        <v>4</v>
      </c>
      <c r="AA178" s="20" t="n">
        <f aca="false">AA175</f>
        <v>172</v>
      </c>
      <c r="AB178" s="20" t="n">
        <f aca="false">SUM(I178:AA178)</f>
        <v>5366</v>
      </c>
    </row>
    <row r="180" customFormat="false" ht="1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</row>
    <row r="181" s="1" customFormat="true" ht="16.5" hidden="false" customHeight="true" outlineLevel="0" collapsed="false">
      <c r="A181" s="11" t="n">
        <v>79</v>
      </c>
      <c r="B181" s="12" t="n">
        <v>22</v>
      </c>
      <c r="C181" s="397" t="n">
        <v>342</v>
      </c>
      <c r="D181" s="398" t="s">
        <v>696</v>
      </c>
      <c r="E181" s="398" t="s">
        <v>696</v>
      </c>
      <c r="F181" s="412" t="n">
        <v>1609</v>
      </c>
      <c r="G181" s="415" t="s">
        <v>33</v>
      </c>
      <c r="H181" s="12" t="n">
        <v>504</v>
      </c>
      <c r="I181" s="20" t="n">
        <v>0</v>
      </c>
      <c r="J181" s="20" t="n">
        <v>160</v>
      </c>
      <c r="K181" s="20" t="n">
        <v>201</v>
      </c>
      <c r="L181" s="20" t="n">
        <v>3</v>
      </c>
      <c r="M181" s="20" t="n">
        <v>2</v>
      </c>
      <c r="N181" s="20"/>
      <c r="O181" s="20"/>
      <c r="P181" s="20"/>
      <c r="Q181" s="20" t="n">
        <v>1</v>
      </c>
      <c r="R181" s="20" t="n">
        <v>20</v>
      </c>
      <c r="S181" s="20"/>
      <c r="T181" s="20"/>
      <c r="U181" s="38" t="n">
        <v>2</v>
      </c>
      <c r="V181" s="38" t="n">
        <v>2</v>
      </c>
      <c r="W181" s="38"/>
      <c r="X181" s="20"/>
      <c r="Y181" s="20"/>
      <c r="Z181" s="20"/>
      <c r="AA181" s="20"/>
      <c r="AB181" s="20"/>
      <c r="AC181" s="20" t="n">
        <v>0</v>
      </c>
      <c r="AD181" s="20" t="n">
        <v>7</v>
      </c>
      <c r="AE181" s="20" t="n">
        <f aca="false">SUM(I181:AD181)</f>
        <v>398</v>
      </c>
    </row>
    <row r="182" s="1" customFormat="true" ht="16.5" hidden="false" customHeight="true" outlineLevel="0" collapsed="false">
      <c r="A182" s="11" t="n">
        <v>80</v>
      </c>
      <c r="B182" s="12" t="n">
        <v>22</v>
      </c>
      <c r="C182" s="397" t="n">
        <v>342</v>
      </c>
      <c r="D182" s="398" t="s">
        <v>696</v>
      </c>
      <c r="E182" s="398" t="s">
        <v>697</v>
      </c>
      <c r="F182" s="417" t="n">
        <v>1609</v>
      </c>
      <c r="G182" s="415" t="s">
        <v>34</v>
      </c>
      <c r="H182" s="12" t="n">
        <v>503</v>
      </c>
      <c r="I182" s="20" t="n">
        <v>4</v>
      </c>
      <c r="J182" s="20" t="n">
        <v>177</v>
      </c>
      <c r="K182" s="20" t="n">
        <v>186</v>
      </c>
      <c r="L182" s="20" t="n">
        <v>2</v>
      </c>
      <c r="M182" s="20" t="n">
        <v>0</v>
      </c>
      <c r="N182" s="20"/>
      <c r="O182" s="20"/>
      <c r="P182" s="20"/>
      <c r="Q182" s="20" t="n">
        <v>2</v>
      </c>
      <c r="R182" s="20" t="n">
        <v>17</v>
      </c>
      <c r="S182" s="20"/>
      <c r="T182" s="20"/>
      <c r="U182" s="38" t="n">
        <v>1</v>
      </c>
      <c r="V182" s="38" t="n">
        <v>3</v>
      </c>
      <c r="W182" s="38"/>
      <c r="X182" s="20"/>
      <c r="Y182" s="20"/>
      <c r="Z182" s="20"/>
      <c r="AA182" s="20"/>
      <c r="AB182" s="20"/>
      <c r="AC182" s="20" t="n">
        <v>0</v>
      </c>
      <c r="AD182" s="20" t="n">
        <v>7</v>
      </c>
      <c r="AE182" s="20" t="n">
        <f aca="false">SUM(I182:AD182)</f>
        <v>399</v>
      </c>
    </row>
    <row r="183" s="1" customFormat="true" ht="16.5" hidden="false" customHeight="true" outlineLevel="0" collapsed="false">
      <c r="A183" s="11" t="n">
        <v>81</v>
      </c>
      <c r="B183" s="12" t="n">
        <v>22</v>
      </c>
      <c r="C183" s="416" t="n">
        <v>342</v>
      </c>
      <c r="D183" s="398" t="s">
        <v>696</v>
      </c>
      <c r="E183" s="398" t="s">
        <v>698</v>
      </c>
      <c r="F183" s="412" t="n">
        <v>1610</v>
      </c>
      <c r="G183" s="413" t="s">
        <v>33</v>
      </c>
      <c r="H183" s="12" t="n">
        <v>379</v>
      </c>
      <c r="I183" s="20" t="n">
        <v>0</v>
      </c>
      <c r="J183" s="20" t="n">
        <v>98</v>
      </c>
      <c r="K183" s="20" t="n">
        <v>94</v>
      </c>
      <c r="L183" s="20" t="n">
        <v>4</v>
      </c>
      <c r="M183" s="20" t="n">
        <v>3</v>
      </c>
      <c r="N183" s="20"/>
      <c r="O183" s="20"/>
      <c r="P183" s="20"/>
      <c r="Q183" s="20" t="n">
        <v>3</v>
      </c>
      <c r="R183" s="20" t="n">
        <v>33</v>
      </c>
      <c r="S183" s="20"/>
      <c r="T183" s="20"/>
      <c r="U183" s="38" t="n">
        <v>2</v>
      </c>
      <c r="V183" s="38" t="n">
        <v>4</v>
      </c>
      <c r="W183" s="38"/>
      <c r="X183" s="20"/>
      <c r="Y183" s="20"/>
      <c r="Z183" s="20"/>
      <c r="AA183" s="20"/>
      <c r="AB183" s="20"/>
      <c r="AC183" s="20" t="n">
        <v>0</v>
      </c>
      <c r="AD183" s="20" t="n">
        <v>6</v>
      </c>
      <c r="AE183" s="20" t="n">
        <f aca="false">SUM(I183:AD183)</f>
        <v>247</v>
      </c>
    </row>
    <row r="184" s="1" customFormat="true" ht="16.5" hidden="false" customHeight="true" outlineLevel="0" collapsed="false">
      <c r="A184" s="11" t="n">
        <v>82</v>
      </c>
      <c r="B184" s="12" t="n">
        <v>22</v>
      </c>
      <c r="C184" s="403" t="n">
        <v>342</v>
      </c>
      <c r="D184" s="404" t="s">
        <v>696</v>
      </c>
      <c r="E184" s="404" t="s">
        <v>698</v>
      </c>
      <c r="F184" s="414" t="n">
        <v>1610</v>
      </c>
      <c r="G184" s="430" t="s">
        <v>34</v>
      </c>
      <c r="H184" s="12" t="n">
        <v>379</v>
      </c>
      <c r="I184" s="20" t="n">
        <v>2</v>
      </c>
      <c r="J184" s="20" t="n">
        <v>104</v>
      </c>
      <c r="K184" s="20" t="n">
        <v>93</v>
      </c>
      <c r="L184" s="20" t="n">
        <v>0</v>
      </c>
      <c r="M184" s="20" t="n">
        <v>3</v>
      </c>
      <c r="N184" s="20"/>
      <c r="O184" s="20"/>
      <c r="P184" s="20"/>
      <c r="Q184" s="20" t="n">
        <v>3</v>
      </c>
      <c r="R184" s="20" t="n">
        <v>54</v>
      </c>
      <c r="S184" s="20"/>
      <c r="T184" s="20"/>
      <c r="U184" s="38" t="n">
        <v>2</v>
      </c>
      <c r="V184" s="38" t="n">
        <v>2</v>
      </c>
      <c r="W184" s="38"/>
      <c r="X184" s="20"/>
      <c r="Y184" s="20"/>
      <c r="Z184" s="20"/>
      <c r="AA184" s="20"/>
      <c r="AB184" s="20"/>
      <c r="AC184" s="20" t="n">
        <v>0</v>
      </c>
      <c r="AD184" s="20" t="n">
        <v>6</v>
      </c>
      <c r="AE184" s="20" t="n">
        <f aca="false">SUM(I184:AD184)</f>
        <v>269</v>
      </c>
    </row>
    <row r="185" s="1" customFormat="true" ht="16.5" hidden="false" customHeight="true" outlineLevel="0" collapsed="false">
      <c r="A185" s="11" t="n">
        <v>83</v>
      </c>
      <c r="B185" s="12" t="n">
        <v>22</v>
      </c>
      <c r="C185" s="403" t="n">
        <v>342</v>
      </c>
      <c r="D185" s="398" t="s">
        <v>696</v>
      </c>
      <c r="E185" s="398" t="s">
        <v>699</v>
      </c>
      <c r="F185" s="417" t="n">
        <v>1611</v>
      </c>
      <c r="G185" s="415" t="s">
        <v>33</v>
      </c>
      <c r="H185" s="12" t="n">
        <v>358</v>
      </c>
      <c r="I185" s="20" t="n">
        <v>0</v>
      </c>
      <c r="J185" s="20" t="n">
        <v>77</v>
      </c>
      <c r="K185" s="20" t="n">
        <v>166</v>
      </c>
      <c r="L185" s="20" t="n">
        <v>3</v>
      </c>
      <c r="M185" s="20" t="n">
        <v>2</v>
      </c>
      <c r="N185" s="20"/>
      <c r="O185" s="20"/>
      <c r="P185" s="20"/>
      <c r="Q185" s="20" t="n">
        <v>0</v>
      </c>
      <c r="R185" s="20" t="n">
        <v>3</v>
      </c>
      <c r="S185" s="20"/>
      <c r="T185" s="20"/>
      <c r="U185" s="38" t="n">
        <v>1</v>
      </c>
      <c r="V185" s="38" t="n">
        <v>0</v>
      </c>
      <c r="W185" s="38"/>
      <c r="X185" s="20"/>
      <c r="Y185" s="20"/>
      <c r="Z185" s="20"/>
      <c r="AA185" s="20"/>
      <c r="AB185" s="20"/>
      <c r="AC185" s="20" t="n">
        <v>0</v>
      </c>
      <c r="AD185" s="20" t="n">
        <v>9</v>
      </c>
      <c r="AE185" s="20" t="n">
        <f aca="false">SUM(I185:AD185)</f>
        <v>261</v>
      </c>
    </row>
    <row r="186" s="1" customFormat="true" ht="16.5" hidden="false" customHeight="true" outlineLevel="0" collapsed="false">
      <c r="A186" s="11" t="n">
        <v>84</v>
      </c>
      <c r="B186" s="12" t="n">
        <v>22</v>
      </c>
      <c r="C186" s="403" t="n">
        <v>342</v>
      </c>
      <c r="D186" s="398" t="s">
        <v>696</v>
      </c>
      <c r="E186" s="398" t="s">
        <v>700</v>
      </c>
      <c r="F186" s="412" t="n">
        <v>1612</v>
      </c>
      <c r="G186" s="415" t="s">
        <v>33</v>
      </c>
      <c r="H186" s="12" t="n">
        <v>323</v>
      </c>
      <c r="I186" s="20" t="n">
        <v>0</v>
      </c>
      <c r="J186" s="20" t="n">
        <v>150</v>
      </c>
      <c r="K186" s="20" t="n">
        <v>101</v>
      </c>
      <c r="L186" s="20" t="n">
        <v>0</v>
      </c>
      <c r="M186" s="20" t="n">
        <v>2</v>
      </c>
      <c r="N186" s="20"/>
      <c r="O186" s="20"/>
      <c r="P186" s="20"/>
      <c r="Q186" s="20" t="n">
        <v>1</v>
      </c>
      <c r="R186" s="20" t="n">
        <v>14</v>
      </c>
      <c r="S186" s="20"/>
      <c r="T186" s="20"/>
      <c r="U186" s="38" t="n">
        <v>0</v>
      </c>
      <c r="V186" s="38" t="n">
        <v>0</v>
      </c>
      <c r="W186" s="38"/>
      <c r="X186" s="20"/>
      <c r="Y186" s="20"/>
      <c r="Z186" s="20"/>
      <c r="AA186" s="20"/>
      <c r="AB186" s="20"/>
      <c r="AC186" s="20" t="n">
        <v>0</v>
      </c>
      <c r="AD186" s="20" t="n">
        <v>5</v>
      </c>
      <c r="AE186" s="20" t="n">
        <f aca="false">SUM(I186:AD186)</f>
        <v>273</v>
      </c>
    </row>
    <row r="187" s="1" customFormat="true" ht="16.5" hidden="false" customHeight="true" outlineLevel="0" collapsed="false">
      <c r="A187" s="11" t="n">
        <v>85</v>
      </c>
      <c r="B187" s="12" t="n">
        <v>22</v>
      </c>
      <c r="C187" s="403" t="n">
        <v>342</v>
      </c>
      <c r="D187" s="404" t="s">
        <v>696</v>
      </c>
      <c r="E187" s="404" t="s">
        <v>701</v>
      </c>
      <c r="F187" s="414" t="n">
        <v>1612</v>
      </c>
      <c r="G187" s="89" t="s">
        <v>62</v>
      </c>
      <c r="H187" s="12" t="n">
        <v>534</v>
      </c>
      <c r="I187" s="20" t="n">
        <v>2</v>
      </c>
      <c r="J187" s="20" t="n">
        <v>130</v>
      </c>
      <c r="K187" s="20" t="n">
        <v>226</v>
      </c>
      <c r="L187" s="20" t="n">
        <v>1</v>
      </c>
      <c r="M187" s="20" t="n">
        <v>3</v>
      </c>
      <c r="N187" s="20"/>
      <c r="O187" s="20"/>
      <c r="P187" s="20"/>
      <c r="Q187" s="20" t="n">
        <v>0</v>
      </c>
      <c r="R187" s="20" t="n">
        <v>50</v>
      </c>
      <c r="S187" s="20"/>
      <c r="T187" s="20"/>
      <c r="U187" s="38" t="n">
        <v>4</v>
      </c>
      <c r="V187" s="38" t="n">
        <v>1</v>
      </c>
      <c r="W187" s="38"/>
      <c r="X187" s="20"/>
      <c r="Y187" s="20"/>
      <c r="Z187" s="20"/>
      <c r="AA187" s="20"/>
      <c r="AB187" s="20"/>
      <c r="AC187" s="20" t="n">
        <v>0</v>
      </c>
      <c r="AD187" s="20" t="n">
        <v>12</v>
      </c>
      <c r="AE187" s="20" t="n">
        <f aca="false">SUM(I187:AD187)</f>
        <v>429</v>
      </c>
    </row>
    <row r="188" s="1" customFormat="true" ht="16.5" hidden="false" customHeight="false" outlineLevel="0" collapsed="false">
      <c r="C188" s="29" t="s">
        <v>65</v>
      </c>
      <c r="D188" s="30" t="s">
        <v>66</v>
      </c>
      <c r="E188" s="30"/>
      <c r="F188" s="30"/>
      <c r="G188" s="30"/>
      <c r="H188" s="31" t="n">
        <f aca="false">SUM(H181:H187)</f>
        <v>2980</v>
      </c>
      <c r="I188" s="31" t="n">
        <f aca="false">SUM(I181:I187)</f>
        <v>8</v>
      </c>
      <c r="J188" s="31" t="n">
        <f aca="false">SUM(J181:J187)</f>
        <v>896</v>
      </c>
      <c r="K188" s="31" t="n">
        <f aca="false">SUM(K181:K187)</f>
        <v>1067</v>
      </c>
      <c r="L188" s="31" t="n">
        <f aca="false">SUM(L181:L187)</f>
        <v>13</v>
      </c>
      <c r="M188" s="31" t="n">
        <f aca="false">SUM(M181:M187)</f>
        <v>15</v>
      </c>
      <c r="N188" s="31" t="n">
        <f aca="false">SUM(N181:N187)</f>
        <v>0</v>
      </c>
      <c r="O188" s="31" t="n">
        <f aca="false">SUM(O181:O187)</f>
        <v>0</v>
      </c>
      <c r="P188" s="31" t="n">
        <f aca="false">SUM(P181:P187)</f>
        <v>0</v>
      </c>
      <c r="Q188" s="31" t="n">
        <f aca="false">SUM(Q181:Q187)</f>
        <v>10</v>
      </c>
      <c r="R188" s="31" t="n">
        <f aca="false">SUM(R181:R187)</f>
        <v>191</v>
      </c>
      <c r="S188" s="31" t="n">
        <f aca="false">SUM(S181:S187)</f>
        <v>0</v>
      </c>
      <c r="T188" s="31" t="n">
        <f aca="false">SUM(T181:T187)</f>
        <v>0</v>
      </c>
      <c r="U188" s="31" t="n">
        <f aca="false">SUM(U181:U187)</f>
        <v>12</v>
      </c>
      <c r="V188" s="31" t="n">
        <f aca="false">SUM(V181:V187)</f>
        <v>12</v>
      </c>
      <c r="W188" s="31" t="n">
        <f aca="false">SUM(W181:W187)</f>
        <v>0</v>
      </c>
      <c r="X188" s="31" t="n">
        <f aca="false">SUM(X181:X187)</f>
        <v>0</v>
      </c>
      <c r="Y188" s="31" t="n">
        <f aca="false">SUM(Y181:Y187)</f>
        <v>0</v>
      </c>
      <c r="Z188" s="31" t="n">
        <f aca="false">SUM(Z181:Z187)</f>
        <v>0</v>
      </c>
      <c r="AA188" s="31" t="n">
        <f aca="false">SUM(AA181:AA187)</f>
        <v>0</v>
      </c>
      <c r="AB188" s="31" t="n">
        <f aca="false">SUM(AB181:AB187)</f>
        <v>0</v>
      </c>
      <c r="AC188" s="31" t="n">
        <f aca="false">SUM(AC181:AC187)</f>
        <v>0</v>
      </c>
      <c r="AD188" s="31" t="n">
        <f aca="false">SUM(AD181:AD187)</f>
        <v>52</v>
      </c>
      <c r="AE188" s="31" t="n">
        <f aca="false">SUM(AE181:AE187)</f>
        <v>2276</v>
      </c>
    </row>
    <row r="189" s="1" customFormat="true" ht="16.5" hidden="false" customHeight="false" outlineLevel="0" collapsed="false">
      <c r="F189" s="3"/>
      <c r="G189" s="3"/>
      <c r="U189" s="1" t="n">
        <f aca="false">U188/2</f>
        <v>6</v>
      </c>
      <c r="V189" s="1" t="n">
        <f aca="false">V188/2</f>
        <v>6</v>
      </c>
    </row>
    <row r="190" s="1" customFormat="true" ht="16.5" hidden="false" customHeight="true" outlineLevel="0" collapsed="false">
      <c r="C190" s="29" t="s">
        <v>67</v>
      </c>
      <c r="D190" s="32" t="s">
        <v>68</v>
      </c>
      <c r="E190" s="32"/>
      <c r="F190" s="32"/>
      <c r="G190" s="32"/>
      <c r="H190" s="33" t="s">
        <v>8</v>
      </c>
      <c r="I190" s="9" t="s">
        <v>9</v>
      </c>
      <c r="J190" s="9" t="s">
        <v>10</v>
      </c>
      <c r="K190" s="9" t="s">
        <v>11</v>
      </c>
      <c r="L190" s="9" t="s">
        <v>12</v>
      </c>
      <c r="M190" s="9" t="s">
        <v>13</v>
      </c>
      <c r="N190" s="9" t="s">
        <v>14</v>
      </c>
      <c r="O190" s="9" t="s">
        <v>15</v>
      </c>
      <c r="P190" s="9" t="s">
        <v>16</v>
      </c>
      <c r="Q190" s="9" t="s">
        <v>17</v>
      </c>
      <c r="R190" s="9" t="s">
        <v>18</v>
      </c>
      <c r="S190" s="9" t="s">
        <v>19</v>
      </c>
      <c r="T190" s="9" t="s">
        <v>20</v>
      </c>
      <c r="U190" s="9" t="s">
        <v>24</v>
      </c>
      <c r="V190" s="9" t="s">
        <v>25</v>
      </c>
      <c r="W190" s="9" t="s">
        <v>26</v>
      </c>
      <c r="X190" s="9" t="s">
        <v>27</v>
      </c>
      <c r="Y190" s="9" t="s">
        <v>28</v>
      </c>
      <c r="Z190" s="9" t="s">
        <v>29</v>
      </c>
      <c r="AA190" s="9" t="s">
        <v>30</v>
      </c>
      <c r="AB190" s="9" t="s">
        <v>31</v>
      </c>
    </row>
    <row r="191" s="1" customFormat="true" ht="16.5" hidden="false" customHeight="false" outlineLevel="0" collapsed="false">
      <c r="D191" s="32"/>
      <c r="E191" s="32"/>
      <c r="F191" s="32"/>
      <c r="G191" s="32"/>
      <c r="H191" s="20" t="n">
        <f aca="false">H188</f>
        <v>2980</v>
      </c>
      <c r="I191" s="20" t="n">
        <f aca="false">I188+6</f>
        <v>14</v>
      </c>
      <c r="J191" s="20" t="n">
        <f aca="false">J188+6</f>
        <v>902</v>
      </c>
      <c r="K191" s="20" t="n">
        <f aca="false">K188+6</f>
        <v>1073</v>
      </c>
      <c r="L191" s="20" t="n">
        <f aca="false">L188+6</f>
        <v>19</v>
      </c>
      <c r="M191" s="20" t="n">
        <f aca="false">M188</f>
        <v>15</v>
      </c>
      <c r="N191" s="20" t="n">
        <f aca="false">N188</f>
        <v>0</v>
      </c>
      <c r="O191" s="20" t="n">
        <f aca="false">O188</f>
        <v>0</v>
      </c>
      <c r="P191" s="20" t="n">
        <f aca="false">P188</f>
        <v>0</v>
      </c>
      <c r="Q191" s="20" t="n">
        <f aca="false">Q188</f>
        <v>10</v>
      </c>
      <c r="R191" s="20" t="n">
        <f aca="false">R188</f>
        <v>191</v>
      </c>
      <c r="S191" s="20" t="n">
        <f aca="false">S188</f>
        <v>0</v>
      </c>
      <c r="T191" s="20" t="n">
        <f aca="false">T188</f>
        <v>0</v>
      </c>
      <c r="U191" s="20" t="n">
        <f aca="false">X188</f>
        <v>0</v>
      </c>
      <c r="V191" s="20" t="n">
        <f aca="false">Y188</f>
        <v>0</v>
      </c>
      <c r="W191" s="20" t="n">
        <f aca="false">Z188</f>
        <v>0</v>
      </c>
      <c r="X191" s="20" t="n">
        <f aca="false">AA188</f>
        <v>0</v>
      </c>
      <c r="Y191" s="20" t="n">
        <f aca="false">AB188</f>
        <v>0</v>
      </c>
      <c r="Z191" s="20" t="n">
        <f aca="false">AC188</f>
        <v>0</v>
      </c>
      <c r="AA191" s="20" t="n">
        <f aca="false">AD188</f>
        <v>52</v>
      </c>
      <c r="AB191" s="20" t="n">
        <f aca="false">SUM(I191:AA191)</f>
        <v>2276</v>
      </c>
    </row>
    <row r="192" s="1" customFormat="true" ht="16.5" hidden="false" customHeight="false" outlineLevel="0" collapsed="false">
      <c r="F192" s="3"/>
      <c r="G192" s="3"/>
    </row>
    <row r="193" s="1" customFormat="true" ht="30.75" hidden="false" customHeight="true" outlineLevel="0" collapsed="false">
      <c r="C193" s="29" t="s">
        <v>69</v>
      </c>
      <c r="D193" s="32" t="s">
        <v>70</v>
      </c>
      <c r="E193" s="32"/>
      <c r="F193" s="32"/>
      <c r="G193" s="32"/>
      <c r="H193" s="33" t="s">
        <v>8</v>
      </c>
      <c r="I193" s="34" t="s">
        <v>71</v>
      </c>
      <c r="J193" s="34"/>
      <c r="K193" s="34" t="s">
        <v>72</v>
      </c>
      <c r="L193" s="34"/>
      <c r="M193" s="9" t="s">
        <v>13</v>
      </c>
      <c r="N193" s="9" t="s">
        <v>14</v>
      </c>
      <c r="O193" s="9" t="s">
        <v>15</v>
      </c>
      <c r="P193" s="9" t="s">
        <v>16</v>
      </c>
      <c r="Q193" s="9" t="s">
        <v>17</v>
      </c>
      <c r="R193" s="9" t="s">
        <v>18</v>
      </c>
      <c r="S193" s="9" t="s">
        <v>19</v>
      </c>
      <c r="T193" s="9" t="s">
        <v>20</v>
      </c>
      <c r="U193" s="9" t="s">
        <v>24</v>
      </c>
      <c r="V193" s="9" t="s">
        <v>25</v>
      </c>
      <c r="W193" s="9" t="s">
        <v>26</v>
      </c>
      <c r="X193" s="9" t="s">
        <v>27</v>
      </c>
      <c r="Y193" s="9" t="s">
        <v>28</v>
      </c>
      <c r="Z193" s="9" t="s">
        <v>29</v>
      </c>
      <c r="AA193" s="9" t="s">
        <v>30</v>
      </c>
      <c r="AB193" s="9" t="s">
        <v>31</v>
      </c>
    </row>
    <row r="194" s="1" customFormat="true" ht="16.5" hidden="false" customHeight="false" outlineLevel="0" collapsed="false">
      <c r="D194" s="32"/>
      <c r="E194" s="32"/>
      <c r="F194" s="32"/>
      <c r="G194" s="32"/>
      <c r="H194" s="20" t="n">
        <f aca="false">H188</f>
        <v>2980</v>
      </c>
      <c r="I194" s="35" t="n">
        <f aca="false">I191+K191</f>
        <v>1087</v>
      </c>
      <c r="J194" s="35"/>
      <c r="K194" s="35" t="n">
        <f aca="false">J191+L191</f>
        <v>921</v>
      </c>
      <c r="L194" s="35"/>
      <c r="M194" s="20" t="n">
        <f aca="false">M191</f>
        <v>15</v>
      </c>
      <c r="N194" s="20" t="s">
        <v>148</v>
      </c>
      <c r="O194" s="20" t="s">
        <v>148</v>
      </c>
      <c r="P194" s="20" t="s">
        <v>148</v>
      </c>
      <c r="Q194" s="20" t="n">
        <f aca="false">Q191</f>
        <v>10</v>
      </c>
      <c r="R194" s="20" t="n">
        <f aca="false">R191</f>
        <v>191</v>
      </c>
      <c r="S194" s="20" t="s">
        <v>148</v>
      </c>
      <c r="T194" s="20" t="s">
        <v>148</v>
      </c>
      <c r="U194" s="20" t="s">
        <v>148</v>
      </c>
      <c r="V194" s="20" t="s">
        <v>148</v>
      </c>
      <c r="W194" s="20" t="s">
        <v>148</v>
      </c>
      <c r="X194" s="20" t="s">
        <v>148</v>
      </c>
      <c r="Y194" s="20" t="s">
        <v>148</v>
      </c>
      <c r="Z194" s="20" t="n">
        <f aca="false">Z191</f>
        <v>0</v>
      </c>
      <c r="AA194" s="20" t="n">
        <f aca="false">AA191</f>
        <v>52</v>
      </c>
      <c r="AB194" s="20" t="n">
        <f aca="false">SUM(I194:AA194)</f>
        <v>2276</v>
      </c>
    </row>
    <row r="196" customFormat="false" ht="1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</row>
    <row r="197" s="1" customFormat="true" ht="16.5" hidden="false" customHeight="true" outlineLevel="0" collapsed="false">
      <c r="A197" s="11" t="n">
        <v>86</v>
      </c>
      <c r="B197" s="12" t="n">
        <v>22</v>
      </c>
      <c r="C197" s="416" t="n">
        <v>407</v>
      </c>
      <c r="D197" s="398" t="s">
        <v>702</v>
      </c>
      <c r="E197" s="398" t="s">
        <v>702</v>
      </c>
      <c r="F197" s="417" t="n">
        <v>1826</v>
      </c>
      <c r="G197" s="413" t="s">
        <v>33</v>
      </c>
      <c r="H197" s="12" t="n">
        <v>475</v>
      </c>
      <c r="I197" s="20" t="n">
        <v>0</v>
      </c>
      <c r="J197" s="20" t="n">
        <v>95</v>
      </c>
      <c r="K197" s="20" t="n">
        <v>0</v>
      </c>
      <c r="L197" s="20" t="n">
        <v>0</v>
      </c>
      <c r="M197" s="20" t="n">
        <v>158</v>
      </c>
      <c r="N197" s="20" t="n">
        <v>30</v>
      </c>
      <c r="O197" s="20" t="n">
        <v>77</v>
      </c>
      <c r="P197" s="20"/>
      <c r="Q197" s="20"/>
      <c r="R197" s="20" t="n">
        <v>5</v>
      </c>
      <c r="S197" s="20"/>
      <c r="T197" s="20"/>
      <c r="U197" s="38" t="n">
        <v>0</v>
      </c>
      <c r="V197" s="38" t="n">
        <v>0</v>
      </c>
      <c r="W197" s="38"/>
      <c r="X197" s="20"/>
      <c r="Y197" s="20"/>
      <c r="Z197" s="20"/>
      <c r="AA197" s="20"/>
      <c r="AB197" s="20"/>
      <c r="AC197" s="20" t="n">
        <v>0</v>
      </c>
      <c r="AD197" s="20" t="n">
        <v>12</v>
      </c>
      <c r="AE197" s="20" t="n">
        <f aca="false">SUM(I197:AD197)</f>
        <v>377</v>
      </c>
    </row>
    <row r="198" s="1" customFormat="true" ht="16.5" hidden="false" customHeight="true" outlineLevel="0" collapsed="false">
      <c r="A198" s="11" t="n">
        <v>87</v>
      </c>
      <c r="B198" s="12" t="n">
        <v>22</v>
      </c>
      <c r="C198" s="397" t="n">
        <v>407</v>
      </c>
      <c r="D198" s="398" t="s">
        <v>702</v>
      </c>
      <c r="E198" s="398" t="s">
        <v>702</v>
      </c>
      <c r="F198" s="412" t="n">
        <v>1826</v>
      </c>
      <c r="G198" s="415" t="s">
        <v>34</v>
      </c>
      <c r="H198" s="12" t="n">
        <v>475</v>
      </c>
      <c r="I198" s="20" t="n">
        <v>1</v>
      </c>
      <c r="J198" s="20" t="n">
        <v>72</v>
      </c>
      <c r="K198" s="20" t="n">
        <v>1</v>
      </c>
      <c r="L198" s="20" t="n">
        <v>2</v>
      </c>
      <c r="M198" s="20" t="n">
        <v>174</v>
      </c>
      <c r="N198" s="20" t="n">
        <v>37</v>
      </c>
      <c r="O198" s="20" t="n">
        <v>63</v>
      </c>
      <c r="P198" s="20"/>
      <c r="Q198" s="20"/>
      <c r="R198" s="20" t="n">
        <v>3</v>
      </c>
      <c r="S198" s="20"/>
      <c r="T198" s="20"/>
      <c r="U198" s="38" t="n">
        <v>0</v>
      </c>
      <c r="V198" s="38" t="n">
        <v>1</v>
      </c>
      <c r="W198" s="38"/>
      <c r="X198" s="20"/>
      <c r="Y198" s="20"/>
      <c r="Z198" s="20"/>
      <c r="AA198" s="20"/>
      <c r="AB198" s="20"/>
      <c r="AC198" s="20" t="n">
        <v>0</v>
      </c>
      <c r="AD198" s="20" t="n">
        <v>6</v>
      </c>
      <c r="AE198" s="20" t="n">
        <f aca="false">SUM(I198:AD198)</f>
        <v>360</v>
      </c>
    </row>
    <row r="199" s="1" customFormat="true" ht="16.5" hidden="false" customHeight="false" outlineLevel="0" collapsed="false">
      <c r="C199" s="29" t="s">
        <v>65</v>
      </c>
      <c r="D199" s="30" t="s">
        <v>66</v>
      </c>
      <c r="E199" s="30"/>
      <c r="F199" s="30"/>
      <c r="G199" s="30"/>
      <c r="H199" s="31" t="n">
        <f aca="false">SUM(H197:H198)</f>
        <v>950</v>
      </c>
      <c r="I199" s="31" t="n">
        <f aca="false">SUM(I197:I198)</f>
        <v>1</v>
      </c>
      <c r="J199" s="31" t="n">
        <f aca="false">SUM(J197:J198)</f>
        <v>167</v>
      </c>
      <c r="K199" s="31" t="n">
        <f aca="false">SUM(K197:K198)</f>
        <v>1</v>
      </c>
      <c r="L199" s="31" t="n">
        <f aca="false">SUM(L197:L198)</f>
        <v>2</v>
      </c>
      <c r="M199" s="31" t="n">
        <f aca="false">SUM(M197:M198)</f>
        <v>332</v>
      </c>
      <c r="N199" s="31" t="n">
        <f aca="false">SUM(N197:N198)</f>
        <v>67</v>
      </c>
      <c r="O199" s="31" t="n">
        <f aca="false">SUM(O197:O198)</f>
        <v>140</v>
      </c>
      <c r="P199" s="31" t="n">
        <f aca="false">SUM(P197:P198)</f>
        <v>0</v>
      </c>
      <c r="Q199" s="31" t="n">
        <f aca="false">SUM(Q197:Q198)</f>
        <v>0</v>
      </c>
      <c r="R199" s="31" t="n">
        <f aca="false">SUM(R197:R198)</f>
        <v>8</v>
      </c>
      <c r="S199" s="31" t="n">
        <f aca="false">SUM(S197:S198)</f>
        <v>0</v>
      </c>
      <c r="T199" s="31" t="n">
        <f aca="false">SUM(T197:T198)</f>
        <v>0</v>
      </c>
      <c r="U199" s="31" t="n">
        <f aca="false">SUM(U197:U198)</f>
        <v>0</v>
      </c>
      <c r="V199" s="31" t="n">
        <f aca="false">SUM(V197:V198)</f>
        <v>1</v>
      </c>
      <c r="W199" s="31" t="n">
        <f aca="false">SUM(W197:W198)</f>
        <v>0</v>
      </c>
      <c r="X199" s="31" t="n">
        <f aca="false">SUM(X197:X198)</f>
        <v>0</v>
      </c>
      <c r="Y199" s="31" t="n">
        <f aca="false">SUM(Y197:Y198)</f>
        <v>0</v>
      </c>
      <c r="Z199" s="31" t="n">
        <f aca="false">SUM(Z197:Z198)</f>
        <v>0</v>
      </c>
      <c r="AA199" s="31" t="n">
        <f aca="false">SUM(AA197:AA198)</f>
        <v>0</v>
      </c>
      <c r="AB199" s="31" t="n">
        <f aca="false">SUM(AB197:AB198)</f>
        <v>0</v>
      </c>
      <c r="AC199" s="31" t="n">
        <f aca="false">SUM(AC197:AC198)</f>
        <v>0</v>
      </c>
      <c r="AD199" s="31" t="n">
        <f aca="false">SUM(AD197:AD198)</f>
        <v>18</v>
      </c>
      <c r="AE199" s="31" t="n">
        <f aca="false">SUM(AE197:AE198)</f>
        <v>737</v>
      </c>
    </row>
    <row r="200" s="1" customFormat="true" ht="16.5" hidden="false" customHeight="false" outlineLevel="0" collapsed="false">
      <c r="F200" s="3"/>
      <c r="G200" s="3"/>
      <c r="U200" s="1" t="n">
        <f aca="false">U199/2</f>
        <v>0</v>
      </c>
      <c r="V200" s="1" t="n">
        <f aca="false">V199/2</f>
        <v>0.5</v>
      </c>
    </row>
    <row r="201" s="1" customFormat="true" ht="16.5" hidden="false" customHeight="true" outlineLevel="0" collapsed="false">
      <c r="C201" s="29" t="s">
        <v>67</v>
      </c>
      <c r="D201" s="32" t="s">
        <v>68</v>
      </c>
      <c r="E201" s="32"/>
      <c r="F201" s="32"/>
      <c r="G201" s="32"/>
      <c r="H201" s="33" t="s">
        <v>8</v>
      </c>
      <c r="I201" s="9" t="s">
        <v>9</v>
      </c>
      <c r="J201" s="9" t="s">
        <v>10</v>
      </c>
      <c r="K201" s="9" t="s">
        <v>11</v>
      </c>
      <c r="L201" s="9" t="s">
        <v>12</v>
      </c>
      <c r="M201" s="9" t="s">
        <v>13</v>
      </c>
      <c r="N201" s="9" t="s">
        <v>14</v>
      </c>
      <c r="O201" s="9" t="s">
        <v>15</v>
      </c>
      <c r="P201" s="9" t="s">
        <v>16</v>
      </c>
      <c r="Q201" s="9" t="s">
        <v>17</v>
      </c>
      <c r="R201" s="9" t="s">
        <v>18</v>
      </c>
      <c r="S201" s="9" t="s">
        <v>19</v>
      </c>
      <c r="T201" s="9" t="s">
        <v>20</v>
      </c>
      <c r="U201" s="9" t="s">
        <v>24</v>
      </c>
      <c r="V201" s="9" t="s">
        <v>25</v>
      </c>
      <c r="W201" s="9" t="s">
        <v>26</v>
      </c>
      <c r="X201" s="9" t="s">
        <v>27</v>
      </c>
      <c r="Y201" s="9" t="s">
        <v>28</v>
      </c>
      <c r="Z201" s="9" t="s">
        <v>29</v>
      </c>
      <c r="AA201" s="9" t="s">
        <v>30</v>
      </c>
      <c r="AB201" s="9" t="s">
        <v>31</v>
      </c>
    </row>
    <row r="202" s="1" customFormat="true" ht="16.5" hidden="false" customHeight="false" outlineLevel="0" collapsed="false">
      <c r="D202" s="32"/>
      <c r="E202" s="32"/>
      <c r="F202" s="32"/>
      <c r="G202" s="32"/>
      <c r="H202" s="20" t="n">
        <f aca="false">H199</f>
        <v>950</v>
      </c>
      <c r="I202" s="20" t="n">
        <f aca="false">I199</f>
        <v>1</v>
      </c>
      <c r="J202" s="20" t="n">
        <f aca="false">J199+1</f>
        <v>168</v>
      </c>
      <c r="K202" s="20" t="n">
        <f aca="false">K199</f>
        <v>1</v>
      </c>
      <c r="L202" s="20" t="n">
        <f aca="false">L199</f>
        <v>2</v>
      </c>
      <c r="M202" s="20" t="n">
        <f aca="false">M199</f>
        <v>332</v>
      </c>
      <c r="N202" s="20" t="n">
        <f aca="false">N199</f>
        <v>67</v>
      </c>
      <c r="O202" s="20" t="n">
        <f aca="false">O199</f>
        <v>140</v>
      </c>
      <c r="P202" s="20" t="n">
        <f aca="false">P199</f>
        <v>0</v>
      </c>
      <c r="Q202" s="20" t="n">
        <f aca="false">Q199</f>
        <v>0</v>
      </c>
      <c r="R202" s="20" t="n">
        <f aca="false">R199</f>
        <v>8</v>
      </c>
      <c r="S202" s="20" t="n">
        <f aca="false">S199</f>
        <v>0</v>
      </c>
      <c r="T202" s="20" t="n">
        <f aca="false">T199</f>
        <v>0</v>
      </c>
      <c r="U202" s="20" t="n">
        <f aca="false">X199</f>
        <v>0</v>
      </c>
      <c r="V202" s="20" t="n">
        <f aca="false">Y199</f>
        <v>0</v>
      </c>
      <c r="W202" s="20" t="n">
        <f aca="false">Z199</f>
        <v>0</v>
      </c>
      <c r="X202" s="20" t="n">
        <f aca="false">AA199</f>
        <v>0</v>
      </c>
      <c r="Y202" s="20" t="n">
        <f aca="false">AB199</f>
        <v>0</v>
      </c>
      <c r="Z202" s="20" t="n">
        <f aca="false">AC199</f>
        <v>0</v>
      </c>
      <c r="AA202" s="20" t="n">
        <f aca="false">AD199</f>
        <v>18</v>
      </c>
      <c r="AB202" s="20" t="n">
        <f aca="false">SUM(I202:AA202)</f>
        <v>737</v>
      </c>
    </row>
    <row r="203" s="1" customFormat="true" ht="16.5" hidden="false" customHeight="false" outlineLevel="0" collapsed="false">
      <c r="F203" s="3"/>
      <c r="G203" s="3"/>
    </row>
    <row r="204" s="1" customFormat="true" ht="30.75" hidden="false" customHeight="true" outlineLevel="0" collapsed="false">
      <c r="C204" s="29" t="s">
        <v>69</v>
      </c>
      <c r="D204" s="32" t="s">
        <v>70</v>
      </c>
      <c r="E204" s="32"/>
      <c r="F204" s="32"/>
      <c r="G204" s="32"/>
      <c r="H204" s="33" t="s">
        <v>8</v>
      </c>
      <c r="I204" s="34" t="s">
        <v>71</v>
      </c>
      <c r="J204" s="34"/>
      <c r="K204" s="34" t="s">
        <v>72</v>
      </c>
      <c r="L204" s="34"/>
      <c r="M204" s="9" t="s">
        <v>13</v>
      </c>
      <c r="N204" s="9" t="s">
        <v>14</v>
      </c>
      <c r="O204" s="9" t="s">
        <v>15</v>
      </c>
      <c r="P204" s="9" t="s">
        <v>16</v>
      </c>
      <c r="Q204" s="9" t="s">
        <v>17</v>
      </c>
      <c r="R204" s="9" t="s">
        <v>18</v>
      </c>
      <c r="S204" s="9" t="s">
        <v>19</v>
      </c>
      <c r="T204" s="9" t="s">
        <v>20</v>
      </c>
      <c r="U204" s="9" t="s">
        <v>24</v>
      </c>
      <c r="V204" s="9" t="s">
        <v>25</v>
      </c>
      <c r="W204" s="9" t="s">
        <v>26</v>
      </c>
      <c r="X204" s="9" t="s">
        <v>27</v>
      </c>
      <c r="Y204" s="9" t="s">
        <v>28</v>
      </c>
      <c r="Z204" s="9" t="s">
        <v>29</v>
      </c>
      <c r="AA204" s="9" t="s">
        <v>30</v>
      </c>
      <c r="AB204" s="9" t="s">
        <v>31</v>
      </c>
    </row>
    <row r="205" s="1" customFormat="true" ht="16.5" hidden="false" customHeight="false" outlineLevel="0" collapsed="false">
      <c r="D205" s="32"/>
      <c r="E205" s="32"/>
      <c r="F205" s="32"/>
      <c r="G205" s="32"/>
      <c r="H205" s="20" t="n">
        <f aca="false">H199</f>
        <v>950</v>
      </c>
      <c r="I205" s="35" t="n">
        <f aca="false">I202+K202</f>
        <v>2</v>
      </c>
      <c r="J205" s="35"/>
      <c r="K205" s="35" t="n">
        <f aca="false">J202+L202</f>
        <v>170</v>
      </c>
      <c r="L205" s="35"/>
      <c r="M205" s="20" t="n">
        <f aca="false">M202</f>
        <v>332</v>
      </c>
      <c r="N205" s="20" t="n">
        <f aca="false">N202</f>
        <v>67</v>
      </c>
      <c r="O205" s="20" t="n">
        <f aca="false">O202</f>
        <v>140</v>
      </c>
      <c r="P205" s="20" t="s">
        <v>148</v>
      </c>
      <c r="Q205" s="20" t="s">
        <v>148</v>
      </c>
      <c r="R205" s="20" t="n">
        <f aca="false">R202</f>
        <v>8</v>
      </c>
      <c r="S205" s="20" t="s">
        <v>148</v>
      </c>
      <c r="T205" s="20" t="s">
        <v>148</v>
      </c>
      <c r="U205" s="20" t="s">
        <v>148</v>
      </c>
      <c r="V205" s="20" t="s">
        <v>148</v>
      </c>
      <c r="W205" s="20" t="s">
        <v>148</v>
      </c>
      <c r="X205" s="20" t="s">
        <v>148</v>
      </c>
      <c r="Y205" s="20" t="s">
        <v>148</v>
      </c>
      <c r="Z205" s="20" t="n">
        <f aca="false">Z202</f>
        <v>0</v>
      </c>
      <c r="AA205" s="20" t="n">
        <f aca="false">AA202</f>
        <v>18</v>
      </c>
      <c r="AB205" s="20" t="n">
        <f aca="false">SUM(I205:AA205)</f>
        <v>737</v>
      </c>
    </row>
    <row r="207" customFormat="false" ht="1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</row>
    <row r="208" s="1" customFormat="true" ht="16.5" hidden="false" customHeight="true" outlineLevel="0" collapsed="false">
      <c r="A208" s="11" t="n">
        <v>88</v>
      </c>
      <c r="B208" s="12" t="n">
        <v>22</v>
      </c>
      <c r="C208" s="397" t="n">
        <v>415</v>
      </c>
      <c r="D208" s="398" t="s">
        <v>703</v>
      </c>
      <c r="E208" s="398" t="s">
        <v>703</v>
      </c>
      <c r="F208" s="412" t="n">
        <v>1851</v>
      </c>
      <c r="G208" s="415" t="s">
        <v>33</v>
      </c>
      <c r="H208" s="12" t="n">
        <v>591</v>
      </c>
      <c r="I208" s="20" t="n">
        <v>1</v>
      </c>
      <c r="J208" s="20" t="n">
        <v>145</v>
      </c>
      <c r="K208" s="20" t="n">
        <v>139</v>
      </c>
      <c r="L208" s="20" t="n">
        <v>5</v>
      </c>
      <c r="M208" s="20" t="n">
        <v>125</v>
      </c>
      <c r="N208" s="20"/>
      <c r="O208" s="20"/>
      <c r="P208" s="20" t="n">
        <v>2</v>
      </c>
      <c r="Q208" s="20"/>
      <c r="R208" s="20" t="n">
        <v>26</v>
      </c>
      <c r="S208" s="20"/>
      <c r="T208" s="20"/>
      <c r="U208" s="38" t="n">
        <v>4</v>
      </c>
      <c r="V208" s="38" t="n">
        <v>6</v>
      </c>
      <c r="W208" s="38"/>
      <c r="X208" s="20"/>
      <c r="Y208" s="20"/>
      <c r="Z208" s="20"/>
      <c r="AA208" s="20"/>
      <c r="AB208" s="20"/>
      <c r="AC208" s="20" t="n">
        <v>0</v>
      </c>
      <c r="AD208" s="20" t="n">
        <v>14</v>
      </c>
      <c r="AE208" s="20" t="n">
        <f aca="false">SUM(I208:AD208)</f>
        <v>467</v>
      </c>
    </row>
    <row r="209" s="1" customFormat="true" ht="16.5" hidden="false" customHeight="true" outlineLevel="0" collapsed="false">
      <c r="A209" s="11" t="n">
        <v>89</v>
      </c>
      <c r="B209" s="12" t="n">
        <v>22</v>
      </c>
      <c r="C209" s="403" t="n">
        <v>415</v>
      </c>
      <c r="D209" s="398" t="s">
        <v>703</v>
      </c>
      <c r="E209" s="404" t="s">
        <v>703</v>
      </c>
      <c r="F209" s="414" t="n">
        <v>1851</v>
      </c>
      <c r="G209" s="430" t="s">
        <v>34</v>
      </c>
      <c r="H209" s="12" t="n">
        <v>591</v>
      </c>
      <c r="I209" s="20" t="n">
        <v>4</v>
      </c>
      <c r="J209" s="20" t="n">
        <v>169</v>
      </c>
      <c r="K209" s="20" t="n">
        <v>118</v>
      </c>
      <c r="L209" s="20" t="n">
        <v>2</v>
      </c>
      <c r="M209" s="20" t="n">
        <v>96</v>
      </c>
      <c r="N209" s="20"/>
      <c r="O209" s="20"/>
      <c r="P209" s="20" t="n">
        <v>7</v>
      </c>
      <c r="Q209" s="20"/>
      <c r="R209" s="20" t="n">
        <v>35</v>
      </c>
      <c r="S209" s="20"/>
      <c r="T209" s="20"/>
      <c r="U209" s="38" t="n">
        <v>2</v>
      </c>
      <c r="V209" s="38" t="n">
        <v>3</v>
      </c>
      <c r="W209" s="38"/>
      <c r="X209" s="20"/>
      <c r="Y209" s="20"/>
      <c r="Z209" s="20"/>
      <c r="AA209" s="20"/>
      <c r="AB209" s="20"/>
      <c r="AC209" s="20" t="n">
        <v>0</v>
      </c>
      <c r="AD209" s="20" t="n">
        <v>15</v>
      </c>
      <c r="AE209" s="20" t="n">
        <f aca="false">SUM(I209:AD209)</f>
        <v>451</v>
      </c>
    </row>
    <row r="210" s="1" customFormat="true" ht="16.5" hidden="false" customHeight="true" outlineLevel="0" collapsed="false">
      <c r="A210" s="11" t="n">
        <v>90</v>
      </c>
      <c r="B210" s="12" t="n">
        <v>22</v>
      </c>
      <c r="C210" s="397" t="n">
        <v>415</v>
      </c>
      <c r="D210" s="398" t="s">
        <v>703</v>
      </c>
      <c r="E210" s="398" t="s">
        <v>703</v>
      </c>
      <c r="F210" s="417" t="n">
        <v>1851</v>
      </c>
      <c r="G210" s="413" t="s">
        <v>35</v>
      </c>
      <c r="H210" s="12" t="n">
        <v>591</v>
      </c>
      <c r="I210" s="20" t="n">
        <v>0</v>
      </c>
      <c r="J210" s="20" t="n">
        <v>178</v>
      </c>
      <c r="K210" s="20" t="n">
        <v>133</v>
      </c>
      <c r="L210" s="20" t="n">
        <v>1</v>
      </c>
      <c r="M210" s="20" t="n">
        <v>115</v>
      </c>
      <c r="N210" s="20"/>
      <c r="O210" s="20"/>
      <c r="P210" s="20" t="n">
        <v>2</v>
      </c>
      <c r="Q210" s="20"/>
      <c r="R210" s="20" t="n">
        <v>28</v>
      </c>
      <c r="S210" s="20"/>
      <c r="T210" s="20"/>
      <c r="U210" s="38" t="n">
        <v>1</v>
      </c>
      <c r="V210" s="38" t="n">
        <v>5</v>
      </c>
      <c r="W210" s="38"/>
      <c r="X210" s="20"/>
      <c r="Y210" s="20"/>
      <c r="Z210" s="20"/>
      <c r="AA210" s="20"/>
      <c r="AB210" s="20"/>
      <c r="AC210" s="20" t="n">
        <v>0</v>
      </c>
      <c r="AD210" s="20" t="n">
        <v>7</v>
      </c>
      <c r="AE210" s="20" t="n">
        <f aca="false">SUM(I210:AD210)</f>
        <v>470</v>
      </c>
    </row>
    <row r="211" s="1" customFormat="true" ht="16.5" hidden="false" customHeight="true" outlineLevel="0" collapsed="false">
      <c r="A211" s="11" t="n">
        <v>91</v>
      </c>
      <c r="B211" s="12" t="n">
        <v>22</v>
      </c>
      <c r="C211" s="397" t="n">
        <v>415</v>
      </c>
      <c r="D211" s="398" t="s">
        <v>703</v>
      </c>
      <c r="E211" s="398" t="s">
        <v>704</v>
      </c>
      <c r="F211" s="412" t="n">
        <v>1851</v>
      </c>
      <c r="G211" s="413" t="s">
        <v>62</v>
      </c>
      <c r="H211" s="12" t="n">
        <v>234</v>
      </c>
      <c r="I211" s="20" t="n">
        <v>2</v>
      </c>
      <c r="J211" s="20" t="n">
        <v>112</v>
      </c>
      <c r="K211" s="20" t="n">
        <v>39</v>
      </c>
      <c r="L211" s="20" t="n">
        <v>2</v>
      </c>
      <c r="M211" s="20" t="n">
        <v>3</v>
      </c>
      <c r="N211" s="20"/>
      <c r="O211" s="20"/>
      <c r="P211" s="20" t="n">
        <v>0</v>
      </c>
      <c r="Q211" s="20"/>
      <c r="R211" s="20" t="n">
        <v>18</v>
      </c>
      <c r="S211" s="20"/>
      <c r="T211" s="20"/>
      <c r="U211" s="38" t="n">
        <v>0</v>
      </c>
      <c r="V211" s="38" t="n">
        <v>2</v>
      </c>
      <c r="W211" s="38"/>
      <c r="X211" s="20"/>
      <c r="Y211" s="20"/>
      <c r="Z211" s="20"/>
      <c r="AA211" s="20"/>
      <c r="AB211" s="20"/>
      <c r="AC211" s="20" t="n">
        <v>0</v>
      </c>
      <c r="AD211" s="20" t="n">
        <v>3</v>
      </c>
      <c r="AE211" s="20" t="n">
        <f aca="false">SUM(I211:AD211)</f>
        <v>181</v>
      </c>
    </row>
    <row r="212" s="1" customFormat="true" ht="16.5" hidden="false" customHeight="true" outlineLevel="0" collapsed="false">
      <c r="A212" s="11" t="n">
        <v>92</v>
      </c>
      <c r="B212" s="12" t="n">
        <v>22</v>
      </c>
      <c r="C212" s="397" t="n">
        <v>415</v>
      </c>
      <c r="D212" s="398" t="s">
        <v>703</v>
      </c>
      <c r="E212" s="398" t="s">
        <v>703</v>
      </c>
      <c r="F212" s="412" t="n">
        <v>1852</v>
      </c>
      <c r="G212" s="415" t="s">
        <v>33</v>
      </c>
      <c r="H212" s="12" t="n">
        <v>659</v>
      </c>
      <c r="I212" s="20" t="n">
        <v>4</v>
      </c>
      <c r="J212" s="20" t="n">
        <v>137</v>
      </c>
      <c r="K212" s="20" t="n">
        <v>185</v>
      </c>
      <c r="L212" s="20" t="n">
        <v>2</v>
      </c>
      <c r="M212" s="20" t="n">
        <v>112</v>
      </c>
      <c r="N212" s="20"/>
      <c r="O212" s="20"/>
      <c r="P212" s="20" t="n">
        <v>3</v>
      </c>
      <c r="Q212" s="20"/>
      <c r="R212" s="20" t="n">
        <v>50</v>
      </c>
      <c r="S212" s="20"/>
      <c r="T212" s="20"/>
      <c r="U212" s="38" t="n">
        <v>3</v>
      </c>
      <c r="V212" s="38" t="n">
        <v>3</v>
      </c>
      <c r="W212" s="38"/>
      <c r="X212" s="20"/>
      <c r="Y212" s="20"/>
      <c r="Z212" s="20"/>
      <c r="AA212" s="20"/>
      <c r="AB212" s="20"/>
      <c r="AC212" s="20" t="n">
        <v>0</v>
      </c>
      <c r="AD212" s="20" t="n">
        <v>7</v>
      </c>
      <c r="AE212" s="20" t="n">
        <f aca="false">SUM(I212:AD212)</f>
        <v>506</v>
      </c>
    </row>
    <row r="213" s="1" customFormat="true" ht="16.5" hidden="false" customHeight="true" outlineLevel="0" collapsed="false">
      <c r="A213" s="11" t="n">
        <v>93</v>
      </c>
      <c r="B213" s="12" t="n">
        <v>22</v>
      </c>
      <c r="C213" s="397" t="n">
        <v>415</v>
      </c>
      <c r="D213" s="398" t="s">
        <v>703</v>
      </c>
      <c r="E213" s="398" t="s">
        <v>703</v>
      </c>
      <c r="F213" s="412" t="n">
        <v>1852</v>
      </c>
      <c r="G213" s="413" t="s">
        <v>34</v>
      </c>
      <c r="H213" s="12" t="n">
        <v>659</v>
      </c>
      <c r="I213" s="20" t="n">
        <v>4</v>
      </c>
      <c r="J213" s="20" t="n">
        <v>133</v>
      </c>
      <c r="K213" s="20" t="n">
        <v>153</v>
      </c>
      <c r="L213" s="20" t="n">
        <v>2</v>
      </c>
      <c r="M213" s="20" t="n">
        <v>139</v>
      </c>
      <c r="N213" s="20"/>
      <c r="O213" s="20"/>
      <c r="P213" s="20" t="n">
        <v>3</v>
      </c>
      <c r="Q213" s="20"/>
      <c r="R213" s="20" t="n">
        <v>44</v>
      </c>
      <c r="S213" s="20"/>
      <c r="T213" s="20"/>
      <c r="U213" s="38" t="n">
        <v>1</v>
      </c>
      <c r="V213" s="38" t="n">
        <v>4</v>
      </c>
      <c r="W213" s="38"/>
      <c r="X213" s="20"/>
      <c r="Y213" s="20"/>
      <c r="Z213" s="20"/>
      <c r="AA213" s="20"/>
      <c r="AB213" s="20"/>
      <c r="AC213" s="20" t="n">
        <v>0</v>
      </c>
      <c r="AD213" s="20" t="n">
        <v>7</v>
      </c>
      <c r="AE213" s="20" t="n">
        <f aca="false">SUM(I213:AD213)</f>
        <v>490</v>
      </c>
    </row>
    <row r="214" s="1" customFormat="true" ht="16.5" hidden="false" customHeight="true" outlineLevel="0" collapsed="false">
      <c r="A214" s="11" t="n">
        <v>94</v>
      </c>
      <c r="B214" s="12" t="n">
        <v>22</v>
      </c>
      <c r="C214" s="397" t="n">
        <v>415</v>
      </c>
      <c r="D214" s="398" t="s">
        <v>703</v>
      </c>
      <c r="E214" s="398" t="s">
        <v>703</v>
      </c>
      <c r="F214" s="412" t="n">
        <v>1852</v>
      </c>
      <c r="G214" s="415" t="s">
        <v>35</v>
      </c>
      <c r="H214" s="12" t="n">
        <v>659</v>
      </c>
      <c r="I214" s="20" t="n">
        <v>4</v>
      </c>
      <c r="J214" s="20" t="n">
        <v>170</v>
      </c>
      <c r="K214" s="20" t="n">
        <v>159</v>
      </c>
      <c r="L214" s="20" t="n">
        <v>0</v>
      </c>
      <c r="M214" s="20" t="n">
        <v>102</v>
      </c>
      <c r="N214" s="20"/>
      <c r="O214" s="20"/>
      <c r="P214" s="20" t="n">
        <v>3</v>
      </c>
      <c r="Q214" s="20"/>
      <c r="R214" s="20" t="n">
        <v>38</v>
      </c>
      <c r="S214" s="20"/>
      <c r="T214" s="20"/>
      <c r="U214" s="38" t="n">
        <v>2</v>
      </c>
      <c r="V214" s="38" t="n">
        <v>3</v>
      </c>
      <c r="W214" s="38"/>
      <c r="X214" s="20"/>
      <c r="Y214" s="20"/>
      <c r="Z214" s="20"/>
      <c r="AA214" s="20"/>
      <c r="AB214" s="20"/>
      <c r="AC214" s="20" t="n">
        <v>0</v>
      </c>
      <c r="AD214" s="20" t="n">
        <v>7</v>
      </c>
      <c r="AE214" s="20" t="n">
        <f aca="false">SUM(I214:AD214)</f>
        <v>488</v>
      </c>
    </row>
    <row r="215" s="1" customFormat="true" ht="16.5" hidden="false" customHeight="true" outlineLevel="0" collapsed="false">
      <c r="A215" s="11" t="n">
        <v>95</v>
      </c>
      <c r="B215" s="12" t="n">
        <v>22</v>
      </c>
      <c r="C215" s="397" t="n">
        <v>415</v>
      </c>
      <c r="D215" s="398" t="s">
        <v>703</v>
      </c>
      <c r="E215" s="398" t="s">
        <v>705</v>
      </c>
      <c r="F215" s="417" t="n">
        <v>1853</v>
      </c>
      <c r="G215" s="415" t="s">
        <v>33</v>
      </c>
      <c r="H215" s="12" t="n">
        <v>386</v>
      </c>
      <c r="I215" s="20" t="n">
        <v>2</v>
      </c>
      <c r="J215" s="20" t="n">
        <v>131</v>
      </c>
      <c r="K215" s="20" t="n">
        <v>90</v>
      </c>
      <c r="L215" s="20" t="n">
        <v>0</v>
      </c>
      <c r="M215" s="20" t="n">
        <v>13</v>
      </c>
      <c r="N215" s="20"/>
      <c r="O215" s="20"/>
      <c r="P215" s="20" t="n">
        <v>0</v>
      </c>
      <c r="Q215" s="20"/>
      <c r="R215" s="20" t="n">
        <v>31</v>
      </c>
      <c r="S215" s="20"/>
      <c r="T215" s="20"/>
      <c r="U215" s="38" t="n">
        <v>5</v>
      </c>
      <c r="V215" s="38" t="n">
        <v>2</v>
      </c>
      <c r="W215" s="38"/>
      <c r="X215" s="20"/>
      <c r="Y215" s="20"/>
      <c r="Z215" s="20"/>
      <c r="AA215" s="20"/>
      <c r="AB215" s="20"/>
      <c r="AC215" s="20" t="n">
        <v>0</v>
      </c>
      <c r="AD215" s="20" t="n">
        <v>5</v>
      </c>
      <c r="AE215" s="20" t="n">
        <f aca="false">SUM(I215:AD215)</f>
        <v>279</v>
      </c>
    </row>
    <row r="216" s="1" customFormat="true" ht="16.5" hidden="false" customHeight="true" outlineLevel="0" collapsed="false">
      <c r="A216" s="11" t="n">
        <v>96</v>
      </c>
      <c r="B216" s="12" t="n">
        <v>22</v>
      </c>
      <c r="C216" s="397" t="n">
        <v>415</v>
      </c>
      <c r="D216" s="398" t="s">
        <v>703</v>
      </c>
      <c r="E216" s="398" t="s">
        <v>706</v>
      </c>
      <c r="F216" s="412" t="n">
        <v>1853</v>
      </c>
      <c r="G216" s="413" t="s">
        <v>62</v>
      </c>
      <c r="H216" s="12" t="n">
        <v>743</v>
      </c>
      <c r="I216" s="20" t="n">
        <v>6</v>
      </c>
      <c r="J216" s="20" t="n">
        <v>177</v>
      </c>
      <c r="K216" s="20" t="n">
        <v>207</v>
      </c>
      <c r="L216" s="20" t="n">
        <v>2</v>
      </c>
      <c r="M216" s="20" t="n">
        <v>78</v>
      </c>
      <c r="N216" s="20"/>
      <c r="O216" s="20"/>
      <c r="P216" s="20" t="n">
        <v>2</v>
      </c>
      <c r="Q216" s="20"/>
      <c r="R216" s="20" t="n">
        <v>17</v>
      </c>
      <c r="S216" s="20"/>
      <c r="T216" s="20"/>
      <c r="U216" s="38" t="n">
        <v>0</v>
      </c>
      <c r="V216" s="38" t="n">
        <v>0</v>
      </c>
      <c r="W216" s="38"/>
      <c r="X216" s="20"/>
      <c r="Y216" s="20"/>
      <c r="Z216" s="20"/>
      <c r="AA216" s="20"/>
      <c r="AB216" s="20"/>
      <c r="AC216" s="20" t="n">
        <v>0</v>
      </c>
      <c r="AD216" s="20" t="n">
        <v>12</v>
      </c>
      <c r="AE216" s="20" t="n">
        <f aca="false">SUM(I216:AD216)</f>
        <v>501</v>
      </c>
    </row>
    <row r="217" s="1" customFormat="true" ht="16.5" hidden="false" customHeight="true" outlineLevel="0" collapsed="false">
      <c r="A217" s="11" t="n">
        <v>97</v>
      </c>
      <c r="B217" s="12" t="n">
        <v>22</v>
      </c>
      <c r="C217" s="397" t="n">
        <v>415</v>
      </c>
      <c r="D217" s="398" t="s">
        <v>703</v>
      </c>
      <c r="E217" s="398" t="s">
        <v>705</v>
      </c>
      <c r="F217" s="412" t="n">
        <v>1854</v>
      </c>
      <c r="G217" s="415" t="s">
        <v>33</v>
      </c>
      <c r="H217" s="12" t="n">
        <v>525</v>
      </c>
      <c r="I217" s="20" t="n">
        <v>2</v>
      </c>
      <c r="J217" s="20" t="n">
        <v>148</v>
      </c>
      <c r="K217" s="20" t="n">
        <v>148</v>
      </c>
      <c r="L217" s="20" t="n">
        <v>1</v>
      </c>
      <c r="M217" s="20" t="n">
        <v>26</v>
      </c>
      <c r="N217" s="20"/>
      <c r="O217" s="20"/>
      <c r="P217" s="20" t="n">
        <v>0</v>
      </c>
      <c r="Q217" s="20"/>
      <c r="R217" s="20" t="n">
        <v>16</v>
      </c>
      <c r="S217" s="20"/>
      <c r="T217" s="20"/>
      <c r="U217" s="38" t="n">
        <v>2</v>
      </c>
      <c r="V217" s="38" t="n">
        <v>1</v>
      </c>
      <c r="W217" s="38"/>
      <c r="X217" s="20"/>
      <c r="Y217" s="20"/>
      <c r="Z217" s="20"/>
      <c r="AA217" s="20"/>
      <c r="AB217" s="20"/>
      <c r="AC217" s="20" t="n">
        <v>0</v>
      </c>
      <c r="AD217" s="20" t="n">
        <v>12</v>
      </c>
      <c r="AE217" s="20" t="n">
        <f aca="false">SUM(I217:AD217)</f>
        <v>356</v>
      </c>
    </row>
    <row r="218" s="1" customFormat="true" ht="16.5" hidden="false" customHeight="true" outlineLevel="0" collapsed="false">
      <c r="A218" s="11" t="n">
        <v>98</v>
      </c>
      <c r="B218" s="12" t="n">
        <v>22</v>
      </c>
      <c r="C218" s="397" t="n">
        <v>415</v>
      </c>
      <c r="D218" s="409" t="s">
        <v>707</v>
      </c>
      <c r="E218" s="409" t="s">
        <v>708</v>
      </c>
      <c r="F218" s="418" t="n">
        <v>1854</v>
      </c>
      <c r="G218" s="431" t="s">
        <v>34</v>
      </c>
      <c r="H218" s="12" t="n">
        <v>524</v>
      </c>
      <c r="I218" s="20" t="n">
        <v>5</v>
      </c>
      <c r="J218" s="20" t="n">
        <v>148</v>
      </c>
      <c r="K218" s="20" t="n">
        <v>149</v>
      </c>
      <c r="L218" s="20" t="n">
        <v>0</v>
      </c>
      <c r="M218" s="20" t="n">
        <v>29</v>
      </c>
      <c r="N218" s="20"/>
      <c r="O218" s="20"/>
      <c r="P218" s="20" t="n">
        <v>2</v>
      </c>
      <c r="Q218" s="20"/>
      <c r="R218" s="20" t="n">
        <v>24</v>
      </c>
      <c r="S218" s="20"/>
      <c r="T218" s="20"/>
      <c r="U218" s="38" t="n">
        <v>4</v>
      </c>
      <c r="V218" s="38" t="n">
        <v>2</v>
      </c>
      <c r="W218" s="38"/>
      <c r="X218" s="20"/>
      <c r="Y218" s="20"/>
      <c r="Z218" s="20"/>
      <c r="AA218" s="20"/>
      <c r="AB218" s="20"/>
      <c r="AC218" s="20" t="n">
        <v>0</v>
      </c>
      <c r="AD218" s="20" t="n">
        <v>6</v>
      </c>
      <c r="AE218" s="20" t="n">
        <f aca="false">SUM(I218:AD218)</f>
        <v>369</v>
      </c>
    </row>
    <row r="219" s="1" customFormat="true" ht="16.5" hidden="false" customHeight="true" outlineLevel="0" collapsed="false">
      <c r="A219" s="11" t="n">
        <v>99</v>
      </c>
      <c r="B219" s="12" t="n">
        <v>22</v>
      </c>
      <c r="C219" s="397" t="n">
        <v>415</v>
      </c>
      <c r="D219" s="398" t="s">
        <v>703</v>
      </c>
      <c r="E219" s="398" t="s">
        <v>705</v>
      </c>
      <c r="F219" s="412" t="n">
        <v>1854</v>
      </c>
      <c r="G219" s="415" t="s">
        <v>35</v>
      </c>
      <c r="H219" s="12" t="n">
        <v>524</v>
      </c>
      <c r="I219" s="20" t="n">
        <v>1</v>
      </c>
      <c r="J219" s="20" t="n">
        <v>159</v>
      </c>
      <c r="K219" s="20" t="n">
        <v>156</v>
      </c>
      <c r="L219" s="20" t="n">
        <v>1</v>
      </c>
      <c r="M219" s="20" t="n">
        <v>28</v>
      </c>
      <c r="N219" s="20"/>
      <c r="O219" s="20"/>
      <c r="P219" s="20" t="n">
        <v>1</v>
      </c>
      <c r="Q219" s="20"/>
      <c r="R219" s="20" t="n">
        <v>19</v>
      </c>
      <c r="S219" s="20"/>
      <c r="T219" s="20"/>
      <c r="U219" s="38" t="n">
        <v>3</v>
      </c>
      <c r="V219" s="38" t="n">
        <v>1</v>
      </c>
      <c r="W219" s="38"/>
      <c r="X219" s="20"/>
      <c r="Y219" s="20"/>
      <c r="Z219" s="20"/>
      <c r="AA219" s="20"/>
      <c r="AB219" s="20"/>
      <c r="AC219" s="20" t="n">
        <v>0</v>
      </c>
      <c r="AD219" s="20" t="n">
        <v>8</v>
      </c>
      <c r="AE219" s="20" t="n">
        <f aca="false">SUM(I219:AD219)</f>
        <v>377</v>
      </c>
    </row>
    <row r="220" s="1" customFormat="true" ht="16.5" hidden="false" customHeight="true" outlineLevel="0" collapsed="false">
      <c r="A220" s="11" t="n">
        <v>100</v>
      </c>
      <c r="B220" s="12" t="n">
        <v>22</v>
      </c>
      <c r="C220" s="403" t="n">
        <v>415</v>
      </c>
      <c r="D220" s="398" t="s">
        <v>703</v>
      </c>
      <c r="E220" s="404" t="s">
        <v>709</v>
      </c>
      <c r="F220" s="414" t="n">
        <v>1855</v>
      </c>
      <c r="G220" s="427" t="s">
        <v>33</v>
      </c>
      <c r="H220" s="12" t="n">
        <v>526</v>
      </c>
      <c r="I220" s="20" t="n">
        <v>5</v>
      </c>
      <c r="J220" s="20" t="n">
        <v>141</v>
      </c>
      <c r="K220" s="20" t="n">
        <v>130</v>
      </c>
      <c r="L220" s="20" t="n">
        <v>4</v>
      </c>
      <c r="M220" s="20" t="n">
        <v>19</v>
      </c>
      <c r="N220" s="20"/>
      <c r="O220" s="20"/>
      <c r="P220" s="20" t="n">
        <v>3</v>
      </c>
      <c r="Q220" s="20"/>
      <c r="R220" s="20" t="n">
        <v>44</v>
      </c>
      <c r="S220" s="20"/>
      <c r="T220" s="20"/>
      <c r="U220" s="38" t="n">
        <v>1</v>
      </c>
      <c r="V220" s="38" t="n">
        <v>1</v>
      </c>
      <c r="W220" s="38"/>
      <c r="X220" s="20"/>
      <c r="Y220" s="20"/>
      <c r="Z220" s="20"/>
      <c r="AA220" s="20"/>
      <c r="AB220" s="20"/>
      <c r="AC220" s="20" t="n">
        <v>0</v>
      </c>
      <c r="AD220" s="20" t="n">
        <v>17</v>
      </c>
      <c r="AE220" s="20" t="n">
        <f aca="false">SUM(I220:AD220)</f>
        <v>365</v>
      </c>
    </row>
    <row r="221" s="1" customFormat="true" ht="16.5" hidden="false" customHeight="true" outlineLevel="0" collapsed="false">
      <c r="A221" s="11" t="n">
        <v>101</v>
      </c>
      <c r="B221" s="12" t="n">
        <v>22</v>
      </c>
      <c r="C221" s="397" t="n">
        <v>415</v>
      </c>
      <c r="D221" s="398" t="s">
        <v>703</v>
      </c>
      <c r="E221" s="398" t="s">
        <v>710</v>
      </c>
      <c r="F221" s="412" t="n">
        <v>1855</v>
      </c>
      <c r="G221" s="415" t="s">
        <v>34</v>
      </c>
      <c r="H221" s="12" t="n">
        <v>526</v>
      </c>
      <c r="I221" s="20" t="n">
        <v>0</v>
      </c>
      <c r="J221" s="20" t="n">
        <v>106</v>
      </c>
      <c r="K221" s="20" t="n">
        <v>132</v>
      </c>
      <c r="L221" s="20" t="n">
        <v>7</v>
      </c>
      <c r="M221" s="20" t="n">
        <v>24</v>
      </c>
      <c r="N221" s="20"/>
      <c r="O221" s="20"/>
      <c r="P221" s="20" t="n">
        <v>2</v>
      </c>
      <c r="Q221" s="20"/>
      <c r="R221" s="20" t="n">
        <v>35</v>
      </c>
      <c r="S221" s="20"/>
      <c r="T221" s="20"/>
      <c r="U221" s="38" t="n">
        <v>0</v>
      </c>
      <c r="V221" s="38" t="n">
        <v>5</v>
      </c>
      <c r="W221" s="38"/>
      <c r="X221" s="20"/>
      <c r="Y221" s="20"/>
      <c r="Z221" s="20"/>
      <c r="AA221" s="20"/>
      <c r="AB221" s="20"/>
      <c r="AC221" s="20" t="n">
        <v>0</v>
      </c>
      <c r="AD221" s="20" t="n">
        <v>18</v>
      </c>
      <c r="AE221" s="20" t="n">
        <f aca="false">SUM(I221:AD221)</f>
        <v>329</v>
      </c>
    </row>
    <row r="222" s="1" customFormat="true" ht="16.5" hidden="false" customHeight="true" outlineLevel="0" collapsed="false">
      <c r="A222" s="11" t="n">
        <v>102</v>
      </c>
      <c r="B222" s="12" t="n">
        <v>22</v>
      </c>
      <c r="C222" s="397" t="n">
        <v>415</v>
      </c>
      <c r="D222" s="398" t="s">
        <v>703</v>
      </c>
      <c r="E222" s="398" t="s">
        <v>658</v>
      </c>
      <c r="F222" s="412" t="n">
        <v>1855</v>
      </c>
      <c r="G222" s="413" t="s">
        <v>62</v>
      </c>
      <c r="H222" s="12" t="n">
        <v>207</v>
      </c>
      <c r="I222" s="20" t="n">
        <v>0</v>
      </c>
      <c r="J222" s="20" t="n">
        <v>76</v>
      </c>
      <c r="K222" s="20" t="n">
        <v>42</v>
      </c>
      <c r="L222" s="20" t="n">
        <v>1</v>
      </c>
      <c r="M222" s="20" t="n">
        <v>11</v>
      </c>
      <c r="N222" s="20"/>
      <c r="O222" s="20"/>
      <c r="P222" s="20" t="n">
        <v>0</v>
      </c>
      <c r="Q222" s="20"/>
      <c r="R222" s="20" t="n">
        <v>7</v>
      </c>
      <c r="S222" s="20"/>
      <c r="T222" s="20"/>
      <c r="U222" s="38" t="n">
        <v>0</v>
      </c>
      <c r="V222" s="38" t="n">
        <v>0</v>
      </c>
      <c r="W222" s="38"/>
      <c r="X222" s="20"/>
      <c r="Y222" s="20"/>
      <c r="Z222" s="20"/>
      <c r="AA222" s="20"/>
      <c r="AB222" s="20"/>
      <c r="AC222" s="20" t="n">
        <v>0</v>
      </c>
      <c r="AD222" s="20" t="n">
        <v>1</v>
      </c>
      <c r="AE222" s="20" t="n">
        <f aca="false">SUM(I222:AD222)</f>
        <v>138</v>
      </c>
    </row>
    <row r="223" s="1" customFormat="true" ht="16.5" hidden="false" customHeight="false" outlineLevel="0" collapsed="false">
      <c r="C223" s="29" t="s">
        <v>65</v>
      </c>
      <c r="D223" s="30" t="s">
        <v>66</v>
      </c>
      <c r="E223" s="30"/>
      <c r="F223" s="30"/>
      <c r="G223" s="30"/>
      <c r="H223" s="31" t="n">
        <f aca="false">SUM(H208:H222)</f>
        <v>7945</v>
      </c>
      <c r="I223" s="31" t="n">
        <f aca="false">SUM(I208:I222)</f>
        <v>40</v>
      </c>
      <c r="J223" s="31" t="n">
        <f aca="false">SUM(J208:J222)</f>
        <v>2130</v>
      </c>
      <c r="K223" s="31" t="n">
        <f aca="false">SUM(K208:K222)</f>
        <v>1980</v>
      </c>
      <c r="L223" s="31" t="n">
        <f aca="false">SUM(L208:L222)</f>
        <v>30</v>
      </c>
      <c r="M223" s="31" t="n">
        <f aca="false">SUM(M208:M222)</f>
        <v>920</v>
      </c>
      <c r="N223" s="31" t="n">
        <f aca="false">SUM(N208:N222)</f>
        <v>0</v>
      </c>
      <c r="O223" s="31" t="n">
        <f aca="false">SUM(O208:O222)</f>
        <v>0</v>
      </c>
      <c r="P223" s="31" t="n">
        <f aca="false">SUM(P208:P222)</f>
        <v>30</v>
      </c>
      <c r="Q223" s="31" t="n">
        <f aca="false">SUM(Q208:Q222)</f>
        <v>0</v>
      </c>
      <c r="R223" s="31" t="n">
        <f aca="false">SUM(R208:R222)</f>
        <v>432</v>
      </c>
      <c r="S223" s="31" t="n">
        <f aca="false">SUM(S208:S222)</f>
        <v>0</v>
      </c>
      <c r="T223" s="31" t="n">
        <f aca="false">SUM(T208:T222)</f>
        <v>0</v>
      </c>
      <c r="U223" s="31" t="n">
        <f aca="false">SUM(U208:U222)</f>
        <v>28</v>
      </c>
      <c r="V223" s="31" t="n">
        <f aca="false">SUM(V208:V222)</f>
        <v>38</v>
      </c>
      <c r="W223" s="31" t="n">
        <f aca="false">SUM(W208:W222)</f>
        <v>0</v>
      </c>
      <c r="X223" s="31" t="n">
        <f aca="false">SUM(X208:X222)</f>
        <v>0</v>
      </c>
      <c r="Y223" s="31" t="n">
        <f aca="false">SUM(Y208:Y222)</f>
        <v>0</v>
      </c>
      <c r="Z223" s="31" t="n">
        <f aca="false">SUM(Z208:Z222)</f>
        <v>0</v>
      </c>
      <c r="AA223" s="31" t="n">
        <f aca="false">SUM(AA208:AA222)</f>
        <v>0</v>
      </c>
      <c r="AB223" s="31" t="n">
        <f aca="false">SUM(AB208:AB222)</f>
        <v>0</v>
      </c>
      <c r="AC223" s="31" t="n">
        <f aca="false">SUM(AC208:AC222)</f>
        <v>0</v>
      </c>
      <c r="AD223" s="31" t="n">
        <f aca="false">SUM(AD208:AD222)</f>
        <v>139</v>
      </c>
      <c r="AE223" s="31" t="n">
        <f aca="false">SUM(AE208:AE222)</f>
        <v>5767</v>
      </c>
    </row>
    <row r="224" s="1" customFormat="true" ht="16.5" hidden="false" customHeight="false" outlineLevel="0" collapsed="false">
      <c r="B224" s="432"/>
      <c r="C224" s="433"/>
      <c r="D224" s="433"/>
      <c r="E224" s="433"/>
      <c r="F224" s="3"/>
      <c r="G224" s="3"/>
      <c r="U224" s="1" t="n">
        <f aca="false">U223/2</f>
        <v>14</v>
      </c>
      <c r="V224" s="1" t="n">
        <f aca="false">V223/2</f>
        <v>19</v>
      </c>
    </row>
    <row r="225" s="1" customFormat="true" ht="16.5" hidden="false" customHeight="true" outlineLevel="0" collapsed="false">
      <c r="C225" s="29" t="s">
        <v>67</v>
      </c>
      <c r="D225" s="32" t="s">
        <v>68</v>
      </c>
      <c r="E225" s="32"/>
      <c r="F225" s="32"/>
      <c r="G225" s="32"/>
      <c r="H225" s="33" t="s">
        <v>8</v>
      </c>
      <c r="I225" s="9" t="s">
        <v>9</v>
      </c>
      <c r="J225" s="9" t="s">
        <v>10</v>
      </c>
      <c r="K225" s="9" t="s">
        <v>11</v>
      </c>
      <c r="L225" s="9" t="s">
        <v>12</v>
      </c>
      <c r="M225" s="9" t="s">
        <v>13</v>
      </c>
      <c r="N225" s="9" t="s">
        <v>14</v>
      </c>
      <c r="O225" s="9" t="s">
        <v>15</v>
      </c>
      <c r="P225" s="9" t="s">
        <v>16</v>
      </c>
      <c r="Q225" s="9" t="s">
        <v>17</v>
      </c>
      <c r="R225" s="9" t="s">
        <v>18</v>
      </c>
      <c r="S225" s="9" t="s">
        <v>19</v>
      </c>
      <c r="T225" s="9" t="s">
        <v>20</v>
      </c>
      <c r="U225" s="9" t="s">
        <v>24</v>
      </c>
      <c r="V225" s="9" t="s">
        <v>25</v>
      </c>
      <c r="W225" s="9" t="s">
        <v>26</v>
      </c>
      <c r="X225" s="9" t="s">
        <v>27</v>
      </c>
      <c r="Y225" s="9" t="s">
        <v>28</v>
      </c>
      <c r="Z225" s="9" t="s">
        <v>29</v>
      </c>
      <c r="AA225" s="9" t="s">
        <v>30</v>
      </c>
      <c r="AB225" s="9" t="s">
        <v>31</v>
      </c>
    </row>
    <row r="226" s="1" customFormat="true" ht="16.5" hidden="false" customHeight="false" outlineLevel="0" collapsed="false">
      <c r="D226" s="32"/>
      <c r="E226" s="32"/>
      <c r="F226" s="32"/>
      <c r="G226" s="32"/>
      <c r="H226" s="20" t="n">
        <f aca="false">H223</f>
        <v>7945</v>
      </c>
      <c r="I226" s="20" t="n">
        <f aca="false">I223+14</f>
        <v>54</v>
      </c>
      <c r="J226" s="20" t="n">
        <f aca="false">J223+19</f>
        <v>2149</v>
      </c>
      <c r="K226" s="20" t="n">
        <f aca="false">K223+14</f>
        <v>1994</v>
      </c>
      <c r="L226" s="20" t="n">
        <f aca="false">L223+19</f>
        <v>49</v>
      </c>
      <c r="M226" s="20" t="n">
        <f aca="false">M223</f>
        <v>920</v>
      </c>
      <c r="N226" s="20" t="n">
        <f aca="false">N223</f>
        <v>0</v>
      </c>
      <c r="O226" s="20" t="n">
        <f aca="false">O223</f>
        <v>0</v>
      </c>
      <c r="P226" s="20" t="n">
        <f aca="false">P223</f>
        <v>30</v>
      </c>
      <c r="Q226" s="20" t="n">
        <f aca="false">Q223</f>
        <v>0</v>
      </c>
      <c r="R226" s="20" t="n">
        <f aca="false">R223</f>
        <v>432</v>
      </c>
      <c r="S226" s="20" t="n">
        <f aca="false">S223</f>
        <v>0</v>
      </c>
      <c r="T226" s="20" t="n">
        <f aca="false">T223</f>
        <v>0</v>
      </c>
      <c r="U226" s="20" t="n">
        <f aca="false">X223</f>
        <v>0</v>
      </c>
      <c r="V226" s="20" t="n">
        <f aca="false">Y223</f>
        <v>0</v>
      </c>
      <c r="W226" s="20" t="n">
        <f aca="false">Z223</f>
        <v>0</v>
      </c>
      <c r="X226" s="20" t="n">
        <f aca="false">AA223</f>
        <v>0</v>
      </c>
      <c r="Y226" s="20" t="n">
        <f aca="false">AB223</f>
        <v>0</v>
      </c>
      <c r="Z226" s="20" t="n">
        <f aca="false">AC223</f>
        <v>0</v>
      </c>
      <c r="AA226" s="20" t="n">
        <f aca="false">AD223</f>
        <v>139</v>
      </c>
      <c r="AB226" s="20" t="n">
        <f aca="false">SUM(I226:AA226)</f>
        <v>5767</v>
      </c>
    </row>
    <row r="227" s="1" customFormat="true" ht="16.5" hidden="false" customHeight="false" outlineLevel="0" collapsed="false">
      <c r="F227" s="3"/>
      <c r="G227" s="3"/>
    </row>
    <row r="228" s="1" customFormat="true" ht="30.75" hidden="false" customHeight="true" outlineLevel="0" collapsed="false">
      <c r="C228" s="29" t="s">
        <v>69</v>
      </c>
      <c r="D228" s="32" t="s">
        <v>70</v>
      </c>
      <c r="E228" s="32"/>
      <c r="F228" s="32"/>
      <c r="G228" s="32"/>
      <c r="H228" s="33" t="s">
        <v>8</v>
      </c>
      <c r="I228" s="34" t="s">
        <v>71</v>
      </c>
      <c r="J228" s="34"/>
      <c r="K228" s="34" t="s">
        <v>72</v>
      </c>
      <c r="L228" s="34"/>
      <c r="M228" s="9" t="s">
        <v>13</v>
      </c>
      <c r="N228" s="9" t="s">
        <v>14</v>
      </c>
      <c r="O228" s="9" t="s">
        <v>15</v>
      </c>
      <c r="P228" s="9" t="s">
        <v>16</v>
      </c>
      <c r="Q228" s="9" t="s">
        <v>17</v>
      </c>
      <c r="R228" s="9" t="s">
        <v>18</v>
      </c>
      <c r="S228" s="9" t="s">
        <v>19</v>
      </c>
      <c r="T228" s="9" t="s">
        <v>20</v>
      </c>
      <c r="U228" s="9" t="s">
        <v>24</v>
      </c>
      <c r="V228" s="9" t="s">
        <v>25</v>
      </c>
      <c r="W228" s="9" t="s">
        <v>26</v>
      </c>
      <c r="X228" s="9" t="s">
        <v>27</v>
      </c>
      <c r="Y228" s="9" t="s">
        <v>28</v>
      </c>
      <c r="Z228" s="9" t="s">
        <v>29</v>
      </c>
      <c r="AA228" s="9" t="s">
        <v>30</v>
      </c>
      <c r="AB228" s="9" t="s">
        <v>31</v>
      </c>
    </row>
    <row r="229" s="1" customFormat="true" ht="16.5" hidden="false" customHeight="false" outlineLevel="0" collapsed="false">
      <c r="D229" s="32"/>
      <c r="E229" s="32"/>
      <c r="F229" s="32"/>
      <c r="G229" s="32"/>
      <c r="H229" s="20" t="n">
        <f aca="false">H223</f>
        <v>7945</v>
      </c>
      <c r="I229" s="35" t="n">
        <f aca="false">I226+K226</f>
        <v>2048</v>
      </c>
      <c r="J229" s="35"/>
      <c r="K229" s="35" t="n">
        <f aca="false">J226+L226</f>
        <v>2198</v>
      </c>
      <c r="L229" s="35"/>
      <c r="M229" s="20" t="n">
        <f aca="false">M226</f>
        <v>920</v>
      </c>
      <c r="N229" s="20" t="s">
        <v>148</v>
      </c>
      <c r="O229" s="20" t="s">
        <v>148</v>
      </c>
      <c r="P229" s="20" t="n">
        <f aca="false">P226</f>
        <v>30</v>
      </c>
      <c r="Q229" s="20" t="s">
        <v>148</v>
      </c>
      <c r="R229" s="20" t="n">
        <f aca="false">R226</f>
        <v>432</v>
      </c>
      <c r="S229" s="20" t="s">
        <v>148</v>
      </c>
      <c r="T229" s="20" t="s">
        <v>148</v>
      </c>
      <c r="U229" s="20" t="s">
        <v>148</v>
      </c>
      <c r="V229" s="20" t="s">
        <v>148</v>
      </c>
      <c r="W229" s="20" t="s">
        <v>148</v>
      </c>
      <c r="X229" s="20" t="s">
        <v>148</v>
      </c>
      <c r="Y229" s="20" t="s">
        <v>148</v>
      </c>
      <c r="Z229" s="20" t="n">
        <f aca="false">Z226</f>
        <v>0</v>
      </c>
      <c r="AA229" s="20" t="n">
        <f aca="false">AA226</f>
        <v>139</v>
      </c>
      <c r="AB229" s="20" t="n">
        <f aca="false">SUM(I229:AA229)</f>
        <v>5767</v>
      </c>
    </row>
    <row r="231" customFormat="false" ht="1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</row>
    <row r="232" s="1" customFormat="true" ht="16.5" hidden="false" customHeight="true" outlineLevel="0" collapsed="false">
      <c r="A232" s="11" t="n">
        <v>103</v>
      </c>
      <c r="B232" s="12" t="n">
        <v>22</v>
      </c>
      <c r="C232" s="403" t="n">
        <v>468</v>
      </c>
      <c r="D232" s="398" t="s">
        <v>711</v>
      </c>
      <c r="E232" s="398" t="s">
        <v>711</v>
      </c>
      <c r="F232" s="412" t="n">
        <v>2012</v>
      </c>
      <c r="G232" s="415" t="s">
        <v>33</v>
      </c>
      <c r="H232" s="12" t="n">
        <v>555</v>
      </c>
      <c r="I232" s="20" t="n">
        <v>12</v>
      </c>
      <c r="J232" s="20" t="n">
        <v>195</v>
      </c>
      <c r="K232" s="20" t="n">
        <v>52</v>
      </c>
      <c r="L232" s="20" t="n">
        <v>2</v>
      </c>
      <c r="M232" s="20" t="n">
        <v>5</v>
      </c>
      <c r="N232" s="20" t="n">
        <v>1</v>
      </c>
      <c r="O232" s="20"/>
      <c r="P232" s="20"/>
      <c r="Q232" s="20"/>
      <c r="R232" s="20" t="n">
        <v>163</v>
      </c>
      <c r="S232" s="20"/>
      <c r="T232" s="20"/>
      <c r="U232" s="38" t="n">
        <v>0</v>
      </c>
      <c r="V232" s="38" t="n">
        <v>0</v>
      </c>
      <c r="W232" s="38"/>
      <c r="X232" s="20"/>
      <c r="Y232" s="20"/>
      <c r="Z232" s="20"/>
      <c r="AA232" s="20"/>
      <c r="AB232" s="20"/>
      <c r="AC232" s="20" t="n">
        <v>0</v>
      </c>
      <c r="AD232" s="20" t="n">
        <v>6</v>
      </c>
      <c r="AE232" s="20" t="n">
        <f aca="false">SUM(I232:AD232)</f>
        <v>436</v>
      </c>
    </row>
    <row r="233" s="1" customFormat="true" ht="16.5" hidden="false" customHeight="true" outlineLevel="0" collapsed="false">
      <c r="A233" s="11" t="n">
        <v>104</v>
      </c>
      <c r="B233" s="12" t="n">
        <v>22</v>
      </c>
      <c r="C233" s="403" t="n">
        <v>468</v>
      </c>
      <c r="D233" s="398" t="s">
        <v>711</v>
      </c>
      <c r="E233" s="398" t="s">
        <v>711</v>
      </c>
      <c r="F233" s="412" t="n">
        <v>2012</v>
      </c>
      <c r="G233" s="413" t="s">
        <v>34</v>
      </c>
      <c r="H233" s="12" t="n">
        <v>555</v>
      </c>
      <c r="I233" s="20" t="n">
        <v>2</v>
      </c>
      <c r="J233" s="20" t="n">
        <v>204</v>
      </c>
      <c r="K233" s="20" t="n">
        <v>54</v>
      </c>
      <c r="L233" s="20" t="n">
        <v>1</v>
      </c>
      <c r="M233" s="20" t="n">
        <v>3</v>
      </c>
      <c r="N233" s="20" t="n">
        <v>3</v>
      </c>
      <c r="O233" s="20"/>
      <c r="P233" s="20"/>
      <c r="Q233" s="20"/>
      <c r="R233" s="20" t="n">
        <v>134</v>
      </c>
      <c r="S233" s="20"/>
      <c r="T233" s="20"/>
      <c r="U233" s="38" t="n">
        <v>0</v>
      </c>
      <c r="V233" s="38" t="n">
        <v>6</v>
      </c>
      <c r="W233" s="38"/>
      <c r="X233" s="20"/>
      <c r="Y233" s="20"/>
      <c r="Z233" s="20"/>
      <c r="AA233" s="20"/>
      <c r="AB233" s="20"/>
      <c r="AC233" s="20" t="n">
        <v>0</v>
      </c>
      <c r="AD233" s="20" t="n">
        <v>8</v>
      </c>
      <c r="AE233" s="20" t="n">
        <f aca="false">SUM(I233:AD233)</f>
        <v>415</v>
      </c>
    </row>
    <row r="234" s="1" customFormat="true" ht="16.5" hidden="false" customHeight="true" outlineLevel="0" collapsed="false">
      <c r="A234" s="11" t="n">
        <v>105</v>
      </c>
      <c r="B234" s="12" t="n">
        <v>22</v>
      </c>
      <c r="C234" s="403" t="n">
        <v>468</v>
      </c>
      <c r="D234" s="398" t="s">
        <v>711</v>
      </c>
      <c r="E234" s="398" t="s">
        <v>711</v>
      </c>
      <c r="F234" s="412" t="n">
        <v>2013</v>
      </c>
      <c r="G234" s="415" t="s">
        <v>33</v>
      </c>
      <c r="H234" s="12" t="n">
        <v>559</v>
      </c>
      <c r="I234" s="1" t="n">
        <v>4</v>
      </c>
      <c r="J234" s="1" t="n">
        <v>155</v>
      </c>
      <c r="K234" s="1" t="n">
        <v>75</v>
      </c>
      <c r="L234" s="1" t="n">
        <v>3</v>
      </c>
      <c r="M234" s="1" t="n">
        <v>2</v>
      </c>
      <c r="N234" s="1" t="n">
        <v>0</v>
      </c>
      <c r="R234" s="1" t="n">
        <v>181</v>
      </c>
      <c r="U234" s="1" t="n">
        <v>0</v>
      </c>
      <c r="V234" s="1" t="n">
        <v>2</v>
      </c>
      <c r="AC234" s="1" t="n">
        <v>0</v>
      </c>
      <c r="AD234" s="1" t="n">
        <v>7</v>
      </c>
      <c r="AE234" s="20" t="n">
        <f aca="false">SUM(I234:AD234)</f>
        <v>429</v>
      </c>
    </row>
    <row r="235" s="1" customFormat="true" ht="16.5" hidden="false" customHeight="true" outlineLevel="0" collapsed="false">
      <c r="A235" s="11" t="n">
        <v>106</v>
      </c>
      <c r="B235" s="12" t="n">
        <v>22</v>
      </c>
      <c r="C235" s="403" t="n">
        <v>468</v>
      </c>
      <c r="D235" s="398" t="s">
        <v>711</v>
      </c>
      <c r="E235" s="398" t="s">
        <v>711</v>
      </c>
      <c r="F235" s="412" t="n">
        <v>2013</v>
      </c>
      <c r="G235" s="413" t="s">
        <v>34</v>
      </c>
      <c r="H235" s="12" t="n">
        <v>558</v>
      </c>
      <c r="I235" s="20" t="n">
        <v>4</v>
      </c>
      <c r="J235" s="20" t="n">
        <v>160</v>
      </c>
      <c r="K235" s="20" t="n">
        <v>56</v>
      </c>
      <c r="L235" s="20" t="n">
        <v>6</v>
      </c>
      <c r="M235" s="20" t="n">
        <v>5</v>
      </c>
      <c r="N235" s="20" t="n">
        <v>3</v>
      </c>
      <c r="O235" s="20"/>
      <c r="P235" s="20"/>
      <c r="Q235" s="20"/>
      <c r="R235" s="20" t="n">
        <v>199</v>
      </c>
      <c r="S235" s="20"/>
      <c r="T235" s="20"/>
      <c r="U235" s="38" t="n">
        <v>0</v>
      </c>
      <c r="V235" s="38" t="n">
        <v>4</v>
      </c>
      <c r="W235" s="38"/>
      <c r="X235" s="20"/>
      <c r="Y235" s="20"/>
      <c r="Z235" s="20"/>
      <c r="AA235" s="20"/>
      <c r="AB235" s="20"/>
      <c r="AC235" s="20" t="n">
        <v>0</v>
      </c>
      <c r="AD235" s="20" t="n">
        <v>17</v>
      </c>
      <c r="AE235" s="20" t="n">
        <f aca="false">SUM(I235:AD235)</f>
        <v>454</v>
      </c>
    </row>
    <row r="236" s="1" customFormat="true" ht="16.5" hidden="false" customHeight="true" outlineLevel="0" collapsed="false">
      <c r="A236" s="11" t="n">
        <v>107</v>
      </c>
      <c r="B236" s="12" t="n">
        <v>22</v>
      </c>
      <c r="C236" s="403" t="n">
        <v>468</v>
      </c>
      <c r="D236" s="398" t="s">
        <v>711</v>
      </c>
      <c r="E236" s="398" t="s">
        <v>711</v>
      </c>
      <c r="F236" s="412" t="n">
        <v>2013</v>
      </c>
      <c r="G236" s="415" t="s">
        <v>35</v>
      </c>
      <c r="H236" s="12" t="n">
        <v>558</v>
      </c>
      <c r="I236" s="20" t="n">
        <v>2</v>
      </c>
      <c r="J236" s="20" t="n">
        <v>182</v>
      </c>
      <c r="K236" s="20" t="n">
        <v>54</v>
      </c>
      <c r="L236" s="20" t="n">
        <v>2</v>
      </c>
      <c r="M236" s="20" t="n">
        <v>4</v>
      </c>
      <c r="N236" s="20" t="n">
        <v>2</v>
      </c>
      <c r="O236" s="20"/>
      <c r="P236" s="20"/>
      <c r="Q236" s="20"/>
      <c r="R236" s="20" t="n">
        <v>190</v>
      </c>
      <c r="S236" s="20"/>
      <c r="T236" s="20"/>
      <c r="U236" s="38" t="n">
        <v>3</v>
      </c>
      <c r="V236" s="38" t="n">
        <v>0</v>
      </c>
      <c r="W236" s="38"/>
      <c r="X236" s="20"/>
      <c r="Y236" s="20"/>
      <c r="Z236" s="20"/>
      <c r="AA236" s="20"/>
      <c r="AB236" s="20"/>
      <c r="AC236" s="20" t="n">
        <v>0</v>
      </c>
      <c r="AD236" s="20" t="n">
        <v>13</v>
      </c>
      <c r="AE236" s="20" t="n">
        <f aca="false">SUM(I236:AD236)</f>
        <v>452</v>
      </c>
    </row>
    <row r="237" s="1" customFormat="true" ht="16.5" hidden="false" customHeight="true" outlineLevel="0" collapsed="false">
      <c r="A237" s="11" t="n">
        <v>108</v>
      </c>
      <c r="B237" s="12" t="n">
        <v>22</v>
      </c>
      <c r="C237" s="403" t="n">
        <v>468</v>
      </c>
      <c r="D237" s="398" t="s">
        <v>711</v>
      </c>
      <c r="E237" s="398" t="s">
        <v>711</v>
      </c>
      <c r="F237" s="412" t="n">
        <v>2014</v>
      </c>
      <c r="G237" s="415" t="s">
        <v>33</v>
      </c>
      <c r="H237" s="12" t="n">
        <v>568</v>
      </c>
      <c r="I237" s="20" t="n">
        <v>2</v>
      </c>
      <c r="J237" s="20" t="n">
        <v>165</v>
      </c>
      <c r="K237" s="20" t="n">
        <v>35</v>
      </c>
      <c r="L237" s="20" t="n">
        <v>2</v>
      </c>
      <c r="M237" s="20" t="n">
        <v>2</v>
      </c>
      <c r="N237" s="20" t="n">
        <v>5</v>
      </c>
      <c r="O237" s="20"/>
      <c r="P237" s="20"/>
      <c r="Q237" s="20"/>
      <c r="R237" s="20" t="n">
        <v>203</v>
      </c>
      <c r="S237" s="20"/>
      <c r="T237" s="20"/>
      <c r="U237" s="38" t="n">
        <v>2</v>
      </c>
      <c r="V237" s="38" t="n">
        <v>2</v>
      </c>
      <c r="W237" s="38"/>
      <c r="X237" s="20"/>
      <c r="Y237" s="20"/>
      <c r="Z237" s="20"/>
      <c r="AA237" s="20"/>
      <c r="AB237" s="20"/>
      <c r="AC237" s="20" t="n">
        <v>0</v>
      </c>
      <c r="AD237" s="20" t="n">
        <v>11</v>
      </c>
      <c r="AE237" s="20" t="n">
        <f aca="false">SUM(I237:AD237)</f>
        <v>429</v>
      </c>
    </row>
    <row r="238" s="1" customFormat="true" ht="16.5" hidden="false" customHeight="true" outlineLevel="0" collapsed="false">
      <c r="A238" s="11" t="n">
        <v>109</v>
      </c>
      <c r="B238" s="12" t="n">
        <v>22</v>
      </c>
      <c r="C238" s="403" t="n">
        <v>468</v>
      </c>
      <c r="D238" s="398" t="s">
        <v>711</v>
      </c>
      <c r="E238" s="398" t="s">
        <v>711</v>
      </c>
      <c r="F238" s="417" t="n">
        <v>2014</v>
      </c>
      <c r="G238" s="413" t="s">
        <v>34</v>
      </c>
      <c r="H238" s="12" t="n">
        <v>568</v>
      </c>
      <c r="I238" s="20" t="n">
        <v>4</v>
      </c>
      <c r="J238" s="20" t="n">
        <v>159</v>
      </c>
      <c r="K238" s="20" t="n">
        <v>49</v>
      </c>
      <c r="L238" s="20" t="n">
        <v>4</v>
      </c>
      <c r="M238" s="20" t="n">
        <v>6</v>
      </c>
      <c r="N238" s="20" t="n">
        <v>4</v>
      </c>
      <c r="O238" s="20"/>
      <c r="P238" s="20"/>
      <c r="Q238" s="20"/>
      <c r="R238" s="20" t="n">
        <v>190</v>
      </c>
      <c r="S238" s="20"/>
      <c r="T238" s="20"/>
      <c r="U238" s="38" t="n">
        <v>1</v>
      </c>
      <c r="V238" s="38" t="n">
        <v>7</v>
      </c>
      <c r="W238" s="38"/>
      <c r="X238" s="20"/>
      <c r="Y238" s="20"/>
      <c r="Z238" s="20"/>
      <c r="AA238" s="20"/>
      <c r="AB238" s="20"/>
      <c r="AC238" s="20" t="n">
        <v>0</v>
      </c>
      <c r="AD238" s="20" t="n">
        <v>11</v>
      </c>
      <c r="AE238" s="20" t="n">
        <f aca="false">SUM(I238:AD238)</f>
        <v>435</v>
      </c>
    </row>
    <row r="239" s="1" customFormat="true" ht="16.5" hidden="false" customHeight="true" outlineLevel="0" collapsed="false">
      <c r="A239" s="11" t="n">
        <v>110</v>
      </c>
      <c r="B239" s="12" t="n">
        <v>22</v>
      </c>
      <c r="C239" s="403" t="n">
        <v>468</v>
      </c>
      <c r="D239" s="398" t="s">
        <v>711</v>
      </c>
      <c r="E239" s="398" t="s">
        <v>711</v>
      </c>
      <c r="F239" s="412" t="n">
        <v>2015</v>
      </c>
      <c r="G239" s="415" t="s">
        <v>33</v>
      </c>
      <c r="H239" s="12" t="n">
        <v>645</v>
      </c>
      <c r="I239" s="20" t="n">
        <v>2</v>
      </c>
      <c r="J239" s="20" t="n">
        <v>185</v>
      </c>
      <c r="K239" s="20" t="n">
        <v>40</v>
      </c>
      <c r="L239" s="20" t="n">
        <v>4</v>
      </c>
      <c r="M239" s="20" t="n">
        <v>4</v>
      </c>
      <c r="N239" s="20" t="n">
        <v>8</v>
      </c>
      <c r="O239" s="20"/>
      <c r="P239" s="20"/>
      <c r="Q239" s="20"/>
      <c r="R239" s="20" t="n">
        <v>186</v>
      </c>
      <c r="S239" s="20"/>
      <c r="T239" s="20"/>
      <c r="U239" s="38" t="n">
        <v>1</v>
      </c>
      <c r="V239" s="38" t="n">
        <v>1</v>
      </c>
      <c r="W239" s="38"/>
      <c r="X239" s="20"/>
      <c r="Y239" s="20"/>
      <c r="Z239" s="20"/>
      <c r="AA239" s="20"/>
      <c r="AB239" s="20"/>
      <c r="AC239" s="20" t="n">
        <v>0</v>
      </c>
      <c r="AD239" s="20" t="n">
        <v>13</v>
      </c>
      <c r="AE239" s="20" t="n">
        <f aca="false">SUM(I239:AD239)</f>
        <v>444</v>
      </c>
    </row>
    <row r="240" s="1" customFormat="true" ht="16.5" hidden="false" customHeight="true" outlineLevel="0" collapsed="false">
      <c r="A240" s="11" t="n">
        <v>111</v>
      </c>
      <c r="B240" s="12" t="n">
        <v>22</v>
      </c>
      <c r="C240" s="403" t="n">
        <v>468</v>
      </c>
      <c r="D240" s="398" t="s">
        <v>711</v>
      </c>
      <c r="E240" s="398" t="s">
        <v>711</v>
      </c>
      <c r="F240" s="412" t="n">
        <v>2015</v>
      </c>
      <c r="G240" s="415" t="s">
        <v>34</v>
      </c>
      <c r="H240" s="12" t="n">
        <v>645</v>
      </c>
      <c r="I240" s="20" t="n">
        <v>3</v>
      </c>
      <c r="J240" s="20" t="n">
        <v>210</v>
      </c>
      <c r="K240" s="20" t="n">
        <v>47</v>
      </c>
      <c r="L240" s="20" t="n">
        <v>12</v>
      </c>
      <c r="M240" s="20" t="n">
        <v>4</v>
      </c>
      <c r="N240" s="20" t="n">
        <v>5</v>
      </c>
      <c r="O240" s="20"/>
      <c r="P240" s="20"/>
      <c r="Q240" s="20"/>
      <c r="R240" s="20" t="n">
        <v>158</v>
      </c>
      <c r="S240" s="20"/>
      <c r="T240" s="20"/>
      <c r="U240" s="38" t="n">
        <v>0</v>
      </c>
      <c r="V240" s="38" t="n">
        <v>4</v>
      </c>
      <c r="W240" s="38"/>
      <c r="X240" s="20"/>
      <c r="Y240" s="20"/>
      <c r="Z240" s="20"/>
      <c r="AA240" s="20"/>
      <c r="AB240" s="20"/>
      <c r="AC240" s="20" t="n">
        <v>0</v>
      </c>
      <c r="AD240" s="20" t="n">
        <v>14</v>
      </c>
      <c r="AE240" s="20" t="n">
        <f aca="false">SUM(I240:AD240)</f>
        <v>457</v>
      </c>
    </row>
    <row r="241" s="1" customFormat="true" ht="16.5" hidden="false" customHeight="true" outlineLevel="0" collapsed="false">
      <c r="A241" s="11" t="n">
        <v>112</v>
      </c>
      <c r="B241" s="12" t="n">
        <v>22</v>
      </c>
      <c r="C241" s="403" t="n">
        <v>468</v>
      </c>
      <c r="D241" s="398" t="s">
        <v>711</v>
      </c>
      <c r="E241" s="398" t="s">
        <v>711</v>
      </c>
      <c r="F241" s="412" t="n">
        <v>2016</v>
      </c>
      <c r="G241" s="415" t="s">
        <v>33</v>
      </c>
      <c r="H241" s="12" t="n">
        <v>496</v>
      </c>
      <c r="I241" s="20" t="n">
        <v>4</v>
      </c>
      <c r="J241" s="20" t="n">
        <v>137</v>
      </c>
      <c r="K241" s="20" t="n">
        <v>36</v>
      </c>
      <c r="L241" s="20" t="n">
        <v>0</v>
      </c>
      <c r="M241" s="20" t="n">
        <v>4</v>
      </c>
      <c r="N241" s="20" t="n">
        <v>0</v>
      </c>
      <c r="O241" s="20"/>
      <c r="P241" s="20"/>
      <c r="Q241" s="20"/>
      <c r="R241" s="20" t="n">
        <v>153</v>
      </c>
      <c r="S241" s="20"/>
      <c r="T241" s="20"/>
      <c r="U241" s="38" t="n">
        <v>0</v>
      </c>
      <c r="V241" s="38" t="n">
        <v>4</v>
      </c>
      <c r="W241" s="38"/>
      <c r="X241" s="20"/>
      <c r="Y241" s="20"/>
      <c r="Z241" s="20"/>
      <c r="AA241" s="20"/>
      <c r="AB241" s="20"/>
      <c r="AC241" s="20" t="n">
        <v>0</v>
      </c>
      <c r="AD241" s="20" t="n">
        <v>12</v>
      </c>
      <c r="AE241" s="20" t="n">
        <f aca="false">SUM(I241:AD241)</f>
        <v>350</v>
      </c>
    </row>
    <row r="242" s="1" customFormat="true" ht="16.5" hidden="false" customHeight="true" outlineLevel="0" collapsed="false">
      <c r="A242" s="11" t="n">
        <v>113</v>
      </c>
      <c r="B242" s="12" t="n">
        <v>22</v>
      </c>
      <c r="C242" s="403" t="n">
        <v>468</v>
      </c>
      <c r="D242" s="398" t="s">
        <v>711</v>
      </c>
      <c r="E242" s="398" t="s">
        <v>711</v>
      </c>
      <c r="F242" s="417" t="n">
        <v>2016</v>
      </c>
      <c r="G242" s="413" t="s">
        <v>34</v>
      </c>
      <c r="H242" s="12" t="n">
        <v>495</v>
      </c>
      <c r="I242" s="20" t="n">
        <v>3</v>
      </c>
      <c r="J242" s="20" t="n">
        <v>122</v>
      </c>
      <c r="K242" s="20" t="n">
        <v>34</v>
      </c>
      <c r="L242" s="20" t="n">
        <v>2</v>
      </c>
      <c r="M242" s="20" t="n">
        <v>6</v>
      </c>
      <c r="N242" s="20" t="n">
        <v>5</v>
      </c>
      <c r="O242" s="20"/>
      <c r="P242" s="20"/>
      <c r="Q242" s="20"/>
      <c r="R242" s="20" t="n">
        <v>186</v>
      </c>
      <c r="S242" s="20"/>
      <c r="T242" s="20"/>
      <c r="U242" s="38" t="n">
        <v>0</v>
      </c>
      <c r="V242" s="38" t="n">
        <v>0</v>
      </c>
      <c r="W242" s="38"/>
      <c r="X242" s="20"/>
      <c r="Y242" s="20"/>
      <c r="Z242" s="20"/>
      <c r="AA242" s="20"/>
      <c r="AB242" s="20"/>
      <c r="AC242" s="20" t="n">
        <v>0</v>
      </c>
      <c r="AD242" s="20" t="n">
        <v>3</v>
      </c>
      <c r="AE242" s="20" t="n">
        <f aca="false">SUM(I242:AD242)</f>
        <v>361</v>
      </c>
    </row>
    <row r="243" s="1" customFormat="true" ht="16.5" hidden="false" customHeight="true" outlineLevel="0" collapsed="false">
      <c r="A243" s="11" t="n">
        <v>114</v>
      </c>
      <c r="B243" s="12" t="n">
        <v>22</v>
      </c>
      <c r="C243" s="403" t="n">
        <v>468</v>
      </c>
      <c r="D243" s="398" t="s">
        <v>711</v>
      </c>
      <c r="E243" s="398" t="s">
        <v>711</v>
      </c>
      <c r="F243" s="412" t="n">
        <v>2017</v>
      </c>
      <c r="G243" s="415" t="s">
        <v>33</v>
      </c>
      <c r="H243" s="12" t="n">
        <v>628</v>
      </c>
      <c r="I243" s="20" t="n">
        <v>4</v>
      </c>
      <c r="J243" s="20" t="n">
        <v>261</v>
      </c>
      <c r="K243" s="20" t="n">
        <v>59</v>
      </c>
      <c r="L243" s="20" t="n">
        <v>5</v>
      </c>
      <c r="M243" s="20" t="n">
        <v>4</v>
      </c>
      <c r="N243" s="20" t="n">
        <v>6</v>
      </c>
      <c r="O243" s="20"/>
      <c r="P243" s="20"/>
      <c r="Q243" s="20"/>
      <c r="R243" s="20" t="n">
        <v>123</v>
      </c>
      <c r="S243" s="20"/>
      <c r="T243" s="20"/>
      <c r="U243" s="38" t="n">
        <v>2</v>
      </c>
      <c r="V243" s="38" t="n">
        <v>4</v>
      </c>
      <c r="W243" s="38"/>
      <c r="X243" s="20"/>
      <c r="Y243" s="20"/>
      <c r="Z243" s="20"/>
      <c r="AA243" s="20"/>
      <c r="AB243" s="20"/>
      <c r="AC243" s="20" t="n">
        <v>0</v>
      </c>
      <c r="AD243" s="20" t="n">
        <v>12</v>
      </c>
      <c r="AE243" s="20" t="n">
        <f aca="false">SUM(I243:AD243)</f>
        <v>480</v>
      </c>
    </row>
    <row r="244" s="1" customFormat="true" ht="16.5" hidden="false" customHeight="true" outlineLevel="0" collapsed="false">
      <c r="A244" s="11" t="n">
        <v>115</v>
      </c>
      <c r="B244" s="12" t="n">
        <v>22</v>
      </c>
      <c r="C244" s="403" t="n">
        <v>468</v>
      </c>
      <c r="D244" s="398" t="s">
        <v>711</v>
      </c>
      <c r="E244" s="398" t="s">
        <v>711</v>
      </c>
      <c r="F244" s="412" t="n">
        <v>2017</v>
      </c>
      <c r="G244" s="415" t="s">
        <v>34</v>
      </c>
      <c r="H244" s="12" t="n">
        <v>628</v>
      </c>
      <c r="I244" s="20" t="n">
        <v>1</v>
      </c>
      <c r="J244" s="20" t="n">
        <v>266</v>
      </c>
      <c r="K244" s="20" t="n">
        <v>50</v>
      </c>
      <c r="L244" s="20" t="n">
        <v>3</v>
      </c>
      <c r="M244" s="20" t="n">
        <v>4</v>
      </c>
      <c r="N244" s="20" t="n">
        <v>2</v>
      </c>
      <c r="O244" s="20"/>
      <c r="P244" s="20"/>
      <c r="Q244" s="20"/>
      <c r="R244" s="20" t="n">
        <v>151</v>
      </c>
      <c r="S244" s="20"/>
      <c r="T244" s="20"/>
      <c r="U244" s="38" t="n">
        <v>1</v>
      </c>
      <c r="V244" s="38" t="n">
        <v>4</v>
      </c>
      <c r="W244" s="38"/>
      <c r="X244" s="20"/>
      <c r="Y244" s="20"/>
      <c r="Z244" s="20"/>
      <c r="AA244" s="20"/>
      <c r="AB244" s="20"/>
      <c r="AC244" s="20" t="n">
        <v>0</v>
      </c>
      <c r="AD244" s="20" t="n">
        <v>11</v>
      </c>
      <c r="AE244" s="20" t="n">
        <f aca="false">SUM(I244:AD244)</f>
        <v>493</v>
      </c>
    </row>
    <row r="245" s="1" customFormat="true" ht="16.5" hidden="false" customHeight="true" outlineLevel="0" collapsed="false">
      <c r="A245" s="11" t="n">
        <v>116</v>
      </c>
      <c r="B245" s="12" t="n">
        <v>22</v>
      </c>
      <c r="C245" s="403" t="n">
        <v>468</v>
      </c>
      <c r="D245" s="398" t="s">
        <v>711</v>
      </c>
      <c r="E245" s="398" t="s">
        <v>712</v>
      </c>
      <c r="F245" s="412" t="n">
        <v>2018</v>
      </c>
      <c r="G245" s="413" t="s">
        <v>33</v>
      </c>
      <c r="H245" s="12" t="n">
        <v>714</v>
      </c>
      <c r="I245" s="20" t="n">
        <v>0</v>
      </c>
      <c r="J245" s="20" t="n">
        <v>225</v>
      </c>
      <c r="K245" s="20" t="n">
        <v>57</v>
      </c>
      <c r="L245" s="20" t="n">
        <v>8</v>
      </c>
      <c r="M245" s="20" t="n">
        <v>7</v>
      </c>
      <c r="N245" s="20" t="n">
        <v>5</v>
      </c>
      <c r="O245" s="20"/>
      <c r="P245" s="20"/>
      <c r="Q245" s="20"/>
      <c r="R245" s="20" t="n">
        <v>177</v>
      </c>
      <c r="S245" s="20"/>
      <c r="T245" s="20"/>
      <c r="U245" s="38" t="n">
        <v>1</v>
      </c>
      <c r="V245" s="38" t="n">
        <v>1</v>
      </c>
      <c r="W245" s="38"/>
      <c r="X245" s="20"/>
      <c r="Y245" s="20"/>
      <c r="Z245" s="20"/>
      <c r="AA245" s="20"/>
      <c r="AB245" s="20"/>
      <c r="AC245" s="20" t="n">
        <v>0</v>
      </c>
      <c r="AD245" s="20" t="n">
        <v>16</v>
      </c>
      <c r="AE245" s="20" t="n">
        <f aca="false">SUM(I245:AD245)</f>
        <v>497</v>
      </c>
    </row>
    <row r="246" s="1" customFormat="true" ht="16.5" hidden="false" customHeight="true" outlineLevel="0" collapsed="false">
      <c r="A246" s="11" t="n">
        <v>117</v>
      </c>
      <c r="B246" s="12" t="n">
        <v>22</v>
      </c>
      <c r="C246" s="403" t="n">
        <v>468</v>
      </c>
      <c r="D246" s="398" t="s">
        <v>711</v>
      </c>
      <c r="E246" s="398" t="s">
        <v>713</v>
      </c>
      <c r="F246" s="412" t="n">
        <v>2018</v>
      </c>
      <c r="G246" s="413" t="s">
        <v>62</v>
      </c>
      <c r="H246" s="12" t="n">
        <v>685</v>
      </c>
      <c r="I246" s="20" t="n">
        <v>4</v>
      </c>
      <c r="J246" s="20" t="n">
        <v>287</v>
      </c>
      <c r="K246" s="20" t="n">
        <v>15</v>
      </c>
      <c r="L246" s="20" t="n">
        <v>7</v>
      </c>
      <c r="M246" s="20" t="n">
        <v>36</v>
      </c>
      <c r="N246" s="20" t="n">
        <v>5</v>
      </c>
      <c r="O246" s="20"/>
      <c r="P246" s="20"/>
      <c r="Q246" s="20"/>
      <c r="R246" s="20" t="n">
        <v>142</v>
      </c>
      <c r="S246" s="20"/>
      <c r="T246" s="20"/>
      <c r="U246" s="38" t="n">
        <v>0</v>
      </c>
      <c r="V246" s="38" t="n">
        <v>2</v>
      </c>
      <c r="W246" s="38"/>
      <c r="X246" s="20"/>
      <c r="Y246" s="20"/>
      <c r="Z246" s="20"/>
      <c r="AA246" s="20"/>
      <c r="AB246" s="20"/>
      <c r="AC246" s="20" t="n">
        <v>0</v>
      </c>
      <c r="AD246" s="20" t="n">
        <v>12</v>
      </c>
      <c r="AE246" s="20" t="n">
        <f aca="false">SUM(I246:AD246)</f>
        <v>510</v>
      </c>
    </row>
    <row r="247" s="1" customFormat="true" ht="16.5" hidden="false" customHeight="true" outlineLevel="0" collapsed="false">
      <c r="A247" s="11" t="n">
        <v>118</v>
      </c>
      <c r="B247" s="12" t="n">
        <v>22</v>
      </c>
      <c r="C247" s="403" t="n">
        <v>468</v>
      </c>
      <c r="D247" s="398" t="s">
        <v>711</v>
      </c>
      <c r="E247" s="398" t="s">
        <v>714</v>
      </c>
      <c r="F247" s="417" t="n">
        <v>2019</v>
      </c>
      <c r="G247" s="415" t="s">
        <v>33</v>
      </c>
      <c r="H247" s="12" t="n">
        <v>575</v>
      </c>
      <c r="I247" s="20" t="n">
        <v>2</v>
      </c>
      <c r="J247" s="20" t="n">
        <v>168</v>
      </c>
      <c r="K247" s="20" t="n">
        <v>23</v>
      </c>
      <c r="L247" s="20" t="n">
        <v>6</v>
      </c>
      <c r="M247" s="20" t="n">
        <v>29</v>
      </c>
      <c r="N247" s="20" t="n">
        <v>5</v>
      </c>
      <c r="O247" s="20"/>
      <c r="P247" s="20"/>
      <c r="Q247" s="20"/>
      <c r="R247" s="20" t="n">
        <v>169</v>
      </c>
      <c r="S247" s="20"/>
      <c r="T247" s="20"/>
      <c r="U247" s="38" t="n">
        <v>1</v>
      </c>
      <c r="V247" s="38" t="n">
        <v>4</v>
      </c>
      <c r="W247" s="38"/>
      <c r="X247" s="20"/>
      <c r="Y247" s="20"/>
      <c r="Z247" s="20"/>
      <c r="AA247" s="20"/>
      <c r="AB247" s="20"/>
      <c r="AC247" s="20" t="n">
        <v>0</v>
      </c>
      <c r="AD247" s="20" t="n">
        <v>19</v>
      </c>
      <c r="AE247" s="20" t="n">
        <f aca="false">SUM(I247:AD247)</f>
        <v>426</v>
      </c>
    </row>
    <row r="248" s="1" customFormat="true" ht="16.5" hidden="false" customHeight="true" outlineLevel="0" collapsed="false">
      <c r="A248" s="11" t="n">
        <v>119</v>
      </c>
      <c r="B248" s="12" t="n">
        <v>22</v>
      </c>
      <c r="C248" s="403" t="n">
        <v>468</v>
      </c>
      <c r="D248" s="398" t="s">
        <v>711</v>
      </c>
      <c r="E248" s="398" t="s">
        <v>715</v>
      </c>
      <c r="F248" s="412" t="n">
        <v>2020</v>
      </c>
      <c r="G248" s="413" t="s">
        <v>33</v>
      </c>
      <c r="H248" s="12" t="n">
        <v>464</v>
      </c>
      <c r="I248" s="20" t="n">
        <v>3</v>
      </c>
      <c r="J248" s="20" t="n">
        <v>164</v>
      </c>
      <c r="K248" s="20" t="n">
        <v>5</v>
      </c>
      <c r="L248" s="20" t="n">
        <v>6</v>
      </c>
      <c r="M248" s="20" t="n">
        <v>5</v>
      </c>
      <c r="N248" s="20" t="n">
        <v>2</v>
      </c>
      <c r="O248" s="20"/>
      <c r="P248" s="20"/>
      <c r="Q248" s="20"/>
      <c r="R248" s="20" t="n">
        <v>150</v>
      </c>
      <c r="S248" s="20"/>
      <c r="T248" s="20"/>
      <c r="U248" s="38" t="n">
        <v>0</v>
      </c>
      <c r="V248" s="38" t="n">
        <v>0</v>
      </c>
      <c r="W248" s="38"/>
      <c r="X248" s="20"/>
      <c r="Y248" s="20"/>
      <c r="Z248" s="20"/>
      <c r="AA248" s="20"/>
      <c r="AB248" s="20"/>
      <c r="AC248" s="20" t="n">
        <v>0</v>
      </c>
      <c r="AD248" s="20" t="n">
        <v>10</v>
      </c>
      <c r="AE248" s="20" t="n">
        <f aca="false">SUM(I248:AD248)</f>
        <v>345</v>
      </c>
    </row>
    <row r="249" s="1" customFormat="true" ht="16.5" hidden="false" customHeight="true" outlineLevel="0" collapsed="false">
      <c r="A249" s="11" t="n">
        <v>120</v>
      </c>
      <c r="B249" s="12" t="n">
        <v>22</v>
      </c>
      <c r="C249" s="403" t="n">
        <v>468</v>
      </c>
      <c r="D249" s="398" t="s">
        <v>711</v>
      </c>
      <c r="E249" s="398" t="s">
        <v>716</v>
      </c>
      <c r="F249" s="412" t="n">
        <v>2021</v>
      </c>
      <c r="G249" s="415" t="s">
        <v>33</v>
      </c>
      <c r="H249" s="12" t="n">
        <v>415</v>
      </c>
      <c r="I249" s="20" t="n">
        <v>3</v>
      </c>
      <c r="J249" s="20" t="n">
        <v>128</v>
      </c>
      <c r="K249" s="20" t="n">
        <v>29</v>
      </c>
      <c r="L249" s="20" t="n">
        <v>5</v>
      </c>
      <c r="M249" s="20" t="n">
        <v>7</v>
      </c>
      <c r="N249" s="20" t="n">
        <v>3</v>
      </c>
      <c r="O249" s="20"/>
      <c r="P249" s="20"/>
      <c r="Q249" s="20"/>
      <c r="R249" s="20" t="n">
        <v>99</v>
      </c>
      <c r="S249" s="20"/>
      <c r="T249" s="20"/>
      <c r="U249" s="38" t="n">
        <v>1</v>
      </c>
      <c r="V249" s="38" t="n">
        <v>4</v>
      </c>
      <c r="W249" s="38"/>
      <c r="X249" s="20"/>
      <c r="Y249" s="20"/>
      <c r="Z249" s="20"/>
      <c r="AA249" s="20"/>
      <c r="AB249" s="20"/>
      <c r="AC249" s="20" t="n">
        <v>1</v>
      </c>
      <c r="AD249" s="20" t="n">
        <v>9</v>
      </c>
      <c r="AE249" s="20" t="n">
        <f aca="false">SUM(I249:AD249)</f>
        <v>289</v>
      </c>
    </row>
    <row r="250" s="1" customFormat="true" ht="16.5" hidden="false" customHeight="true" outlineLevel="0" collapsed="false">
      <c r="A250" s="11" t="n">
        <v>121</v>
      </c>
      <c r="B250" s="12" t="n">
        <v>22</v>
      </c>
      <c r="C250" s="403" t="n">
        <v>468</v>
      </c>
      <c r="D250" s="398" t="s">
        <v>711</v>
      </c>
      <c r="E250" s="398" t="s">
        <v>716</v>
      </c>
      <c r="F250" s="417" t="n">
        <v>2021</v>
      </c>
      <c r="G250" s="415" t="s">
        <v>34</v>
      </c>
      <c r="H250" s="12" t="n">
        <v>414</v>
      </c>
      <c r="I250" s="20" t="n">
        <v>4</v>
      </c>
      <c r="J250" s="20" t="n">
        <v>151</v>
      </c>
      <c r="K250" s="20" t="n">
        <v>18</v>
      </c>
      <c r="L250" s="20" t="n">
        <v>2</v>
      </c>
      <c r="M250" s="20" t="n">
        <v>9</v>
      </c>
      <c r="N250" s="20" t="n">
        <v>1</v>
      </c>
      <c r="O250" s="20"/>
      <c r="P250" s="20"/>
      <c r="Q250" s="20"/>
      <c r="R250" s="20" t="n">
        <v>94</v>
      </c>
      <c r="S250" s="20"/>
      <c r="T250" s="20"/>
      <c r="U250" s="38" t="n">
        <v>0</v>
      </c>
      <c r="V250" s="38" t="n">
        <v>1</v>
      </c>
      <c r="W250" s="38"/>
      <c r="X250" s="20"/>
      <c r="Y250" s="20"/>
      <c r="Z250" s="20"/>
      <c r="AA250" s="20"/>
      <c r="AB250" s="20"/>
      <c r="AC250" s="20" t="n">
        <v>0</v>
      </c>
      <c r="AD250" s="20" t="n">
        <v>5</v>
      </c>
      <c r="AE250" s="20" t="n">
        <f aca="false">SUM(I250:AD250)</f>
        <v>285</v>
      </c>
    </row>
    <row r="251" s="1" customFormat="true" ht="16.5" hidden="false" customHeight="true" outlineLevel="0" collapsed="false">
      <c r="A251" s="11" t="n">
        <v>122</v>
      </c>
      <c r="B251" s="12" t="n">
        <v>22</v>
      </c>
      <c r="C251" s="403" t="n">
        <v>468</v>
      </c>
      <c r="D251" s="398" t="s">
        <v>711</v>
      </c>
      <c r="E251" s="398" t="s">
        <v>717</v>
      </c>
      <c r="F251" s="412" t="n">
        <v>2022</v>
      </c>
      <c r="G251" s="415" t="s">
        <v>33</v>
      </c>
      <c r="H251" s="12" t="n">
        <v>598</v>
      </c>
      <c r="I251" s="20" t="n">
        <v>5</v>
      </c>
      <c r="J251" s="20" t="n">
        <v>197</v>
      </c>
      <c r="K251" s="20" t="n">
        <v>39</v>
      </c>
      <c r="L251" s="20" t="n">
        <v>7</v>
      </c>
      <c r="M251" s="20" t="n">
        <v>11</v>
      </c>
      <c r="N251" s="20" t="n">
        <v>5</v>
      </c>
      <c r="O251" s="20"/>
      <c r="P251" s="20"/>
      <c r="Q251" s="20"/>
      <c r="R251" s="20" t="n">
        <v>110</v>
      </c>
      <c r="S251" s="20"/>
      <c r="T251" s="20"/>
      <c r="U251" s="38" t="n">
        <v>3</v>
      </c>
      <c r="V251" s="38" t="n">
        <v>1</v>
      </c>
      <c r="W251" s="38"/>
      <c r="X251" s="20"/>
      <c r="Y251" s="20"/>
      <c r="Z251" s="20"/>
      <c r="AA251" s="20"/>
      <c r="AB251" s="20"/>
      <c r="AC251" s="20" t="n">
        <v>0</v>
      </c>
      <c r="AD251" s="20" t="n">
        <v>15</v>
      </c>
      <c r="AE251" s="20" t="n">
        <f aca="false">SUM(I251:AD251)</f>
        <v>393</v>
      </c>
    </row>
    <row r="252" s="1" customFormat="true" ht="16.5" hidden="false" customHeight="true" outlineLevel="0" collapsed="false">
      <c r="A252" s="11" t="n">
        <v>123</v>
      </c>
      <c r="B252" s="12" t="n">
        <v>22</v>
      </c>
      <c r="C252" s="403" t="n">
        <v>468</v>
      </c>
      <c r="D252" s="398" t="s">
        <v>711</v>
      </c>
      <c r="E252" s="398" t="s">
        <v>717</v>
      </c>
      <c r="F252" s="412" t="n">
        <v>2022</v>
      </c>
      <c r="G252" s="413" t="s">
        <v>34</v>
      </c>
      <c r="H252" s="12" t="n">
        <v>597</v>
      </c>
      <c r="I252" s="20" t="n">
        <v>0</v>
      </c>
      <c r="J252" s="20" t="n">
        <v>221</v>
      </c>
      <c r="K252" s="20" t="n">
        <v>28</v>
      </c>
      <c r="L252" s="20" t="n">
        <v>0</v>
      </c>
      <c r="M252" s="20" t="n">
        <v>5</v>
      </c>
      <c r="N252" s="20" t="n">
        <v>3</v>
      </c>
      <c r="O252" s="20"/>
      <c r="P252" s="20"/>
      <c r="Q252" s="20"/>
      <c r="R252" s="20" t="n">
        <v>121</v>
      </c>
      <c r="S252" s="20"/>
      <c r="T252" s="20"/>
      <c r="U252" s="38" t="n">
        <v>0</v>
      </c>
      <c r="V252" s="38" t="n">
        <v>0</v>
      </c>
      <c r="W252" s="38"/>
      <c r="X252" s="20"/>
      <c r="Y252" s="20"/>
      <c r="Z252" s="20"/>
      <c r="AA252" s="20"/>
      <c r="AB252" s="20"/>
      <c r="AC252" s="20" t="n">
        <v>0</v>
      </c>
      <c r="AD252" s="20" t="n">
        <v>14</v>
      </c>
      <c r="AE252" s="20" t="n">
        <f aca="false">SUM(I252:AD252)</f>
        <v>392</v>
      </c>
    </row>
    <row r="253" s="1" customFormat="true" ht="16.5" hidden="false" customHeight="true" outlineLevel="0" collapsed="false">
      <c r="A253" s="11" t="n">
        <v>124</v>
      </c>
      <c r="B253" s="12" t="n">
        <v>22</v>
      </c>
      <c r="C253" s="403" t="n">
        <v>468</v>
      </c>
      <c r="D253" s="398" t="s">
        <v>711</v>
      </c>
      <c r="E253" s="398" t="s">
        <v>718</v>
      </c>
      <c r="F253" s="412" t="n">
        <v>2023</v>
      </c>
      <c r="G253" s="415" t="s">
        <v>33</v>
      </c>
      <c r="H253" s="12" t="n">
        <v>662</v>
      </c>
      <c r="I253" s="20" t="n">
        <v>3</v>
      </c>
      <c r="J253" s="20" t="n">
        <v>343</v>
      </c>
      <c r="K253" s="20" t="n">
        <v>27</v>
      </c>
      <c r="L253" s="20" t="n">
        <v>0</v>
      </c>
      <c r="M253" s="20" t="n">
        <v>8</v>
      </c>
      <c r="N253" s="20" t="n">
        <v>4</v>
      </c>
      <c r="O253" s="20"/>
      <c r="P253" s="20"/>
      <c r="Q253" s="20"/>
      <c r="R253" s="20" t="n">
        <v>86</v>
      </c>
      <c r="S253" s="20"/>
      <c r="T253" s="20"/>
      <c r="U253" s="38" t="n">
        <v>0</v>
      </c>
      <c r="V253" s="38" t="n">
        <v>0</v>
      </c>
      <c r="W253" s="38"/>
      <c r="X253" s="20"/>
      <c r="Y253" s="20"/>
      <c r="Z253" s="20"/>
      <c r="AA253" s="20"/>
      <c r="AB253" s="20"/>
      <c r="AC253" s="20" t="n">
        <v>0</v>
      </c>
      <c r="AD253" s="20" t="n">
        <v>15</v>
      </c>
      <c r="AE253" s="20" t="n">
        <f aca="false">SUM(I253:AD253)</f>
        <v>486</v>
      </c>
    </row>
    <row r="254" s="1" customFormat="true" ht="16.5" hidden="false" customHeight="true" outlineLevel="0" collapsed="false">
      <c r="A254" s="11" t="n">
        <v>125</v>
      </c>
      <c r="B254" s="12" t="n">
        <v>22</v>
      </c>
      <c r="C254" s="403" t="n">
        <v>468</v>
      </c>
      <c r="D254" s="398" t="s">
        <v>711</v>
      </c>
      <c r="E254" s="398" t="s">
        <v>719</v>
      </c>
      <c r="F254" s="412" t="n">
        <v>2024</v>
      </c>
      <c r="G254" s="413" t="s">
        <v>33</v>
      </c>
      <c r="H254" s="12" t="n">
        <v>378</v>
      </c>
      <c r="I254" s="20" t="n">
        <v>6</v>
      </c>
      <c r="J254" s="20" t="n">
        <v>241</v>
      </c>
      <c r="K254" s="20" t="n">
        <v>18</v>
      </c>
      <c r="L254" s="20" t="n">
        <v>10</v>
      </c>
      <c r="M254" s="20" t="n">
        <v>10</v>
      </c>
      <c r="N254" s="20" t="n">
        <v>2</v>
      </c>
      <c r="O254" s="20"/>
      <c r="P254" s="20"/>
      <c r="Q254" s="20"/>
      <c r="R254" s="20" t="n">
        <v>38</v>
      </c>
      <c r="S254" s="20"/>
      <c r="T254" s="20"/>
      <c r="U254" s="38" t="n">
        <v>7</v>
      </c>
      <c r="V254" s="38" t="n">
        <v>0</v>
      </c>
      <c r="W254" s="38"/>
      <c r="X254" s="20"/>
      <c r="Y254" s="20"/>
      <c r="Z254" s="20"/>
      <c r="AA254" s="20"/>
      <c r="AB254" s="20"/>
      <c r="AC254" s="20" t="n">
        <v>0</v>
      </c>
      <c r="AD254" s="20" t="n">
        <v>6</v>
      </c>
      <c r="AE254" s="20" t="n">
        <f aca="false">SUM(I254:AD254)</f>
        <v>338</v>
      </c>
    </row>
    <row r="255" s="1" customFormat="true" ht="16.5" hidden="false" customHeight="true" outlineLevel="0" collapsed="false">
      <c r="A255" s="11" t="n">
        <v>126</v>
      </c>
      <c r="B255" s="12" t="n">
        <v>22</v>
      </c>
      <c r="C255" s="403" t="n">
        <v>468</v>
      </c>
      <c r="D255" s="398" t="s">
        <v>711</v>
      </c>
      <c r="E255" s="398" t="s">
        <v>719</v>
      </c>
      <c r="F255" s="412" t="n">
        <v>2024</v>
      </c>
      <c r="G255" s="415" t="s">
        <v>34</v>
      </c>
      <c r="H255" s="12" t="n">
        <v>378</v>
      </c>
      <c r="I255" s="20" t="n">
        <v>3</v>
      </c>
      <c r="J255" s="20" t="n">
        <v>180</v>
      </c>
      <c r="K255" s="20" t="n">
        <v>24</v>
      </c>
      <c r="L255" s="20" t="n">
        <v>1</v>
      </c>
      <c r="M255" s="20" t="n">
        <v>13</v>
      </c>
      <c r="N255" s="20" t="n">
        <v>3</v>
      </c>
      <c r="O255" s="20"/>
      <c r="P255" s="20"/>
      <c r="Q255" s="20"/>
      <c r="R255" s="20" t="n">
        <v>25</v>
      </c>
      <c r="S255" s="20"/>
      <c r="T255" s="20"/>
      <c r="U255" s="38" t="n">
        <v>0</v>
      </c>
      <c r="V255" s="38" t="n">
        <v>5</v>
      </c>
      <c r="W255" s="38"/>
      <c r="X255" s="20"/>
      <c r="Y255" s="20"/>
      <c r="Z255" s="20"/>
      <c r="AA255" s="20"/>
      <c r="AB255" s="20"/>
      <c r="AC255" s="20" t="n">
        <v>0</v>
      </c>
      <c r="AD255" s="20" t="n">
        <v>6</v>
      </c>
      <c r="AE255" s="20" t="n">
        <f aca="false">SUM(I255:AD255)</f>
        <v>260</v>
      </c>
    </row>
    <row r="256" s="1" customFormat="true" ht="16.5" hidden="false" customHeight="false" outlineLevel="0" collapsed="false">
      <c r="C256" s="29" t="s">
        <v>65</v>
      </c>
      <c r="D256" s="30" t="s">
        <v>66</v>
      </c>
      <c r="E256" s="30"/>
      <c r="F256" s="30"/>
      <c r="G256" s="30"/>
      <c r="H256" s="31" t="n">
        <f aca="false">SUM(H232:H255)</f>
        <v>13338</v>
      </c>
      <c r="I256" s="31" t="n">
        <f aca="false">SUM(I232:I255)</f>
        <v>80</v>
      </c>
      <c r="J256" s="31" t="n">
        <f aca="false">SUM(J232:J255)</f>
        <v>4706</v>
      </c>
      <c r="K256" s="31" t="n">
        <f aca="false">SUM(K232:K255)</f>
        <v>924</v>
      </c>
      <c r="L256" s="31" t="n">
        <f aca="false">SUM(L232:L255)</f>
        <v>98</v>
      </c>
      <c r="M256" s="31" t="n">
        <f aca="false">SUM(M232:M255)</f>
        <v>193</v>
      </c>
      <c r="N256" s="31" t="n">
        <f aca="false">SUM(N232:N255)</f>
        <v>82</v>
      </c>
      <c r="O256" s="31" t="n">
        <f aca="false">SUM(O232:O255)</f>
        <v>0</v>
      </c>
      <c r="P256" s="31" t="n">
        <f aca="false">SUM(P232:P255)</f>
        <v>0</v>
      </c>
      <c r="Q256" s="31" t="n">
        <f aca="false">SUM(Q232:Q255)</f>
        <v>0</v>
      </c>
      <c r="R256" s="31" t="n">
        <f aca="false">SUM(R232:R255)</f>
        <v>3428</v>
      </c>
      <c r="S256" s="31" t="n">
        <f aca="false">SUM(S232:S255)</f>
        <v>0</v>
      </c>
      <c r="T256" s="31" t="n">
        <f aca="false">SUM(T232:T255)</f>
        <v>0</v>
      </c>
      <c r="U256" s="31" t="n">
        <f aca="false">SUM(U232:U255)</f>
        <v>23</v>
      </c>
      <c r="V256" s="31" t="n">
        <f aca="false">SUM(V232:V255)</f>
        <v>56</v>
      </c>
      <c r="W256" s="31" t="n">
        <f aca="false">SUM(W232:W255)</f>
        <v>0</v>
      </c>
      <c r="X256" s="31" t="n">
        <f aca="false">SUM(X232:X255)</f>
        <v>0</v>
      </c>
      <c r="Y256" s="31" t="n">
        <f aca="false">SUM(Y232:Y255)</f>
        <v>0</v>
      </c>
      <c r="Z256" s="31" t="n">
        <f aca="false">SUM(Z232:Z255)</f>
        <v>0</v>
      </c>
      <c r="AA256" s="31" t="n">
        <f aca="false">SUM(AA232:AA255)</f>
        <v>0</v>
      </c>
      <c r="AB256" s="31" t="n">
        <f aca="false">SUM(AB232:AB255)</f>
        <v>0</v>
      </c>
      <c r="AC256" s="31" t="n">
        <f aca="false">SUM(AC232:AC255)</f>
        <v>1</v>
      </c>
      <c r="AD256" s="31" t="n">
        <f aca="false">SUM(AD232:AD255)</f>
        <v>265</v>
      </c>
      <c r="AE256" s="31" t="n">
        <f aca="false">SUM(AE232:AE255)</f>
        <v>9856</v>
      </c>
    </row>
    <row r="257" s="1" customFormat="true" ht="16.5" hidden="false" customHeight="false" outlineLevel="0" collapsed="false">
      <c r="F257" s="3"/>
      <c r="G257" s="3"/>
      <c r="U257" s="1" t="n">
        <f aca="false">U256/2</f>
        <v>11.5</v>
      </c>
      <c r="V257" s="1" t="n">
        <f aca="false">V256/2</f>
        <v>28</v>
      </c>
    </row>
    <row r="258" s="1" customFormat="true" ht="16.5" hidden="false" customHeight="true" outlineLevel="0" collapsed="false">
      <c r="C258" s="29" t="s">
        <v>67</v>
      </c>
      <c r="D258" s="32" t="s">
        <v>68</v>
      </c>
      <c r="E258" s="32"/>
      <c r="F258" s="32"/>
      <c r="G258" s="32"/>
      <c r="H258" s="33" t="s">
        <v>8</v>
      </c>
      <c r="I258" s="9" t="s">
        <v>9</v>
      </c>
      <c r="J258" s="9" t="s">
        <v>10</v>
      </c>
      <c r="K258" s="9" t="s">
        <v>11</v>
      </c>
      <c r="L258" s="9" t="s">
        <v>12</v>
      </c>
      <c r="M258" s="9" t="s">
        <v>13</v>
      </c>
      <c r="N258" s="9" t="s">
        <v>14</v>
      </c>
      <c r="O258" s="9" t="s">
        <v>15</v>
      </c>
      <c r="P258" s="9" t="s">
        <v>16</v>
      </c>
      <c r="Q258" s="9" t="s">
        <v>17</v>
      </c>
      <c r="R258" s="9" t="s">
        <v>18</v>
      </c>
      <c r="S258" s="9" t="s">
        <v>19</v>
      </c>
      <c r="T258" s="9" t="s">
        <v>20</v>
      </c>
      <c r="U258" s="9" t="s">
        <v>24</v>
      </c>
      <c r="V258" s="9" t="s">
        <v>25</v>
      </c>
      <c r="W258" s="9" t="s">
        <v>26</v>
      </c>
      <c r="X258" s="9" t="s">
        <v>27</v>
      </c>
      <c r="Y258" s="9" t="s">
        <v>28</v>
      </c>
      <c r="Z258" s="9" t="s">
        <v>29</v>
      </c>
      <c r="AA258" s="9" t="s">
        <v>30</v>
      </c>
      <c r="AB258" s="9" t="s">
        <v>31</v>
      </c>
    </row>
    <row r="259" s="1" customFormat="true" ht="16.5" hidden="false" customHeight="false" outlineLevel="0" collapsed="false">
      <c r="D259" s="32"/>
      <c r="E259" s="32"/>
      <c r="F259" s="32"/>
      <c r="G259" s="32"/>
      <c r="H259" s="20" t="n">
        <f aca="false">H256</f>
        <v>13338</v>
      </c>
      <c r="I259" s="20" t="n">
        <f aca="false">I256+11</f>
        <v>91</v>
      </c>
      <c r="J259" s="20" t="n">
        <f aca="false">J256+28</f>
        <v>4734</v>
      </c>
      <c r="K259" s="20" t="n">
        <f aca="false">K256+12</f>
        <v>936</v>
      </c>
      <c r="L259" s="20" t="n">
        <f aca="false">L256+28</f>
        <v>126</v>
      </c>
      <c r="M259" s="20" t="n">
        <f aca="false">M256</f>
        <v>193</v>
      </c>
      <c r="N259" s="20" t="n">
        <f aca="false">N256</f>
        <v>82</v>
      </c>
      <c r="O259" s="20" t="n">
        <f aca="false">O256</f>
        <v>0</v>
      </c>
      <c r="P259" s="20" t="n">
        <f aca="false">P256</f>
        <v>0</v>
      </c>
      <c r="Q259" s="20" t="n">
        <f aca="false">Q256</f>
        <v>0</v>
      </c>
      <c r="R259" s="20" t="n">
        <f aca="false">R256</f>
        <v>3428</v>
      </c>
      <c r="S259" s="20" t="n">
        <f aca="false">S256</f>
        <v>0</v>
      </c>
      <c r="T259" s="20" t="n">
        <f aca="false">T256</f>
        <v>0</v>
      </c>
      <c r="U259" s="20" t="n">
        <f aca="false">X256</f>
        <v>0</v>
      </c>
      <c r="V259" s="20" t="n">
        <f aca="false">Y256</f>
        <v>0</v>
      </c>
      <c r="W259" s="20" t="n">
        <f aca="false">Z256</f>
        <v>0</v>
      </c>
      <c r="X259" s="20" t="n">
        <f aca="false">AA256</f>
        <v>0</v>
      </c>
      <c r="Y259" s="20" t="n">
        <f aca="false">AB256</f>
        <v>0</v>
      </c>
      <c r="Z259" s="20" t="n">
        <f aca="false">AC256</f>
        <v>1</v>
      </c>
      <c r="AA259" s="20" t="n">
        <f aca="false">AD256</f>
        <v>265</v>
      </c>
      <c r="AB259" s="20" t="n">
        <f aca="false">SUM(I259:AA259)</f>
        <v>9856</v>
      </c>
    </row>
    <row r="260" s="1" customFormat="true" ht="16.5" hidden="false" customHeight="false" outlineLevel="0" collapsed="false">
      <c r="F260" s="3"/>
      <c r="G260" s="3"/>
    </row>
    <row r="261" s="1" customFormat="true" ht="30.75" hidden="false" customHeight="true" outlineLevel="0" collapsed="false">
      <c r="C261" s="29" t="s">
        <v>69</v>
      </c>
      <c r="D261" s="32" t="s">
        <v>70</v>
      </c>
      <c r="E261" s="32"/>
      <c r="F261" s="32"/>
      <c r="G261" s="32"/>
      <c r="H261" s="33" t="s">
        <v>8</v>
      </c>
      <c r="I261" s="34" t="s">
        <v>71</v>
      </c>
      <c r="J261" s="34"/>
      <c r="K261" s="34" t="s">
        <v>72</v>
      </c>
      <c r="L261" s="34"/>
      <c r="M261" s="9" t="s">
        <v>13</v>
      </c>
      <c r="N261" s="9" t="s">
        <v>14</v>
      </c>
      <c r="O261" s="9" t="s">
        <v>15</v>
      </c>
      <c r="P261" s="9" t="s">
        <v>16</v>
      </c>
      <c r="Q261" s="9" t="s">
        <v>17</v>
      </c>
      <c r="R261" s="9" t="s">
        <v>18</v>
      </c>
      <c r="S261" s="9" t="s">
        <v>19</v>
      </c>
      <c r="T261" s="9" t="s">
        <v>20</v>
      </c>
      <c r="U261" s="9" t="s">
        <v>24</v>
      </c>
      <c r="V261" s="9" t="s">
        <v>25</v>
      </c>
      <c r="W261" s="9" t="s">
        <v>26</v>
      </c>
      <c r="X261" s="9" t="s">
        <v>27</v>
      </c>
      <c r="Y261" s="9" t="s">
        <v>28</v>
      </c>
      <c r="Z261" s="9" t="s">
        <v>29</v>
      </c>
      <c r="AA261" s="9" t="s">
        <v>30</v>
      </c>
      <c r="AB261" s="9" t="s">
        <v>31</v>
      </c>
    </row>
    <row r="262" s="1" customFormat="true" ht="16.5" hidden="false" customHeight="false" outlineLevel="0" collapsed="false">
      <c r="D262" s="32"/>
      <c r="E262" s="32"/>
      <c r="F262" s="32"/>
      <c r="G262" s="32"/>
      <c r="H262" s="20" t="n">
        <f aca="false">H256</f>
        <v>13338</v>
      </c>
      <c r="I262" s="35" t="n">
        <f aca="false">I259+K259</f>
        <v>1027</v>
      </c>
      <c r="J262" s="35"/>
      <c r="K262" s="35" t="n">
        <f aca="false">J259+L259</f>
        <v>4860</v>
      </c>
      <c r="L262" s="35"/>
      <c r="M262" s="20" t="n">
        <f aca="false">M259</f>
        <v>193</v>
      </c>
      <c r="N262" s="20" t="n">
        <f aca="false">N259</f>
        <v>82</v>
      </c>
      <c r="O262" s="20" t="s">
        <v>148</v>
      </c>
      <c r="P262" s="20" t="s">
        <v>148</v>
      </c>
      <c r="Q262" s="20" t="s">
        <v>148</v>
      </c>
      <c r="R262" s="20" t="n">
        <f aca="false">R259</f>
        <v>3428</v>
      </c>
      <c r="S262" s="20" t="s">
        <v>148</v>
      </c>
      <c r="T262" s="20" t="s">
        <v>148</v>
      </c>
      <c r="U262" s="20" t="s">
        <v>148</v>
      </c>
      <c r="V262" s="20" t="s">
        <v>148</v>
      </c>
      <c r="W262" s="20" t="s">
        <v>148</v>
      </c>
      <c r="X262" s="20" t="s">
        <v>148</v>
      </c>
      <c r="Y262" s="20" t="s">
        <v>148</v>
      </c>
      <c r="Z262" s="20" t="n">
        <f aca="false">Z259</f>
        <v>1</v>
      </c>
      <c r="AA262" s="20" t="n">
        <f aca="false">AA259</f>
        <v>265</v>
      </c>
      <c r="AB262" s="20" t="n">
        <f aca="false">SUM(I262:AA262)</f>
        <v>9856</v>
      </c>
    </row>
    <row r="264" customFormat="false" ht="1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</row>
    <row r="265" s="1" customFormat="true" ht="16.5" hidden="false" customHeight="true" outlineLevel="0" collapsed="false">
      <c r="A265" s="11" t="n">
        <v>127</v>
      </c>
      <c r="B265" s="12" t="n">
        <v>22</v>
      </c>
      <c r="C265" s="416" t="n">
        <v>475</v>
      </c>
      <c r="D265" s="398" t="s">
        <v>379</v>
      </c>
      <c r="E265" s="398" t="s">
        <v>379</v>
      </c>
      <c r="F265" s="412" t="n">
        <v>2062</v>
      </c>
      <c r="G265" s="415" t="s">
        <v>33</v>
      </c>
      <c r="H265" s="12" t="n">
        <v>538</v>
      </c>
      <c r="I265" s="20" t="n">
        <v>0</v>
      </c>
      <c r="J265" s="20" t="n">
        <v>137</v>
      </c>
      <c r="K265" s="20" t="n">
        <v>4</v>
      </c>
      <c r="L265" s="20" t="n">
        <v>0</v>
      </c>
      <c r="M265" s="20" t="n">
        <v>224</v>
      </c>
      <c r="N265" s="20"/>
      <c r="O265" s="20"/>
      <c r="P265" s="20" t="n">
        <v>0</v>
      </c>
      <c r="Q265" s="20"/>
      <c r="R265" s="20" t="n">
        <v>22</v>
      </c>
      <c r="S265" s="20"/>
      <c r="T265" s="20"/>
      <c r="U265" s="38" t="n">
        <v>0</v>
      </c>
      <c r="V265" s="38" t="n">
        <v>0</v>
      </c>
      <c r="W265" s="38"/>
      <c r="X265" s="20"/>
      <c r="Y265" s="20"/>
      <c r="Z265" s="20"/>
      <c r="AA265" s="20"/>
      <c r="AB265" s="20"/>
      <c r="AC265" s="20" t="n">
        <v>0</v>
      </c>
      <c r="AD265" s="20" t="n">
        <v>1</v>
      </c>
      <c r="AE265" s="20" t="n">
        <f aca="false">SUM(I265:AD265)</f>
        <v>388</v>
      </c>
    </row>
    <row r="266" s="1" customFormat="true" ht="16.5" hidden="false" customHeight="true" outlineLevel="0" collapsed="false">
      <c r="A266" s="11" t="n">
        <v>128</v>
      </c>
      <c r="B266" s="12" t="n">
        <v>22</v>
      </c>
      <c r="C266" s="416" t="n">
        <v>475</v>
      </c>
      <c r="D266" s="398" t="s">
        <v>379</v>
      </c>
      <c r="E266" s="398" t="s">
        <v>379</v>
      </c>
      <c r="F266" s="417" t="n">
        <v>2062</v>
      </c>
      <c r="G266" s="413" t="s">
        <v>34</v>
      </c>
      <c r="H266" s="12" t="n">
        <v>537</v>
      </c>
      <c r="I266" s="20" t="n">
        <v>1</v>
      </c>
      <c r="J266" s="20" t="n">
        <v>98</v>
      </c>
      <c r="K266" s="20" t="n">
        <v>3</v>
      </c>
      <c r="L266" s="20" t="n">
        <v>0</v>
      </c>
      <c r="M266" s="20" t="n">
        <v>278</v>
      </c>
      <c r="N266" s="20"/>
      <c r="O266" s="20"/>
      <c r="P266" s="20" t="n">
        <v>0</v>
      </c>
      <c r="Q266" s="20"/>
      <c r="R266" s="20" t="n">
        <v>19</v>
      </c>
      <c r="S266" s="20"/>
      <c r="T266" s="20"/>
      <c r="U266" s="38" t="n">
        <v>0</v>
      </c>
      <c r="V266" s="38" t="n">
        <v>1</v>
      </c>
      <c r="W266" s="38"/>
      <c r="X266" s="20"/>
      <c r="Y266" s="20"/>
      <c r="Z266" s="20"/>
      <c r="AA266" s="20"/>
      <c r="AB266" s="20"/>
      <c r="AC266" s="20" t="n">
        <v>0</v>
      </c>
      <c r="AD266" s="20" t="n">
        <v>3</v>
      </c>
      <c r="AE266" s="20" t="n">
        <f aca="false">SUM(I266:AD266)</f>
        <v>403</v>
      </c>
    </row>
    <row r="267" s="1" customFormat="true" ht="16.5" hidden="false" customHeight="true" outlineLevel="0" collapsed="false">
      <c r="A267" s="11" t="n">
        <v>129</v>
      </c>
      <c r="B267" s="12" t="n">
        <v>22</v>
      </c>
      <c r="C267" s="416" t="n">
        <v>475</v>
      </c>
      <c r="D267" s="398" t="s">
        <v>379</v>
      </c>
      <c r="E267" s="398" t="s">
        <v>379</v>
      </c>
      <c r="F267" s="412" t="n">
        <v>2062</v>
      </c>
      <c r="G267" s="415" t="s">
        <v>35</v>
      </c>
      <c r="H267" s="12" t="n">
        <v>537</v>
      </c>
      <c r="I267" s="20" t="n">
        <v>0</v>
      </c>
      <c r="J267" s="20" t="n">
        <v>136</v>
      </c>
      <c r="K267" s="20" t="n">
        <v>2</v>
      </c>
      <c r="L267" s="20" t="n">
        <v>0</v>
      </c>
      <c r="M267" s="20" t="n">
        <v>207</v>
      </c>
      <c r="N267" s="20"/>
      <c r="O267" s="20"/>
      <c r="P267" s="20" t="n">
        <v>1</v>
      </c>
      <c r="Q267" s="20"/>
      <c r="R267" s="20" t="n">
        <v>30</v>
      </c>
      <c r="S267" s="20"/>
      <c r="T267" s="20"/>
      <c r="U267" s="38" t="n">
        <v>0</v>
      </c>
      <c r="V267" s="38" t="n">
        <v>0</v>
      </c>
      <c r="W267" s="38"/>
      <c r="X267" s="20"/>
      <c r="Y267" s="20"/>
      <c r="Z267" s="20"/>
      <c r="AA267" s="20"/>
      <c r="AB267" s="20"/>
      <c r="AC267" s="20" t="n">
        <v>0</v>
      </c>
      <c r="AD267" s="20" t="n">
        <v>0</v>
      </c>
      <c r="AE267" s="20" t="n">
        <f aca="false">SUM(I267:AD267)</f>
        <v>376</v>
      </c>
    </row>
    <row r="268" s="1" customFormat="true" ht="16.5" hidden="false" customHeight="true" outlineLevel="0" collapsed="false">
      <c r="A268" s="11" t="n">
        <v>130</v>
      </c>
      <c r="B268" s="12" t="n">
        <v>22</v>
      </c>
      <c r="C268" s="416" t="n">
        <v>475</v>
      </c>
      <c r="D268" s="398" t="s">
        <v>379</v>
      </c>
      <c r="E268" s="398" t="s">
        <v>720</v>
      </c>
      <c r="F268" s="412" t="n">
        <v>2063</v>
      </c>
      <c r="G268" s="415" t="s">
        <v>33</v>
      </c>
      <c r="H268" s="12" t="n">
        <v>438</v>
      </c>
      <c r="I268" s="20" t="n">
        <v>1</v>
      </c>
      <c r="J268" s="20" t="n">
        <v>73</v>
      </c>
      <c r="K268" s="20" t="n">
        <v>5</v>
      </c>
      <c r="L268" s="20" t="n">
        <v>2</v>
      </c>
      <c r="M268" s="20" t="n">
        <v>156</v>
      </c>
      <c r="N268" s="20"/>
      <c r="O268" s="20"/>
      <c r="P268" s="20" t="n">
        <v>3</v>
      </c>
      <c r="Q268" s="20"/>
      <c r="R268" s="20" t="n">
        <v>39</v>
      </c>
      <c r="S268" s="20"/>
      <c r="T268" s="20"/>
      <c r="U268" s="38" t="n">
        <v>0</v>
      </c>
      <c r="V268" s="38" t="n">
        <v>2</v>
      </c>
      <c r="W268" s="38"/>
      <c r="X268" s="20"/>
      <c r="Y268" s="20"/>
      <c r="Z268" s="20"/>
      <c r="AA268" s="20"/>
      <c r="AB268" s="20"/>
      <c r="AC268" s="20" t="n">
        <v>0</v>
      </c>
      <c r="AD268" s="20" t="n">
        <v>6</v>
      </c>
      <c r="AE268" s="20" t="n">
        <f aca="false">SUM(I268:AD268)</f>
        <v>287</v>
      </c>
    </row>
    <row r="269" s="1" customFormat="true" ht="16.5" hidden="false" customHeight="true" outlineLevel="0" collapsed="false">
      <c r="A269" s="11" t="n">
        <v>131</v>
      </c>
      <c r="B269" s="12" t="n">
        <v>22</v>
      </c>
      <c r="C269" s="416" t="n">
        <v>475</v>
      </c>
      <c r="D269" s="398" t="s">
        <v>379</v>
      </c>
      <c r="E269" s="398" t="s">
        <v>721</v>
      </c>
      <c r="F269" s="412" t="n">
        <v>2064</v>
      </c>
      <c r="G269" s="415" t="s">
        <v>33</v>
      </c>
      <c r="H269" s="12" t="n">
        <v>681</v>
      </c>
      <c r="I269" s="20" t="n">
        <v>2</v>
      </c>
      <c r="J269" s="20" t="n">
        <v>120</v>
      </c>
      <c r="K269" s="20" t="n">
        <v>6</v>
      </c>
      <c r="L269" s="20" t="n">
        <v>1</v>
      </c>
      <c r="M269" s="20" t="n">
        <v>246</v>
      </c>
      <c r="N269" s="20"/>
      <c r="O269" s="20"/>
      <c r="P269" s="20" t="n">
        <v>0</v>
      </c>
      <c r="Q269" s="20"/>
      <c r="R269" s="20" t="n">
        <v>62</v>
      </c>
      <c r="S269" s="20"/>
      <c r="T269" s="20"/>
      <c r="U269" s="38" t="n">
        <v>0</v>
      </c>
      <c r="V269" s="38" t="n">
        <v>0</v>
      </c>
      <c r="W269" s="38"/>
      <c r="X269" s="20"/>
      <c r="Y269" s="20"/>
      <c r="Z269" s="20"/>
      <c r="AA269" s="20"/>
      <c r="AB269" s="20"/>
      <c r="AC269" s="20" t="n">
        <v>0</v>
      </c>
      <c r="AD269" s="20" t="n">
        <v>8</v>
      </c>
      <c r="AE269" s="20" t="n">
        <f aca="false">SUM(I269:AD269)</f>
        <v>445</v>
      </c>
    </row>
    <row r="270" s="1" customFormat="true" ht="16.5" hidden="false" customHeight="false" outlineLevel="0" collapsed="false">
      <c r="C270" s="29" t="s">
        <v>65</v>
      </c>
      <c r="D270" s="30" t="s">
        <v>66</v>
      </c>
      <c r="E270" s="30"/>
      <c r="F270" s="30"/>
      <c r="G270" s="30"/>
      <c r="H270" s="31" t="n">
        <f aca="false">SUM(H265:H269)</f>
        <v>2731</v>
      </c>
      <c r="I270" s="31" t="n">
        <f aca="false">SUM(I265:I269)</f>
        <v>4</v>
      </c>
      <c r="J270" s="31" t="n">
        <f aca="false">SUM(J265:J269)</f>
        <v>564</v>
      </c>
      <c r="K270" s="31" t="n">
        <f aca="false">SUM(K265:K269)</f>
        <v>20</v>
      </c>
      <c r="L270" s="31" t="n">
        <f aca="false">SUM(L265:L269)</f>
        <v>3</v>
      </c>
      <c r="M270" s="31" t="n">
        <f aca="false">SUM(M265:M269)</f>
        <v>1111</v>
      </c>
      <c r="N270" s="31" t="n">
        <f aca="false">SUM(N265:N269)</f>
        <v>0</v>
      </c>
      <c r="O270" s="31" t="n">
        <f aca="false">SUM(O265:O269)</f>
        <v>0</v>
      </c>
      <c r="P270" s="31" t="n">
        <f aca="false">SUM(P265:P269)</f>
        <v>4</v>
      </c>
      <c r="Q270" s="31" t="n">
        <f aca="false">SUM(Q265:Q269)</f>
        <v>0</v>
      </c>
      <c r="R270" s="31" t="n">
        <f aca="false">SUM(R265:R269)</f>
        <v>172</v>
      </c>
      <c r="S270" s="31" t="n">
        <f aca="false">SUM(S265:S269)</f>
        <v>0</v>
      </c>
      <c r="T270" s="31" t="n">
        <f aca="false">SUM(T265:T269)</f>
        <v>0</v>
      </c>
      <c r="U270" s="31" t="n">
        <f aca="false">SUM(U265:U269)</f>
        <v>0</v>
      </c>
      <c r="V270" s="31" t="n">
        <f aca="false">SUM(V265:V269)</f>
        <v>3</v>
      </c>
      <c r="W270" s="31" t="n">
        <f aca="false">SUM(W265:W269)</f>
        <v>0</v>
      </c>
      <c r="X270" s="31" t="n">
        <f aca="false">SUM(X265:X269)</f>
        <v>0</v>
      </c>
      <c r="Y270" s="31" t="n">
        <f aca="false">SUM(Y265:Y269)</f>
        <v>0</v>
      </c>
      <c r="Z270" s="31" t="n">
        <f aca="false">SUM(Z265:Z269)</f>
        <v>0</v>
      </c>
      <c r="AA270" s="31" t="n">
        <f aca="false">SUM(AA265:AA269)</f>
        <v>0</v>
      </c>
      <c r="AB270" s="31" t="n">
        <f aca="false">SUM(AB265:AB269)</f>
        <v>0</v>
      </c>
      <c r="AC270" s="31" t="n">
        <f aca="false">SUM(AC265:AC269)</f>
        <v>0</v>
      </c>
      <c r="AD270" s="31" t="n">
        <f aca="false">SUM(AD265:AD269)</f>
        <v>18</v>
      </c>
      <c r="AE270" s="31" t="n">
        <f aca="false">SUM(AE265:AE269)</f>
        <v>1899</v>
      </c>
    </row>
    <row r="271" s="1" customFormat="true" ht="16.5" hidden="false" customHeight="false" outlineLevel="0" collapsed="false">
      <c r="F271" s="3"/>
      <c r="G271" s="3"/>
      <c r="U271" s="1" t="n">
        <f aca="false">U270/2</f>
        <v>0</v>
      </c>
      <c r="V271" s="1" t="n">
        <f aca="false">V270/2</f>
        <v>1.5</v>
      </c>
    </row>
    <row r="272" s="1" customFormat="true" ht="16.5" hidden="false" customHeight="true" outlineLevel="0" collapsed="false">
      <c r="C272" s="29" t="s">
        <v>67</v>
      </c>
      <c r="D272" s="32" t="s">
        <v>68</v>
      </c>
      <c r="E272" s="32"/>
      <c r="F272" s="32"/>
      <c r="G272" s="32"/>
      <c r="H272" s="33" t="s">
        <v>8</v>
      </c>
      <c r="I272" s="9" t="s">
        <v>9</v>
      </c>
      <c r="J272" s="9" t="s">
        <v>10</v>
      </c>
      <c r="K272" s="9" t="s">
        <v>11</v>
      </c>
      <c r="L272" s="9" t="s">
        <v>12</v>
      </c>
      <c r="M272" s="9" t="s">
        <v>13</v>
      </c>
      <c r="N272" s="9" t="s">
        <v>14</v>
      </c>
      <c r="O272" s="9" t="s">
        <v>15</v>
      </c>
      <c r="P272" s="9" t="s">
        <v>16</v>
      </c>
      <c r="Q272" s="9" t="s">
        <v>17</v>
      </c>
      <c r="R272" s="9" t="s">
        <v>18</v>
      </c>
      <c r="S272" s="9" t="s">
        <v>19</v>
      </c>
      <c r="T272" s="9" t="s">
        <v>20</v>
      </c>
      <c r="U272" s="9" t="s">
        <v>24</v>
      </c>
      <c r="V272" s="9" t="s">
        <v>25</v>
      </c>
      <c r="W272" s="9" t="s">
        <v>26</v>
      </c>
      <c r="X272" s="9" t="s">
        <v>27</v>
      </c>
      <c r="Y272" s="9" t="s">
        <v>28</v>
      </c>
      <c r="Z272" s="9" t="s">
        <v>29</v>
      </c>
      <c r="AA272" s="9" t="s">
        <v>30</v>
      </c>
      <c r="AB272" s="9" t="s">
        <v>31</v>
      </c>
    </row>
    <row r="273" s="1" customFormat="true" ht="16.5" hidden="false" customHeight="false" outlineLevel="0" collapsed="false">
      <c r="D273" s="32"/>
      <c r="E273" s="32"/>
      <c r="F273" s="32"/>
      <c r="G273" s="32"/>
      <c r="H273" s="20" t="n">
        <f aca="false">H270</f>
        <v>2731</v>
      </c>
      <c r="I273" s="20" t="n">
        <f aca="false">I270</f>
        <v>4</v>
      </c>
      <c r="J273" s="20" t="n">
        <f aca="false">J270+2</f>
        <v>566</v>
      </c>
      <c r="K273" s="20" t="n">
        <f aca="false">K270</f>
        <v>20</v>
      </c>
      <c r="L273" s="20" t="n">
        <f aca="false">L270+1</f>
        <v>4</v>
      </c>
      <c r="M273" s="20" t="n">
        <f aca="false">M270</f>
        <v>1111</v>
      </c>
      <c r="N273" s="20" t="n">
        <f aca="false">N270</f>
        <v>0</v>
      </c>
      <c r="O273" s="20" t="n">
        <f aca="false">O270</f>
        <v>0</v>
      </c>
      <c r="P273" s="20" t="n">
        <f aca="false">P270</f>
        <v>4</v>
      </c>
      <c r="Q273" s="20" t="n">
        <f aca="false">Q270</f>
        <v>0</v>
      </c>
      <c r="R273" s="20" t="n">
        <f aca="false">R270</f>
        <v>172</v>
      </c>
      <c r="S273" s="20" t="n">
        <f aca="false">S270</f>
        <v>0</v>
      </c>
      <c r="T273" s="20" t="n">
        <f aca="false">T270</f>
        <v>0</v>
      </c>
      <c r="U273" s="20" t="n">
        <f aca="false">X270</f>
        <v>0</v>
      </c>
      <c r="V273" s="20" t="n">
        <f aca="false">Y270</f>
        <v>0</v>
      </c>
      <c r="W273" s="20" t="n">
        <f aca="false">Z270</f>
        <v>0</v>
      </c>
      <c r="X273" s="20" t="n">
        <f aca="false">AA270</f>
        <v>0</v>
      </c>
      <c r="Y273" s="20" t="n">
        <f aca="false">AB270</f>
        <v>0</v>
      </c>
      <c r="Z273" s="20" t="n">
        <f aca="false">AC270</f>
        <v>0</v>
      </c>
      <c r="AA273" s="20" t="n">
        <f aca="false">AD270</f>
        <v>18</v>
      </c>
      <c r="AB273" s="20" t="n">
        <f aca="false">SUM(I273:AA273)</f>
        <v>1899</v>
      </c>
    </row>
    <row r="274" s="1" customFormat="true" ht="16.5" hidden="false" customHeight="false" outlineLevel="0" collapsed="false">
      <c r="F274" s="3"/>
      <c r="G274" s="3"/>
    </row>
    <row r="275" s="1" customFormat="true" ht="30.75" hidden="false" customHeight="true" outlineLevel="0" collapsed="false">
      <c r="C275" s="29" t="s">
        <v>69</v>
      </c>
      <c r="D275" s="32" t="s">
        <v>70</v>
      </c>
      <c r="E275" s="32"/>
      <c r="F275" s="32"/>
      <c r="G275" s="32"/>
      <c r="H275" s="33" t="s">
        <v>8</v>
      </c>
      <c r="I275" s="34" t="s">
        <v>71</v>
      </c>
      <c r="J275" s="34"/>
      <c r="K275" s="34" t="s">
        <v>72</v>
      </c>
      <c r="L275" s="34"/>
      <c r="M275" s="9" t="s">
        <v>13</v>
      </c>
      <c r="N275" s="9" t="s">
        <v>14</v>
      </c>
      <c r="O275" s="9" t="s">
        <v>15</v>
      </c>
      <c r="P275" s="9" t="s">
        <v>16</v>
      </c>
      <c r="Q275" s="9" t="s">
        <v>17</v>
      </c>
      <c r="R275" s="9" t="s">
        <v>18</v>
      </c>
      <c r="S275" s="9" t="s">
        <v>19</v>
      </c>
      <c r="T275" s="9" t="s">
        <v>20</v>
      </c>
      <c r="U275" s="9" t="s">
        <v>24</v>
      </c>
      <c r="V275" s="9" t="s">
        <v>25</v>
      </c>
      <c r="W275" s="9" t="s">
        <v>26</v>
      </c>
      <c r="X275" s="9" t="s">
        <v>27</v>
      </c>
      <c r="Y275" s="9" t="s">
        <v>28</v>
      </c>
      <c r="Z275" s="9" t="s">
        <v>29</v>
      </c>
      <c r="AA275" s="9" t="s">
        <v>30</v>
      </c>
      <c r="AB275" s="9" t="s">
        <v>31</v>
      </c>
    </row>
    <row r="276" s="1" customFormat="true" ht="16.5" hidden="false" customHeight="false" outlineLevel="0" collapsed="false">
      <c r="D276" s="32"/>
      <c r="E276" s="32"/>
      <c r="F276" s="32"/>
      <c r="G276" s="32"/>
      <c r="H276" s="20" t="n">
        <f aca="false">H270</f>
        <v>2731</v>
      </c>
      <c r="I276" s="35" t="n">
        <f aca="false">I273+K273</f>
        <v>24</v>
      </c>
      <c r="J276" s="35"/>
      <c r="K276" s="35" t="n">
        <f aca="false">J273+L273</f>
        <v>570</v>
      </c>
      <c r="L276" s="35"/>
      <c r="M276" s="20" t="n">
        <f aca="false">M273</f>
        <v>1111</v>
      </c>
      <c r="N276" s="20" t="s">
        <v>148</v>
      </c>
      <c r="O276" s="20" t="s">
        <v>148</v>
      </c>
      <c r="P276" s="20" t="n">
        <f aca="false">P273</f>
        <v>4</v>
      </c>
      <c r="Q276" s="20" t="s">
        <v>148</v>
      </c>
      <c r="R276" s="20" t="n">
        <f aca="false">R273</f>
        <v>172</v>
      </c>
      <c r="S276" s="20" t="s">
        <v>148</v>
      </c>
      <c r="T276" s="20" t="s">
        <v>148</v>
      </c>
      <c r="U276" s="20" t="s">
        <v>148</v>
      </c>
      <c r="V276" s="20" t="s">
        <v>148</v>
      </c>
      <c r="W276" s="20" t="s">
        <v>148</v>
      </c>
      <c r="X276" s="20" t="s">
        <v>148</v>
      </c>
      <c r="Y276" s="20" t="s">
        <v>148</v>
      </c>
      <c r="Z276" s="20" t="n">
        <f aca="false">Z273</f>
        <v>0</v>
      </c>
      <c r="AA276" s="20" t="n">
        <f aca="false">AA273</f>
        <v>18</v>
      </c>
      <c r="AB276" s="20" t="n">
        <f aca="false">SUM(I276:AA276)</f>
        <v>1899</v>
      </c>
    </row>
    <row r="278" customFormat="false" ht="1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</row>
    <row r="279" s="28" customFormat="true" ht="16.5" hidden="false" customHeight="true" outlineLevel="0" collapsed="false">
      <c r="A279" s="21" t="n">
        <v>132</v>
      </c>
      <c r="B279" s="22" t="n">
        <v>22</v>
      </c>
      <c r="C279" s="397" t="n">
        <v>484</v>
      </c>
      <c r="D279" s="398" t="s">
        <v>722</v>
      </c>
      <c r="E279" s="398" t="s">
        <v>722</v>
      </c>
      <c r="F279" s="417" t="n">
        <v>2088</v>
      </c>
      <c r="G279" s="50" t="s">
        <v>33</v>
      </c>
      <c r="H279" s="22" t="n">
        <v>561</v>
      </c>
      <c r="I279" s="27" t="n">
        <v>11</v>
      </c>
      <c r="J279" s="27" t="n">
        <v>79</v>
      </c>
      <c r="K279" s="27" t="n">
        <v>175</v>
      </c>
      <c r="L279" s="27" t="n">
        <v>2</v>
      </c>
      <c r="M279" s="27" t="n">
        <v>3</v>
      </c>
      <c r="N279" s="27" t="n">
        <v>0</v>
      </c>
      <c r="O279" s="27" t="n">
        <v>1</v>
      </c>
      <c r="P279" s="27" t="n">
        <v>14</v>
      </c>
      <c r="Q279" s="27" t="n">
        <v>0</v>
      </c>
      <c r="R279" s="27" t="n">
        <v>25</v>
      </c>
      <c r="S279" s="27" t="n">
        <v>0</v>
      </c>
      <c r="T279" s="27" t="n">
        <v>1</v>
      </c>
      <c r="U279" s="27" t="n">
        <v>13</v>
      </c>
      <c r="V279" s="27" t="n">
        <v>3</v>
      </c>
      <c r="W279" s="27"/>
      <c r="X279" s="27" t="n">
        <v>6</v>
      </c>
      <c r="Y279" s="27"/>
      <c r="Z279" s="27"/>
      <c r="AA279" s="27"/>
      <c r="AB279" s="27"/>
      <c r="AC279" s="27" t="n">
        <v>0</v>
      </c>
      <c r="AD279" s="27" t="n">
        <v>6</v>
      </c>
      <c r="AE279" s="27" t="n">
        <f aca="false">SUM(I279:AD279)</f>
        <v>339</v>
      </c>
    </row>
    <row r="280" s="28" customFormat="true" ht="16.5" hidden="false" customHeight="true" outlineLevel="0" collapsed="false">
      <c r="A280" s="21" t="n">
        <v>133</v>
      </c>
      <c r="B280" s="22" t="n">
        <v>22</v>
      </c>
      <c r="C280" s="397" t="n">
        <v>484</v>
      </c>
      <c r="D280" s="398" t="s">
        <v>722</v>
      </c>
      <c r="E280" s="398" t="s">
        <v>722</v>
      </c>
      <c r="F280" s="412" t="n">
        <v>2088</v>
      </c>
      <c r="G280" s="415" t="s">
        <v>34</v>
      </c>
      <c r="H280" s="22" t="n">
        <v>560</v>
      </c>
      <c r="I280" s="27" t="n">
        <v>10</v>
      </c>
      <c r="J280" s="434" t="n">
        <v>70</v>
      </c>
      <c r="K280" s="434" t="n">
        <v>204</v>
      </c>
      <c r="L280" s="434" t="n">
        <v>0</v>
      </c>
      <c r="M280" s="434" t="n">
        <v>3</v>
      </c>
      <c r="N280" s="434" t="n">
        <v>4</v>
      </c>
      <c r="O280" s="434" t="n">
        <v>0</v>
      </c>
      <c r="P280" s="434" t="n">
        <v>9</v>
      </c>
      <c r="Q280" s="434" t="n">
        <v>3</v>
      </c>
      <c r="R280" s="434" t="n">
        <v>18</v>
      </c>
      <c r="S280" s="434" t="n">
        <v>0</v>
      </c>
      <c r="T280" s="434" t="n">
        <v>0</v>
      </c>
      <c r="U280" s="434" t="n">
        <v>4</v>
      </c>
      <c r="V280" s="434" t="n">
        <v>1</v>
      </c>
      <c r="W280" s="434"/>
      <c r="X280" s="434" t="n">
        <v>0</v>
      </c>
      <c r="Y280" s="434"/>
      <c r="Z280" s="434"/>
      <c r="AA280" s="434"/>
      <c r="AB280" s="434"/>
      <c r="AC280" s="434" t="n">
        <v>1</v>
      </c>
      <c r="AD280" s="434" t="n">
        <v>0</v>
      </c>
      <c r="AE280" s="27" t="n">
        <f aca="false">SUM(I280:AD280)</f>
        <v>327</v>
      </c>
    </row>
    <row r="281" s="28" customFormat="true" ht="16.5" hidden="false" customHeight="true" outlineLevel="0" collapsed="false">
      <c r="A281" s="21" t="n">
        <v>134</v>
      </c>
      <c r="B281" s="22" t="n">
        <v>22</v>
      </c>
      <c r="C281" s="397" t="n">
        <v>484</v>
      </c>
      <c r="D281" s="398" t="s">
        <v>722</v>
      </c>
      <c r="E281" s="398" t="s">
        <v>722</v>
      </c>
      <c r="F281" s="412" t="n">
        <v>2088</v>
      </c>
      <c r="G281" s="415" t="s">
        <v>35</v>
      </c>
      <c r="H281" s="22" t="n">
        <v>560</v>
      </c>
      <c r="I281" s="27" t="n">
        <v>11</v>
      </c>
      <c r="J281" s="27" t="n">
        <v>85</v>
      </c>
      <c r="K281" s="27" t="n">
        <v>169</v>
      </c>
      <c r="L281" s="27" t="n">
        <v>0</v>
      </c>
      <c r="M281" s="27" t="n">
        <v>2</v>
      </c>
      <c r="N281" s="27" t="n">
        <v>8</v>
      </c>
      <c r="O281" s="27" t="n">
        <v>1</v>
      </c>
      <c r="P281" s="27" t="n">
        <v>10</v>
      </c>
      <c r="Q281" s="27" t="n">
        <v>1</v>
      </c>
      <c r="R281" s="27" t="n">
        <v>28</v>
      </c>
      <c r="S281" s="27" t="n">
        <v>0</v>
      </c>
      <c r="T281" s="27" t="n">
        <v>0</v>
      </c>
      <c r="U281" s="27" t="n">
        <v>6</v>
      </c>
      <c r="V281" s="27" t="n">
        <v>1</v>
      </c>
      <c r="W281" s="27"/>
      <c r="X281" s="27" t="n">
        <v>9</v>
      </c>
      <c r="Y281" s="27"/>
      <c r="Z281" s="27"/>
      <c r="AA281" s="27"/>
      <c r="AB281" s="27"/>
      <c r="AC281" s="27" t="n">
        <v>0</v>
      </c>
      <c r="AD281" s="27" t="n">
        <v>8</v>
      </c>
      <c r="AE281" s="27" t="n">
        <f aca="false">SUM(I281:AD281)</f>
        <v>339</v>
      </c>
    </row>
    <row r="282" s="28" customFormat="true" ht="16.5" hidden="false" customHeight="true" outlineLevel="0" collapsed="false">
      <c r="A282" s="21" t="n">
        <v>135</v>
      </c>
      <c r="B282" s="22" t="n">
        <v>22</v>
      </c>
      <c r="C282" s="397" t="n">
        <v>484</v>
      </c>
      <c r="D282" s="398" t="s">
        <v>722</v>
      </c>
      <c r="E282" s="398" t="s">
        <v>722</v>
      </c>
      <c r="F282" s="412" t="n">
        <v>2088</v>
      </c>
      <c r="G282" s="413" t="s">
        <v>36</v>
      </c>
      <c r="H282" s="22"/>
      <c r="I282" s="27" t="n">
        <v>3</v>
      </c>
      <c r="J282" s="27" t="n">
        <v>11</v>
      </c>
      <c r="K282" s="27" t="n">
        <v>34</v>
      </c>
      <c r="L282" s="27" t="n">
        <v>1</v>
      </c>
      <c r="M282" s="27" t="n">
        <v>1</v>
      </c>
      <c r="N282" s="27" t="n">
        <v>1</v>
      </c>
      <c r="O282" s="27" t="n">
        <v>0</v>
      </c>
      <c r="P282" s="27" t="n">
        <v>3</v>
      </c>
      <c r="Q282" s="27" t="n">
        <v>0</v>
      </c>
      <c r="R282" s="27" t="n">
        <v>6</v>
      </c>
      <c r="S282" s="27" t="n">
        <v>0</v>
      </c>
      <c r="T282" s="27" t="n">
        <v>0</v>
      </c>
      <c r="U282" s="27" t="n">
        <v>2</v>
      </c>
      <c r="V282" s="27" t="n">
        <v>0</v>
      </c>
      <c r="W282" s="27"/>
      <c r="X282" s="27" t="n">
        <v>3</v>
      </c>
      <c r="Y282" s="27"/>
      <c r="Z282" s="27"/>
      <c r="AA282" s="27"/>
      <c r="AB282" s="27"/>
      <c r="AC282" s="27" t="n">
        <v>0</v>
      </c>
      <c r="AD282" s="27" t="n">
        <v>2</v>
      </c>
      <c r="AE282" s="27" t="n">
        <f aca="false">SUM(I282:AD282)</f>
        <v>67</v>
      </c>
    </row>
    <row r="283" s="28" customFormat="true" ht="16.5" hidden="false" customHeight="true" outlineLevel="0" collapsed="false">
      <c r="A283" s="21" t="n">
        <v>136</v>
      </c>
      <c r="B283" s="22" t="n">
        <v>22</v>
      </c>
      <c r="C283" s="397" t="n">
        <v>484</v>
      </c>
      <c r="D283" s="398" t="s">
        <v>722</v>
      </c>
      <c r="E283" s="398" t="s">
        <v>722</v>
      </c>
      <c r="F283" s="412" t="n">
        <v>2089</v>
      </c>
      <c r="G283" s="415" t="s">
        <v>33</v>
      </c>
      <c r="H283" s="22" t="n">
        <v>556</v>
      </c>
      <c r="I283" s="27" t="n">
        <v>12</v>
      </c>
      <c r="J283" s="27" t="n">
        <v>98</v>
      </c>
      <c r="K283" s="27" t="n">
        <v>157</v>
      </c>
      <c r="L283" s="27" t="n">
        <v>4</v>
      </c>
      <c r="M283" s="27" t="n">
        <v>13</v>
      </c>
      <c r="N283" s="27" t="n">
        <v>2</v>
      </c>
      <c r="O283" s="27" t="n">
        <v>4</v>
      </c>
      <c r="P283" s="27" t="n">
        <v>18</v>
      </c>
      <c r="Q283" s="27" t="n">
        <v>1</v>
      </c>
      <c r="R283" s="27" t="n">
        <v>8</v>
      </c>
      <c r="S283" s="27" t="n">
        <v>0</v>
      </c>
      <c r="T283" s="27" t="n">
        <v>1</v>
      </c>
      <c r="U283" s="27" t="n">
        <v>9</v>
      </c>
      <c r="V283" s="27" t="n">
        <v>2</v>
      </c>
      <c r="W283" s="27"/>
      <c r="X283" s="27" t="n">
        <v>10</v>
      </c>
      <c r="Y283" s="27"/>
      <c r="Z283" s="27"/>
      <c r="AA283" s="27"/>
      <c r="AB283" s="27"/>
      <c r="AC283" s="27" t="n">
        <v>0</v>
      </c>
      <c r="AD283" s="27" t="n">
        <v>8</v>
      </c>
      <c r="AE283" s="27" t="n">
        <f aca="false">SUM(I283:AD283)</f>
        <v>347</v>
      </c>
    </row>
    <row r="284" s="28" customFormat="true" ht="16.5" hidden="false" customHeight="true" outlineLevel="0" collapsed="false">
      <c r="A284" s="21" t="n">
        <v>137</v>
      </c>
      <c r="B284" s="22" t="n">
        <v>22</v>
      </c>
      <c r="C284" s="397" t="n">
        <v>484</v>
      </c>
      <c r="D284" s="398" t="s">
        <v>722</v>
      </c>
      <c r="E284" s="398" t="s">
        <v>722</v>
      </c>
      <c r="F284" s="417" t="n">
        <v>2089</v>
      </c>
      <c r="G284" s="415" t="s">
        <v>34</v>
      </c>
      <c r="H284" s="22" t="n">
        <v>556</v>
      </c>
      <c r="I284" s="27" t="n">
        <v>7</v>
      </c>
      <c r="J284" s="27" t="n">
        <v>100</v>
      </c>
      <c r="K284" s="27" t="n">
        <v>145</v>
      </c>
      <c r="L284" s="27" t="n">
        <v>2</v>
      </c>
      <c r="M284" s="27" t="n">
        <v>10</v>
      </c>
      <c r="N284" s="27" t="n">
        <v>0</v>
      </c>
      <c r="O284" s="27" t="n">
        <v>0</v>
      </c>
      <c r="P284" s="27" t="n">
        <v>9</v>
      </c>
      <c r="Q284" s="27" t="n">
        <v>1</v>
      </c>
      <c r="R284" s="27" t="n">
        <v>13</v>
      </c>
      <c r="S284" s="27" t="n">
        <v>0</v>
      </c>
      <c r="T284" s="27" t="n">
        <v>1</v>
      </c>
      <c r="U284" s="27" t="n">
        <v>13</v>
      </c>
      <c r="V284" s="27" t="n">
        <v>4</v>
      </c>
      <c r="W284" s="27"/>
      <c r="X284" s="27" t="n">
        <v>1</v>
      </c>
      <c r="Y284" s="27"/>
      <c r="Z284" s="27"/>
      <c r="AA284" s="27"/>
      <c r="AB284" s="27"/>
      <c r="AC284" s="27" t="n">
        <v>0</v>
      </c>
      <c r="AD284" s="27" t="n">
        <v>10</v>
      </c>
      <c r="AE284" s="27" t="n">
        <f aca="false">SUM(I284:AD284)</f>
        <v>316</v>
      </c>
    </row>
    <row r="285" s="28" customFormat="true" ht="16.5" hidden="false" customHeight="true" outlineLevel="0" collapsed="false">
      <c r="A285" s="21" t="n">
        <v>138</v>
      </c>
      <c r="B285" s="22" t="n">
        <v>22</v>
      </c>
      <c r="C285" s="397" t="n">
        <v>484</v>
      </c>
      <c r="D285" s="409" t="s">
        <v>722</v>
      </c>
      <c r="E285" s="409" t="s">
        <v>722</v>
      </c>
      <c r="F285" s="435" t="n">
        <v>2089</v>
      </c>
      <c r="G285" s="431" t="s">
        <v>35</v>
      </c>
      <c r="H285" s="22" t="n">
        <v>556</v>
      </c>
      <c r="I285" s="27" t="n">
        <v>13</v>
      </c>
      <c r="J285" s="27" t="n">
        <v>98</v>
      </c>
      <c r="K285" s="27" t="n">
        <v>163</v>
      </c>
      <c r="L285" s="27" t="n">
        <v>2</v>
      </c>
      <c r="M285" s="27" t="n">
        <v>16</v>
      </c>
      <c r="N285" s="27" t="n">
        <v>0</v>
      </c>
      <c r="O285" s="27" t="n">
        <v>4</v>
      </c>
      <c r="P285" s="27" t="n">
        <v>11</v>
      </c>
      <c r="Q285" s="27" t="n">
        <v>4</v>
      </c>
      <c r="R285" s="27" t="n">
        <v>15</v>
      </c>
      <c r="S285" s="27" t="n">
        <v>0</v>
      </c>
      <c r="T285" s="27" t="n">
        <v>0</v>
      </c>
      <c r="U285" s="27" t="n">
        <v>4</v>
      </c>
      <c r="V285" s="27" t="n">
        <v>2</v>
      </c>
      <c r="W285" s="27"/>
      <c r="X285" s="27" t="n">
        <v>2</v>
      </c>
      <c r="Y285" s="27"/>
      <c r="Z285" s="27"/>
      <c r="AA285" s="27"/>
      <c r="AB285" s="27"/>
      <c r="AC285" s="27" t="n">
        <v>0</v>
      </c>
      <c r="AD285" s="27" t="n">
        <v>7</v>
      </c>
      <c r="AE285" s="27" t="n">
        <f aca="false">SUM(I285:AD285)</f>
        <v>341</v>
      </c>
    </row>
    <row r="286" s="28" customFormat="true" ht="16.5" hidden="false" customHeight="true" outlineLevel="0" collapsed="false">
      <c r="A286" s="21" t="n">
        <v>139</v>
      </c>
      <c r="B286" s="22" t="n">
        <v>22</v>
      </c>
      <c r="C286" s="397" t="n">
        <v>484</v>
      </c>
      <c r="D286" s="398" t="s">
        <v>722</v>
      </c>
      <c r="E286" s="398" t="s">
        <v>722</v>
      </c>
      <c r="F286" s="412" t="n">
        <v>2090</v>
      </c>
      <c r="G286" s="413" t="s">
        <v>33</v>
      </c>
      <c r="H286" s="22" t="n">
        <v>541</v>
      </c>
      <c r="I286" s="27" t="n">
        <v>8</v>
      </c>
      <c r="J286" s="27" t="n">
        <v>80</v>
      </c>
      <c r="K286" s="27" t="n">
        <v>174</v>
      </c>
      <c r="L286" s="27" t="n">
        <v>1</v>
      </c>
      <c r="M286" s="27" t="n">
        <v>16</v>
      </c>
      <c r="N286" s="27" t="n">
        <v>5</v>
      </c>
      <c r="O286" s="27" t="n">
        <v>0</v>
      </c>
      <c r="P286" s="27" t="n">
        <v>5</v>
      </c>
      <c r="Q286" s="27" t="n">
        <v>1</v>
      </c>
      <c r="R286" s="27" t="n">
        <v>22</v>
      </c>
      <c r="S286" s="27" t="n">
        <v>0</v>
      </c>
      <c r="T286" s="27" t="n">
        <v>0</v>
      </c>
      <c r="U286" s="27" t="n">
        <v>8</v>
      </c>
      <c r="V286" s="27" t="n">
        <v>3</v>
      </c>
      <c r="W286" s="27"/>
      <c r="X286" s="27" t="n">
        <v>7</v>
      </c>
      <c r="Y286" s="27"/>
      <c r="Z286" s="27"/>
      <c r="AA286" s="27"/>
      <c r="AB286" s="27"/>
      <c r="AC286" s="27" t="n">
        <v>0</v>
      </c>
      <c r="AD286" s="27" t="n">
        <v>10</v>
      </c>
      <c r="AE286" s="27" t="n">
        <f aca="false">SUM(I286:AD286)</f>
        <v>340</v>
      </c>
    </row>
    <row r="287" s="28" customFormat="true" ht="16.5" hidden="false" customHeight="true" outlineLevel="0" collapsed="false">
      <c r="A287" s="21" t="n">
        <v>140</v>
      </c>
      <c r="B287" s="22" t="n">
        <v>22</v>
      </c>
      <c r="C287" s="397" t="n">
        <v>484</v>
      </c>
      <c r="D287" s="398" t="s">
        <v>722</v>
      </c>
      <c r="E287" s="398" t="s">
        <v>722</v>
      </c>
      <c r="F287" s="417" t="n">
        <v>2090</v>
      </c>
      <c r="G287" s="415" t="s">
        <v>34</v>
      </c>
      <c r="H287" s="22" t="n">
        <v>541</v>
      </c>
      <c r="I287" s="27" t="n">
        <v>9</v>
      </c>
      <c r="J287" s="27" t="n">
        <v>81</v>
      </c>
      <c r="K287" s="27" t="n">
        <v>181</v>
      </c>
      <c r="L287" s="27" t="n">
        <v>1</v>
      </c>
      <c r="M287" s="27" t="n">
        <v>13</v>
      </c>
      <c r="N287" s="27" t="n">
        <v>3</v>
      </c>
      <c r="O287" s="27" t="n">
        <v>0</v>
      </c>
      <c r="P287" s="27" t="n">
        <v>3</v>
      </c>
      <c r="Q287" s="27" t="n">
        <v>0</v>
      </c>
      <c r="R287" s="27" t="n">
        <v>22</v>
      </c>
      <c r="S287" s="27" t="n">
        <v>0</v>
      </c>
      <c r="T287" s="27" t="n">
        <v>0</v>
      </c>
      <c r="U287" s="27" t="n">
        <v>7</v>
      </c>
      <c r="V287" s="27" t="n">
        <v>1</v>
      </c>
      <c r="W287" s="27"/>
      <c r="X287" s="27" t="n">
        <v>2</v>
      </c>
      <c r="Y287" s="27"/>
      <c r="Z287" s="27"/>
      <c r="AA287" s="27"/>
      <c r="AB287" s="27"/>
      <c r="AC287" s="27" t="n">
        <v>0</v>
      </c>
      <c r="AD287" s="27" t="n">
        <v>8</v>
      </c>
      <c r="AE287" s="27" t="n">
        <f aca="false">SUM(I287:AD287)</f>
        <v>331</v>
      </c>
    </row>
    <row r="288" s="28" customFormat="true" ht="16.5" hidden="false" customHeight="true" outlineLevel="0" collapsed="false">
      <c r="A288" s="21" t="n">
        <v>141</v>
      </c>
      <c r="B288" s="22" t="n">
        <v>22</v>
      </c>
      <c r="C288" s="397" t="n">
        <v>484</v>
      </c>
      <c r="D288" s="398" t="s">
        <v>722</v>
      </c>
      <c r="E288" s="398" t="s">
        <v>722</v>
      </c>
      <c r="F288" s="412" t="n">
        <v>2091</v>
      </c>
      <c r="G288" s="415" t="s">
        <v>33</v>
      </c>
      <c r="H288" s="22" t="n">
        <v>511</v>
      </c>
      <c r="I288" s="27" t="n">
        <v>6</v>
      </c>
      <c r="J288" s="27" t="n">
        <v>87</v>
      </c>
      <c r="K288" s="27" t="n">
        <v>172</v>
      </c>
      <c r="L288" s="27" t="n">
        <v>2</v>
      </c>
      <c r="M288" s="27" t="n">
        <v>9</v>
      </c>
      <c r="N288" s="27" t="n">
        <v>3</v>
      </c>
      <c r="O288" s="27" t="n">
        <v>1</v>
      </c>
      <c r="P288" s="27" t="n">
        <v>3</v>
      </c>
      <c r="Q288" s="27" t="n">
        <v>0</v>
      </c>
      <c r="R288" s="27" t="n">
        <v>16</v>
      </c>
      <c r="S288" s="27" t="n">
        <v>0</v>
      </c>
      <c r="T288" s="27" t="n">
        <v>0</v>
      </c>
      <c r="U288" s="27" t="n">
        <v>10</v>
      </c>
      <c r="V288" s="27" t="n">
        <v>3</v>
      </c>
      <c r="W288" s="27"/>
      <c r="X288" s="27" t="n">
        <v>2</v>
      </c>
      <c r="Y288" s="27"/>
      <c r="Z288" s="27"/>
      <c r="AA288" s="27"/>
      <c r="AB288" s="27"/>
      <c r="AC288" s="27" t="n">
        <v>0</v>
      </c>
      <c r="AD288" s="27" t="n">
        <v>8</v>
      </c>
      <c r="AE288" s="27" t="n">
        <f aca="false">SUM(I288:AD288)</f>
        <v>322</v>
      </c>
    </row>
    <row r="289" s="28" customFormat="true" ht="16.5" hidden="false" customHeight="true" outlineLevel="0" collapsed="false">
      <c r="A289" s="21" t="n">
        <v>142</v>
      </c>
      <c r="B289" s="22" t="n">
        <v>22</v>
      </c>
      <c r="C289" s="397" t="n">
        <v>484</v>
      </c>
      <c r="D289" s="398" t="s">
        <v>722</v>
      </c>
      <c r="E289" s="398" t="s">
        <v>722</v>
      </c>
      <c r="F289" s="412" t="n">
        <v>2091</v>
      </c>
      <c r="G289" s="413" t="s">
        <v>34</v>
      </c>
      <c r="H289" s="22" t="n">
        <v>511</v>
      </c>
      <c r="I289" s="27" t="n">
        <v>4</v>
      </c>
      <c r="J289" s="27" t="n">
        <v>80</v>
      </c>
      <c r="K289" s="27" t="n">
        <v>202</v>
      </c>
      <c r="L289" s="27" t="n">
        <v>0</v>
      </c>
      <c r="M289" s="27" t="n">
        <v>16</v>
      </c>
      <c r="N289" s="27" t="n">
        <v>1</v>
      </c>
      <c r="O289" s="27" t="n">
        <v>0</v>
      </c>
      <c r="P289" s="27" t="n">
        <v>2</v>
      </c>
      <c r="Q289" s="27" t="n">
        <v>0</v>
      </c>
      <c r="R289" s="27" t="n">
        <v>19</v>
      </c>
      <c r="S289" s="27" t="n">
        <v>0</v>
      </c>
      <c r="T289" s="27" t="n">
        <v>1</v>
      </c>
      <c r="U289" s="27" t="n">
        <v>5</v>
      </c>
      <c r="V289" s="27" t="n">
        <v>1</v>
      </c>
      <c r="W289" s="27"/>
      <c r="X289" s="27" t="n">
        <v>2</v>
      </c>
      <c r="Y289" s="27"/>
      <c r="Z289" s="27"/>
      <c r="AA289" s="27"/>
      <c r="AB289" s="27"/>
      <c r="AC289" s="27" t="n">
        <v>0</v>
      </c>
      <c r="AD289" s="27" t="n">
        <v>5</v>
      </c>
      <c r="AE289" s="27" t="n">
        <f aca="false">SUM(I289:AD289)</f>
        <v>338</v>
      </c>
    </row>
    <row r="290" s="28" customFormat="true" ht="16.5" hidden="false" customHeight="true" outlineLevel="0" collapsed="false">
      <c r="A290" s="21" t="n">
        <v>143</v>
      </c>
      <c r="B290" s="22" t="n">
        <v>22</v>
      </c>
      <c r="C290" s="397" t="n">
        <v>484</v>
      </c>
      <c r="D290" s="398" t="s">
        <v>722</v>
      </c>
      <c r="E290" s="398" t="s">
        <v>722</v>
      </c>
      <c r="F290" s="412" t="n">
        <v>2091</v>
      </c>
      <c r="G290" s="415" t="s">
        <v>35</v>
      </c>
      <c r="H290" s="22" t="n">
        <v>511</v>
      </c>
      <c r="I290" s="27" t="n">
        <v>7</v>
      </c>
      <c r="J290" s="27" t="n">
        <v>76</v>
      </c>
      <c r="K290" s="27" t="n">
        <v>201</v>
      </c>
      <c r="L290" s="27" t="n">
        <v>1</v>
      </c>
      <c r="M290" s="27" t="n">
        <v>12</v>
      </c>
      <c r="N290" s="27" t="n">
        <v>0</v>
      </c>
      <c r="O290" s="27" t="n">
        <v>1</v>
      </c>
      <c r="P290" s="27" t="n">
        <v>9</v>
      </c>
      <c r="Q290" s="27" t="n">
        <v>1</v>
      </c>
      <c r="R290" s="27" t="n">
        <v>11</v>
      </c>
      <c r="S290" s="27" t="n">
        <v>0</v>
      </c>
      <c r="T290" s="27" t="n">
        <v>0</v>
      </c>
      <c r="U290" s="27" t="n">
        <v>2</v>
      </c>
      <c r="V290" s="27" t="n">
        <v>2</v>
      </c>
      <c r="W290" s="27"/>
      <c r="X290" s="27" t="n">
        <v>3</v>
      </c>
      <c r="Y290" s="27"/>
      <c r="Z290" s="27"/>
      <c r="AA290" s="27"/>
      <c r="AB290" s="27"/>
      <c r="AC290" s="27" t="n">
        <v>0</v>
      </c>
      <c r="AD290" s="27" t="n">
        <v>10</v>
      </c>
      <c r="AE290" s="27" t="n">
        <f aca="false">SUM(I290:AD290)</f>
        <v>336</v>
      </c>
    </row>
    <row r="291" s="28" customFormat="true" ht="16.5" hidden="false" customHeight="true" outlineLevel="0" collapsed="false">
      <c r="A291" s="21" t="n">
        <v>144</v>
      </c>
      <c r="B291" s="22" t="n">
        <v>22</v>
      </c>
      <c r="C291" s="397" t="n">
        <v>484</v>
      </c>
      <c r="D291" s="398" t="s">
        <v>722</v>
      </c>
      <c r="E291" s="398" t="s">
        <v>722</v>
      </c>
      <c r="F291" s="412" t="n">
        <v>2092</v>
      </c>
      <c r="G291" s="413" t="s">
        <v>33</v>
      </c>
      <c r="H291" s="22" t="n">
        <v>547</v>
      </c>
      <c r="I291" s="27" t="n">
        <v>8</v>
      </c>
      <c r="J291" s="27" t="n">
        <v>108</v>
      </c>
      <c r="K291" s="27" t="n">
        <v>172</v>
      </c>
      <c r="L291" s="27" t="n">
        <v>0</v>
      </c>
      <c r="M291" s="27" t="n">
        <v>5</v>
      </c>
      <c r="N291" s="27" t="n">
        <v>2</v>
      </c>
      <c r="O291" s="27" t="n">
        <v>0</v>
      </c>
      <c r="P291" s="27" t="n">
        <v>16</v>
      </c>
      <c r="Q291" s="27" t="n">
        <v>4</v>
      </c>
      <c r="R291" s="27" t="n">
        <v>19</v>
      </c>
      <c r="S291" s="27" t="n">
        <v>0</v>
      </c>
      <c r="T291" s="27" t="n">
        <v>1</v>
      </c>
      <c r="U291" s="27" t="n">
        <v>10</v>
      </c>
      <c r="V291" s="27" t="n">
        <v>1</v>
      </c>
      <c r="W291" s="27"/>
      <c r="X291" s="27" t="n">
        <v>5</v>
      </c>
      <c r="Y291" s="27"/>
      <c r="Z291" s="27"/>
      <c r="AA291" s="27"/>
      <c r="AB291" s="27"/>
      <c r="AC291" s="27" t="n">
        <v>0</v>
      </c>
      <c r="AD291" s="27" t="n">
        <v>9</v>
      </c>
      <c r="AE291" s="27" t="n">
        <f aca="false">SUM(I291:AD291)</f>
        <v>360</v>
      </c>
    </row>
    <row r="292" s="28" customFormat="true" ht="16.5" hidden="false" customHeight="true" outlineLevel="0" collapsed="false">
      <c r="A292" s="21" t="n">
        <v>145</v>
      </c>
      <c r="B292" s="22" t="n">
        <v>22</v>
      </c>
      <c r="C292" s="397" t="n">
        <v>484</v>
      </c>
      <c r="D292" s="398" t="s">
        <v>722</v>
      </c>
      <c r="E292" s="398" t="s">
        <v>722</v>
      </c>
      <c r="F292" s="412" t="n">
        <v>2092</v>
      </c>
      <c r="G292" s="415" t="s">
        <v>34</v>
      </c>
      <c r="H292" s="22" t="n">
        <v>546</v>
      </c>
      <c r="I292" s="27" t="n">
        <v>11</v>
      </c>
      <c r="J292" s="27" t="n">
        <v>64</v>
      </c>
      <c r="K292" s="27" t="n">
        <v>189</v>
      </c>
      <c r="L292" s="27" t="n">
        <v>0</v>
      </c>
      <c r="M292" s="27" t="n">
        <v>10</v>
      </c>
      <c r="N292" s="27" t="n">
        <v>4</v>
      </c>
      <c r="O292" s="27" t="n">
        <v>0</v>
      </c>
      <c r="P292" s="27" t="n">
        <v>8</v>
      </c>
      <c r="Q292" s="27" t="n">
        <v>0</v>
      </c>
      <c r="R292" s="27" t="n">
        <v>10</v>
      </c>
      <c r="S292" s="27" t="n">
        <v>0</v>
      </c>
      <c r="T292" s="27" t="n">
        <v>1</v>
      </c>
      <c r="U292" s="27" t="n">
        <v>4</v>
      </c>
      <c r="V292" s="27" t="n">
        <v>0</v>
      </c>
      <c r="W292" s="27"/>
      <c r="X292" s="27" t="n">
        <v>3</v>
      </c>
      <c r="Y292" s="27"/>
      <c r="Z292" s="27"/>
      <c r="AA292" s="27"/>
      <c r="AB292" s="27"/>
      <c r="AC292" s="27" t="n">
        <v>0</v>
      </c>
      <c r="AD292" s="27" t="n">
        <v>9</v>
      </c>
      <c r="AE292" s="27" t="n">
        <f aca="false">SUM(I292:AD292)</f>
        <v>313</v>
      </c>
    </row>
    <row r="293" s="28" customFormat="true" ht="16.5" hidden="false" customHeight="true" outlineLevel="0" collapsed="false">
      <c r="A293" s="21" t="n">
        <v>146</v>
      </c>
      <c r="B293" s="22" t="n">
        <v>22</v>
      </c>
      <c r="C293" s="397" t="n">
        <v>484</v>
      </c>
      <c r="D293" s="398" t="s">
        <v>722</v>
      </c>
      <c r="E293" s="398" t="s">
        <v>722</v>
      </c>
      <c r="F293" s="412" t="n">
        <v>2092</v>
      </c>
      <c r="G293" s="415" t="s">
        <v>35</v>
      </c>
      <c r="H293" s="22" t="n">
        <v>546</v>
      </c>
      <c r="I293" s="27" t="n">
        <v>12</v>
      </c>
      <c r="J293" s="27" t="n">
        <v>93</v>
      </c>
      <c r="K293" s="27" t="n">
        <v>190</v>
      </c>
      <c r="L293" s="27" t="n">
        <v>2</v>
      </c>
      <c r="M293" s="27" t="n">
        <v>9</v>
      </c>
      <c r="N293" s="27" t="n">
        <v>6</v>
      </c>
      <c r="O293" s="27" t="n">
        <v>1</v>
      </c>
      <c r="P293" s="27" t="n">
        <v>5</v>
      </c>
      <c r="Q293" s="27" t="n">
        <v>1</v>
      </c>
      <c r="R293" s="27" t="n">
        <v>11</v>
      </c>
      <c r="S293" s="27" t="n">
        <v>0</v>
      </c>
      <c r="T293" s="27" t="n">
        <v>0</v>
      </c>
      <c r="U293" s="27" t="n">
        <v>7</v>
      </c>
      <c r="V293" s="27" t="n">
        <v>3</v>
      </c>
      <c r="W293" s="27"/>
      <c r="X293" s="27" t="n">
        <v>10</v>
      </c>
      <c r="Y293" s="27"/>
      <c r="Z293" s="27"/>
      <c r="AA293" s="27"/>
      <c r="AB293" s="27"/>
      <c r="AC293" s="27" t="n">
        <v>1</v>
      </c>
      <c r="AD293" s="27" t="n">
        <v>6</v>
      </c>
      <c r="AE293" s="27" t="n">
        <f aca="false">SUM(I293:AD293)</f>
        <v>357</v>
      </c>
    </row>
    <row r="294" s="28" customFormat="true" ht="16.5" hidden="false" customHeight="true" outlineLevel="0" collapsed="false">
      <c r="A294" s="21" t="n">
        <v>147</v>
      </c>
      <c r="B294" s="22" t="n">
        <v>22</v>
      </c>
      <c r="C294" s="397" t="n">
        <v>484</v>
      </c>
      <c r="D294" s="398" t="s">
        <v>722</v>
      </c>
      <c r="E294" s="398" t="s">
        <v>722</v>
      </c>
      <c r="F294" s="417" t="n">
        <v>2093</v>
      </c>
      <c r="G294" s="50" t="s">
        <v>33</v>
      </c>
      <c r="H294" s="22" t="n">
        <v>714</v>
      </c>
      <c r="I294" s="27" t="n">
        <v>13</v>
      </c>
      <c r="J294" s="27" t="n">
        <v>110</v>
      </c>
      <c r="K294" s="27" t="n">
        <v>223</v>
      </c>
      <c r="L294" s="27" t="n">
        <v>0</v>
      </c>
      <c r="M294" s="27" t="n">
        <v>9</v>
      </c>
      <c r="N294" s="27" t="n">
        <v>0</v>
      </c>
      <c r="O294" s="27" t="n">
        <v>3</v>
      </c>
      <c r="P294" s="27" t="n">
        <v>10</v>
      </c>
      <c r="Q294" s="27" t="n">
        <v>4</v>
      </c>
      <c r="R294" s="27" t="n">
        <v>20</v>
      </c>
      <c r="S294" s="27" t="n">
        <v>0</v>
      </c>
      <c r="T294" s="27" t="n">
        <v>0</v>
      </c>
      <c r="U294" s="27" t="n">
        <v>10</v>
      </c>
      <c r="V294" s="27" t="n">
        <v>3</v>
      </c>
      <c r="W294" s="27"/>
      <c r="X294" s="27" t="n">
        <v>2</v>
      </c>
      <c r="Y294" s="27"/>
      <c r="Z294" s="27"/>
      <c r="AA294" s="27"/>
      <c r="AB294" s="27"/>
      <c r="AC294" s="27" t="n">
        <v>0</v>
      </c>
      <c r="AD294" s="27" t="n">
        <v>3</v>
      </c>
      <c r="AE294" s="27" t="n">
        <f aca="false">SUM(I294:AD294)</f>
        <v>410</v>
      </c>
    </row>
    <row r="295" s="28" customFormat="true" ht="16.5" hidden="false" customHeight="true" outlineLevel="0" collapsed="false">
      <c r="A295" s="21" t="n">
        <v>148</v>
      </c>
      <c r="B295" s="22" t="n">
        <v>22</v>
      </c>
      <c r="C295" s="397" t="n">
        <v>484</v>
      </c>
      <c r="D295" s="398" t="s">
        <v>722</v>
      </c>
      <c r="E295" s="398" t="s">
        <v>722</v>
      </c>
      <c r="F295" s="412" t="n">
        <v>2093</v>
      </c>
      <c r="G295" s="415" t="s">
        <v>34</v>
      </c>
      <c r="H295" s="22" t="n">
        <v>714</v>
      </c>
      <c r="I295" s="27" t="n">
        <v>10</v>
      </c>
      <c r="J295" s="27" t="n">
        <v>101</v>
      </c>
      <c r="K295" s="27" t="n">
        <v>248</v>
      </c>
      <c r="L295" s="27" t="n">
        <v>2</v>
      </c>
      <c r="M295" s="27" t="n">
        <v>13</v>
      </c>
      <c r="N295" s="27" t="n">
        <v>1</v>
      </c>
      <c r="O295" s="27" t="n">
        <v>1</v>
      </c>
      <c r="P295" s="27" t="n">
        <v>17</v>
      </c>
      <c r="Q295" s="27" t="n">
        <v>0</v>
      </c>
      <c r="R295" s="27" t="n">
        <v>23</v>
      </c>
      <c r="S295" s="27" t="n">
        <v>0</v>
      </c>
      <c r="T295" s="27" t="n">
        <v>1</v>
      </c>
      <c r="U295" s="27" t="n">
        <v>8</v>
      </c>
      <c r="V295" s="27" t="n">
        <v>4</v>
      </c>
      <c r="W295" s="27"/>
      <c r="X295" s="27" t="n">
        <v>13</v>
      </c>
      <c r="Y295" s="27"/>
      <c r="Z295" s="27"/>
      <c r="AA295" s="27"/>
      <c r="AB295" s="27"/>
      <c r="AC295" s="27" t="n">
        <v>0</v>
      </c>
      <c r="AD295" s="27" t="n">
        <v>3</v>
      </c>
      <c r="AE295" s="27" t="n">
        <f aca="false">SUM(I295:AD295)</f>
        <v>445</v>
      </c>
    </row>
    <row r="296" s="28" customFormat="true" ht="16.5" hidden="false" customHeight="true" outlineLevel="0" collapsed="false">
      <c r="A296" s="21" t="n">
        <v>149</v>
      </c>
      <c r="B296" s="22" t="n">
        <v>22</v>
      </c>
      <c r="C296" s="397" t="n">
        <v>484</v>
      </c>
      <c r="D296" s="398" t="s">
        <v>722</v>
      </c>
      <c r="E296" s="398" t="s">
        <v>722</v>
      </c>
      <c r="F296" s="412" t="n">
        <v>2094</v>
      </c>
      <c r="G296" s="415" t="s">
        <v>33</v>
      </c>
      <c r="H296" s="22" t="n">
        <v>594</v>
      </c>
      <c r="I296" s="27" t="n">
        <v>3</v>
      </c>
      <c r="J296" s="27" t="n">
        <v>94</v>
      </c>
      <c r="K296" s="27" t="n">
        <v>164</v>
      </c>
      <c r="L296" s="27" t="n">
        <v>1</v>
      </c>
      <c r="M296" s="27" t="n">
        <v>16</v>
      </c>
      <c r="N296" s="27" t="n">
        <v>1</v>
      </c>
      <c r="O296" s="27" t="n">
        <v>0</v>
      </c>
      <c r="P296" s="27" t="n">
        <v>10</v>
      </c>
      <c r="Q296" s="27" t="n">
        <v>0</v>
      </c>
      <c r="R296" s="27" t="n">
        <v>7</v>
      </c>
      <c r="S296" s="27" t="n">
        <v>0</v>
      </c>
      <c r="T296" s="27" t="n">
        <v>0</v>
      </c>
      <c r="U296" s="27" t="n">
        <v>8</v>
      </c>
      <c r="V296" s="27" t="n">
        <v>5</v>
      </c>
      <c r="W296" s="27"/>
      <c r="X296" s="27" t="n">
        <v>14</v>
      </c>
      <c r="Y296" s="27"/>
      <c r="Z296" s="27"/>
      <c r="AA296" s="27"/>
      <c r="AB296" s="27"/>
      <c r="AC296" s="27" t="n">
        <v>0</v>
      </c>
      <c r="AD296" s="27" t="n">
        <v>5</v>
      </c>
      <c r="AE296" s="27" t="n">
        <f aca="false">SUM(I296:AD296)</f>
        <v>328</v>
      </c>
    </row>
    <row r="297" s="28" customFormat="true" ht="16.5" hidden="false" customHeight="true" outlineLevel="0" collapsed="false">
      <c r="A297" s="21" t="n">
        <v>150</v>
      </c>
      <c r="B297" s="22" t="n">
        <v>22</v>
      </c>
      <c r="C297" s="397" t="n">
        <v>484</v>
      </c>
      <c r="D297" s="398" t="s">
        <v>722</v>
      </c>
      <c r="E297" s="398" t="s">
        <v>722</v>
      </c>
      <c r="F297" s="412" t="n">
        <v>2094</v>
      </c>
      <c r="G297" s="415" t="s">
        <v>34</v>
      </c>
      <c r="H297" s="22" t="n">
        <v>593</v>
      </c>
      <c r="I297" s="27" t="n">
        <v>7</v>
      </c>
      <c r="J297" s="27" t="n">
        <v>101</v>
      </c>
      <c r="K297" s="27" t="n">
        <v>172</v>
      </c>
      <c r="L297" s="27" t="n">
        <v>0</v>
      </c>
      <c r="M297" s="27" t="n">
        <v>22</v>
      </c>
      <c r="N297" s="27" t="n">
        <v>2</v>
      </c>
      <c r="O297" s="27" t="n">
        <v>0</v>
      </c>
      <c r="P297" s="27" t="n">
        <v>7</v>
      </c>
      <c r="Q297" s="27" t="n">
        <v>4</v>
      </c>
      <c r="R297" s="27" t="n">
        <v>15</v>
      </c>
      <c r="S297" s="27" t="n">
        <v>0</v>
      </c>
      <c r="T297" s="27" t="n">
        <v>0</v>
      </c>
      <c r="U297" s="27" t="n">
        <v>7</v>
      </c>
      <c r="V297" s="27" t="n">
        <v>4</v>
      </c>
      <c r="W297" s="27"/>
      <c r="X297" s="27" t="n">
        <v>2</v>
      </c>
      <c r="Y297" s="27"/>
      <c r="Z297" s="27"/>
      <c r="AA297" s="27"/>
      <c r="AB297" s="27"/>
      <c r="AC297" s="27" t="n">
        <v>0</v>
      </c>
      <c r="AD297" s="27" t="n">
        <v>11</v>
      </c>
      <c r="AE297" s="27" t="n">
        <f aca="false">SUM(I297:AD297)</f>
        <v>354</v>
      </c>
    </row>
    <row r="298" s="28" customFormat="true" ht="16.5" hidden="false" customHeight="true" outlineLevel="0" collapsed="false">
      <c r="A298" s="21" t="n">
        <v>151</v>
      </c>
      <c r="B298" s="22" t="n">
        <v>22</v>
      </c>
      <c r="C298" s="397" t="n">
        <v>484</v>
      </c>
      <c r="D298" s="398" t="s">
        <v>722</v>
      </c>
      <c r="E298" s="398" t="s">
        <v>722</v>
      </c>
      <c r="F298" s="417" t="n">
        <v>2094</v>
      </c>
      <c r="G298" s="415" t="s">
        <v>35</v>
      </c>
      <c r="H298" s="22" t="n">
        <v>593</v>
      </c>
      <c r="I298" s="27" t="n">
        <v>5</v>
      </c>
      <c r="J298" s="27" t="n">
        <v>95</v>
      </c>
      <c r="K298" s="27" t="n">
        <v>177</v>
      </c>
      <c r="L298" s="27" t="n">
        <v>1</v>
      </c>
      <c r="M298" s="27" t="n">
        <v>15</v>
      </c>
      <c r="N298" s="27" t="n">
        <v>1</v>
      </c>
      <c r="O298" s="27" t="n">
        <v>1</v>
      </c>
      <c r="P298" s="27" t="n">
        <v>11</v>
      </c>
      <c r="Q298" s="27" t="n">
        <v>5</v>
      </c>
      <c r="R298" s="27" t="n">
        <v>12</v>
      </c>
      <c r="S298" s="27" t="n">
        <v>0</v>
      </c>
      <c r="T298" s="27" t="n">
        <v>0</v>
      </c>
      <c r="U298" s="27" t="n">
        <v>4</v>
      </c>
      <c r="V298" s="27" t="n">
        <v>4</v>
      </c>
      <c r="W298" s="27"/>
      <c r="X298" s="27" t="n">
        <v>5</v>
      </c>
      <c r="Y298" s="27"/>
      <c r="Z298" s="27"/>
      <c r="AA298" s="27"/>
      <c r="AB298" s="27"/>
      <c r="AC298" s="27" t="n">
        <v>0</v>
      </c>
      <c r="AD298" s="27" t="n">
        <v>6</v>
      </c>
      <c r="AE298" s="27" t="n">
        <f aca="false">SUM(I298:AD298)</f>
        <v>342</v>
      </c>
    </row>
    <row r="299" s="28" customFormat="true" ht="16.5" hidden="false" customHeight="true" outlineLevel="0" collapsed="false">
      <c r="A299" s="21" t="n">
        <v>152</v>
      </c>
      <c r="B299" s="22" t="n">
        <v>22</v>
      </c>
      <c r="C299" s="397" t="n">
        <v>484</v>
      </c>
      <c r="D299" s="398" t="s">
        <v>722</v>
      </c>
      <c r="E299" s="398" t="s">
        <v>722</v>
      </c>
      <c r="F299" s="412" t="n">
        <v>2095</v>
      </c>
      <c r="G299" s="415" t="s">
        <v>33</v>
      </c>
      <c r="H299" s="22" t="n">
        <v>640</v>
      </c>
      <c r="I299" s="27" t="n">
        <v>13</v>
      </c>
      <c r="J299" s="27" t="n">
        <v>105</v>
      </c>
      <c r="K299" s="27" t="n">
        <v>176</v>
      </c>
      <c r="L299" s="27" t="n">
        <v>3</v>
      </c>
      <c r="M299" s="27" t="n">
        <v>6</v>
      </c>
      <c r="N299" s="27" t="n">
        <v>6</v>
      </c>
      <c r="O299" s="27" t="n">
        <v>4</v>
      </c>
      <c r="P299" s="27" t="n">
        <v>15</v>
      </c>
      <c r="Q299" s="27" t="n">
        <v>1</v>
      </c>
      <c r="R299" s="27" t="n">
        <v>19</v>
      </c>
      <c r="S299" s="27" t="n">
        <v>0</v>
      </c>
      <c r="T299" s="27" t="n">
        <v>0</v>
      </c>
      <c r="U299" s="27" t="n">
        <v>10</v>
      </c>
      <c r="V299" s="27" t="n">
        <v>1</v>
      </c>
      <c r="W299" s="27"/>
      <c r="X299" s="27" t="n">
        <v>5</v>
      </c>
      <c r="Y299" s="27"/>
      <c r="Z299" s="27"/>
      <c r="AA299" s="27"/>
      <c r="AB299" s="27"/>
      <c r="AC299" s="27" t="n">
        <v>2</v>
      </c>
      <c r="AD299" s="27" t="n">
        <v>2</v>
      </c>
      <c r="AE299" s="27" t="n">
        <f aca="false">SUM(I299:AD299)</f>
        <v>368</v>
      </c>
    </row>
    <row r="300" s="28" customFormat="true" ht="16.5" hidden="false" customHeight="true" outlineLevel="0" collapsed="false">
      <c r="A300" s="21" t="n">
        <v>153</v>
      </c>
      <c r="B300" s="22" t="n">
        <v>22</v>
      </c>
      <c r="C300" s="397" t="n">
        <v>484</v>
      </c>
      <c r="D300" s="398" t="s">
        <v>722</v>
      </c>
      <c r="E300" s="398" t="s">
        <v>722</v>
      </c>
      <c r="F300" s="412" t="n">
        <v>2095</v>
      </c>
      <c r="G300" s="415" t="s">
        <v>34</v>
      </c>
      <c r="H300" s="22" t="n">
        <v>640</v>
      </c>
      <c r="I300" s="27" t="n">
        <v>4</v>
      </c>
      <c r="J300" s="27" t="n">
        <v>138</v>
      </c>
      <c r="K300" s="27" t="n">
        <v>214</v>
      </c>
      <c r="L300" s="27" t="n">
        <v>2</v>
      </c>
      <c r="M300" s="27" t="n">
        <v>8</v>
      </c>
      <c r="N300" s="27" t="n">
        <v>6</v>
      </c>
      <c r="O300" s="27" t="n">
        <v>1</v>
      </c>
      <c r="P300" s="27" t="n">
        <v>16</v>
      </c>
      <c r="Q300" s="27" t="n">
        <v>1</v>
      </c>
      <c r="R300" s="27" t="n">
        <v>23</v>
      </c>
      <c r="S300" s="27" t="n">
        <v>0</v>
      </c>
      <c r="T300" s="27" t="n">
        <v>0</v>
      </c>
      <c r="U300" s="27" t="n">
        <v>7</v>
      </c>
      <c r="V300" s="27" t="n">
        <v>3</v>
      </c>
      <c r="W300" s="27"/>
      <c r="X300" s="27" t="n">
        <v>2</v>
      </c>
      <c r="Y300" s="27"/>
      <c r="Z300" s="27"/>
      <c r="AA300" s="27"/>
      <c r="AB300" s="27"/>
      <c r="AC300" s="27" t="n">
        <v>0</v>
      </c>
      <c r="AD300" s="27" t="n">
        <v>6</v>
      </c>
      <c r="AE300" s="27" t="n">
        <f aca="false">SUM(I300:AD300)</f>
        <v>431</v>
      </c>
    </row>
    <row r="301" s="28" customFormat="true" ht="16.5" hidden="false" customHeight="true" outlineLevel="0" collapsed="false">
      <c r="A301" s="21" t="n">
        <v>154</v>
      </c>
      <c r="B301" s="22" t="n">
        <v>22</v>
      </c>
      <c r="C301" s="397" t="n">
        <v>484</v>
      </c>
      <c r="D301" s="398" t="s">
        <v>722</v>
      </c>
      <c r="E301" s="398" t="s">
        <v>722</v>
      </c>
      <c r="F301" s="412" t="n">
        <v>2096</v>
      </c>
      <c r="G301" s="413" t="s">
        <v>33</v>
      </c>
      <c r="H301" s="22" t="n">
        <v>714</v>
      </c>
      <c r="I301" s="27" t="n">
        <v>7</v>
      </c>
      <c r="J301" s="27" t="n">
        <v>127</v>
      </c>
      <c r="K301" s="27" t="n">
        <v>178</v>
      </c>
      <c r="L301" s="27" t="n">
        <v>2</v>
      </c>
      <c r="M301" s="27" t="n">
        <v>10</v>
      </c>
      <c r="N301" s="27" t="n">
        <v>2</v>
      </c>
      <c r="O301" s="27" t="n">
        <v>0</v>
      </c>
      <c r="P301" s="27" t="n">
        <v>25</v>
      </c>
      <c r="Q301" s="27" t="n">
        <v>1</v>
      </c>
      <c r="R301" s="27" t="n">
        <v>25</v>
      </c>
      <c r="S301" s="27" t="n">
        <v>0</v>
      </c>
      <c r="T301" s="27" t="n">
        <v>0</v>
      </c>
      <c r="U301" s="27" t="n">
        <v>7</v>
      </c>
      <c r="V301" s="27" t="n">
        <v>2</v>
      </c>
      <c r="W301" s="27"/>
      <c r="X301" s="27" t="n">
        <v>3</v>
      </c>
      <c r="Y301" s="27"/>
      <c r="Z301" s="27"/>
      <c r="AA301" s="27"/>
      <c r="AB301" s="27"/>
      <c r="AC301" s="27" t="n">
        <v>0</v>
      </c>
      <c r="AD301" s="27" t="n">
        <v>10</v>
      </c>
      <c r="AE301" s="27" t="n">
        <f aca="false">SUM(I301:AD301)</f>
        <v>399</v>
      </c>
    </row>
    <row r="302" s="28" customFormat="true" ht="16.5" hidden="false" customHeight="true" outlineLevel="0" collapsed="false">
      <c r="A302" s="21" t="n">
        <v>155</v>
      </c>
      <c r="B302" s="22" t="n">
        <v>22</v>
      </c>
      <c r="C302" s="397" t="n">
        <v>484</v>
      </c>
      <c r="D302" s="398" t="s">
        <v>722</v>
      </c>
      <c r="E302" s="398" t="s">
        <v>722</v>
      </c>
      <c r="F302" s="412" t="n">
        <v>2096</v>
      </c>
      <c r="G302" s="415" t="s">
        <v>34</v>
      </c>
      <c r="H302" s="22" t="n">
        <v>713</v>
      </c>
      <c r="I302" s="27" t="n">
        <v>12</v>
      </c>
      <c r="J302" s="27" t="n">
        <v>129</v>
      </c>
      <c r="K302" s="27" t="n">
        <v>198</v>
      </c>
      <c r="L302" s="27" t="n">
        <v>3</v>
      </c>
      <c r="M302" s="27" t="n">
        <v>23</v>
      </c>
      <c r="N302" s="27" t="n">
        <v>9</v>
      </c>
      <c r="O302" s="27" t="n">
        <v>8</v>
      </c>
      <c r="P302" s="27" t="n">
        <v>20</v>
      </c>
      <c r="Q302" s="27" t="n">
        <v>0</v>
      </c>
      <c r="R302" s="27" t="n">
        <v>36</v>
      </c>
      <c r="S302" s="27" t="n">
        <v>0</v>
      </c>
      <c r="T302" s="27" t="n">
        <v>0</v>
      </c>
      <c r="U302" s="27" t="n">
        <v>6</v>
      </c>
      <c r="V302" s="27" t="n">
        <v>1</v>
      </c>
      <c r="W302" s="27"/>
      <c r="X302" s="27" t="n">
        <v>6</v>
      </c>
      <c r="Y302" s="27"/>
      <c r="Z302" s="27"/>
      <c r="AA302" s="27"/>
      <c r="AB302" s="27"/>
      <c r="AC302" s="27" t="n">
        <v>0</v>
      </c>
      <c r="AD302" s="27" t="n">
        <v>8</v>
      </c>
      <c r="AE302" s="27" t="n">
        <f aca="false">SUM(I302:AD302)</f>
        <v>459</v>
      </c>
    </row>
    <row r="303" s="28" customFormat="true" ht="16.5" hidden="false" customHeight="true" outlineLevel="0" collapsed="false">
      <c r="A303" s="21" t="n">
        <v>156</v>
      </c>
      <c r="B303" s="22" t="n">
        <v>22</v>
      </c>
      <c r="C303" s="397" t="n">
        <v>484</v>
      </c>
      <c r="D303" s="398" t="s">
        <v>722</v>
      </c>
      <c r="E303" s="398" t="s">
        <v>722</v>
      </c>
      <c r="F303" s="417" t="n">
        <v>2097</v>
      </c>
      <c r="G303" s="415" t="s">
        <v>33</v>
      </c>
      <c r="H303" s="22" t="n">
        <v>671</v>
      </c>
      <c r="I303" s="27" t="n">
        <v>11</v>
      </c>
      <c r="J303" s="27" t="n">
        <v>136</v>
      </c>
      <c r="K303" s="27" t="n">
        <v>199</v>
      </c>
      <c r="L303" s="27" t="n">
        <v>1</v>
      </c>
      <c r="M303" s="27" t="n">
        <v>20</v>
      </c>
      <c r="N303" s="27" t="n">
        <v>2</v>
      </c>
      <c r="O303" s="27" t="n">
        <v>3</v>
      </c>
      <c r="P303" s="27" t="n">
        <v>11</v>
      </c>
      <c r="Q303" s="27" t="n">
        <v>2</v>
      </c>
      <c r="R303" s="27" t="n">
        <v>19</v>
      </c>
      <c r="S303" s="27" t="n">
        <v>0</v>
      </c>
      <c r="T303" s="27" t="n">
        <v>0</v>
      </c>
      <c r="U303" s="27" t="n">
        <v>11</v>
      </c>
      <c r="V303" s="27" t="n">
        <v>4</v>
      </c>
      <c r="W303" s="27"/>
      <c r="X303" s="27" t="n">
        <v>3</v>
      </c>
      <c r="Y303" s="27"/>
      <c r="Z303" s="27"/>
      <c r="AA303" s="27"/>
      <c r="AB303" s="27"/>
      <c r="AC303" s="27" t="n">
        <v>0</v>
      </c>
      <c r="AD303" s="27" t="n">
        <v>6</v>
      </c>
      <c r="AE303" s="27" t="n">
        <f aca="false">SUM(I303:AD303)</f>
        <v>428</v>
      </c>
    </row>
    <row r="304" s="28" customFormat="true" ht="16.5" hidden="false" customHeight="true" outlineLevel="0" collapsed="false">
      <c r="A304" s="21" t="n">
        <v>157</v>
      </c>
      <c r="B304" s="22" t="n">
        <v>22</v>
      </c>
      <c r="C304" s="397" t="n">
        <v>484</v>
      </c>
      <c r="D304" s="398" t="s">
        <v>722</v>
      </c>
      <c r="E304" s="398" t="s">
        <v>722</v>
      </c>
      <c r="F304" s="412" t="n">
        <v>2097</v>
      </c>
      <c r="G304" s="413" t="s">
        <v>34</v>
      </c>
      <c r="H304" s="22" t="n">
        <v>670</v>
      </c>
      <c r="I304" s="27" t="n">
        <v>6</v>
      </c>
      <c r="J304" s="27" t="n">
        <v>107</v>
      </c>
      <c r="K304" s="27" t="n">
        <v>203</v>
      </c>
      <c r="L304" s="27" t="n">
        <v>2</v>
      </c>
      <c r="M304" s="27" t="n">
        <v>28</v>
      </c>
      <c r="N304" s="27" t="n">
        <v>4</v>
      </c>
      <c r="O304" s="27" t="n">
        <v>2</v>
      </c>
      <c r="P304" s="27" t="n">
        <v>8</v>
      </c>
      <c r="Q304" s="27" t="n">
        <v>1</v>
      </c>
      <c r="R304" s="27" t="n">
        <v>19</v>
      </c>
      <c r="S304" s="27" t="n">
        <v>0</v>
      </c>
      <c r="T304" s="27" t="n">
        <v>4</v>
      </c>
      <c r="U304" s="27" t="n">
        <v>4</v>
      </c>
      <c r="V304" s="27" t="n">
        <v>4</v>
      </c>
      <c r="W304" s="27"/>
      <c r="X304" s="27" t="n">
        <v>2</v>
      </c>
      <c r="Y304" s="27"/>
      <c r="Z304" s="27"/>
      <c r="AA304" s="27"/>
      <c r="AB304" s="27"/>
      <c r="AC304" s="27" t="n">
        <v>0</v>
      </c>
      <c r="AD304" s="27" t="n">
        <v>12</v>
      </c>
      <c r="AE304" s="27" t="n">
        <f aca="false">SUM(I304:AD304)</f>
        <v>406</v>
      </c>
    </row>
    <row r="305" s="28" customFormat="true" ht="16.5" hidden="false" customHeight="true" outlineLevel="0" collapsed="false">
      <c r="A305" s="21" t="n">
        <v>158</v>
      </c>
      <c r="B305" s="22" t="n">
        <v>22</v>
      </c>
      <c r="C305" s="397" t="n">
        <v>484</v>
      </c>
      <c r="D305" s="398" t="s">
        <v>722</v>
      </c>
      <c r="E305" s="398" t="s">
        <v>722</v>
      </c>
      <c r="F305" s="412" t="n">
        <v>2097</v>
      </c>
      <c r="G305" s="413" t="s">
        <v>35</v>
      </c>
      <c r="H305" s="22" t="n">
        <v>670</v>
      </c>
      <c r="I305" s="27" t="n">
        <v>9</v>
      </c>
      <c r="J305" s="27" t="n">
        <v>104</v>
      </c>
      <c r="K305" s="27" t="n">
        <v>203</v>
      </c>
      <c r="L305" s="27" t="n">
        <v>0</v>
      </c>
      <c r="M305" s="27" t="n">
        <v>24</v>
      </c>
      <c r="N305" s="27" t="n">
        <v>3</v>
      </c>
      <c r="O305" s="27" t="n">
        <v>2</v>
      </c>
      <c r="P305" s="27" t="n">
        <v>9</v>
      </c>
      <c r="Q305" s="27" t="n">
        <v>2</v>
      </c>
      <c r="R305" s="27" t="n">
        <v>17</v>
      </c>
      <c r="S305" s="27" t="n">
        <v>0</v>
      </c>
      <c r="T305" s="27" t="n">
        <v>0</v>
      </c>
      <c r="U305" s="27" t="n">
        <v>10</v>
      </c>
      <c r="V305" s="27" t="n">
        <v>4</v>
      </c>
      <c r="W305" s="27"/>
      <c r="X305" s="27" t="n">
        <v>2</v>
      </c>
      <c r="Y305" s="27"/>
      <c r="Z305" s="27"/>
      <c r="AA305" s="27"/>
      <c r="AB305" s="27"/>
      <c r="AC305" s="27" t="n">
        <v>0</v>
      </c>
      <c r="AD305" s="27" t="n">
        <v>7</v>
      </c>
      <c r="AE305" s="27" t="n">
        <f aca="false">SUM(I305:AD305)</f>
        <v>396</v>
      </c>
    </row>
    <row r="306" s="28" customFormat="true" ht="16.5" hidden="false" customHeight="true" outlineLevel="0" collapsed="false">
      <c r="A306" s="21" t="n">
        <v>159</v>
      </c>
      <c r="B306" s="22" t="n">
        <v>22</v>
      </c>
      <c r="C306" s="397" t="n">
        <v>484</v>
      </c>
      <c r="D306" s="398" t="s">
        <v>722</v>
      </c>
      <c r="E306" s="398" t="s">
        <v>722</v>
      </c>
      <c r="F306" s="417" t="n">
        <v>2098</v>
      </c>
      <c r="G306" s="415" t="s">
        <v>33</v>
      </c>
      <c r="H306" s="22" t="n">
        <v>614</v>
      </c>
      <c r="I306" s="27" t="n">
        <v>5</v>
      </c>
      <c r="J306" s="27" t="n">
        <v>113</v>
      </c>
      <c r="K306" s="27" t="n">
        <v>168</v>
      </c>
      <c r="L306" s="27" t="n">
        <v>4</v>
      </c>
      <c r="M306" s="27" t="n">
        <v>11</v>
      </c>
      <c r="N306" s="27" t="n">
        <v>2</v>
      </c>
      <c r="O306" s="27" t="n">
        <v>1</v>
      </c>
      <c r="P306" s="27" t="n">
        <v>6</v>
      </c>
      <c r="Q306" s="27" t="n">
        <v>2</v>
      </c>
      <c r="R306" s="27" t="n">
        <v>17</v>
      </c>
      <c r="S306" s="27" t="n">
        <v>0</v>
      </c>
      <c r="T306" s="27" t="n">
        <v>0</v>
      </c>
      <c r="U306" s="27" t="n">
        <v>2</v>
      </c>
      <c r="V306" s="27" t="n">
        <v>0</v>
      </c>
      <c r="W306" s="27"/>
      <c r="X306" s="27" t="n">
        <v>3</v>
      </c>
      <c r="Y306" s="27"/>
      <c r="Z306" s="27"/>
      <c r="AA306" s="27"/>
      <c r="AB306" s="27"/>
      <c r="AC306" s="27" t="n">
        <v>0</v>
      </c>
      <c r="AD306" s="27" t="n">
        <v>10</v>
      </c>
      <c r="AE306" s="27" t="n">
        <f aca="false">SUM(I306:AD306)</f>
        <v>344</v>
      </c>
    </row>
    <row r="307" s="28" customFormat="true" ht="16.5" hidden="false" customHeight="true" outlineLevel="0" collapsed="false">
      <c r="A307" s="21" t="n">
        <v>160</v>
      </c>
      <c r="B307" s="22" t="n">
        <v>22</v>
      </c>
      <c r="C307" s="397" t="n">
        <v>484</v>
      </c>
      <c r="D307" s="398" t="s">
        <v>722</v>
      </c>
      <c r="E307" s="398" t="s">
        <v>722</v>
      </c>
      <c r="F307" s="417" t="n">
        <v>2098</v>
      </c>
      <c r="G307" s="415" t="s">
        <v>34</v>
      </c>
      <c r="H307" s="22" t="n">
        <v>614</v>
      </c>
      <c r="I307" s="27" t="n">
        <v>10</v>
      </c>
      <c r="J307" s="27" t="n">
        <v>89</v>
      </c>
      <c r="K307" s="27" t="n">
        <v>171</v>
      </c>
      <c r="L307" s="27" t="n">
        <v>2</v>
      </c>
      <c r="M307" s="27" t="n">
        <v>20</v>
      </c>
      <c r="N307" s="27" t="n">
        <v>3</v>
      </c>
      <c r="O307" s="27" t="n">
        <v>1</v>
      </c>
      <c r="P307" s="27" t="n">
        <v>6</v>
      </c>
      <c r="Q307" s="27" t="n">
        <v>4</v>
      </c>
      <c r="R307" s="27" t="n">
        <v>18</v>
      </c>
      <c r="S307" s="27" t="n">
        <v>0</v>
      </c>
      <c r="T307" s="27" t="n">
        <v>0</v>
      </c>
      <c r="U307" s="27" t="n">
        <v>9</v>
      </c>
      <c r="V307" s="27" t="n">
        <v>4</v>
      </c>
      <c r="W307" s="27"/>
      <c r="X307" s="27" t="n">
        <v>6</v>
      </c>
      <c r="Y307" s="27"/>
      <c r="Z307" s="27"/>
      <c r="AA307" s="27"/>
      <c r="AB307" s="27"/>
      <c r="AC307" s="27" t="n">
        <v>0</v>
      </c>
      <c r="AD307" s="27" t="n">
        <v>10</v>
      </c>
      <c r="AE307" s="27" t="n">
        <f aca="false">SUM(I307:AD307)</f>
        <v>353</v>
      </c>
    </row>
    <row r="308" s="28" customFormat="true" ht="16.5" hidden="false" customHeight="true" outlineLevel="0" collapsed="false">
      <c r="A308" s="21" t="n">
        <v>161</v>
      </c>
      <c r="B308" s="22" t="n">
        <v>22</v>
      </c>
      <c r="C308" s="397" t="n">
        <v>484</v>
      </c>
      <c r="D308" s="398" t="s">
        <v>722</v>
      </c>
      <c r="E308" s="398" t="s">
        <v>722</v>
      </c>
      <c r="F308" s="417" t="n">
        <v>2098</v>
      </c>
      <c r="G308" s="415" t="s">
        <v>35</v>
      </c>
      <c r="H308" s="22" t="n">
        <v>613</v>
      </c>
      <c r="I308" s="27" t="n">
        <v>4</v>
      </c>
      <c r="J308" s="27" t="n">
        <v>104</v>
      </c>
      <c r="K308" s="27" t="n">
        <v>160</v>
      </c>
      <c r="L308" s="27" t="n">
        <v>1</v>
      </c>
      <c r="M308" s="27" t="n">
        <v>29</v>
      </c>
      <c r="N308" s="27" t="n">
        <v>4</v>
      </c>
      <c r="O308" s="27" t="n">
        <v>2</v>
      </c>
      <c r="P308" s="27" t="n">
        <v>8</v>
      </c>
      <c r="Q308" s="27" t="n">
        <v>0</v>
      </c>
      <c r="R308" s="27" t="n">
        <v>18</v>
      </c>
      <c r="S308" s="27" t="n">
        <v>0</v>
      </c>
      <c r="T308" s="27" t="n">
        <v>0</v>
      </c>
      <c r="U308" s="27" t="n">
        <v>8</v>
      </c>
      <c r="V308" s="27" t="n">
        <v>2</v>
      </c>
      <c r="W308" s="27"/>
      <c r="X308" s="27" t="n">
        <v>2</v>
      </c>
      <c r="Y308" s="27"/>
      <c r="Z308" s="27"/>
      <c r="AA308" s="27"/>
      <c r="AB308" s="27"/>
      <c r="AC308" s="27" t="n">
        <v>0</v>
      </c>
      <c r="AD308" s="27" t="n">
        <v>13</v>
      </c>
      <c r="AE308" s="27" t="n">
        <f aca="false">SUM(I308:AD308)</f>
        <v>355</v>
      </c>
    </row>
    <row r="309" s="28" customFormat="true" ht="16.5" hidden="false" customHeight="true" outlineLevel="0" collapsed="false">
      <c r="A309" s="21" t="n">
        <v>162</v>
      </c>
      <c r="B309" s="22" t="n">
        <v>22</v>
      </c>
      <c r="C309" s="397" t="n">
        <v>484</v>
      </c>
      <c r="D309" s="398" t="s">
        <v>722</v>
      </c>
      <c r="E309" s="398" t="s">
        <v>722</v>
      </c>
      <c r="F309" s="417" t="n">
        <v>2098</v>
      </c>
      <c r="G309" s="415" t="s">
        <v>137</v>
      </c>
      <c r="H309" s="22" t="n">
        <v>613</v>
      </c>
      <c r="I309" s="27" t="n">
        <v>5</v>
      </c>
      <c r="J309" s="27" t="n">
        <v>102</v>
      </c>
      <c r="K309" s="27" t="n">
        <v>164</v>
      </c>
      <c r="L309" s="27" t="n">
        <v>0</v>
      </c>
      <c r="M309" s="27" t="n">
        <v>31</v>
      </c>
      <c r="N309" s="27" t="n">
        <v>2</v>
      </c>
      <c r="O309" s="27" t="n">
        <v>4</v>
      </c>
      <c r="P309" s="27" t="n">
        <v>10</v>
      </c>
      <c r="Q309" s="27" t="n">
        <v>0</v>
      </c>
      <c r="R309" s="27" t="n">
        <v>24</v>
      </c>
      <c r="S309" s="27" t="n">
        <v>0</v>
      </c>
      <c r="T309" s="27" t="n">
        <v>0</v>
      </c>
      <c r="U309" s="27" t="n">
        <v>10</v>
      </c>
      <c r="V309" s="27" t="n">
        <v>1</v>
      </c>
      <c r="W309" s="27"/>
      <c r="X309" s="27" t="n">
        <v>1</v>
      </c>
      <c r="Y309" s="27"/>
      <c r="Z309" s="27"/>
      <c r="AA309" s="27"/>
      <c r="AB309" s="27"/>
      <c r="AC309" s="27" t="n">
        <v>0</v>
      </c>
      <c r="AD309" s="27" t="n">
        <v>11</v>
      </c>
      <c r="AE309" s="27" t="n">
        <f aca="false">SUM(I309:AD309)</f>
        <v>365</v>
      </c>
    </row>
    <row r="310" s="28" customFormat="true" ht="16.5" hidden="false" customHeight="true" outlineLevel="0" collapsed="false">
      <c r="A310" s="21" t="n">
        <v>163</v>
      </c>
      <c r="B310" s="22" t="n">
        <v>22</v>
      </c>
      <c r="C310" s="397" t="n">
        <v>484</v>
      </c>
      <c r="D310" s="398" t="s">
        <v>722</v>
      </c>
      <c r="E310" s="398" t="s">
        <v>722</v>
      </c>
      <c r="F310" s="412" t="n">
        <v>2099</v>
      </c>
      <c r="G310" s="415" t="s">
        <v>33</v>
      </c>
      <c r="H310" s="22" t="n">
        <v>578</v>
      </c>
      <c r="I310" s="27" t="n">
        <v>9</v>
      </c>
      <c r="J310" s="27" t="n">
        <v>126</v>
      </c>
      <c r="K310" s="27" t="n">
        <v>162</v>
      </c>
      <c r="L310" s="27" t="n">
        <v>3</v>
      </c>
      <c r="M310" s="27" t="n">
        <v>10</v>
      </c>
      <c r="N310" s="27" t="n">
        <v>4</v>
      </c>
      <c r="O310" s="27" t="n">
        <v>0</v>
      </c>
      <c r="P310" s="27" t="n">
        <v>11</v>
      </c>
      <c r="Q310" s="27" t="n">
        <v>1</v>
      </c>
      <c r="R310" s="27" t="n">
        <v>9</v>
      </c>
      <c r="S310" s="27" t="n">
        <v>0</v>
      </c>
      <c r="T310" s="27" t="n">
        <v>0</v>
      </c>
      <c r="U310" s="27" t="n">
        <v>6</v>
      </c>
      <c r="V310" s="27" t="n">
        <v>1</v>
      </c>
      <c r="W310" s="27"/>
      <c r="X310" s="27" t="n">
        <v>4</v>
      </c>
      <c r="Y310" s="27"/>
      <c r="Z310" s="27"/>
      <c r="AA310" s="27"/>
      <c r="AB310" s="27"/>
      <c r="AC310" s="27" t="n">
        <v>0</v>
      </c>
      <c r="AD310" s="27" t="n">
        <v>13</v>
      </c>
      <c r="AE310" s="27" t="n">
        <f aca="false">SUM(I310:AD310)</f>
        <v>359</v>
      </c>
    </row>
    <row r="311" s="28" customFormat="true" ht="16.5" hidden="false" customHeight="true" outlineLevel="0" collapsed="false">
      <c r="A311" s="21" t="n">
        <v>164</v>
      </c>
      <c r="B311" s="22" t="n">
        <v>22</v>
      </c>
      <c r="C311" s="397" t="n">
        <v>484</v>
      </c>
      <c r="D311" s="398" t="s">
        <v>722</v>
      </c>
      <c r="E311" s="398" t="s">
        <v>722</v>
      </c>
      <c r="F311" s="417" t="n">
        <v>2099</v>
      </c>
      <c r="G311" s="415" t="s">
        <v>34</v>
      </c>
      <c r="H311" s="22" t="n">
        <v>578</v>
      </c>
      <c r="I311" s="27" t="n">
        <v>3</v>
      </c>
      <c r="J311" s="27" t="n">
        <v>115</v>
      </c>
      <c r="K311" s="27" t="n">
        <v>174</v>
      </c>
      <c r="L311" s="27" t="n">
        <v>3</v>
      </c>
      <c r="M311" s="27" t="n">
        <v>14</v>
      </c>
      <c r="N311" s="27" t="n">
        <v>4</v>
      </c>
      <c r="O311" s="27" t="n">
        <v>1</v>
      </c>
      <c r="P311" s="27" t="n">
        <v>12</v>
      </c>
      <c r="Q311" s="27" t="n">
        <v>0</v>
      </c>
      <c r="R311" s="27" t="n">
        <v>15</v>
      </c>
      <c r="S311" s="27" t="n">
        <v>0</v>
      </c>
      <c r="T311" s="27" t="n">
        <v>0</v>
      </c>
      <c r="U311" s="27" t="n">
        <v>6</v>
      </c>
      <c r="V311" s="27" t="n">
        <v>2</v>
      </c>
      <c r="W311" s="27"/>
      <c r="X311" s="27" t="n">
        <v>3</v>
      </c>
      <c r="Y311" s="27"/>
      <c r="Z311" s="27"/>
      <c r="AA311" s="27"/>
      <c r="AB311" s="27"/>
      <c r="AC311" s="27" t="n">
        <v>0</v>
      </c>
      <c r="AD311" s="27" t="n">
        <v>13</v>
      </c>
      <c r="AE311" s="27" t="n">
        <f aca="false">SUM(I311:AD311)</f>
        <v>365</v>
      </c>
    </row>
    <row r="312" s="28" customFormat="true" ht="16.5" hidden="false" customHeight="true" outlineLevel="0" collapsed="false">
      <c r="A312" s="21" t="n">
        <v>165</v>
      </c>
      <c r="B312" s="22" t="n">
        <v>22</v>
      </c>
      <c r="C312" s="397" t="n">
        <v>484</v>
      </c>
      <c r="D312" s="398" t="s">
        <v>722</v>
      </c>
      <c r="E312" s="398" t="s">
        <v>722</v>
      </c>
      <c r="F312" s="412" t="n">
        <v>2099</v>
      </c>
      <c r="G312" s="415" t="s">
        <v>35</v>
      </c>
      <c r="H312" s="22" t="n">
        <v>578</v>
      </c>
      <c r="I312" s="27" t="n">
        <v>8</v>
      </c>
      <c r="J312" s="27" t="n">
        <v>119</v>
      </c>
      <c r="K312" s="27" t="n">
        <v>167</v>
      </c>
      <c r="L312" s="27" t="n">
        <v>2</v>
      </c>
      <c r="M312" s="27" t="n">
        <v>24</v>
      </c>
      <c r="N312" s="27" t="n">
        <v>2</v>
      </c>
      <c r="O312" s="27" t="n">
        <v>0</v>
      </c>
      <c r="P312" s="27" t="n">
        <v>6</v>
      </c>
      <c r="Q312" s="27" t="n">
        <v>0</v>
      </c>
      <c r="R312" s="27" t="n">
        <v>19</v>
      </c>
      <c r="S312" s="27" t="n">
        <v>0</v>
      </c>
      <c r="T312" s="27" t="n">
        <v>0</v>
      </c>
      <c r="U312" s="27" t="n">
        <v>5</v>
      </c>
      <c r="V312" s="27" t="n">
        <v>3</v>
      </c>
      <c r="W312" s="27"/>
      <c r="X312" s="27" t="n">
        <v>4</v>
      </c>
      <c r="Y312" s="27"/>
      <c r="Z312" s="27"/>
      <c r="AA312" s="27"/>
      <c r="AB312" s="27"/>
      <c r="AC312" s="27" t="n">
        <v>0</v>
      </c>
      <c r="AD312" s="27" t="n">
        <v>15</v>
      </c>
      <c r="AE312" s="27" t="n">
        <f aca="false">SUM(I312:AD312)</f>
        <v>374</v>
      </c>
    </row>
    <row r="313" s="28" customFormat="true" ht="16.5" hidden="false" customHeight="true" outlineLevel="0" collapsed="false">
      <c r="A313" s="21" t="n">
        <v>166</v>
      </c>
      <c r="B313" s="22" t="n">
        <v>22</v>
      </c>
      <c r="C313" s="397" t="n">
        <v>484</v>
      </c>
      <c r="D313" s="398" t="s">
        <v>722</v>
      </c>
      <c r="E313" s="398" t="s">
        <v>722</v>
      </c>
      <c r="F313" s="412" t="n">
        <v>2099</v>
      </c>
      <c r="G313" s="415" t="s">
        <v>137</v>
      </c>
      <c r="H313" s="22" t="n">
        <v>577</v>
      </c>
      <c r="I313" s="27" t="n">
        <v>4</v>
      </c>
      <c r="J313" s="27" t="n">
        <v>121</v>
      </c>
      <c r="K313" s="27" t="n">
        <v>189</v>
      </c>
      <c r="L313" s="27" t="n">
        <v>3</v>
      </c>
      <c r="M313" s="27" t="n">
        <v>12</v>
      </c>
      <c r="N313" s="27" t="n">
        <v>6</v>
      </c>
      <c r="O313" s="27" t="n">
        <v>1</v>
      </c>
      <c r="P313" s="27" t="n">
        <v>7</v>
      </c>
      <c r="Q313" s="27" t="n">
        <v>4</v>
      </c>
      <c r="R313" s="27" t="n">
        <v>14</v>
      </c>
      <c r="S313" s="27" t="n">
        <v>0</v>
      </c>
      <c r="T313" s="27" t="n">
        <v>0</v>
      </c>
      <c r="U313" s="27" t="n">
        <v>6</v>
      </c>
      <c r="V313" s="27" t="n">
        <v>1</v>
      </c>
      <c r="W313" s="27"/>
      <c r="X313" s="27" t="n">
        <v>3</v>
      </c>
      <c r="Y313" s="27"/>
      <c r="Z313" s="27"/>
      <c r="AA313" s="27"/>
      <c r="AB313" s="27"/>
      <c r="AC313" s="27" t="n">
        <v>0</v>
      </c>
      <c r="AD313" s="27" t="n">
        <v>7</v>
      </c>
      <c r="AE313" s="27" t="n">
        <f aca="false">SUM(I313:AD313)</f>
        <v>378</v>
      </c>
    </row>
    <row r="314" s="28" customFormat="true" ht="16.5" hidden="false" customHeight="true" outlineLevel="0" collapsed="false">
      <c r="A314" s="21" t="n">
        <v>167</v>
      </c>
      <c r="B314" s="22" t="n">
        <v>22</v>
      </c>
      <c r="C314" s="397" t="n">
        <v>484</v>
      </c>
      <c r="D314" s="398" t="s">
        <v>722</v>
      </c>
      <c r="E314" s="398" t="s">
        <v>722</v>
      </c>
      <c r="F314" s="412" t="n">
        <v>2100</v>
      </c>
      <c r="G314" s="415" t="s">
        <v>33</v>
      </c>
      <c r="H314" s="22" t="n">
        <v>716</v>
      </c>
      <c r="I314" s="27" t="n">
        <v>3</v>
      </c>
      <c r="J314" s="27" t="n">
        <v>129</v>
      </c>
      <c r="K314" s="27" t="n">
        <v>202</v>
      </c>
      <c r="L314" s="27" t="n">
        <v>3</v>
      </c>
      <c r="M314" s="27" t="n">
        <v>11</v>
      </c>
      <c r="N314" s="27" t="n">
        <v>4</v>
      </c>
      <c r="O314" s="27" t="n">
        <v>1</v>
      </c>
      <c r="P314" s="27" t="n">
        <v>12</v>
      </c>
      <c r="Q314" s="27" t="n">
        <v>0</v>
      </c>
      <c r="R314" s="27" t="n">
        <v>13</v>
      </c>
      <c r="S314" s="27" t="n">
        <v>0</v>
      </c>
      <c r="T314" s="27" t="n">
        <v>0</v>
      </c>
      <c r="U314" s="27" t="n">
        <v>8</v>
      </c>
      <c r="V314" s="27" t="n">
        <v>2</v>
      </c>
      <c r="W314" s="27"/>
      <c r="X314" s="27" t="n">
        <v>4</v>
      </c>
      <c r="Y314" s="27"/>
      <c r="Z314" s="27"/>
      <c r="AA314" s="27"/>
      <c r="AB314" s="27"/>
      <c r="AC314" s="27" t="n">
        <v>0</v>
      </c>
      <c r="AD314" s="27" t="n">
        <v>10</v>
      </c>
      <c r="AE314" s="27" t="n">
        <f aca="false">SUM(I314:AD314)</f>
        <v>402</v>
      </c>
    </row>
    <row r="315" s="28" customFormat="true" ht="16.5" hidden="false" customHeight="true" outlineLevel="0" collapsed="false">
      <c r="A315" s="21" t="n">
        <v>168</v>
      </c>
      <c r="B315" s="22" t="n">
        <v>22</v>
      </c>
      <c r="C315" s="397" t="n">
        <v>484</v>
      </c>
      <c r="D315" s="398" t="s">
        <v>722</v>
      </c>
      <c r="E315" s="398" t="s">
        <v>722</v>
      </c>
      <c r="F315" s="417" t="n">
        <v>2100</v>
      </c>
      <c r="G315" s="415" t="s">
        <v>34</v>
      </c>
      <c r="H315" s="22" t="n">
        <v>715</v>
      </c>
      <c r="I315" s="27" t="n">
        <v>6</v>
      </c>
      <c r="J315" s="27" t="n">
        <v>128</v>
      </c>
      <c r="K315" s="27" t="n">
        <v>173</v>
      </c>
      <c r="L315" s="27" t="n">
        <v>3</v>
      </c>
      <c r="M315" s="27" t="n">
        <v>11</v>
      </c>
      <c r="N315" s="27" t="n">
        <v>2</v>
      </c>
      <c r="O315" s="27" t="n">
        <v>4</v>
      </c>
      <c r="P315" s="27" t="n">
        <v>8</v>
      </c>
      <c r="Q315" s="27" t="n">
        <v>2</v>
      </c>
      <c r="R315" s="27" t="n">
        <v>17</v>
      </c>
      <c r="S315" s="27" t="n">
        <v>0</v>
      </c>
      <c r="T315" s="27" t="n">
        <v>0</v>
      </c>
      <c r="U315" s="27" t="n">
        <v>10</v>
      </c>
      <c r="V315" s="27" t="n">
        <v>2</v>
      </c>
      <c r="W315" s="27"/>
      <c r="X315" s="27" t="n">
        <v>2</v>
      </c>
      <c r="Y315" s="27"/>
      <c r="Z315" s="27"/>
      <c r="AA315" s="27"/>
      <c r="AB315" s="27"/>
      <c r="AC315" s="27" t="n">
        <v>0</v>
      </c>
      <c r="AD315" s="27" t="n">
        <v>5</v>
      </c>
      <c r="AE315" s="27" t="n">
        <f aca="false">SUM(I315:AD315)</f>
        <v>373</v>
      </c>
    </row>
    <row r="316" s="28" customFormat="true" ht="16.5" hidden="false" customHeight="true" outlineLevel="0" collapsed="false">
      <c r="A316" s="21" t="n">
        <v>169</v>
      </c>
      <c r="B316" s="22" t="n">
        <v>22</v>
      </c>
      <c r="C316" s="397" t="n">
        <v>484</v>
      </c>
      <c r="D316" s="398" t="s">
        <v>722</v>
      </c>
      <c r="E316" s="398" t="s">
        <v>722</v>
      </c>
      <c r="F316" s="417" t="n">
        <v>2100</v>
      </c>
      <c r="G316" s="415" t="s">
        <v>35</v>
      </c>
      <c r="H316" s="22" t="n">
        <v>715</v>
      </c>
      <c r="I316" s="27" t="n">
        <v>6</v>
      </c>
      <c r="J316" s="27" t="n">
        <v>145</v>
      </c>
      <c r="K316" s="27" t="n">
        <v>160</v>
      </c>
      <c r="L316" s="27" t="n">
        <v>0</v>
      </c>
      <c r="M316" s="27" t="n">
        <v>6</v>
      </c>
      <c r="N316" s="27" t="n">
        <v>5</v>
      </c>
      <c r="O316" s="27" t="n">
        <v>5</v>
      </c>
      <c r="P316" s="27" t="n">
        <v>13</v>
      </c>
      <c r="Q316" s="27" t="n">
        <v>2</v>
      </c>
      <c r="R316" s="27" t="n">
        <v>17</v>
      </c>
      <c r="S316" s="27" t="n">
        <v>0</v>
      </c>
      <c r="T316" s="27" t="n">
        <v>1</v>
      </c>
      <c r="U316" s="27" t="n">
        <v>7</v>
      </c>
      <c r="V316" s="27" t="n">
        <v>2</v>
      </c>
      <c r="W316" s="27"/>
      <c r="X316" s="27" t="n">
        <v>1</v>
      </c>
      <c r="Y316" s="27"/>
      <c r="Z316" s="27"/>
      <c r="AA316" s="27"/>
      <c r="AB316" s="27"/>
      <c r="AC316" s="27" t="n">
        <v>0</v>
      </c>
      <c r="AD316" s="27" t="n">
        <v>10</v>
      </c>
      <c r="AE316" s="27" t="n">
        <f aca="false">SUM(I316:AD316)</f>
        <v>380</v>
      </c>
    </row>
    <row r="317" s="28" customFormat="true" ht="16.5" hidden="false" customHeight="true" outlineLevel="0" collapsed="false">
      <c r="A317" s="21" t="n">
        <v>170</v>
      </c>
      <c r="B317" s="22" t="n">
        <v>22</v>
      </c>
      <c r="C317" s="397" t="n">
        <v>484</v>
      </c>
      <c r="D317" s="398" t="s">
        <v>722</v>
      </c>
      <c r="E317" s="398" t="s">
        <v>722</v>
      </c>
      <c r="F317" s="417" t="n">
        <v>2100</v>
      </c>
      <c r="G317" s="415" t="s">
        <v>137</v>
      </c>
      <c r="H317" s="22" t="n">
        <v>715</v>
      </c>
      <c r="I317" s="27" t="n">
        <v>4</v>
      </c>
      <c r="J317" s="27" t="n">
        <v>120</v>
      </c>
      <c r="K317" s="27" t="n">
        <v>202</v>
      </c>
      <c r="L317" s="27" t="n">
        <v>4</v>
      </c>
      <c r="M317" s="27" t="n">
        <v>11</v>
      </c>
      <c r="N317" s="27" t="n">
        <v>0</v>
      </c>
      <c r="O317" s="27" t="n">
        <v>3</v>
      </c>
      <c r="P317" s="27" t="n">
        <v>13</v>
      </c>
      <c r="Q317" s="27" t="n">
        <v>2</v>
      </c>
      <c r="R317" s="27" t="n">
        <v>8</v>
      </c>
      <c r="S317" s="27" t="n">
        <v>0</v>
      </c>
      <c r="T317" s="27" t="n">
        <v>1</v>
      </c>
      <c r="U317" s="27" t="n">
        <v>7</v>
      </c>
      <c r="V317" s="27" t="n">
        <v>3</v>
      </c>
      <c r="W317" s="27"/>
      <c r="X317" s="27" t="n">
        <v>2</v>
      </c>
      <c r="Y317" s="27"/>
      <c r="Z317" s="27"/>
      <c r="AA317" s="27"/>
      <c r="AB317" s="27"/>
      <c r="AC317" s="27" t="n">
        <v>0</v>
      </c>
      <c r="AD317" s="27" t="n">
        <v>8</v>
      </c>
      <c r="AE317" s="27" t="n">
        <f aca="false">SUM(I317:AD317)</f>
        <v>388</v>
      </c>
    </row>
    <row r="318" s="28" customFormat="true" ht="16.5" hidden="false" customHeight="true" outlineLevel="0" collapsed="false">
      <c r="A318" s="21" t="n">
        <v>171</v>
      </c>
      <c r="B318" s="22" t="n">
        <v>22</v>
      </c>
      <c r="C318" s="397" t="n">
        <v>484</v>
      </c>
      <c r="D318" s="398" t="s">
        <v>722</v>
      </c>
      <c r="E318" s="398" t="s">
        <v>722</v>
      </c>
      <c r="F318" s="417" t="n">
        <v>2100</v>
      </c>
      <c r="G318" s="415" t="s">
        <v>138</v>
      </c>
      <c r="H318" s="22" t="n">
        <v>715</v>
      </c>
      <c r="I318" s="27" t="n">
        <v>3</v>
      </c>
      <c r="J318" s="27" t="n">
        <v>158</v>
      </c>
      <c r="K318" s="27" t="n">
        <v>163</v>
      </c>
      <c r="L318" s="27" t="n">
        <v>1</v>
      </c>
      <c r="M318" s="27" t="n">
        <v>9</v>
      </c>
      <c r="N318" s="27" t="n">
        <v>4</v>
      </c>
      <c r="O318" s="27" t="n">
        <v>5</v>
      </c>
      <c r="P318" s="27" t="n">
        <v>11</v>
      </c>
      <c r="Q318" s="27" t="n">
        <v>0</v>
      </c>
      <c r="R318" s="27" t="n">
        <v>16</v>
      </c>
      <c r="S318" s="27" t="n">
        <v>0</v>
      </c>
      <c r="T318" s="27" t="n">
        <v>0</v>
      </c>
      <c r="U318" s="27" t="n">
        <v>7</v>
      </c>
      <c r="V318" s="27" t="n">
        <v>2</v>
      </c>
      <c r="W318" s="27"/>
      <c r="X318" s="27" t="n">
        <v>4</v>
      </c>
      <c r="Y318" s="27"/>
      <c r="Z318" s="27"/>
      <c r="AA318" s="27"/>
      <c r="AB318" s="27"/>
      <c r="AC318" s="27" t="n">
        <v>0</v>
      </c>
      <c r="AD318" s="27" t="n">
        <v>18</v>
      </c>
      <c r="AE318" s="27" t="n">
        <f aca="false">SUM(I318:AD318)</f>
        <v>401</v>
      </c>
    </row>
    <row r="319" s="28" customFormat="true" ht="16.5" hidden="false" customHeight="true" outlineLevel="0" collapsed="false">
      <c r="A319" s="21" t="n">
        <v>172</v>
      </c>
      <c r="B319" s="22" t="n">
        <v>22</v>
      </c>
      <c r="C319" s="397" t="n">
        <v>484</v>
      </c>
      <c r="D319" s="398" t="s">
        <v>722</v>
      </c>
      <c r="E319" s="398" t="s">
        <v>723</v>
      </c>
      <c r="F319" s="417" t="n">
        <v>2101</v>
      </c>
      <c r="G319" s="415" t="s">
        <v>33</v>
      </c>
      <c r="H319" s="22" t="n">
        <v>420</v>
      </c>
      <c r="I319" s="27" t="n">
        <v>10</v>
      </c>
      <c r="J319" s="27" t="n">
        <v>121</v>
      </c>
      <c r="K319" s="27" t="n">
        <v>94</v>
      </c>
      <c r="L319" s="27" t="n">
        <v>4</v>
      </c>
      <c r="M319" s="27" t="n">
        <v>6</v>
      </c>
      <c r="N319" s="27" t="n">
        <v>2</v>
      </c>
      <c r="O319" s="27" t="n">
        <v>2</v>
      </c>
      <c r="P319" s="27" t="n">
        <v>0</v>
      </c>
      <c r="Q319" s="27" t="n">
        <v>2</v>
      </c>
      <c r="R319" s="27" t="n">
        <v>5</v>
      </c>
      <c r="S319" s="27" t="n">
        <v>0</v>
      </c>
      <c r="T319" s="27" t="n">
        <v>0</v>
      </c>
      <c r="U319" s="27" t="n">
        <v>4</v>
      </c>
      <c r="V319" s="27" t="n">
        <v>1</v>
      </c>
      <c r="W319" s="27"/>
      <c r="X319" s="27" t="n">
        <v>2</v>
      </c>
      <c r="Y319" s="27"/>
      <c r="Z319" s="27"/>
      <c r="AA319" s="27"/>
      <c r="AB319" s="27"/>
      <c r="AC319" s="27" t="n">
        <v>0</v>
      </c>
      <c r="AD319" s="27" t="n">
        <v>7</v>
      </c>
      <c r="AE319" s="27" t="n">
        <f aca="false">SUM(I319:AD319)</f>
        <v>260</v>
      </c>
    </row>
    <row r="320" s="28" customFormat="true" ht="16.5" hidden="false" customHeight="true" outlineLevel="0" collapsed="false">
      <c r="A320" s="21" t="n">
        <v>173</v>
      </c>
      <c r="B320" s="22" t="n">
        <v>22</v>
      </c>
      <c r="C320" s="397" t="n">
        <v>484</v>
      </c>
      <c r="D320" s="398" t="s">
        <v>722</v>
      </c>
      <c r="E320" s="398" t="s">
        <v>723</v>
      </c>
      <c r="F320" s="412" t="n">
        <v>2101</v>
      </c>
      <c r="G320" s="415" t="s">
        <v>34</v>
      </c>
      <c r="H320" s="22" t="n">
        <v>419</v>
      </c>
      <c r="I320" s="27" t="n">
        <v>5</v>
      </c>
      <c r="J320" s="27" t="n">
        <v>106</v>
      </c>
      <c r="K320" s="27" t="n">
        <v>98</v>
      </c>
      <c r="L320" s="27" t="n">
        <v>1</v>
      </c>
      <c r="M320" s="27" t="n">
        <v>5</v>
      </c>
      <c r="N320" s="27" t="n">
        <v>1</v>
      </c>
      <c r="O320" s="27" t="n">
        <v>0</v>
      </c>
      <c r="P320" s="27" t="n">
        <v>2</v>
      </c>
      <c r="Q320" s="27" t="n">
        <v>0</v>
      </c>
      <c r="R320" s="27" t="n">
        <v>11</v>
      </c>
      <c r="S320" s="27" t="n">
        <v>0</v>
      </c>
      <c r="T320" s="27" t="n">
        <v>0</v>
      </c>
      <c r="U320" s="27" t="n">
        <v>3</v>
      </c>
      <c r="V320" s="27" t="n">
        <v>4</v>
      </c>
      <c r="W320" s="27"/>
      <c r="X320" s="27" t="n">
        <v>0</v>
      </c>
      <c r="Y320" s="27"/>
      <c r="Z320" s="27"/>
      <c r="AA320" s="27"/>
      <c r="AB320" s="27"/>
      <c r="AC320" s="27" t="n">
        <v>0</v>
      </c>
      <c r="AD320" s="27" t="n">
        <v>19</v>
      </c>
      <c r="AE320" s="27" t="n">
        <f aca="false">SUM(I320:AD320)</f>
        <v>255</v>
      </c>
    </row>
    <row r="321" s="28" customFormat="true" ht="16.5" hidden="false" customHeight="true" outlineLevel="0" collapsed="false">
      <c r="A321" s="21" t="n">
        <v>174</v>
      </c>
      <c r="B321" s="22" t="n">
        <v>22</v>
      </c>
      <c r="C321" s="397" t="n">
        <v>484</v>
      </c>
      <c r="D321" s="398" t="s">
        <v>722</v>
      </c>
      <c r="E321" s="398" t="s">
        <v>723</v>
      </c>
      <c r="F321" s="412" t="n">
        <v>2102</v>
      </c>
      <c r="G321" s="415" t="s">
        <v>33</v>
      </c>
      <c r="H321" s="22" t="n">
        <v>405</v>
      </c>
      <c r="I321" s="27" t="n">
        <v>5</v>
      </c>
      <c r="J321" s="27" t="n">
        <v>135</v>
      </c>
      <c r="K321" s="27" t="n">
        <v>56</v>
      </c>
      <c r="L321" s="27" t="n">
        <v>6</v>
      </c>
      <c r="M321" s="27" t="n">
        <v>3</v>
      </c>
      <c r="N321" s="27" t="n">
        <v>2</v>
      </c>
      <c r="O321" s="27" t="n">
        <v>2</v>
      </c>
      <c r="P321" s="27" t="n">
        <v>2</v>
      </c>
      <c r="Q321" s="27" t="n">
        <v>0</v>
      </c>
      <c r="R321" s="27" t="n">
        <v>8</v>
      </c>
      <c r="S321" s="27" t="n">
        <v>0</v>
      </c>
      <c r="T321" s="27" t="n">
        <v>0</v>
      </c>
      <c r="U321" s="27" t="n">
        <v>1</v>
      </c>
      <c r="V321" s="27" t="n">
        <v>0</v>
      </c>
      <c r="W321" s="27"/>
      <c r="X321" s="27" t="n">
        <v>2</v>
      </c>
      <c r="Y321" s="27"/>
      <c r="Z321" s="27"/>
      <c r="AA321" s="27"/>
      <c r="AB321" s="27"/>
      <c r="AC321" s="27" t="n">
        <v>0</v>
      </c>
      <c r="AD321" s="27" t="n">
        <v>9</v>
      </c>
      <c r="AE321" s="27" t="n">
        <f aca="false">SUM(I321:AD321)</f>
        <v>231</v>
      </c>
    </row>
    <row r="322" s="28" customFormat="true" ht="16.5" hidden="false" customHeight="true" outlineLevel="0" collapsed="false">
      <c r="A322" s="21" t="n">
        <v>175</v>
      </c>
      <c r="B322" s="22" t="n">
        <v>22</v>
      </c>
      <c r="C322" s="397" t="n">
        <v>484</v>
      </c>
      <c r="D322" s="398" t="s">
        <v>722</v>
      </c>
      <c r="E322" s="398" t="s">
        <v>723</v>
      </c>
      <c r="F322" s="412" t="n">
        <v>2102</v>
      </c>
      <c r="G322" s="415" t="s">
        <v>34</v>
      </c>
      <c r="H322" s="22" t="n">
        <v>405</v>
      </c>
      <c r="I322" s="27" t="n">
        <v>6</v>
      </c>
      <c r="J322" s="27" t="n">
        <v>119</v>
      </c>
      <c r="K322" s="27" t="n">
        <v>67</v>
      </c>
      <c r="L322" s="27" t="n">
        <v>3</v>
      </c>
      <c r="M322" s="27" t="n">
        <v>2</v>
      </c>
      <c r="N322" s="27" t="n">
        <v>0</v>
      </c>
      <c r="O322" s="27" t="n">
        <v>0</v>
      </c>
      <c r="P322" s="27" t="n">
        <v>5</v>
      </c>
      <c r="Q322" s="27" t="n">
        <v>1</v>
      </c>
      <c r="R322" s="27" t="n">
        <v>17</v>
      </c>
      <c r="S322" s="27" t="n">
        <v>0</v>
      </c>
      <c r="T322" s="27" t="n">
        <v>0</v>
      </c>
      <c r="U322" s="27" t="n">
        <v>1</v>
      </c>
      <c r="V322" s="27" t="n">
        <v>2</v>
      </c>
      <c r="W322" s="27"/>
      <c r="X322" s="27" t="n">
        <v>2</v>
      </c>
      <c r="Y322" s="27"/>
      <c r="Z322" s="27"/>
      <c r="AA322" s="27"/>
      <c r="AB322" s="27"/>
      <c r="AC322" s="27" t="n">
        <v>0</v>
      </c>
      <c r="AD322" s="27" t="n">
        <v>11</v>
      </c>
      <c r="AE322" s="27" t="n">
        <f aca="false">SUM(I322:AD322)</f>
        <v>236</v>
      </c>
    </row>
    <row r="323" s="28" customFormat="true" ht="16.5" hidden="false" customHeight="true" outlineLevel="0" collapsed="false">
      <c r="A323" s="21" t="n">
        <v>176</v>
      </c>
      <c r="B323" s="22" t="n">
        <v>22</v>
      </c>
      <c r="C323" s="397" t="n">
        <v>484</v>
      </c>
      <c r="D323" s="398" t="s">
        <v>722</v>
      </c>
      <c r="E323" s="398" t="s">
        <v>724</v>
      </c>
      <c r="F323" s="417" t="n">
        <v>2103</v>
      </c>
      <c r="G323" s="415" t="s">
        <v>33</v>
      </c>
      <c r="H323" s="22" t="n">
        <v>689</v>
      </c>
      <c r="I323" s="27" t="n">
        <v>8</v>
      </c>
      <c r="J323" s="27" t="n">
        <v>123</v>
      </c>
      <c r="K323" s="27" t="n">
        <v>173</v>
      </c>
      <c r="L323" s="27" t="n">
        <v>1</v>
      </c>
      <c r="M323" s="27" t="n">
        <v>17</v>
      </c>
      <c r="N323" s="27" t="n">
        <v>2</v>
      </c>
      <c r="O323" s="27" t="n">
        <v>1</v>
      </c>
      <c r="P323" s="27" t="n">
        <v>9</v>
      </c>
      <c r="Q323" s="27" t="n">
        <v>6</v>
      </c>
      <c r="R323" s="27" t="n">
        <v>42</v>
      </c>
      <c r="S323" s="27" t="n">
        <v>0</v>
      </c>
      <c r="T323" s="27" t="n">
        <v>3</v>
      </c>
      <c r="U323" s="27" t="n">
        <v>1</v>
      </c>
      <c r="V323" s="27" t="n">
        <v>0</v>
      </c>
      <c r="W323" s="27"/>
      <c r="X323" s="27" t="n">
        <v>5</v>
      </c>
      <c r="Y323" s="27"/>
      <c r="Z323" s="27"/>
      <c r="AA323" s="27"/>
      <c r="AB323" s="27"/>
      <c r="AC323" s="27" t="n">
        <v>0</v>
      </c>
      <c r="AD323" s="27" t="n">
        <v>21</v>
      </c>
      <c r="AE323" s="27" t="n">
        <f aca="false">SUM(I323:AD323)</f>
        <v>412</v>
      </c>
    </row>
    <row r="324" s="28" customFormat="true" ht="16.5" hidden="false" customHeight="true" outlineLevel="0" collapsed="false">
      <c r="A324" s="21" t="n">
        <v>177</v>
      </c>
      <c r="B324" s="22" t="n">
        <v>22</v>
      </c>
      <c r="C324" s="397" t="n">
        <v>484</v>
      </c>
      <c r="D324" s="398" t="s">
        <v>722</v>
      </c>
      <c r="E324" s="398" t="s">
        <v>725</v>
      </c>
      <c r="F324" s="412" t="n">
        <v>2103</v>
      </c>
      <c r="G324" s="413" t="s">
        <v>62</v>
      </c>
      <c r="H324" s="22" t="n">
        <v>635</v>
      </c>
      <c r="I324" s="27" t="n">
        <v>8</v>
      </c>
      <c r="J324" s="27" t="n">
        <v>133</v>
      </c>
      <c r="K324" s="27" t="n">
        <v>128</v>
      </c>
      <c r="L324" s="27" t="n">
        <v>6</v>
      </c>
      <c r="M324" s="27" t="n">
        <v>16</v>
      </c>
      <c r="N324" s="27" t="n">
        <v>3</v>
      </c>
      <c r="O324" s="27" t="n">
        <v>3</v>
      </c>
      <c r="P324" s="27" t="n">
        <v>5</v>
      </c>
      <c r="Q324" s="27" t="n">
        <v>4</v>
      </c>
      <c r="R324" s="27" t="n">
        <v>12</v>
      </c>
      <c r="S324" s="27" t="n">
        <v>0</v>
      </c>
      <c r="T324" s="27" t="n">
        <v>2</v>
      </c>
      <c r="U324" s="27" t="n">
        <v>0</v>
      </c>
      <c r="V324" s="27" t="n">
        <v>0</v>
      </c>
      <c r="W324" s="27"/>
      <c r="X324" s="27" t="n">
        <v>38</v>
      </c>
      <c r="Y324" s="27"/>
      <c r="Z324" s="27"/>
      <c r="AA324" s="27"/>
      <c r="AB324" s="27"/>
      <c r="AC324" s="27" t="n">
        <v>0</v>
      </c>
      <c r="AD324" s="27" t="n">
        <v>22</v>
      </c>
      <c r="AE324" s="27" t="n">
        <f aca="false">SUM(I324:AD324)</f>
        <v>380</v>
      </c>
    </row>
    <row r="325" s="28" customFormat="true" ht="16.5" hidden="false" customHeight="true" outlineLevel="0" collapsed="false">
      <c r="A325" s="21" t="n">
        <v>178</v>
      </c>
      <c r="B325" s="22" t="n">
        <v>22</v>
      </c>
      <c r="C325" s="397" t="n">
        <v>484</v>
      </c>
      <c r="D325" s="398" t="s">
        <v>722</v>
      </c>
      <c r="E325" s="398" t="s">
        <v>726</v>
      </c>
      <c r="F325" s="412" t="n">
        <v>2104</v>
      </c>
      <c r="G325" s="415" t="s">
        <v>33</v>
      </c>
      <c r="H325" s="22" t="n">
        <v>686</v>
      </c>
      <c r="I325" s="27" t="n">
        <v>6</v>
      </c>
      <c r="J325" s="27" t="n">
        <v>143</v>
      </c>
      <c r="K325" s="27" t="n">
        <v>185</v>
      </c>
      <c r="L325" s="27" t="n">
        <v>2</v>
      </c>
      <c r="M325" s="27" t="n">
        <v>6</v>
      </c>
      <c r="N325" s="27" t="n">
        <v>4</v>
      </c>
      <c r="O325" s="27" t="n">
        <v>0</v>
      </c>
      <c r="P325" s="27" t="n">
        <v>10</v>
      </c>
      <c r="Q325" s="27" t="n">
        <v>1</v>
      </c>
      <c r="R325" s="27" t="n">
        <v>13</v>
      </c>
      <c r="S325" s="27" t="n">
        <v>0</v>
      </c>
      <c r="T325" s="27" t="n">
        <v>2</v>
      </c>
      <c r="U325" s="27" t="n">
        <v>5</v>
      </c>
      <c r="V325" s="27" t="n">
        <v>2</v>
      </c>
      <c r="W325" s="27"/>
      <c r="X325" s="27" t="n">
        <v>4</v>
      </c>
      <c r="Y325" s="27"/>
      <c r="Z325" s="27"/>
      <c r="AA325" s="27"/>
      <c r="AB325" s="27"/>
      <c r="AC325" s="27" t="n">
        <v>2</v>
      </c>
      <c r="AD325" s="27" t="n">
        <v>16</v>
      </c>
      <c r="AE325" s="27" t="n">
        <f aca="false">SUM(I325:AD325)</f>
        <v>401</v>
      </c>
    </row>
    <row r="326" s="28" customFormat="true" ht="16.5" hidden="false" customHeight="true" outlineLevel="0" collapsed="false">
      <c r="A326" s="21" t="n">
        <v>179</v>
      </c>
      <c r="B326" s="22" t="n">
        <v>22</v>
      </c>
      <c r="C326" s="397" t="n">
        <v>484</v>
      </c>
      <c r="D326" s="398" t="s">
        <v>722</v>
      </c>
      <c r="E326" s="398" t="s">
        <v>726</v>
      </c>
      <c r="F326" s="412" t="n">
        <v>2104</v>
      </c>
      <c r="G326" s="415" t="s">
        <v>34</v>
      </c>
      <c r="H326" s="22" t="n">
        <v>686</v>
      </c>
      <c r="I326" s="27" t="n">
        <v>9</v>
      </c>
      <c r="J326" s="27" t="n">
        <v>125</v>
      </c>
      <c r="K326" s="27" t="n">
        <v>171</v>
      </c>
      <c r="L326" s="27" t="n">
        <v>2</v>
      </c>
      <c r="M326" s="27" t="n">
        <v>4</v>
      </c>
      <c r="N326" s="27" t="n">
        <v>5</v>
      </c>
      <c r="O326" s="27" t="n">
        <v>1</v>
      </c>
      <c r="P326" s="27" t="n">
        <v>23</v>
      </c>
      <c r="Q326" s="27" t="n">
        <v>2</v>
      </c>
      <c r="R326" s="27" t="n">
        <v>27</v>
      </c>
      <c r="S326" s="27" t="n">
        <v>0</v>
      </c>
      <c r="T326" s="27" t="n">
        <v>1</v>
      </c>
      <c r="U326" s="27" t="n">
        <v>10</v>
      </c>
      <c r="V326" s="27" t="n">
        <v>5</v>
      </c>
      <c r="W326" s="27"/>
      <c r="X326" s="27" t="n">
        <v>1</v>
      </c>
      <c r="Y326" s="27"/>
      <c r="Z326" s="27"/>
      <c r="AA326" s="27"/>
      <c r="AB326" s="27"/>
      <c r="AC326" s="27" t="n">
        <v>0</v>
      </c>
      <c r="AD326" s="27" t="n">
        <v>18</v>
      </c>
      <c r="AE326" s="27" t="n">
        <f aca="false">SUM(I326:AD326)</f>
        <v>404</v>
      </c>
    </row>
    <row r="327" s="28" customFormat="true" ht="16.5" hidden="false" customHeight="true" outlineLevel="0" collapsed="false">
      <c r="A327" s="21" t="n">
        <v>180</v>
      </c>
      <c r="B327" s="22" t="n">
        <v>22</v>
      </c>
      <c r="C327" s="397" t="n">
        <v>484</v>
      </c>
      <c r="D327" s="398" t="s">
        <v>722</v>
      </c>
      <c r="E327" s="398" t="s">
        <v>727</v>
      </c>
      <c r="F327" s="417" t="n">
        <v>2105</v>
      </c>
      <c r="G327" s="415" t="s">
        <v>33</v>
      </c>
      <c r="H327" s="22" t="n">
        <v>613</v>
      </c>
      <c r="I327" s="27" t="n">
        <v>7</v>
      </c>
      <c r="J327" s="27" t="n">
        <v>78</v>
      </c>
      <c r="K327" s="27" t="n">
        <v>117</v>
      </c>
      <c r="L327" s="27" t="n">
        <v>4</v>
      </c>
      <c r="M327" s="27" t="n">
        <v>8</v>
      </c>
      <c r="N327" s="27" t="n">
        <v>0</v>
      </c>
      <c r="O327" s="27" t="n">
        <v>2</v>
      </c>
      <c r="P327" s="27" t="n">
        <v>4</v>
      </c>
      <c r="Q327" s="27" t="n">
        <v>9</v>
      </c>
      <c r="R327" s="27" t="n">
        <v>54</v>
      </c>
      <c r="S327" s="27" t="n">
        <v>0</v>
      </c>
      <c r="T327" s="27" t="n">
        <v>0</v>
      </c>
      <c r="U327" s="27" t="n">
        <v>5</v>
      </c>
      <c r="V327" s="27" t="n">
        <v>2</v>
      </c>
      <c r="W327" s="27"/>
      <c r="X327" s="27" t="n">
        <v>8</v>
      </c>
      <c r="Y327" s="27"/>
      <c r="Z327" s="27"/>
      <c r="AA327" s="27"/>
      <c r="AB327" s="27"/>
      <c r="AC327" s="27" t="n">
        <v>0</v>
      </c>
      <c r="AD327" s="27" t="n">
        <v>8</v>
      </c>
      <c r="AE327" s="27" t="n">
        <f aca="false">SUM(I327:AD327)</f>
        <v>306</v>
      </c>
    </row>
    <row r="328" s="28" customFormat="true" ht="16.5" hidden="false" customHeight="true" outlineLevel="0" collapsed="false">
      <c r="A328" s="21" t="n">
        <v>181</v>
      </c>
      <c r="B328" s="22" t="n">
        <v>22</v>
      </c>
      <c r="C328" s="397" t="n">
        <v>484</v>
      </c>
      <c r="D328" s="398" t="s">
        <v>722</v>
      </c>
      <c r="E328" s="398" t="s">
        <v>727</v>
      </c>
      <c r="F328" s="412" t="n">
        <v>2105</v>
      </c>
      <c r="G328" s="415" t="s">
        <v>34</v>
      </c>
      <c r="H328" s="22" t="n">
        <v>613</v>
      </c>
      <c r="I328" s="27" t="n">
        <v>8</v>
      </c>
      <c r="J328" s="27" t="n">
        <v>85</v>
      </c>
      <c r="K328" s="27" t="n">
        <v>119</v>
      </c>
      <c r="L328" s="27" t="n">
        <v>6</v>
      </c>
      <c r="M328" s="27" t="n">
        <v>7</v>
      </c>
      <c r="N328" s="27" t="n">
        <v>1</v>
      </c>
      <c r="O328" s="27" t="n">
        <v>1</v>
      </c>
      <c r="P328" s="27" t="n">
        <v>2</v>
      </c>
      <c r="Q328" s="27" t="n">
        <v>6</v>
      </c>
      <c r="R328" s="27" t="n">
        <v>55</v>
      </c>
      <c r="S328" s="27" t="n">
        <v>0</v>
      </c>
      <c r="T328" s="27" t="n">
        <v>0</v>
      </c>
      <c r="U328" s="27" t="n">
        <v>2</v>
      </c>
      <c r="V328" s="27" t="n">
        <v>1</v>
      </c>
      <c r="W328" s="27"/>
      <c r="X328" s="27" t="n">
        <v>8</v>
      </c>
      <c r="Y328" s="27"/>
      <c r="Z328" s="27"/>
      <c r="AA328" s="27"/>
      <c r="AB328" s="27"/>
      <c r="AC328" s="27" t="n">
        <v>0</v>
      </c>
      <c r="AD328" s="27" t="n">
        <v>19</v>
      </c>
      <c r="AE328" s="27" t="n">
        <f aca="false">SUM(I328:AD328)</f>
        <v>320</v>
      </c>
    </row>
    <row r="329" s="28" customFormat="true" ht="16.5" hidden="false" customHeight="true" outlineLevel="0" collapsed="false">
      <c r="A329" s="21" t="n">
        <v>182</v>
      </c>
      <c r="B329" s="22" t="n">
        <v>22</v>
      </c>
      <c r="C329" s="397" t="n">
        <v>484</v>
      </c>
      <c r="D329" s="398" t="s">
        <v>722</v>
      </c>
      <c r="E329" s="398" t="s">
        <v>728</v>
      </c>
      <c r="F329" s="412" t="n">
        <v>2106</v>
      </c>
      <c r="G329" s="415" t="s">
        <v>33</v>
      </c>
      <c r="H329" s="22" t="n">
        <v>603</v>
      </c>
      <c r="I329" s="27" t="n">
        <v>1</v>
      </c>
      <c r="J329" s="27" t="n">
        <v>145</v>
      </c>
      <c r="K329" s="27" t="n">
        <v>206</v>
      </c>
      <c r="L329" s="27" t="n">
        <v>4</v>
      </c>
      <c r="M329" s="27" t="n">
        <v>2</v>
      </c>
      <c r="N329" s="27" t="n">
        <v>1</v>
      </c>
      <c r="O329" s="27" t="n">
        <v>0</v>
      </c>
      <c r="P329" s="27" t="n">
        <v>3</v>
      </c>
      <c r="Q329" s="27" t="n">
        <v>2</v>
      </c>
      <c r="R329" s="27" t="n">
        <v>7</v>
      </c>
      <c r="S329" s="27" t="n">
        <v>0</v>
      </c>
      <c r="T329" s="27" t="n">
        <v>0</v>
      </c>
      <c r="U329" s="27" t="n">
        <v>14</v>
      </c>
      <c r="V329" s="27" t="n">
        <v>3</v>
      </c>
      <c r="W329" s="27"/>
      <c r="X329" s="27" t="n">
        <v>5</v>
      </c>
      <c r="Y329" s="27"/>
      <c r="Z329" s="27"/>
      <c r="AA329" s="27"/>
      <c r="AB329" s="27"/>
      <c r="AC329" s="27" t="n">
        <v>0</v>
      </c>
      <c r="AD329" s="27" t="n">
        <v>16</v>
      </c>
      <c r="AE329" s="27" t="n">
        <f aca="false">SUM(I329:AD329)</f>
        <v>409</v>
      </c>
    </row>
    <row r="330" s="28" customFormat="true" ht="16.5" hidden="false" customHeight="true" outlineLevel="0" collapsed="false">
      <c r="A330" s="21" t="n">
        <v>183</v>
      </c>
      <c r="B330" s="22" t="n">
        <v>22</v>
      </c>
      <c r="C330" s="397" t="n">
        <v>484</v>
      </c>
      <c r="D330" s="398" t="s">
        <v>722</v>
      </c>
      <c r="E330" s="398" t="s">
        <v>728</v>
      </c>
      <c r="F330" s="412" t="n">
        <v>2106</v>
      </c>
      <c r="G330" s="415" t="s">
        <v>34</v>
      </c>
      <c r="H330" s="22" t="n">
        <v>603</v>
      </c>
      <c r="I330" s="27" t="n">
        <v>5</v>
      </c>
      <c r="J330" s="27" t="n">
        <v>143</v>
      </c>
      <c r="K330" s="27" t="n">
        <v>192</v>
      </c>
      <c r="L330" s="27" t="n">
        <v>4</v>
      </c>
      <c r="M330" s="27" t="n">
        <v>5</v>
      </c>
      <c r="N330" s="27" t="n">
        <v>0</v>
      </c>
      <c r="O330" s="27" t="n">
        <v>0</v>
      </c>
      <c r="P330" s="27" t="n">
        <v>7</v>
      </c>
      <c r="Q330" s="27" t="n">
        <v>4</v>
      </c>
      <c r="R330" s="27" t="n">
        <v>6</v>
      </c>
      <c r="S330" s="27" t="n">
        <v>0</v>
      </c>
      <c r="T330" s="27" t="n">
        <v>0</v>
      </c>
      <c r="U330" s="27" t="n">
        <v>6</v>
      </c>
      <c r="V330" s="27" t="n">
        <v>4</v>
      </c>
      <c r="W330" s="27"/>
      <c r="X330" s="27" t="n">
        <v>2</v>
      </c>
      <c r="Y330" s="27"/>
      <c r="Z330" s="27"/>
      <c r="AA330" s="27"/>
      <c r="AB330" s="27"/>
      <c r="AC330" s="27" t="n">
        <v>0</v>
      </c>
      <c r="AD330" s="27" t="n">
        <v>16</v>
      </c>
      <c r="AE330" s="27" t="n">
        <f aca="false">SUM(I330:AD330)</f>
        <v>394</v>
      </c>
    </row>
    <row r="331" s="28" customFormat="true" ht="16.5" hidden="false" customHeight="true" outlineLevel="0" collapsed="false">
      <c r="A331" s="21" t="n">
        <v>184</v>
      </c>
      <c r="B331" s="22" t="n">
        <v>22</v>
      </c>
      <c r="C331" s="397" t="n">
        <v>484</v>
      </c>
      <c r="D331" s="398" t="s">
        <v>722</v>
      </c>
      <c r="E331" s="398" t="s">
        <v>729</v>
      </c>
      <c r="F331" s="412" t="n">
        <v>2106</v>
      </c>
      <c r="G331" s="413" t="s">
        <v>62</v>
      </c>
      <c r="H331" s="22" t="n">
        <v>153</v>
      </c>
      <c r="I331" s="27" t="n">
        <v>0</v>
      </c>
      <c r="J331" s="27" t="n">
        <v>26</v>
      </c>
      <c r="K331" s="27" t="n">
        <v>56</v>
      </c>
      <c r="L331" s="27" t="n">
        <v>1</v>
      </c>
      <c r="M331" s="27" t="n">
        <v>6</v>
      </c>
      <c r="N331" s="27" t="n">
        <v>1</v>
      </c>
      <c r="O331" s="27" t="n">
        <v>0</v>
      </c>
      <c r="P331" s="27" t="n">
        <v>3</v>
      </c>
      <c r="Q331" s="27" t="n">
        <v>1</v>
      </c>
      <c r="R331" s="27" t="n">
        <v>5</v>
      </c>
      <c r="S331" s="27" t="n">
        <v>0</v>
      </c>
      <c r="T331" s="27" t="n">
        <v>1</v>
      </c>
      <c r="U331" s="27" t="n">
        <v>0</v>
      </c>
      <c r="V331" s="27" t="n">
        <v>3</v>
      </c>
      <c r="W331" s="27"/>
      <c r="X331" s="27" t="n">
        <v>3</v>
      </c>
      <c r="Y331" s="27"/>
      <c r="Z331" s="27"/>
      <c r="AA331" s="27"/>
      <c r="AB331" s="27"/>
      <c r="AC331" s="27" t="n">
        <v>0</v>
      </c>
      <c r="AD331" s="27" t="n">
        <v>3</v>
      </c>
      <c r="AE331" s="27" t="n">
        <f aca="false">SUM(I331:AD331)</f>
        <v>109</v>
      </c>
    </row>
    <row r="332" s="28" customFormat="true" ht="16.5" hidden="false" customHeight="true" outlineLevel="0" collapsed="false">
      <c r="A332" s="21" t="n">
        <v>185</v>
      </c>
      <c r="B332" s="22" t="n">
        <v>22</v>
      </c>
      <c r="C332" s="397" t="n">
        <v>484</v>
      </c>
      <c r="D332" s="398" t="s">
        <v>722</v>
      </c>
      <c r="E332" s="398" t="s">
        <v>730</v>
      </c>
      <c r="F332" s="412" t="n">
        <v>2107</v>
      </c>
      <c r="G332" s="415" t="s">
        <v>33</v>
      </c>
      <c r="H332" s="22" t="n">
        <v>489</v>
      </c>
      <c r="I332" s="27" t="n">
        <v>5</v>
      </c>
      <c r="J332" s="27" t="n">
        <v>61</v>
      </c>
      <c r="K332" s="27" t="n">
        <v>182</v>
      </c>
      <c r="L332" s="27" t="n">
        <v>1</v>
      </c>
      <c r="M332" s="27" t="n">
        <v>23</v>
      </c>
      <c r="N332" s="27" t="n">
        <v>7</v>
      </c>
      <c r="O332" s="27" t="n">
        <v>4</v>
      </c>
      <c r="P332" s="27" t="n">
        <v>0</v>
      </c>
      <c r="Q332" s="27" t="n">
        <v>4</v>
      </c>
      <c r="R332" s="27" t="n">
        <v>6</v>
      </c>
      <c r="S332" s="27" t="n">
        <v>0</v>
      </c>
      <c r="T332" s="27" t="n">
        <v>0</v>
      </c>
      <c r="U332" s="27" t="n">
        <v>4</v>
      </c>
      <c r="V332" s="27" t="n">
        <v>0</v>
      </c>
      <c r="W332" s="27"/>
      <c r="X332" s="27" t="n">
        <v>4</v>
      </c>
      <c r="Y332" s="27"/>
      <c r="Z332" s="27"/>
      <c r="AA332" s="27"/>
      <c r="AB332" s="27"/>
      <c r="AC332" s="27" t="n">
        <v>0</v>
      </c>
      <c r="AD332" s="27" t="n">
        <v>14</v>
      </c>
      <c r="AE332" s="27" t="n">
        <f aca="false">SUM(I332:AD332)</f>
        <v>315</v>
      </c>
    </row>
    <row r="333" s="28" customFormat="true" ht="16.5" hidden="false" customHeight="true" outlineLevel="0" collapsed="false">
      <c r="A333" s="21" t="n">
        <v>186</v>
      </c>
      <c r="B333" s="22" t="n">
        <v>22</v>
      </c>
      <c r="C333" s="397" t="n">
        <v>484</v>
      </c>
      <c r="D333" s="398" t="s">
        <v>722</v>
      </c>
      <c r="E333" s="398" t="s">
        <v>730</v>
      </c>
      <c r="F333" s="412" t="n">
        <v>2107</v>
      </c>
      <c r="G333" s="415" t="s">
        <v>34</v>
      </c>
      <c r="H333" s="22" t="n">
        <v>489</v>
      </c>
      <c r="I333" s="27" t="n">
        <v>3</v>
      </c>
      <c r="J333" s="27" t="n">
        <v>65</v>
      </c>
      <c r="K333" s="27" t="n">
        <v>176</v>
      </c>
      <c r="L333" s="27" t="n">
        <v>8</v>
      </c>
      <c r="M333" s="27" t="n">
        <v>17</v>
      </c>
      <c r="N333" s="27" t="n">
        <v>10</v>
      </c>
      <c r="O333" s="27" t="n">
        <v>9</v>
      </c>
      <c r="P333" s="27" t="n">
        <v>1</v>
      </c>
      <c r="Q333" s="27" t="n">
        <v>6</v>
      </c>
      <c r="R333" s="27" t="n">
        <v>7</v>
      </c>
      <c r="S333" s="27" t="n">
        <v>0</v>
      </c>
      <c r="T333" s="27" t="n">
        <v>3</v>
      </c>
      <c r="U333" s="27" t="n">
        <v>8</v>
      </c>
      <c r="V333" s="27" t="n">
        <v>1</v>
      </c>
      <c r="W333" s="27"/>
      <c r="X333" s="27" t="n">
        <v>2</v>
      </c>
      <c r="Y333" s="27"/>
      <c r="Z333" s="27"/>
      <c r="AA333" s="27"/>
      <c r="AB333" s="27"/>
      <c r="AC333" s="27" t="n">
        <v>0</v>
      </c>
      <c r="AD333" s="27" t="n">
        <v>10</v>
      </c>
      <c r="AE333" s="27" t="n">
        <f aca="false">SUM(I333:AD333)</f>
        <v>326</v>
      </c>
    </row>
    <row r="334" s="28" customFormat="true" ht="16.5" hidden="false" customHeight="true" outlineLevel="0" collapsed="false">
      <c r="A334" s="21" t="n">
        <v>187</v>
      </c>
      <c r="B334" s="22" t="n">
        <v>22</v>
      </c>
      <c r="C334" s="397" t="n">
        <v>484</v>
      </c>
      <c r="D334" s="398" t="s">
        <v>722</v>
      </c>
      <c r="E334" s="398" t="s">
        <v>731</v>
      </c>
      <c r="F334" s="412" t="n">
        <v>2108</v>
      </c>
      <c r="G334" s="415" t="s">
        <v>33</v>
      </c>
      <c r="H334" s="22" t="n">
        <v>677</v>
      </c>
      <c r="I334" s="27" t="n">
        <v>4</v>
      </c>
      <c r="J334" s="27" t="n">
        <v>141</v>
      </c>
      <c r="K334" s="27" t="n">
        <v>230</v>
      </c>
      <c r="L334" s="27" t="n">
        <v>4</v>
      </c>
      <c r="M334" s="27" t="n">
        <v>33</v>
      </c>
      <c r="N334" s="27" t="n">
        <v>0</v>
      </c>
      <c r="O334" s="27" t="n">
        <v>4</v>
      </c>
      <c r="P334" s="27" t="n">
        <v>6</v>
      </c>
      <c r="Q334" s="27" t="n">
        <v>0</v>
      </c>
      <c r="R334" s="27" t="n">
        <v>29</v>
      </c>
      <c r="S334" s="27" t="n">
        <v>0</v>
      </c>
      <c r="T334" s="27" t="n">
        <v>0</v>
      </c>
      <c r="U334" s="27" t="n">
        <v>1</v>
      </c>
      <c r="V334" s="27" t="n">
        <v>2</v>
      </c>
      <c r="W334" s="27"/>
      <c r="X334" s="27" t="n">
        <v>1</v>
      </c>
      <c r="Y334" s="27"/>
      <c r="Z334" s="27"/>
      <c r="AA334" s="27"/>
      <c r="AB334" s="27"/>
      <c r="AC334" s="27" t="n">
        <v>0</v>
      </c>
      <c r="AD334" s="27" t="n">
        <v>11</v>
      </c>
      <c r="AE334" s="27" t="n">
        <f aca="false">SUM(I334:AD334)</f>
        <v>466</v>
      </c>
    </row>
    <row r="335" s="28" customFormat="true" ht="16.5" hidden="false" customHeight="true" outlineLevel="0" collapsed="false">
      <c r="A335" s="21" t="n">
        <v>188</v>
      </c>
      <c r="B335" s="22" t="n">
        <v>22</v>
      </c>
      <c r="C335" s="397" t="n">
        <v>484</v>
      </c>
      <c r="D335" s="398" t="s">
        <v>722</v>
      </c>
      <c r="E335" s="398" t="s">
        <v>731</v>
      </c>
      <c r="F335" s="412" t="n">
        <v>2108</v>
      </c>
      <c r="G335" s="415" t="s">
        <v>34</v>
      </c>
      <c r="H335" s="22" t="n">
        <v>677</v>
      </c>
      <c r="I335" s="27" t="n">
        <v>2</v>
      </c>
      <c r="J335" s="27" t="n">
        <v>157</v>
      </c>
      <c r="K335" s="27" t="n">
        <v>236</v>
      </c>
      <c r="L335" s="27" t="n">
        <v>3</v>
      </c>
      <c r="M335" s="27" t="n">
        <v>27</v>
      </c>
      <c r="N335" s="27" t="n">
        <v>1</v>
      </c>
      <c r="O335" s="27" t="n">
        <v>1</v>
      </c>
      <c r="P335" s="27" t="n">
        <v>7</v>
      </c>
      <c r="Q335" s="27" t="n">
        <v>1</v>
      </c>
      <c r="R335" s="27" t="n">
        <v>12</v>
      </c>
      <c r="S335" s="27" t="n">
        <v>0</v>
      </c>
      <c r="T335" s="27" t="n">
        <v>2</v>
      </c>
      <c r="U335" s="27" t="n">
        <v>1</v>
      </c>
      <c r="V335" s="27" t="n">
        <v>5</v>
      </c>
      <c r="W335" s="27"/>
      <c r="X335" s="27" t="n">
        <v>4</v>
      </c>
      <c r="Y335" s="27"/>
      <c r="Z335" s="27"/>
      <c r="AA335" s="27"/>
      <c r="AB335" s="27"/>
      <c r="AC335" s="27" t="n">
        <v>0</v>
      </c>
      <c r="AD335" s="27" t="n">
        <v>13</v>
      </c>
      <c r="AE335" s="27" t="n">
        <f aca="false">SUM(I335:AD335)</f>
        <v>472</v>
      </c>
    </row>
    <row r="336" s="28" customFormat="true" ht="16.5" hidden="false" customHeight="true" outlineLevel="0" collapsed="false">
      <c r="A336" s="21" t="n">
        <v>189</v>
      </c>
      <c r="B336" s="22" t="n">
        <v>22</v>
      </c>
      <c r="C336" s="397" t="n">
        <v>484</v>
      </c>
      <c r="D336" s="398" t="s">
        <v>722</v>
      </c>
      <c r="E336" s="398" t="s">
        <v>732</v>
      </c>
      <c r="F336" s="412" t="n">
        <v>2109</v>
      </c>
      <c r="G336" s="415" t="s">
        <v>33</v>
      </c>
      <c r="H336" s="22" t="n">
        <v>557</v>
      </c>
      <c r="I336" s="27" t="n">
        <v>1</v>
      </c>
      <c r="J336" s="27" t="n">
        <v>91</v>
      </c>
      <c r="K336" s="27" t="n">
        <v>124</v>
      </c>
      <c r="L336" s="27" t="n">
        <v>2</v>
      </c>
      <c r="M336" s="27" t="n">
        <v>29</v>
      </c>
      <c r="N336" s="27" t="n">
        <v>5</v>
      </c>
      <c r="O336" s="27" t="n">
        <v>2</v>
      </c>
      <c r="P336" s="27" t="n">
        <v>3</v>
      </c>
      <c r="Q336" s="27" t="n">
        <v>4</v>
      </c>
      <c r="R336" s="27" t="n">
        <v>21</v>
      </c>
      <c r="S336" s="27" t="n">
        <v>0</v>
      </c>
      <c r="T336" s="27" t="n">
        <v>0</v>
      </c>
      <c r="U336" s="27" t="n">
        <v>1</v>
      </c>
      <c r="V336" s="27" t="n">
        <v>4</v>
      </c>
      <c r="W336" s="27"/>
      <c r="X336" s="27" t="n">
        <v>5</v>
      </c>
      <c r="Y336" s="27"/>
      <c r="Z336" s="27"/>
      <c r="AA336" s="27"/>
      <c r="AB336" s="27"/>
      <c r="AC336" s="27" t="n">
        <v>4</v>
      </c>
      <c r="AD336" s="27" t="n">
        <v>20</v>
      </c>
      <c r="AE336" s="27" t="n">
        <f aca="false">SUM(I336:AD336)</f>
        <v>316</v>
      </c>
    </row>
    <row r="337" s="28" customFormat="true" ht="16.5" hidden="false" customHeight="true" outlineLevel="0" collapsed="false">
      <c r="A337" s="21" t="n">
        <v>190</v>
      </c>
      <c r="B337" s="22" t="n">
        <v>22</v>
      </c>
      <c r="C337" s="397" t="n">
        <v>484</v>
      </c>
      <c r="D337" s="398" t="s">
        <v>722</v>
      </c>
      <c r="E337" s="398" t="s">
        <v>732</v>
      </c>
      <c r="F337" s="412" t="n">
        <v>2109</v>
      </c>
      <c r="G337" s="415" t="s">
        <v>34</v>
      </c>
      <c r="H337" s="22" t="n">
        <v>557</v>
      </c>
      <c r="I337" s="27" t="n">
        <v>3</v>
      </c>
      <c r="J337" s="27" t="n">
        <v>83</v>
      </c>
      <c r="K337" s="27" t="n">
        <v>130</v>
      </c>
      <c r="L337" s="27" t="n">
        <v>1</v>
      </c>
      <c r="M337" s="27" t="n">
        <v>48</v>
      </c>
      <c r="N337" s="27" t="n">
        <v>4</v>
      </c>
      <c r="O337" s="27" t="n">
        <v>4</v>
      </c>
      <c r="P337" s="27" t="n">
        <v>4</v>
      </c>
      <c r="Q337" s="27" t="n">
        <v>0</v>
      </c>
      <c r="R337" s="27" t="n">
        <v>13</v>
      </c>
      <c r="S337" s="27" t="n">
        <v>0</v>
      </c>
      <c r="T337" s="27" t="n">
        <v>0</v>
      </c>
      <c r="U337" s="27" t="n">
        <v>4</v>
      </c>
      <c r="V337" s="27" t="n">
        <v>1</v>
      </c>
      <c r="W337" s="27"/>
      <c r="X337" s="27" t="n">
        <v>6</v>
      </c>
      <c r="Y337" s="27"/>
      <c r="Z337" s="27"/>
      <c r="AA337" s="27"/>
      <c r="AB337" s="27"/>
      <c r="AC337" s="27" t="n">
        <v>0</v>
      </c>
      <c r="AD337" s="27" t="n">
        <v>10</v>
      </c>
      <c r="AE337" s="27" t="n">
        <f aca="false">SUM(I337:AD337)</f>
        <v>311</v>
      </c>
    </row>
    <row r="338" s="28" customFormat="true" ht="16.5" hidden="false" customHeight="true" outlineLevel="0" collapsed="false">
      <c r="A338" s="21" t="n">
        <v>191</v>
      </c>
      <c r="B338" s="22" t="n">
        <v>22</v>
      </c>
      <c r="C338" s="397" t="n">
        <v>484</v>
      </c>
      <c r="D338" s="398" t="s">
        <v>722</v>
      </c>
      <c r="E338" s="398" t="s">
        <v>733</v>
      </c>
      <c r="F338" s="412" t="n">
        <v>2110</v>
      </c>
      <c r="G338" s="415" t="s">
        <v>33</v>
      </c>
      <c r="H338" s="22" t="n">
        <v>734</v>
      </c>
      <c r="I338" s="27" t="n">
        <v>7</v>
      </c>
      <c r="J338" s="27" t="n">
        <v>224</v>
      </c>
      <c r="K338" s="27" t="n">
        <v>173</v>
      </c>
      <c r="L338" s="27" t="n">
        <v>3</v>
      </c>
      <c r="M338" s="27" t="n">
        <v>37</v>
      </c>
      <c r="N338" s="27" t="n">
        <v>1</v>
      </c>
      <c r="O338" s="27" t="n">
        <v>3</v>
      </c>
      <c r="P338" s="27" t="n">
        <v>8</v>
      </c>
      <c r="Q338" s="27" t="n">
        <v>4</v>
      </c>
      <c r="R338" s="27" t="n">
        <v>14</v>
      </c>
      <c r="S338" s="27" t="n">
        <v>0</v>
      </c>
      <c r="T338" s="27" t="n">
        <v>0</v>
      </c>
      <c r="U338" s="27" t="n">
        <v>2</v>
      </c>
      <c r="V338" s="27" t="n">
        <v>1</v>
      </c>
      <c r="W338" s="27"/>
      <c r="X338" s="27" t="n">
        <v>2</v>
      </c>
      <c r="Y338" s="27"/>
      <c r="Z338" s="27"/>
      <c r="AA338" s="27"/>
      <c r="AB338" s="27"/>
      <c r="AC338" s="27" t="n">
        <v>0</v>
      </c>
      <c r="AD338" s="27" t="n">
        <v>23</v>
      </c>
      <c r="AE338" s="27" t="n">
        <f aca="false">SUM(I338:AD338)</f>
        <v>502</v>
      </c>
    </row>
    <row r="339" s="28" customFormat="true" ht="16.5" hidden="false" customHeight="true" outlineLevel="0" collapsed="false">
      <c r="A339" s="21" t="n">
        <v>192</v>
      </c>
      <c r="B339" s="22" t="n">
        <v>22</v>
      </c>
      <c r="C339" s="397" t="n">
        <v>484</v>
      </c>
      <c r="D339" s="398" t="s">
        <v>722</v>
      </c>
      <c r="E339" s="420" t="s">
        <v>734</v>
      </c>
      <c r="F339" s="412" t="n">
        <v>2110</v>
      </c>
      <c r="G339" s="413" t="s">
        <v>62</v>
      </c>
      <c r="H339" s="22" t="n">
        <v>365</v>
      </c>
      <c r="I339" s="27" t="n">
        <v>0</v>
      </c>
      <c r="J339" s="27" t="n">
        <v>51</v>
      </c>
      <c r="K339" s="27" t="n">
        <v>139</v>
      </c>
      <c r="L339" s="27" t="n">
        <v>2</v>
      </c>
      <c r="M339" s="27" t="n">
        <v>8</v>
      </c>
      <c r="N339" s="27" t="n">
        <v>8</v>
      </c>
      <c r="O339" s="27" t="n">
        <v>2</v>
      </c>
      <c r="P339" s="27" t="n">
        <v>0</v>
      </c>
      <c r="Q339" s="27" t="n">
        <v>2</v>
      </c>
      <c r="R339" s="27" t="n">
        <v>9</v>
      </c>
      <c r="S339" s="27" t="n">
        <v>0</v>
      </c>
      <c r="T339" s="27" t="n">
        <v>0</v>
      </c>
      <c r="U339" s="27" t="n">
        <v>5</v>
      </c>
      <c r="V339" s="27" t="n">
        <v>0</v>
      </c>
      <c r="W339" s="27"/>
      <c r="X339" s="27" t="n">
        <v>5</v>
      </c>
      <c r="Y339" s="27"/>
      <c r="Z339" s="27"/>
      <c r="AA339" s="27"/>
      <c r="AB339" s="27"/>
      <c r="AC339" s="27" t="n">
        <v>0</v>
      </c>
      <c r="AD339" s="27" t="n">
        <v>12</v>
      </c>
      <c r="AE339" s="27" t="n">
        <f aca="false">SUM(I339:AD339)</f>
        <v>243</v>
      </c>
    </row>
    <row r="340" s="28" customFormat="true" ht="16.5" hidden="false" customHeight="true" outlineLevel="0" collapsed="false">
      <c r="A340" s="21" t="n">
        <v>193</v>
      </c>
      <c r="B340" s="22" t="n">
        <v>22</v>
      </c>
      <c r="C340" s="397" t="n">
        <v>484</v>
      </c>
      <c r="D340" s="398" t="s">
        <v>722</v>
      </c>
      <c r="E340" s="420" t="s">
        <v>735</v>
      </c>
      <c r="F340" s="418" t="n">
        <v>2111</v>
      </c>
      <c r="G340" s="431" t="s">
        <v>33</v>
      </c>
      <c r="H340" s="22" t="n">
        <v>544</v>
      </c>
      <c r="I340" s="27" t="n">
        <v>4</v>
      </c>
      <c r="J340" s="27" t="n">
        <v>87</v>
      </c>
      <c r="K340" s="27" t="n">
        <v>134</v>
      </c>
      <c r="L340" s="27" t="n">
        <v>3</v>
      </c>
      <c r="M340" s="27" t="n">
        <v>11</v>
      </c>
      <c r="N340" s="27" t="n">
        <v>3</v>
      </c>
      <c r="O340" s="27" t="n">
        <v>0</v>
      </c>
      <c r="P340" s="27" t="n">
        <v>5</v>
      </c>
      <c r="Q340" s="27" t="n">
        <v>3</v>
      </c>
      <c r="R340" s="27" t="n">
        <v>31</v>
      </c>
      <c r="S340" s="27" t="n">
        <v>0</v>
      </c>
      <c r="T340" s="27" t="n">
        <v>0</v>
      </c>
      <c r="U340" s="27" t="n">
        <v>0</v>
      </c>
      <c r="V340" s="27" t="n">
        <v>2</v>
      </c>
      <c r="W340" s="27"/>
      <c r="X340" s="27" t="n">
        <v>5</v>
      </c>
      <c r="Y340" s="27"/>
      <c r="Z340" s="27"/>
      <c r="AA340" s="27"/>
      <c r="AB340" s="27"/>
      <c r="AC340" s="27" t="n">
        <v>0</v>
      </c>
      <c r="AD340" s="27" t="n">
        <v>12</v>
      </c>
      <c r="AE340" s="27" t="n">
        <f aca="false">SUM(I340:AD340)</f>
        <v>300</v>
      </c>
    </row>
    <row r="341" s="28" customFormat="true" ht="16.5" hidden="false" customHeight="true" outlineLevel="0" collapsed="false">
      <c r="A341" s="21" t="n">
        <v>194</v>
      </c>
      <c r="B341" s="22" t="n">
        <v>22</v>
      </c>
      <c r="C341" s="397" t="n">
        <v>484</v>
      </c>
      <c r="D341" s="398" t="s">
        <v>722</v>
      </c>
      <c r="E341" s="420" t="s">
        <v>735</v>
      </c>
      <c r="F341" s="418" t="n">
        <v>2111</v>
      </c>
      <c r="G341" s="431" t="s">
        <v>34</v>
      </c>
      <c r="H341" s="22" t="n">
        <v>544</v>
      </c>
      <c r="I341" s="27" t="n">
        <v>5</v>
      </c>
      <c r="J341" s="27" t="n">
        <v>111</v>
      </c>
      <c r="K341" s="27" t="n">
        <v>111</v>
      </c>
      <c r="L341" s="27" t="n">
        <v>6</v>
      </c>
      <c r="M341" s="27" t="n">
        <v>15</v>
      </c>
      <c r="N341" s="27" t="n">
        <v>2</v>
      </c>
      <c r="O341" s="27" t="n">
        <v>0</v>
      </c>
      <c r="P341" s="27" t="n">
        <v>16</v>
      </c>
      <c r="Q341" s="27" t="n">
        <v>2</v>
      </c>
      <c r="R341" s="27" t="n">
        <v>23</v>
      </c>
      <c r="S341" s="27" t="n">
        <v>0</v>
      </c>
      <c r="T341" s="27" t="n">
        <v>1</v>
      </c>
      <c r="U341" s="27" t="n">
        <v>2</v>
      </c>
      <c r="V341" s="27" t="n">
        <v>5</v>
      </c>
      <c r="W341" s="27"/>
      <c r="X341" s="27" t="n">
        <v>7</v>
      </c>
      <c r="Y341" s="27"/>
      <c r="Z341" s="27"/>
      <c r="AA341" s="27"/>
      <c r="AB341" s="27"/>
      <c r="AC341" s="27" t="n">
        <v>1</v>
      </c>
      <c r="AD341" s="27" t="n">
        <v>13</v>
      </c>
      <c r="AE341" s="27" t="n">
        <f aca="false">SUM(I341:AD341)</f>
        <v>320</v>
      </c>
    </row>
    <row r="342" s="28" customFormat="true" ht="16.5" hidden="false" customHeight="true" outlineLevel="0" collapsed="false">
      <c r="A342" s="21" t="n">
        <v>195</v>
      </c>
      <c r="B342" s="22" t="n">
        <v>22</v>
      </c>
      <c r="C342" s="397" t="n">
        <v>484</v>
      </c>
      <c r="D342" s="398" t="s">
        <v>722</v>
      </c>
      <c r="E342" s="420" t="s">
        <v>735</v>
      </c>
      <c r="F342" s="436" t="n">
        <v>2111</v>
      </c>
      <c r="G342" s="437" t="s">
        <v>35</v>
      </c>
      <c r="H342" s="438" t="n">
        <v>543</v>
      </c>
      <c r="I342" s="439" t="n">
        <v>6</v>
      </c>
      <c r="J342" s="439" t="n">
        <v>103</v>
      </c>
      <c r="K342" s="439" t="n">
        <v>118</v>
      </c>
      <c r="L342" s="439" t="n">
        <v>3</v>
      </c>
      <c r="M342" s="439" t="n">
        <v>12</v>
      </c>
      <c r="N342" s="439" t="n">
        <v>4</v>
      </c>
      <c r="O342" s="439" t="n">
        <v>0</v>
      </c>
      <c r="P342" s="439" t="n">
        <v>9</v>
      </c>
      <c r="Q342" s="439" t="n">
        <v>3</v>
      </c>
      <c r="R342" s="439" t="n">
        <v>28</v>
      </c>
      <c r="S342" s="439" t="n">
        <v>0</v>
      </c>
      <c r="T342" s="439" t="n">
        <v>1</v>
      </c>
      <c r="U342" s="439" t="n">
        <v>2</v>
      </c>
      <c r="V342" s="439" t="n">
        <v>3</v>
      </c>
      <c r="W342" s="439"/>
      <c r="X342" s="439" t="n">
        <v>2</v>
      </c>
      <c r="Y342" s="439"/>
      <c r="Z342" s="439"/>
      <c r="AA342" s="439"/>
      <c r="AB342" s="439"/>
      <c r="AC342" s="439" t="n">
        <v>0</v>
      </c>
      <c r="AD342" s="439" t="n">
        <v>21</v>
      </c>
      <c r="AE342" s="439" t="n">
        <f aca="false">SUM(I342:AD342)</f>
        <v>315</v>
      </c>
    </row>
    <row r="343" s="1" customFormat="true" ht="16.5" hidden="false" customHeight="false" outlineLevel="0" collapsed="false">
      <c r="C343" s="29" t="s">
        <v>65</v>
      </c>
      <c r="D343" s="30" t="s">
        <v>66</v>
      </c>
      <c r="E343" s="30"/>
      <c r="F343" s="30"/>
      <c r="G343" s="30"/>
      <c r="H343" s="31" t="n">
        <f aca="false">SUM(H279:H342)</f>
        <v>36976</v>
      </c>
      <c r="I343" s="31" t="n">
        <f aca="false">SUM(I279:I342)</f>
        <v>420</v>
      </c>
      <c r="J343" s="31" t="n">
        <f aca="false">SUM(J279:J342)</f>
        <v>6782</v>
      </c>
      <c r="K343" s="31" t="n">
        <f aca="false">SUM(K279:K342)</f>
        <v>10553</v>
      </c>
      <c r="L343" s="31" t="n">
        <f aca="false">SUM(L279:L342)</f>
        <v>144</v>
      </c>
      <c r="M343" s="31" t="n">
        <f aca="false">SUM(M279:M342)</f>
        <v>878</v>
      </c>
      <c r="N343" s="31" t="n">
        <f aca="false">SUM(N279:N342)</f>
        <v>185</v>
      </c>
      <c r="O343" s="31" t="n">
        <f aca="false">SUM(O279:O342)</f>
        <v>107</v>
      </c>
      <c r="P343" s="31" t="n">
        <f aca="false">SUM(P279:P342)</f>
        <v>541</v>
      </c>
      <c r="Q343" s="31" t="n">
        <f aca="false">SUM(Q279:Q342)</f>
        <v>122</v>
      </c>
      <c r="R343" s="31" t="n">
        <f aca="false">SUM(R279:R342)</f>
        <v>1138</v>
      </c>
      <c r="S343" s="31" t="n">
        <f aca="false">SUM(S279:S342)</f>
        <v>0</v>
      </c>
      <c r="T343" s="31" t="n">
        <f aca="false">SUM(T279:T342)</f>
        <v>29</v>
      </c>
      <c r="U343" s="31" t="n">
        <f aca="false">SUM(U279:U342)</f>
        <v>369</v>
      </c>
      <c r="V343" s="31" t="n">
        <f aca="false">SUM(V279:V342)</f>
        <v>142</v>
      </c>
      <c r="W343" s="31" t="n">
        <f aca="false">SUM(W279:W342)</f>
        <v>0</v>
      </c>
      <c r="X343" s="31" t="n">
        <f aca="false">SUM(X279:X342)</f>
        <v>286</v>
      </c>
      <c r="Y343" s="31" t="n">
        <f aca="false">SUM(Y279:Y342)</f>
        <v>0</v>
      </c>
      <c r="Z343" s="31" t="n">
        <f aca="false">SUM(Z279:Z342)</f>
        <v>0</v>
      </c>
      <c r="AA343" s="31" t="n">
        <f aca="false">SUM(AA279:AA342)</f>
        <v>0</v>
      </c>
      <c r="AB343" s="31" t="n">
        <f aca="false">SUM(AB279:AB342)</f>
        <v>0</v>
      </c>
      <c r="AC343" s="31" t="n">
        <f aca="false">SUM(AC279:AC342)</f>
        <v>11</v>
      </c>
      <c r="AD343" s="31" t="n">
        <f aca="false">SUM(AD279:AD342)</f>
        <v>672</v>
      </c>
      <c r="AE343" s="31" t="n">
        <f aca="false">SUM(AE279:AE342)</f>
        <v>22379</v>
      </c>
    </row>
    <row r="344" s="1" customFormat="true" ht="16.5" hidden="false" customHeight="false" outlineLevel="0" collapsed="false">
      <c r="F344" s="3"/>
      <c r="G344" s="3"/>
      <c r="U344" s="1" t="n">
        <f aca="false">U343/2</f>
        <v>184.5</v>
      </c>
      <c r="V344" s="1" t="n">
        <f aca="false">V343/2</f>
        <v>71</v>
      </c>
    </row>
    <row r="345" s="1" customFormat="true" ht="16.5" hidden="false" customHeight="true" outlineLevel="0" collapsed="false">
      <c r="C345" s="29" t="s">
        <v>67</v>
      </c>
      <c r="D345" s="32" t="s">
        <v>68</v>
      </c>
      <c r="E345" s="32"/>
      <c r="F345" s="32"/>
      <c r="G345" s="32"/>
      <c r="H345" s="33" t="s">
        <v>8</v>
      </c>
      <c r="I345" s="9" t="s">
        <v>9</v>
      </c>
      <c r="J345" s="9" t="s">
        <v>10</v>
      </c>
      <c r="K345" s="9" t="s">
        <v>11</v>
      </c>
      <c r="L345" s="9" t="s">
        <v>12</v>
      </c>
      <c r="M345" s="9" t="s">
        <v>13</v>
      </c>
      <c r="N345" s="9" t="s">
        <v>14</v>
      </c>
      <c r="O345" s="9" t="s">
        <v>15</v>
      </c>
      <c r="P345" s="9" t="s">
        <v>16</v>
      </c>
      <c r="Q345" s="9" t="s">
        <v>17</v>
      </c>
      <c r="R345" s="9" t="s">
        <v>18</v>
      </c>
      <c r="S345" s="9" t="s">
        <v>19</v>
      </c>
      <c r="T345" s="9" t="s">
        <v>20</v>
      </c>
      <c r="U345" s="9" t="s">
        <v>24</v>
      </c>
      <c r="V345" s="9" t="s">
        <v>25</v>
      </c>
      <c r="W345" s="9" t="s">
        <v>26</v>
      </c>
      <c r="X345" s="9" t="s">
        <v>27</v>
      </c>
      <c r="Y345" s="9" t="s">
        <v>28</v>
      </c>
      <c r="Z345" s="9" t="s">
        <v>29</v>
      </c>
      <c r="AA345" s="9" t="s">
        <v>30</v>
      </c>
      <c r="AB345" s="9" t="s">
        <v>31</v>
      </c>
    </row>
    <row r="346" s="1" customFormat="true" ht="16.5" hidden="false" customHeight="false" outlineLevel="0" collapsed="false">
      <c r="D346" s="32"/>
      <c r="E346" s="32"/>
      <c r="F346" s="32"/>
      <c r="G346" s="32"/>
      <c r="H346" s="20" t="n">
        <f aca="false">H343</f>
        <v>36976</v>
      </c>
      <c r="I346" s="20" t="n">
        <f aca="false">I343+184</f>
        <v>604</v>
      </c>
      <c r="J346" s="20" t="n">
        <f aca="false">J343+71</f>
        <v>6853</v>
      </c>
      <c r="K346" s="20" t="n">
        <f aca="false">K343+185</f>
        <v>10738</v>
      </c>
      <c r="L346" s="20" t="n">
        <f aca="false">L343+71</f>
        <v>215</v>
      </c>
      <c r="M346" s="20" t="n">
        <f aca="false">M343</f>
        <v>878</v>
      </c>
      <c r="N346" s="20" t="n">
        <f aca="false">N343</f>
        <v>185</v>
      </c>
      <c r="O346" s="20" t="n">
        <f aca="false">O343</f>
        <v>107</v>
      </c>
      <c r="P346" s="20" t="n">
        <f aca="false">P343</f>
        <v>541</v>
      </c>
      <c r="Q346" s="20" t="n">
        <f aca="false">Q343</f>
        <v>122</v>
      </c>
      <c r="R346" s="20" t="n">
        <f aca="false">R343</f>
        <v>1138</v>
      </c>
      <c r="S346" s="20" t="n">
        <f aca="false">S343</f>
        <v>0</v>
      </c>
      <c r="T346" s="20" t="n">
        <f aca="false">T343</f>
        <v>29</v>
      </c>
      <c r="U346" s="20" t="n">
        <f aca="false">X343</f>
        <v>286</v>
      </c>
      <c r="V346" s="20" t="s">
        <v>148</v>
      </c>
      <c r="W346" s="20" t="s">
        <v>148</v>
      </c>
      <c r="X346" s="20" t="s">
        <v>148</v>
      </c>
      <c r="Y346" s="20" t="s">
        <v>148</v>
      </c>
      <c r="Z346" s="20" t="n">
        <f aca="false">AC343</f>
        <v>11</v>
      </c>
      <c r="AA346" s="20" t="n">
        <f aca="false">AD343</f>
        <v>672</v>
      </c>
      <c r="AB346" s="20" t="n">
        <f aca="false">SUM(I346:AA346)</f>
        <v>22379</v>
      </c>
    </row>
    <row r="347" s="1" customFormat="true" ht="16.5" hidden="false" customHeight="false" outlineLevel="0" collapsed="false">
      <c r="F347" s="3"/>
      <c r="G347" s="3"/>
    </row>
    <row r="348" s="1" customFormat="true" ht="30.75" hidden="false" customHeight="true" outlineLevel="0" collapsed="false">
      <c r="C348" s="29" t="s">
        <v>69</v>
      </c>
      <c r="D348" s="32" t="s">
        <v>70</v>
      </c>
      <c r="E348" s="32"/>
      <c r="F348" s="32"/>
      <c r="G348" s="32"/>
      <c r="H348" s="33" t="s">
        <v>8</v>
      </c>
      <c r="I348" s="34" t="s">
        <v>71</v>
      </c>
      <c r="J348" s="34"/>
      <c r="K348" s="34" t="s">
        <v>72</v>
      </c>
      <c r="L348" s="34"/>
      <c r="M348" s="9" t="s">
        <v>13</v>
      </c>
      <c r="N348" s="9" t="s">
        <v>14</v>
      </c>
      <c r="O348" s="9" t="s">
        <v>15</v>
      </c>
      <c r="P348" s="9" t="s">
        <v>16</v>
      </c>
      <c r="Q348" s="9" t="s">
        <v>17</v>
      </c>
      <c r="R348" s="9" t="s">
        <v>18</v>
      </c>
      <c r="S348" s="9" t="s">
        <v>19</v>
      </c>
      <c r="T348" s="9" t="s">
        <v>20</v>
      </c>
      <c r="U348" s="9" t="s">
        <v>24</v>
      </c>
      <c r="V348" s="9" t="s">
        <v>25</v>
      </c>
      <c r="W348" s="9" t="s">
        <v>26</v>
      </c>
      <c r="X348" s="9" t="s">
        <v>27</v>
      </c>
      <c r="Y348" s="9" t="s">
        <v>28</v>
      </c>
      <c r="Z348" s="9" t="s">
        <v>29</v>
      </c>
      <c r="AA348" s="9" t="s">
        <v>30</v>
      </c>
      <c r="AB348" s="9" t="s">
        <v>31</v>
      </c>
    </row>
    <row r="349" s="1" customFormat="true" ht="16.5" hidden="false" customHeight="false" outlineLevel="0" collapsed="false">
      <c r="D349" s="32"/>
      <c r="E349" s="32"/>
      <c r="F349" s="32"/>
      <c r="G349" s="32"/>
      <c r="H349" s="20" t="n">
        <f aca="false">H343</f>
        <v>36976</v>
      </c>
      <c r="I349" s="35" t="n">
        <f aca="false">I346+K346</f>
        <v>11342</v>
      </c>
      <c r="J349" s="35"/>
      <c r="K349" s="35" t="n">
        <f aca="false">J346+L346</f>
        <v>7068</v>
      </c>
      <c r="L349" s="35"/>
      <c r="M349" s="20" t="n">
        <f aca="false">M346</f>
        <v>878</v>
      </c>
      <c r="N349" s="20" t="n">
        <f aca="false">N346</f>
        <v>185</v>
      </c>
      <c r="O349" s="20" t="n">
        <f aca="false">O346</f>
        <v>107</v>
      </c>
      <c r="P349" s="20" t="n">
        <f aca="false">P346</f>
        <v>541</v>
      </c>
      <c r="Q349" s="20" t="n">
        <f aca="false">Q346</f>
        <v>122</v>
      </c>
      <c r="R349" s="20" t="n">
        <f aca="false">R346</f>
        <v>1138</v>
      </c>
      <c r="S349" s="20" t="s">
        <v>148</v>
      </c>
      <c r="T349" s="20" t="n">
        <f aca="false">T346</f>
        <v>29</v>
      </c>
      <c r="U349" s="20" t="n">
        <f aca="false">U346</f>
        <v>286</v>
      </c>
      <c r="V349" s="20" t="s">
        <v>148</v>
      </c>
      <c r="W349" s="20" t="s">
        <v>148</v>
      </c>
      <c r="X349" s="20" t="s">
        <v>148</v>
      </c>
      <c r="Y349" s="20" t="s">
        <v>148</v>
      </c>
      <c r="Z349" s="20" t="n">
        <f aca="false">Z346</f>
        <v>11</v>
      </c>
      <c r="AA349" s="20" t="n">
        <f aca="false">AA346</f>
        <v>672</v>
      </c>
      <c r="AB349" s="20" t="n">
        <f aca="false">SUM(I349:AA349)</f>
        <v>22379</v>
      </c>
    </row>
    <row r="353" s="1" customFormat="true" ht="16.5" hidden="false" customHeight="false" outlineLevel="0" collapsed="false">
      <c r="A353" s="5" t="s">
        <v>1</v>
      </c>
      <c r="B353" s="6" t="s">
        <v>2</v>
      </c>
      <c r="C353" s="7" t="s">
        <v>3</v>
      </c>
      <c r="D353" s="5" t="s">
        <v>4</v>
      </c>
      <c r="E353" s="5" t="s">
        <v>5</v>
      </c>
      <c r="F353" s="8" t="s">
        <v>6</v>
      </c>
      <c r="G353" s="8" t="s">
        <v>7</v>
      </c>
      <c r="H353" s="8" t="s">
        <v>8</v>
      </c>
      <c r="I353" s="9" t="s">
        <v>9</v>
      </c>
      <c r="J353" s="9" t="s">
        <v>10</v>
      </c>
      <c r="K353" s="9" t="s">
        <v>11</v>
      </c>
      <c r="L353" s="9" t="s">
        <v>12</v>
      </c>
      <c r="M353" s="9" t="s">
        <v>13</v>
      </c>
      <c r="N353" s="9" t="s">
        <v>14</v>
      </c>
      <c r="O353" s="9" t="s">
        <v>15</v>
      </c>
      <c r="P353" s="9" t="s">
        <v>16</v>
      </c>
      <c r="Q353" s="9" t="s">
        <v>17</v>
      </c>
      <c r="R353" s="9" t="s">
        <v>18</v>
      </c>
      <c r="S353" s="9" t="s">
        <v>19</v>
      </c>
      <c r="T353" s="9" t="s">
        <v>20</v>
      </c>
      <c r="U353" s="10" t="s">
        <v>21</v>
      </c>
      <c r="V353" s="10" t="s">
        <v>22</v>
      </c>
      <c r="W353" s="10" t="s">
        <v>23</v>
      </c>
      <c r="X353" s="9" t="s">
        <v>24</v>
      </c>
      <c r="Y353" s="9" t="s">
        <v>25</v>
      </c>
      <c r="Z353" s="9" t="s">
        <v>26</v>
      </c>
      <c r="AA353" s="9" t="s">
        <v>27</v>
      </c>
      <c r="AB353" s="9" t="s">
        <v>28</v>
      </c>
      <c r="AC353" s="9" t="s">
        <v>29</v>
      </c>
      <c r="AD353" s="9" t="s">
        <v>30</v>
      </c>
      <c r="AE353" s="9" t="s">
        <v>31</v>
      </c>
    </row>
    <row r="354" s="1" customFormat="true" ht="16.5" hidden="false" customHeight="true" outlineLevel="0" collapsed="false">
      <c r="A354" s="11" t="n">
        <v>196</v>
      </c>
      <c r="B354" s="12" t="n">
        <v>22</v>
      </c>
      <c r="C354" s="397" t="n">
        <v>487</v>
      </c>
      <c r="D354" s="398" t="s">
        <v>736</v>
      </c>
      <c r="E354" s="398" t="s">
        <v>736</v>
      </c>
      <c r="F354" s="412" t="n">
        <v>2123</v>
      </c>
      <c r="G354" s="413" t="s">
        <v>33</v>
      </c>
      <c r="H354" s="12" t="n">
        <v>554</v>
      </c>
      <c r="I354" s="20" t="n">
        <v>2</v>
      </c>
      <c r="J354" s="20" t="n">
        <v>79</v>
      </c>
      <c r="K354" s="20" t="n">
        <v>23</v>
      </c>
      <c r="L354" s="20" t="n">
        <v>3</v>
      </c>
      <c r="M354" s="20" t="n">
        <v>214</v>
      </c>
      <c r="N354" s="20"/>
      <c r="O354" s="20"/>
      <c r="P354" s="20"/>
      <c r="Q354" s="20"/>
      <c r="R354" s="20" t="n">
        <v>64</v>
      </c>
      <c r="S354" s="20"/>
      <c r="T354" s="20"/>
      <c r="U354" s="38" t="n">
        <v>1</v>
      </c>
      <c r="V354" s="38" t="n">
        <v>3</v>
      </c>
      <c r="W354" s="38"/>
      <c r="X354" s="20"/>
      <c r="Y354" s="20"/>
      <c r="Z354" s="20"/>
      <c r="AA354" s="20"/>
      <c r="AB354" s="20"/>
      <c r="AC354" s="20" t="n">
        <v>0</v>
      </c>
      <c r="AD354" s="20" t="n">
        <v>13</v>
      </c>
      <c r="AE354" s="20" t="n">
        <f aca="false">SUM(I354:AD354)</f>
        <v>402</v>
      </c>
    </row>
    <row r="355" s="1" customFormat="true" ht="16.5" hidden="false" customHeight="true" outlineLevel="0" collapsed="false">
      <c r="A355" s="11" t="n">
        <v>197</v>
      </c>
      <c r="B355" s="12" t="n">
        <v>22</v>
      </c>
      <c r="C355" s="397" t="n">
        <v>487</v>
      </c>
      <c r="D355" s="398" t="s">
        <v>736</v>
      </c>
      <c r="E355" s="398" t="s">
        <v>736</v>
      </c>
      <c r="F355" s="412" t="n">
        <v>2123</v>
      </c>
      <c r="G355" s="413" t="s">
        <v>34</v>
      </c>
      <c r="H355" s="12" t="n">
        <v>554</v>
      </c>
      <c r="I355" s="20" t="n">
        <v>4</v>
      </c>
      <c r="J355" s="20" t="n">
        <v>107</v>
      </c>
      <c r="K355" s="20" t="n">
        <v>30</v>
      </c>
      <c r="L355" s="20" t="n">
        <v>8</v>
      </c>
      <c r="M355" s="20" t="n">
        <v>190</v>
      </c>
      <c r="N355" s="20"/>
      <c r="O355" s="20"/>
      <c r="P355" s="20"/>
      <c r="Q355" s="20"/>
      <c r="R355" s="20" t="n">
        <v>50</v>
      </c>
      <c r="S355" s="20"/>
      <c r="T355" s="20"/>
      <c r="U355" s="38" t="n">
        <v>2</v>
      </c>
      <c r="V355" s="38" t="n">
        <v>4</v>
      </c>
      <c r="W355" s="38"/>
      <c r="X355" s="20"/>
      <c r="Y355" s="20"/>
      <c r="Z355" s="20"/>
      <c r="AA355" s="20"/>
      <c r="AB355" s="20"/>
      <c r="AC355" s="20" t="n">
        <v>0</v>
      </c>
      <c r="AD355" s="20" t="n">
        <v>11</v>
      </c>
      <c r="AE355" s="20" t="n">
        <f aca="false">SUM(I355:AD355)</f>
        <v>406</v>
      </c>
    </row>
    <row r="356" s="1" customFormat="true" ht="16.5" hidden="false" customHeight="true" outlineLevel="0" collapsed="false">
      <c r="A356" s="11" t="n">
        <v>198</v>
      </c>
      <c r="B356" s="12" t="n">
        <v>22</v>
      </c>
      <c r="C356" s="397" t="n">
        <v>487</v>
      </c>
      <c r="D356" s="398" t="s">
        <v>736</v>
      </c>
      <c r="E356" s="398" t="s">
        <v>737</v>
      </c>
      <c r="F356" s="417" t="n">
        <v>2124</v>
      </c>
      <c r="G356" s="415" t="s">
        <v>33</v>
      </c>
      <c r="H356" s="12" t="n">
        <v>462</v>
      </c>
      <c r="I356" s="20" t="n">
        <v>2</v>
      </c>
      <c r="J356" s="20" t="n">
        <v>163</v>
      </c>
      <c r="K356" s="20" t="n">
        <v>15</v>
      </c>
      <c r="L356" s="20" t="n">
        <v>2</v>
      </c>
      <c r="M356" s="20" t="n">
        <v>88</v>
      </c>
      <c r="N356" s="20"/>
      <c r="O356" s="20"/>
      <c r="P356" s="20"/>
      <c r="Q356" s="20"/>
      <c r="R356" s="20" t="n">
        <v>18</v>
      </c>
      <c r="S356" s="20"/>
      <c r="T356" s="20"/>
      <c r="U356" s="38" t="n">
        <v>1</v>
      </c>
      <c r="V356" s="38" t="n">
        <v>2</v>
      </c>
      <c r="W356" s="38"/>
      <c r="X356" s="20"/>
      <c r="Y356" s="20"/>
      <c r="Z356" s="20"/>
      <c r="AA356" s="20"/>
      <c r="AB356" s="20"/>
      <c r="AC356" s="20" t="n">
        <v>0</v>
      </c>
      <c r="AD356" s="20" t="n">
        <v>15</v>
      </c>
      <c r="AE356" s="20" t="n">
        <f aca="false">SUM(I356:AD356)</f>
        <v>306</v>
      </c>
    </row>
    <row r="357" s="1" customFormat="true" ht="16.5" hidden="false" customHeight="true" outlineLevel="0" collapsed="false">
      <c r="A357" s="11" t="n">
        <v>199</v>
      </c>
      <c r="B357" s="12" t="n">
        <v>22</v>
      </c>
      <c r="C357" s="397" t="n">
        <v>487</v>
      </c>
      <c r="D357" s="398" t="s">
        <v>736</v>
      </c>
      <c r="E357" s="398" t="s">
        <v>737</v>
      </c>
      <c r="F357" s="417" t="n">
        <v>2124</v>
      </c>
      <c r="G357" s="413" t="s">
        <v>34</v>
      </c>
      <c r="H357" s="12" t="n">
        <v>462</v>
      </c>
      <c r="I357" s="20" t="n">
        <v>2</v>
      </c>
      <c r="J357" s="20" t="n">
        <v>170</v>
      </c>
      <c r="K357" s="20" t="n">
        <v>13</v>
      </c>
      <c r="L357" s="20" t="n">
        <v>5</v>
      </c>
      <c r="M357" s="20" t="n">
        <v>95</v>
      </c>
      <c r="N357" s="20"/>
      <c r="O357" s="20"/>
      <c r="P357" s="20"/>
      <c r="Q357" s="20"/>
      <c r="R357" s="20" t="n">
        <v>21</v>
      </c>
      <c r="S357" s="20"/>
      <c r="T357" s="20"/>
      <c r="U357" s="38" t="n">
        <v>1</v>
      </c>
      <c r="V357" s="38" t="n">
        <v>4</v>
      </c>
      <c r="W357" s="38"/>
      <c r="X357" s="20"/>
      <c r="Y357" s="20"/>
      <c r="Z357" s="20"/>
      <c r="AA357" s="20"/>
      <c r="AB357" s="20"/>
      <c r="AC357" s="20" t="n">
        <v>0</v>
      </c>
      <c r="AD357" s="20" t="n">
        <v>11</v>
      </c>
      <c r="AE357" s="20" t="n">
        <f aca="false">SUM(I357:AD357)</f>
        <v>322</v>
      </c>
    </row>
    <row r="358" s="1" customFormat="true" ht="16.5" hidden="false" customHeight="true" outlineLevel="0" collapsed="false">
      <c r="A358" s="11" t="n">
        <v>200</v>
      </c>
      <c r="B358" s="12" t="n">
        <v>22</v>
      </c>
      <c r="C358" s="397" t="n">
        <v>487</v>
      </c>
      <c r="D358" s="398" t="s">
        <v>736</v>
      </c>
      <c r="E358" s="398" t="s">
        <v>738</v>
      </c>
      <c r="F358" s="417" t="n">
        <v>2124</v>
      </c>
      <c r="G358" s="413" t="s">
        <v>62</v>
      </c>
      <c r="H358" s="12" t="n">
        <v>158</v>
      </c>
      <c r="I358" s="20" t="n">
        <v>3</v>
      </c>
      <c r="J358" s="20" t="n">
        <v>58</v>
      </c>
      <c r="K358" s="20" t="n">
        <v>5</v>
      </c>
      <c r="L358" s="20" t="n">
        <v>1</v>
      </c>
      <c r="M358" s="20" t="n">
        <v>30</v>
      </c>
      <c r="N358" s="20"/>
      <c r="O358" s="20"/>
      <c r="P358" s="20"/>
      <c r="Q358" s="20"/>
      <c r="R358" s="20" t="n">
        <v>15</v>
      </c>
      <c r="S358" s="20"/>
      <c r="T358" s="20"/>
      <c r="U358" s="38" t="n">
        <v>0</v>
      </c>
      <c r="V358" s="38" t="n">
        <v>1</v>
      </c>
      <c r="W358" s="38"/>
      <c r="X358" s="20"/>
      <c r="Y358" s="20"/>
      <c r="Z358" s="20"/>
      <c r="AA358" s="20"/>
      <c r="AB358" s="20"/>
      <c r="AC358" s="20" t="n">
        <v>0</v>
      </c>
      <c r="AD358" s="20" t="n">
        <v>10</v>
      </c>
      <c r="AE358" s="20" t="n">
        <f aca="false">SUM(I358:AD358)</f>
        <v>123</v>
      </c>
    </row>
    <row r="359" s="1" customFormat="true" ht="16.5" hidden="false" customHeight="false" outlineLevel="0" collapsed="false">
      <c r="C359" s="29" t="s">
        <v>65</v>
      </c>
      <c r="D359" s="30" t="s">
        <v>66</v>
      </c>
      <c r="E359" s="30"/>
      <c r="F359" s="30"/>
      <c r="G359" s="30"/>
      <c r="H359" s="31" t="n">
        <f aca="false">SUM(H354:H358)</f>
        <v>2190</v>
      </c>
      <c r="I359" s="31" t="n">
        <f aca="false">SUM(I354:I358)</f>
        <v>13</v>
      </c>
      <c r="J359" s="31" t="n">
        <f aca="false">SUM(J354:J358)</f>
        <v>577</v>
      </c>
      <c r="K359" s="31" t="n">
        <f aca="false">SUM(K354:K358)</f>
        <v>86</v>
      </c>
      <c r="L359" s="31" t="n">
        <f aca="false">SUM(L354:L358)</f>
        <v>19</v>
      </c>
      <c r="M359" s="31" t="n">
        <f aca="false">SUM(M354:M358)</f>
        <v>617</v>
      </c>
      <c r="N359" s="31" t="n">
        <f aca="false">SUM(N354:N358)</f>
        <v>0</v>
      </c>
      <c r="O359" s="31" t="n">
        <f aca="false">SUM(O354:O358)</f>
        <v>0</v>
      </c>
      <c r="P359" s="31" t="n">
        <f aca="false">SUM(P354:P358)</f>
        <v>0</v>
      </c>
      <c r="Q359" s="31" t="n">
        <f aca="false">SUM(Q354:Q358)</f>
        <v>0</v>
      </c>
      <c r="R359" s="31" t="n">
        <f aca="false">SUM(R354:R358)</f>
        <v>168</v>
      </c>
      <c r="S359" s="31" t="n">
        <f aca="false">SUM(S354:S358)</f>
        <v>0</v>
      </c>
      <c r="T359" s="31" t="n">
        <f aca="false">SUM(T354:T358)</f>
        <v>0</v>
      </c>
      <c r="U359" s="31" t="n">
        <f aca="false">SUM(U354:U358)</f>
        <v>5</v>
      </c>
      <c r="V359" s="31" t="n">
        <f aca="false">SUM(V354:V358)</f>
        <v>14</v>
      </c>
      <c r="W359" s="31" t="n">
        <f aca="false">SUM(W354:W358)</f>
        <v>0</v>
      </c>
      <c r="X359" s="31" t="n">
        <f aca="false">SUM(X354:X358)</f>
        <v>0</v>
      </c>
      <c r="Y359" s="31" t="n">
        <f aca="false">SUM(Y354:Y358)</f>
        <v>0</v>
      </c>
      <c r="Z359" s="31" t="n">
        <f aca="false">SUM(Z354:Z358)</f>
        <v>0</v>
      </c>
      <c r="AA359" s="31" t="n">
        <f aca="false">SUM(AA354:AA358)</f>
        <v>0</v>
      </c>
      <c r="AB359" s="31" t="n">
        <f aca="false">SUM(AB354:AB358)</f>
        <v>0</v>
      </c>
      <c r="AC359" s="31" t="n">
        <f aca="false">SUM(AC354:AC358)</f>
        <v>0</v>
      </c>
      <c r="AD359" s="31" t="n">
        <f aca="false">SUM(AD354:AD358)</f>
        <v>60</v>
      </c>
      <c r="AE359" s="31" t="n">
        <f aca="false">SUM(AE354:AE358)</f>
        <v>1559</v>
      </c>
    </row>
    <row r="360" s="1" customFormat="true" ht="16.5" hidden="false" customHeight="false" outlineLevel="0" collapsed="false">
      <c r="F360" s="3"/>
      <c r="G360" s="3"/>
      <c r="U360" s="1" t="n">
        <f aca="false">U359/2</f>
        <v>2.5</v>
      </c>
      <c r="V360" s="1" t="n">
        <f aca="false">V359/2</f>
        <v>7</v>
      </c>
    </row>
    <row r="361" s="1" customFormat="true" ht="16.5" hidden="false" customHeight="true" outlineLevel="0" collapsed="false">
      <c r="C361" s="29" t="s">
        <v>67</v>
      </c>
      <c r="D361" s="32" t="s">
        <v>68</v>
      </c>
      <c r="E361" s="32"/>
      <c r="F361" s="32"/>
      <c r="G361" s="32"/>
      <c r="H361" s="33" t="s">
        <v>8</v>
      </c>
      <c r="I361" s="9" t="s">
        <v>9</v>
      </c>
      <c r="J361" s="9" t="s">
        <v>10</v>
      </c>
      <c r="K361" s="9" t="s">
        <v>11</v>
      </c>
      <c r="L361" s="9" t="s">
        <v>12</v>
      </c>
      <c r="M361" s="9" t="s">
        <v>13</v>
      </c>
      <c r="N361" s="9" t="s">
        <v>14</v>
      </c>
      <c r="O361" s="9" t="s">
        <v>15</v>
      </c>
      <c r="P361" s="9" t="s">
        <v>16</v>
      </c>
      <c r="Q361" s="9" t="s">
        <v>17</v>
      </c>
      <c r="R361" s="9" t="s">
        <v>18</v>
      </c>
      <c r="S361" s="9" t="s">
        <v>19</v>
      </c>
      <c r="T361" s="9" t="s">
        <v>20</v>
      </c>
      <c r="U361" s="9" t="s">
        <v>24</v>
      </c>
      <c r="V361" s="9" t="s">
        <v>25</v>
      </c>
      <c r="W361" s="9" t="s">
        <v>26</v>
      </c>
      <c r="X361" s="9" t="s">
        <v>27</v>
      </c>
      <c r="Y361" s="9" t="s">
        <v>28</v>
      </c>
      <c r="Z361" s="9" t="s">
        <v>29</v>
      </c>
      <c r="AA361" s="9" t="s">
        <v>30</v>
      </c>
      <c r="AB361" s="9" t="s">
        <v>31</v>
      </c>
    </row>
    <row r="362" s="1" customFormat="true" ht="16.5" hidden="false" customHeight="false" outlineLevel="0" collapsed="false">
      <c r="D362" s="32"/>
      <c r="E362" s="32"/>
      <c r="F362" s="32"/>
      <c r="G362" s="32"/>
      <c r="H362" s="20" t="n">
        <f aca="false">H359</f>
        <v>2190</v>
      </c>
      <c r="I362" s="20" t="n">
        <f aca="false">I359+2</f>
        <v>15</v>
      </c>
      <c r="J362" s="20" t="n">
        <f aca="false">J359+7</f>
        <v>584</v>
      </c>
      <c r="K362" s="20" t="n">
        <f aca="false">K359+3</f>
        <v>89</v>
      </c>
      <c r="L362" s="20" t="n">
        <f aca="false">L359+7</f>
        <v>26</v>
      </c>
      <c r="M362" s="20" t="n">
        <f aca="false">M359</f>
        <v>617</v>
      </c>
      <c r="N362" s="20" t="n">
        <f aca="false">N359</f>
        <v>0</v>
      </c>
      <c r="O362" s="20" t="n">
        <f aca="false">O359</f>
        <v>0</v>
      </c>
      <c r="P362" s="20" t="n">
        <f aca="false">P359</f>
        <v>0</v>
      </c>
      <c r="Q362" s="20" t="n">
        <f aca="false">Q359</f>
        <v>0</v>
      </c>
      <c r="R362" s="20" t="n">
        <f aca="false">R359</f>
        <v>168</v>
      </c>
      <c r="S362" s="20" t="n">
        <f aca="false">S359</f>
        <v>0</v>
      </c>
      <c r="T362" s="20" t="n">
        <f aca="false">T359</f>
        <v>0</v>
      </c>
      <c r="U362" s="20" t="n">
        <f aca="false">X359</f>
        <v>0</v>
      </c>
      <c r="V362" s="20" t="n">
        <f aca="false">Y359</f>
        <v>0</v>
      </c>
      <c r="W362" s="20" t="n">
        <f aca="false">Z359</f>
        <v>0</v>
      </c>
      <c r="X362" s="20" t="n">
        <f aca="false">AA359</f>
        <v>0</v>
      </c>
      <c r="Y362" s="20" t="n">
        <f aca="false">AB359</f>
        <v>0</v>
      </c>
      <c r="Z362" s="20" t="n">
        <f aca="false">AC359</f>
        <v>0</v>
      </c>
      <c r="AA362" s="20" t="n">
        <f aca="false">AD359</f>
        <v>60</v>
      </c>
      <c r="AB362" s="20" t="n">
        <f aca="false">SUM(I362:AA362)</f>
        <v>1559</v>
      </c>
    </row>
    <row r="363" s="1" customFormat="true" ht="16.5" hidden="false" customHeight="false" outlineLevel="0" collapsed="false">
      <c r="F363" s="3"/>
      <c r="G363" s="3"/>
    </row>
    <row r="364" s="1" customFormat="true" ht="30.75" hidden="false" customHeight="true" outlineLevel="0" collapsed="false">
      <c r="C364" s="29" t="s">
        <v>69</v>
      </c>
      <c r="D364" s="32" t="s">
        <v>70</v>
      </c>
      <c r="E364" s="32"/>
      <c r="F364" s="32"/>
      <c r="G364" s="32"/>
      <c r="H364" s="33" t="s">
        <v>8</v>
      </c>
      <c r="I364" s="34" t="s">
        <v>71</v>
      </c>
      <c r="J364" s="34"/>
      <c r="K364" s="34" t="s">
        <v>72</v>
      </c>
      <c r="L364" s="34"/>
      <c r="M364" s="9" t="s">
        <v>13</v>
      </c>
      <c r="N364" s="9" t="s">
        <v>14</v>
      </c>
      <c r="O364" s="9" t="s">
        <v>15</v>
      </c>
      <c r="P364" s="9" t="s">
        <v>16</v>
      </c>
      <c r="Q364" s="9" t="s">
        <v>17</v>
      </c>
      <c r="R364" s="9" t="s">
        <v>18</v>
      </c>
      <c r="S364" s="9" t="s">
        <v>19</v>
      </c>
      <c r="T364" s="9" t="s">
        <v>20</v>
      </c>
      <c r="U364" s="9" t="s">
        <v>24</v>
      </c>
      <c r="V364" s="9" t="s">
        <v>25</v>
      </c>
      <c r="W364" s="9" t="s">
        <v>26</v>
      </c>
      <c r="X364" s="9" t="s">
        <v>27</v>
      </c>
      <c r="Y364" s="9" t="s">
        <v>28</v>
      </c>
      <c r="Z364" s="9" t="s">
        <v>29</v>
      </c>
      <c r="AA364" s="9" t="s">
        <v>30</v>
      </c>
      <c r="AB364" s="9" t="s">
        <v>31</v>
      </c>
    </row>
    <row r="365" s="1" customFormat="true" ht="16.5" hidden="false" customHeight="false" outlineLevel="0" collapsed="false">
      <c r="D365" s="32"/>
      <c r="E365" s="32"/>
      <c r="F365" s="32"/>
      <c r="G365" s="32"/>
      <c r="H365" s="20" t="n">
        <f aca="false">H359</f>
        <v>2190</v>
      </c>
      <c r="I365" s="35" t="n">
        <f aca="false">I362+K362</f>
        <v>104</v>
      </c>
      <c r="J365" s="35"/>
      <c r="K365" s="35" t="n">
        <f aca="false">J362+L362</f>
        <v>610</v>
      </c>
      <c r="L365" s="35"/>
      <c r="M365" s="20" t="n">
        <f aca="false">M362</f>
        <v>617</v>
      </c>
      <c r="N365" s="20" t="s">
        <v>148</v>
      </c>
      <c r="O365" s="20" t="s">
        <v>148</v>
      </c>
      <c r="P365" s="20" t="s">
        <v>148</v>
      </c>
      <c r="Q365" s="20" t="s">
        <v>148</v>
      </c>
      <c r="R365" s="20" t="n">
        <f aca="false">R362</f>
        <v>168</v>
      </c>
      <c r="S365" s="20" t="s">
        <v>148</v>
      </c>
      <c r="T365" s="20" t="s">
        <v>148</v>
      </c>
      <c r="U365" s="20" t="s">
        <v>148</v>
      </c>
      <c r="V365" s="20" t="s">
        <v>148</v>
      </c>
      <c r="W365" s="20" t="s">
        <v>148</v>
      </c>
      <c r="X365" s="20" t="s">
        <v>148</v>
      </c>
      <c r="Y365" s="20" t="s">
        <v>148</v>
      </c>
      <c r="Z365" s="20" t="n">
        <f aca="false">Z362</f>
        <v>0</v>
      </c>
      <c r="AA365" s="20" t="n">
        <f aca="false">AA362</f>
        <v>60</v>
      </c>
      <c r="AB365" s="20" t="n">
        <f aca="false">SUM(I365:AA365)</f>
        <v>1559</v>
      </c>
    </row>
    <row r="367" customFormat="false" ht="1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</row>
    <row r="368" s="1" customFormat="true" ht="16.5" hidden="false" customHeight="true" outlineLevel="0" collapsed="false">
      <c r="A368" s="11" t="n">
        <v>201</v>
      </c>
      <c r="B368" s="12" t="n">
        <v>22</v>
      </c>
      <c r="C368" s="397" t="n">
        <v>506</v>
      </c>
      <c r="D368" s="398" t="s">
        <v>739</v>
      </c>
      <c r="E368" s="398" t="s">
        <v>739</v>
      </c>
      <c r="F368" s="417" t="n">
        <v>2173</v>
      </c>
      <c r="G368" s="415" t="s">
        <v>33</v>
      </c>
      <c r="H368" s="12" t="n">
        <v>610</v>
      </c>
      <c r="I368" s="20" t="n">
        <v>11</v>
      </c>
      <c r="J368" s="20" t="n">
        <v>136</v>
      </c>
      <c r="K368" s="20" t="n">
        <v>212</v>
      </c>
      <c r="L368" s="20" t="n">
        <v>2</v>
      </c>
      <c r="M368" s="20" t="n">
        <v>49</v>
      </c>
      <c r="N368" s="20"/>
      <c r="O368" s="20"/>
      <c r="P368" s="20"/>
      <c r="Q368" s="20" t="n">
        <v>0</v>
      </c>
      <c r="R368" s="20" t="n">
        <v>15</v>
      </c>
      <c r="S368" s="20"/>
      <c r="T368" s="20"/>
      <c r="U368" s="38" t="n">
        <v>9</v>
      </c>
      <c r="V368" s="38" t="n">
        <v>1</v>
      </c>
      <c r="W368" s="38"/>
      <c r="X368" s="20"/>
      <c r="Y368" s="20"/>
      <c r="Z368" s="20"/>
      <c r="AA368" s="20"/>
      <c r="AB368" s="20"/>
      <c r="AC368" s="20" t="n">
        <v>0</v>
      </c>
      <c r="AD368" s="20" t="n">
        <v>8</v>
      </c>
      <c r="AE368" s="20" t="n">
        <f aca="false">SUM(I368:AD368)</f>
        <v>443</v>
      </c>
    </row>
    <row r="369" s="1" customFormat="true" ht="16.5" hidden="false" customHeight="true" outlineLevel="0" collapsed="false">
      <c r="A369" s="11" t="n">
        <v>202</v>
      </c>
      <c r="B369" s="12" t="n">
        <v>22</v>
      </c>
      <c r="C369" s="397" t="n">
        <v>506</v>
      </c>
      <c r="D369" s="404" t="s">
        <v>739</v>
      </c>
      <c r="E369" s="404" t="s">
        <v>739</v>
      </c>
      <c r="F369" s="440" t="n">
        <v>2173</v>
      </c>
      <c r="G369" s="427" t="s">
        <v>34</v>
      </c>
      <c r="H369" s="12" t="n">
        <v>610</v>
      </c>
      <c r="I369" s="20" t="n">
        <v>18</v>
      </c>
      <c r="J369" s="20" t="n">
        <v>116</v>
      </c>
      <c r="K369" s="20" t="n">
        <v>250</v>
      </c>
      <c r="L369" s="20" t="n">
        <v>0</v>
      </c>
      <c r="M369" s="20" t="n">
        <v>27</v>
      </c>
      <c r="N369" s="20"/>
      <c r="O369" s="20"/>
      <c r="P369" s="20"/>
      <c r="Q369" s="20" t="n">
        <v>0</v>
      </c>
      <c r="R369" s="20" t="n">
        <v>6</v>
      </c>
      <c r="S369" s="20"/>
      <c r="T369" s="20"/>
      <c r="U369" s="38" t="n">
        <v>5</v>
      </c>
      <c r="V369" s="38" t="n">
        <v>5</v>
      </c>
      <c r="W369" s="38"/>
      <c r="X369" s="20"/>
      <c r="Y369" s="20"/>
      <c r="Z369" s="20"/>
      <c r="AA369" s="20"/>
      <c r="AB369" s="20"/>
      <c r="AC369" s="20" t="n">
        <v>0</v>
      </c>
      <c r="AD369" s="20" t="n">
        <v>10</v>
      </c>
      <c r="AE369" s="20" t="n">
        <f aca="false">SUM(I369:AD369)</f>
        <v>437</v>
      </c>
    </row>
    <row r="370" s="1" customFormat="true" ht="16.5" hidden="false" customHeight="true" outlineLevel="0" collapsed="false">
      <c r="A370" s="11" t="n">
        <v>203</v>
      </c>
      <c r="B370" s="12" t="n">
        <v>22</v>
      </c>
      <c r="C370" s="397" t="n">
        <v>506</v>
      </c>
      <c r="D370" s="398" t="s">
        <v>739</v>
      </c>
      <c r="E370" s="398" t="s">
        <v>739</v>
      </c>
      <c r="F370" s="412" t="n">
        <v>2174</v>
      </c>
      <c r="G370" s="415" t="s">
        <v>33</v>
      </c>
      <c r="H370" s="12" t="n">
        <v>527</v>
      </c>
      <c r="I370" s="20" t="n">
        <v>18</v>
      </c>
      <c r="J370" s="20" t="n">
        <v>112</v>
      </c>
      <c r="K370" s="20" t="n">
        <v>169</v>
      </c>
      <c r="L370" s="20" t="n">
        <v>0</v>
      </c>
      <c r="M370" s="20" t="n">
        <v>20</v>
      </c>
      <c r="N370" s="20"/>
      <c r="O370" s="20"/>
      <c r="P370" s="20"/>
      <c r="Q370" s="20" t="n">
        <v>4</v>
      </c>
      <c r="R370" s="20" t="n">
        <v>20</v>
      </c>
      <c r="S370" s="20"/>
      <c r="T370" s="20"/>
      <c r="U370" s="38" t="n">
        <v>15</v>
      </c>
      <c r="V370" s="38" t="n">
        <v>5</v>
      </c>
      <c r="W370" s="38"/>
      <c r="X370" s="20"/>
      <c r="Y370" s="20"/>
      <c r="Z370" s="20"/>
      <c r="AA370" s="20"/>
      <c r="AB370" s="20"/>
      <c r="AC370" s="20" t="n">
        <v>0</v>
      </c>
      <c r="AD370" s="20" t="n">
        <v>8</v>
      </c>
      <c r="AE370" s="20" t="n">
        <f aca="false">SUM(I370:AD370)</f>
        <v>371</v>
      </c>
    </row>
    <row r="371" s="1" customFormat="true" ht="16.5" hidden="false" customHeight="true" outlineLevel="0" collapsed="false">
      <c r="A371" s="11" t="n">
        <v>204</v>
      </c>
      <c r="B371" s="12" t="n">
        <v>22</v>
      </c>
      <c r="C371" s="397" t="n">
        <v>506</v>
      </c>
      <c r="D371" s="398" t="s">
        <v>739</v>
      </c>
      <c r="E371" s="398" t="s">
        <v>739</v>
      </c>
      <c r="F371" s="418" t="n">
        <v>2174</v>
      </c>
      <c r="G371" s="431" t="s">
        <v>34</v>
      </c>
      <c r="H371" s="12" t="n">
        <v>527</v>
      </c>
      <c r="I371" s="20" t="n">
        <v>17</v>
      </c>
      <c r="J371" s="20" t="n">
        <v>119</v>
      </c>
      <c r="K371" s="20" t="n">
        <v>168</v>
      </c>
      <c r="L371" s="20" t="n">
        <v>2</v>
      </c>
      <c r="M371" s="20" t="n">
        <v>20</v>
      </c>
      <c r="N371" s="20"/>
      <c r="O371" s="20"/>
      <c r="P371" s="20"/>
      <c r="Q371" s="20" t="n">
        <v>0</v>
      </c>
      <c r="R371" s="20" t="n">
        <v>10</v>
      </c>
      <c r="S371" s="20"/>
      <c r="T371" s="20"/>
      <c r="U371" s="38" t="n">
        <v>12</v>
      </c>
      <c r="V371" s="38" t="n">
        <v>6</v>
      </c>
      <c r="W371" s="38"/>
      <c r="X371" s="20"/>
      <c r="Y371" s="20"/>
      <c r="Z371" s="20"/>
      <c r="AA371" s="20"/>
      <c r="AB371" s="20"/>
      <c r="AC371" s="20" t="n">
        <v>0</v>
      </c>
      <c r="AD371" s="20" t="n">
        <v>10</v>
      </c>
      <c r="AE371" s="20" t="n">
        <f aca="false">SUM(I371:AD371)</f>
        <v>364</v>
      </c>
    </row>
    <row r="372" s="1" customFormat="true" ht="16.5" hidden="false" customHeight="false" outlineLevel="0" collapsed="false">
      <c r="C372" s="29" t="s">
        <v>65</v>
      </c>
      <c r="D372" s="30" t="s">
        <v>66</v>
      </c>
      <c r="E372" s="30"/>
      <c r="F372" s="30"/>
      <c r="G372" s="30"/>
      <c r="H372" s="31" t="n">
        <f aca="false">SUM(H368:H371)</f>
        <v>2274</v>
      </c>
      <c r="I372" s="31" t="n">
        <f aca="false">SUM(I368:I371)</f>
        <v>64</v>
      </c>
      <c r="J372" s="31" t="n">
        <f aca="false">SUM(J368:J371)</f>
        <v>483</v>
      </c>
      <c r="K372" s="31" t="n">
        <f aca="false">SUM(K368:K371)</f>
        <v>799</v>
      </c>
      <c r="L372" s="31" t="n">
        <f aca="false">SUM(L368:L371)</f>
        <v>4</v>
      </c>
      <c r="M372" s="31" t="n">
        <f aca="false">SUM(M368:M371)</f>
        <v>116</v>
      </c>
      <c r="N372" s="31" t="n">
        <f aca="false">SUM(N368:N371)</f>
        <v>0</v>
      </c>
      <c r="O372" s="31" t="n">
        <f aca="false">SUM(O368:O371)</f>
        <v>0</v>
      </c>
      <c r="P372" s="31" t="n">
        <f aca="false">SUM(P368:P371)</f>
        <v>0</v>
      </c>
      <c r="Q372" s="31" t="n">
        <f aca="false">SUM(Q368:Q371)</f>
        <v>4</v>
      </c>
      <c r="R372" s="31" t="n">
        <f aca="false">SUM(R368:R371)</f>
        <v>51</v>
      </c>
      <c r="S372" s="31" t="n">
        <f aca="false">SUM(S368:S371)</f>
        <v>0</v>
      </c>
      <c r="T372" s="31" t="n">
        <f aca="false">SUM(T368:T371)</f>
        <v>0</v>
      </c>
      <c r="U372" s="31" t="n">
        <f aca="false">SUM(U368:U371)</f>
        <v>41</v>
      </c>
      <c r="V372" s="31" t="n">
        <f aca="false">SUM(V368:V371)</f>
        <v>17</v>
      </c>
      <c r="W372" s="31" t="n">
        <f aca="false">SUM(W368:W371)</f>
        <v>0</v>
      </c>
      <c r="X372" s="31" t="n">
        <f aca="false">SUM(X368:X371)</f>
        <v>0</v>
      </c>
      <c r="Y372" s="31" t="n">
        <f aca="false">SUM(Y368:Y371)</f>
        <v>0</v>
      </c>
      <c r="Z372" s="31" t="n">
        <f aca="false">SUM(Z368:Z371)</f>
        <v>0</v>
      </c>
      <c r="AA372" s="31" t="n">
        <f aca="false">SUM(AA368:AA371)</f>
        <v>0</v>
      </c>
      <c r="AB372" s="31" t="n">
        <f aca="false">SUM(AB368:AB371)</f>
        <v>0</v>
      </c>
      <c r="AC372" s="31" t="n">
        <f aca="false">SUM(AC368:AC371)</f>
        <v>0</v>
      </c>
      <c r="AD372" s="31" t="n">
        <f aca="false">SUM(AD368:AD371)</f>
        <v>36</v>
      </c>
      <c r="AE372" s="31" t="n">
        <f aca="false">SUM(AE368:AE371)</f>
        <v>1615</v>
      </c>
    </row>
    <row r="373" s="1" customFormat="true" ht="16.5" hidden="false" customHeight="false" outlineLevel="0" collapsed="false">
      <c r="F373" s="3"/>
      <c r="G373" s="3"/>
      <c r="U373" s="1" t="n">
        <f aca="false">U372/2</f>
        <v>20.5</v>
      </c>
      <c r="V373" s="1" t="n">
        <f aca="false">V372/2</f>
        <v>8.5</v>
      </c>
    </row>
    <row r="374" s="1" customFormat="true" ht="16.5" hidden="false" customHeight="true" outlineLevel="0" collapsed="false">
      <c r="C374" s="29" t="s">
        <v>67</v>
      </c>
      <c r="D374" s="32" t="s">
        <v>68</v>
      </c>
      <c r="E374" s="32"/>
      <c r="F374" s="32"/>
      <c r="G374" s="32"/>
      <c r="H374" s="33" t="s">
        <v>8</v>
      </c>
      <c r="I374" s="9" t="s">
        <v>9</v>
      </c>
      <c r="J374" s="9" t="s">
        <v>10</v>
      </c>
      <c r="K374" s="9" t="s">
        <v>11</v>
      </c>
      <c r="L374" s="9" t="s">
        <v>12</v>
      </c>
      <c r="M374" s="9" t="s">
        <v>13</v>
      </c>
      <c r="N374" s="9" t="s">
        <v>14</v>
      </c>
      <c r="O374" s="9" t="s">
        <v>15</v>
      </c>
      <c r="P374" s="9" t="s">
        <v>16</v>
      </c>
      <c r="Q374" s="9" t="s">
        <v>17</v>
      </c>
      <c r="R374" s="9" t="s">
        <v>18</v>
      </c>
      <c r="S374" s="9" t="s">
        <v>19</v>
      </c>
      <c r="T374" s="9" t="s">
        <v>20</v>
      </c>
      <c r="U374" s="9" t="s">
        <v>24</v>
      </c>
      <c r="V374" s="9" t="s">
        <v>25</v>
      </c>
      <c r="W374" s="9" t="s">
        <v>26</v>
      </c>
      <c r="X374" s="9" t="s">
        <v>27</v>
      </c>
      <c r="Y374" s="9" t="s">
        <v>28</v>
      </c>
      <c r="Z374" s="9" t="s">
        <v>29</v>
      </c>
      <c r="AA374" s="9" t="s">
        <v>30</v>
      </c>
      <c r="AB374" s="9" t="s">
        <v>31</v>
      </c>
    </row>
    <row r="375" s="1" customFormat="true" ht="16.5" hidden="false" customHeight="false" outlineLevel="0" collapsed="false">
      <c r="D375" s="32"/>
      <c r="E375" s="32"/>
      <c r="F375" s="32"/>
      <c r="G375" s="32"/>
      <c r="H375" s="20" t="n">
        <f aca="false">H372</f>
        <v>2274</v>
      </c>
      <c r="I375" s="20" t="n">
        <f aca="false">I372+20</f>
        <v>84</v>
      </c>
      <c r="J375" s="20" t="n">
        <f aca="false">J372+9</f>
        <v>492</v>
      </c>
      <c r="K375" s="20" t="n">
        <f aca="false">K372+21</f>
        <v>820</v>
      </c>
      <c r="L375" s="20" t="n">
        <f aca="false">L372+8</f>
        <v>12</v>
      </c>
      <c r="M375" s="20" t="n">
        <f aca="false">M372</f>
        <v>116</v>
      </c>
      <c r="N375" s="20" t="n">
        <f aca="false">N372</f>
        <v>0</v>
      </c>
      <c r="O375" s="20" t="n">
        <f aca="false">O372</f>
        <v>0</v>
      </c>
      <c r="P375" s="20" t="n">
        <f aca="false">P372</f>
        <v>0</v>
      </c>
      <c r="Q375" s="20" t="n">
        <f aca="false">Q372</f>
        <v>4</v>
      </c>
      <c r="R375" s="20" t="n">
        <f aca="false">R372</f>
        <v>51</v>
      </c>
      <c r="S375" s="20" t="n">
        <f aca="false">S372</f>
        <v>0</v>
      </c>
      <c r="T375" s="20" t="n">
        <f aca="false">T372</f>
        <v>0</v>
      </c>
      <c r="U375" s="20" t="n">
        <f aca="false">X372</f>
        <v>0</v>
      </c>
      <c r="V375" s="20" t="n">
        <f aca="false">Y372</f>
        <v>0</v>
      </c>
      <c r="W375" s="20" t="n">
        <f aca="false">Z372</f>
        <v>0</v>
      </c>
      <c r="X375" s="20" t="n">
        <f aca="false">AA372</f>
        <v>0</v>
      </c>
      <c r="Y375" s="20" t="n">
        <f aca="false">AB372</f>
        <v>0</v>
      </c>
      <c r="Z375" s="20" t="n">
        <f aca="false">AC372</f>
        <v>0</v>
      </c>
      <c r="AA375" s="20" t="n">
        <f aca="false">AD372</f>
        <v>36</v>
      </c>
      <c r="AB375" s="20" t="n">
        <f aca="false">SUM(I375:AA375)</f>
        <v>1615</v>
      </c>
    </row>
    <row r="376" s="1" customFormat="true" ht="16.5" hidden="false" customHeight="false" outlineLevel="0" collapsed="false">
      <c r="F376" s="3"/>
      <c r="G376" s="3"/>
    </row>
    <row r="377" s="1" customFormat="true" ht="30.75" hidden="false" customHeight="true" outlineLevel="0" collapsed="false">
      <c r="C377" s="29" t="s">
        <v>69</v>
      </c>
      <c r="D377" s="32" t="s">
        <v>70</v>
      </c>
      <c r="E377" s="32"/>
      <c r="F377" s="32"/>
      <c r="G377" s="32"/>
      <c r="H377" s="33" t="s">
        <v>8</v>
      </c>
      <c r="I377" s="34" t="s">
        <v>71</v>
      </c>
      <c r="J377" s="34"/>
      <c r="K377" s="34" t="s">
        <v>72</v>
      </c>
      <c r="L377" s="34"/>
      <c r="M377" s="9" t="s">
        <v>13</v>
      </c>
      <c r="N377" s="9" t="s">
        <v>14</v>
      </c>
      <c r="O377" s="9" t="s">
        <v>15</v>
      </c>
      <c r="P377" s="9" t="s">
        <v>16</v>
      </c>
      <c r="Q377" s="9" t="s">
        <v>17</v>
      </c>
      <c r="R377" s="9" t="s">
        <v>18</v>
      </c>
      <c r="S377" s="9" t="s">
        <v>19</v>
      </c>
      <c r="T377" s="9" t="s">
        <v>20</v>
      </c>
      <c r="U377" s="9" t="s">
        <v>24</v>
      </c>
      <c r="V377" s="9" t="s">
        <v>25</v>
      </c>
      <c r="W377" s="9" t="s">
        <v>26</v>
      </c>
      <c r="X377" s="9" t="s">
        <v>27</v>
      </c>
      <c r="Y377" s="9" t="s">
        <v>28</v>
      </c>
      <c r="Z377" s="9" t="s">
        <v>29</v>
      </c>
      <c r="AA377" s="9" t="s">
        <v>30</v>
      </c>
      <c r="AB377" s="9" t="s">
        <v>31</v>
      </c>
    </row>
    <row r="378" s="1" customFormat="true" ht="16.5" hidden="false" customHeight="false" outlineLevel="0" collapsed="false">
      <c r="D378" s="32"/>
      <c r="E378" s="32"/>
      <c r="F378" s="32"/>
      <c r="G378" s="32"/>
      <c r="H378" s="20" t="n">
        <f aca="false">H372</f>
        <v>2274</v>
      </c>
      <c r="I378" s="35" t="n">
        <f aca="false">I375+K375</f>
        <v>904</v>
      </c>
      <c r="J378" s="35"/>
      <c r="K378" s="35" t="n">
        <f aca="false">J375+L375</f>
        <v>504</v>
      </c>
      <c r="L378" s="35"/>
      <c r="M378" s="20" t="n">
        <f aca="false">M375</f>
        <v>116</v>
      </c>
      <c r="N378" s="20" t="s">
        <v>148</v>
      </c>
      <c r="O378" s="20" t="s">
        <v>148</v>
      </c>
      <c r="P378" s="20" t="s">
        <v>148</v>
      </c>
      <c r="Q378" s="20" t="n">
        <f aca="false">Q375</f>
        <v>4</v>
      </c>
      <c r="R378" s="20" t="n">
        <f aca="false">R375</f>
        <v>51</v>
      </c>
      <c r="S378" s="20" t="s">
        <v>148</v>
      </c>
      <c r="T378" s="20" t="s">
        <v>148</v>
      </c>
      <c r="U378" s="20" t="s">
        <v>148</v>
      </c>
      <c r="V378" s="20" t="s">
        <v>148</v>
      </c>
      <c r="W378" s="20" t="s">
        <v>148</v>
      </c>
      <c r="X378" s="20" t="s">
        <v>148</v>
      </c>
      <c r="Y378" s="20" t="s">
        <v>148</v>
      </c>
      <c r="Z378" s="20" t="n">
        <f aca="false">Z375</f>
        <v>0</v>
      </c>
      <c r="AA378" s="20" t="n">
        <f aca="false">AA375</f>
        <v>36</v>
      </c>
      <c r="AB378" s="20" t="n">
        <f aca="false">SUM(I378:AA378)</f>
        <v>1615</v>
      </c>
    </row>
    <row r="389" customFormat="false" ht="15" hidden="false" customHeight="false" outlineLevel="0" collapsed="false">
      <c r="E389" s="441"/>
    </row>
  </sheetData>
  <mergeCells count="133">
    <mergeCell ref="D4:E4"/>
    <mergeCell ref="D6:G7"/>
    <mergeCell ref="D9:G10"/>
    <mergeCell ref="I9:J9"/>
    <mergeCell ref="K9:L9"/>
    <mergeCell ref="I10:J10"/>
    <mergeCell ref="K10:L10"/>
    <mergeCell ref="D22:E22"/>
    <mergeCell ref="D24:G25"/>
    <mergeCell ref="D27:G28"/>
    <mergeCell ref="I27:J27"/>
    <mergeCell ref="K27:L27"/>
    <mergeCell ref="I28:J28"/>
    <mergeCell ref="K28:L28"/>
    <mergeCell ref="D37:E37"/>
    <mergeCell ref="D39:G40"/>
    <mergeCell ref="D42:G43"/>
    <mergeCell ref="I42:J42"/>
    <mergeCell ref="K42:L42"/>
    <mergeCell ref="I43:J43"/>
    <mergeCell ref="K43:L43"/>
    <mergeCell ref="D47:E47"/>
    <mergeCell ref="D49:G50"/>
    <mergeCell ref="D52:G53"/>
    <mergeCell ref="I52:J52"/>
    <mergeCell ref="K52:L52"/>
    <mergeCell ref="I53:J53"/>
    <mergeCell ref="K53:L53"/>
    <mergeCell ref="D62:E62"/>
    <mergeCell ref="D64:G65"/>
    <mergeCell ref="D67:G68"/>
    <mergeCell ref="I67:J67"/>
    <mergeCell ref="K67:L67"/>
    <mergeCell ref="I68:J68"/>
    <mergeCell ref="K68:L68"/>
    <mergeCell ref="D84:E84"/>
    <mergeCell ref="D86:G87"/>
    <mergeCell ref="D89:G90"/>
    <mergeCell ref="I89:J89"/>
    <mergeCell ref="K89:L89"/>
    <mergeCell ref="I90:J90"/>
    <mergeCell ref="K90:L90"/>
    <mergeCell ref="D106:E106"/>
    <mergeCell ref="D108:G109"/>
    <mergeCell ref="D111:G112"/>
    <mergeCell ref="I111:J111"/>
    <mergeCell ref="K111:L111"/>
    <mergeCell ref="I112:J112"/>
    <mergeCell ref="K112:L112"/>
    <mergeCell ref="D121:E121"/>
    <mergeCell ref="D123:G124"/>
    <mergeCell ref="D126:G127"/>
    <mergeCell ref="I126:J126"/>
    <mergeCell ref="K126:L126"/>
    <mergeCell ref="I127:J127"/>
    <mergeCell ref="K127:L127"/>
    <mergeCell ref="D135:E135"/>
    <mergeCell ref="D137:G138"/>
    <mergeCell ref="D140:G141"/>
    <mergeCell ref="I140:J140"/>
    <mergeCell ref="K140:L140"/>
    <mergeCell ref="I141:J141"/>
    <mergeCell ref="K141:L141"/>
    <mergeCell ref="D150:E150"/>
    <mergeCell ref="D152:G153"/>
    <mergeCell ref="D155:G156"/>
    <mergeCell ref="I155:J155"/>
    <mergeCell ref="K155:L155"/>
    <mergeCell ref="I156:J156"/>
    <mergeCell ref="K156:L156"/>
    <mergeCell ref="D172:E172"/>
    <mergeCell ref="D174:G175"/>
    <mergeCell ref="D177:G178"/>
    <mergeCell ref="I177:J177"/>
    <mergeCell ref="K177:L177"/>
    <mergeCell ref="I178:J178"/>
    <mergeCell ref="K178:L178"/>
    <mergeCell ref="D188:E188"/>
    <mergeCell ref="D190:G191"/>
    <mergeCell ref="D193:G194"/>
    <mergeCell ref="I193:J193"/>
    <mergeCell ref="K193:L193"/>
    <mergeCell ref="I194:J194"/>
    <mergeCell ref="K194:L194"/>
    <mergeCell ref="D199:E199"/>
    <mergeCell ref="D201:G202"/>
    <mergeCell ref="D204:G205"/>
    <mergeCell ref="I204:J204"/>
    <mergeCell ref="K204:L204"/>
    <mergeCell ref="I205:J205"/>
    <mergeCell ref="K205:L205"/>
    <mergeCell ref="D223:E223"/>
    <mergeCell ref="D225:G226"/>
    <mergeCell ref="D228:G229"/>
    <mergeCell ref="I228:J228"/>
    <mergeCell ref="K228:L228"/>
    <mergeCell ref="I229:J229"/>
    <mergeCell ref="K229:L229"/>
    <mergeCell ref="D256:E256"/>
    <mergeCell ref="D258:G259"/>
    <mergeCell ref="D261:G262"/>
    <mergeCell ref="I261:J261"/>
    <mergeCell ref="K261:L261"/>
    <mergeCell ref="I262:J262"/>
    <mergeCell ref="K262:L262"/>
    <mergeCell ref="D270:E270"/>
    <mergeCell ref="D272:G273"/>
    <mergeCell ref="D275:G276"/>
    <mergeCell ref="I275:J275"/>
    <mergeCell ref="K275:L275"/>
    <mergeCell ref="I276:J276"/>
    <mergeCell ref="K276:L276"/>
    <mergeCell ref="D343:E343"/>
    <mergeCell ref="D345:G346"/>
    <mergeCell ref="D348:G349"/>
    <mergeCell ref="I348:J348"/>
    <mergeCell ref="K348:L348"/>
    <mergeCell ref="I349:J349"/>
    <mergeCell ref="K349:L349"/>
    <mergeCell ref="D359:E359"/>
    <mergeCell ref="D361:G362"/>
    <mergeCell ref="D364:G365"/>
    <mergeCell ref="I364:J364"/>
    <mergeCell ref="K364:L364"/>
    <mergeCell ref="I365:J365"/>
    <mergeCell ref="K365:L365"/>
    <mergeCell ref="D372:E372"/>
    <mergeCell ref="D374:G375"/>
    <mergeCell ref="D377:G378"/>
    <mergeCell ref="I377:J377"/>
    <mergeCell ref="K377:L377"/>
    <mergeCell ref="I378:J378"/>
    <mergeCell ref="K378:L37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57" activePane="bottomLeft" state="frozen"/>
      <selection pane="topLeft" activeCell="A1" activeCellId="0" sqref="A1"/>
      <selection pane="bottomLeft" activeCell="N153" activeCellId="0" sqref="N153"/>
    </sheetView>
  </sheetViews>
  <sheetFormatPr defaultColWidth="11.43359375" defaultRowHeight="15" zeroHeight="false" outlineLevelRow="0" outlineLevelCol="0"/>
  <cols>
    <col collapsed="false" customWidth="true" hidden="false" outlineLevel="0" max="1" min="1" style="442" width="3.14"/>
    <col collapsed="false" customWidth="true" hidden="false" outlineLevel="0" max="2" min="2" style="442" width="5.01"/>
    <col collapsed="false" customWidth="true" hidden="false" outlineLevel="0" max="3" min="3" style="442" width="4.14"/>
    <col collapsed="false" customWidth="true" hidden="false" outlineLevel="0" max="4" min="4" style="443" width="19.57"/>
    <col collapsed="false" customWidth="true" hidden="false" outlineLevel="0" max="5" min="5" style="442" width="3.71"/>
    <col collapsed="false" customWidth="true" hidden="false" outlineLevel="0" max="6" min="6" style="442" width="8.29"/>
    <col collapsed="false" customWidth="true" hidden="false" outlineLevel="0" max="7" min="7" style="442" width="18.29"/>
    <col collapsed="false" customWidth="true" hidden="false" outlineLevel="0" max="8" min="8" style="442" width="10"/>
    <col collapsed="false" customWidth="true" hidden="false" outlineLevel="0" max="11" min="9" style="442" width="5.01"/>
    <col collapsed="false" customWidth="true" hidden="false" outlineLevel="0" max="12" min="12" style="442" width="5.28"/>
    <col collapsed="false" customWidth="true" hidden="false" outlineLevel="0" max="13" min="13" style="442" width="5.01"/>
    <col collapsed="false" customWidth="true" hidden="false" outlineLevel="0" max="14" min="14" style="442" width="4.43"/>
    <col collapsed="false" customWidth="true" hidden="false" outlineLevel="0" max="15" min="15" style="442" width="4.14"/>
    <col collapsed="false" customWidth="true" hidden="false" outlineLevel="0" max="16" min="16" style="442" width="5.01"/>
    <col collapsed="false" customWidth="true" hidden="false" outlineLevel="0" max="17" min="17" style="442" width="4.29"/>
    <col collapsed="false" customWidth="true" hidden="false" outlineLevel="0" max="18" min="18" style="442" width="7.71"/>
    <col collapsed="false" customWidth="true" hidden="false" outlineLevel="0" max="19" min="19" style="442" width="4.14"/>
    <col collapsed="false" customWidth="true" hidden="false" outlineLevel="0" max="20" min="20" style="442" width="4.29"/>
    <col collapsed="false" customWidth="true" hidden="false" outlineLevel="0" max="21" min="21" style="442" width="8"/>
    <col collapsed="false" customWidth="true" hidden="false" outlineLevel="0" max="22" min="22" style="442" width="8.57"/>
    <col collapsed="false" customWidth="true" hidden="false" outlineLevel="0" max="23" min="23" style="442" width="8"/>
    <col collapsed="false" customWidth="true" hidden="false" outlineLevel="0" max="26" min="24" style="442" width="5.57"/>
    <col collapsed="false" customWidth="true" hidden="false" outlineLevel="0" max="27" min="27" style="442" width="6.28"/>
    <col collapsed="false" customWidth="true" hidden="false" outlineLevel="0" max="28" min="28" style="442" width="10"/>
    <col collapsed="false" customWidth="true" hidden="false" outlineLevel="0" max="29" min="29" style="442" width="4.43"/>
    <col collapsed="false" customWidth="true" hidden="false" outlineLevel="0" max="30" min="30" style="442" width="6.57"/>
    <col collapsed="false" customWidth="true" hidden="false" outlineLevel="0" max="31" min="31" style="442" width="10"/>
    <col collapsed="false" customWidth="false" hidden="false" outlineLevel="0" max="1024" min="32" style="442" width="11.42"/>
  </cols>
  <sheetData>
    <row r="1" s="433" customFormat="true" ht="16.5" hidden="false" customHeight="false" outlineLevel="0" collapsed="false">
      <c r="A1" s="51" t="s">
        <v>1</v>
      </c>
      <c r="B1" s="48" t="s">
        <v>2</v>
      </c>
      <c r="C1" s="444" t="s">
        <v>3</v>
      </c>
      <c r="D1" s="445" t="s">
        <v>4</v>
      </c>
      <c r="E1" s="51" t="s">
        <v>5</v>
      </c>
      <c r="F1" s="312" t="s">
        <v>6</v>
      </c>
      <c r="G1" s="312" t="s">
        <v>7</v>
      </c>
      <c r="H1" s="312" t="s">
        <v>8</v>
      </c>
      <c r="I1" s="51" t="s">
        <v>9</v>
      </c>
      <c r="J1" s="51" t="s">
        <v>10</v>
      </c>
      <c r="K1" s="51" t="s">
        <v>11</v>
      </c>
      <c r="L1" s="51" t="s">
        <v>12</v>
      </c>
      <c r="M1" s="51" t="s">
        <v>13</v>
      </c>
      <c r="N1" s="51" t="s">
        <v>14</v>
      </c>
      <c r="O1" s="51" t="s">
        <v>15</v>
      </c>
      <c r="P1" s="51" t="s">
        <v>16</v>
      </c>
      <c r="Q1" s="9" t="s">
        <v>17</v>
      </c>
      <c r="R1" s="51" t="s">
        <v>18</v>
      </c>
      <c r="S1" s="9" t="s">
        <v>19</v>
      </c>
      <c r="T1" s="9" t="s">
        <v>20</v>
      </c>
      <c r="U1" s="51" t="s">
        <v>21</v>
      </c>
      <c r="V1" s="51" t="s">
        <v>22</v>
      </c>
      <c r="W1" s="10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51" t="s">
        <v>29</v>
      </c>
      <c r="AD1" s="51" t="s">
        <v>30</v>
      </c>
      <c r="AE1" s="51" t="s">
        <v>31</v>
      </c>
    </row>
    <row r="2" s="275" customFormat="true" ht="16.5" hidden="false" customHeight="false" outlineLevel="0" collapsed="false">
      <c r="A2" s="327" t="n">
        <v>1</v>
      </c>
      <c r="B2" s="131" t="n">
        <v>23</v>
      </c>
      <c r="C2" s="328" t="n">
        <v>316</v>
      </c>
      <c r="D2" s="329" t="s">
        <v>740</v>
      </c>
      <c r="E2" s="17" t="s">
        <v>741</v>
      </c>
      <c r="F2" s="446" t="n">
        <v>1498</v>
      </c>
      <c r="G2" s="17" t="s">
        <v>33</v>
      </c>
      <c r="H2" s="37" t="n">
        <v>662</v>
      </c>
      <c r="I2" s="344" t="n">
        <v>99</v>
      </c>
      <c r="J2" s="344" t="n">
        <v>232</v>
      </c>
      <c r="K2" s="344" t="n">
        <v>67</v>
      </c>
      <c r="L2" s="344" t="n">
        <v>15</v>
      </c>
      <c r="M2" s="344" t="n">
        <v>10</v>
      </c>
      <c r="N2" s="344" t="n">
        <v>0</v>
      </c>
      <c r="P2" s="344" t="n">
        <v>1</v>
      </c>
      <c r="R2" s="344" t="n">
        <v>14</v>
      </c>
      <c r="T2" s="344" t="n">
        <v>12</v>
      </c>
      <c r="U2" s="344" t="n">
        <v>24</v>
      </c>
      <c r="V2" s="344" t="n">
        <v>13</v>
      </c>
      <c r="X2" s="447" t="n">
        <v>0</v>
      </c>
      <c r="AC2" s="344" t="n">
        <v>0</v>
      </c>
      <c r="AD2" s="344" t="n">
        <v>13</v>
      </c>
      <c r="AE2" s="448" t="n">
        <f aca="false">SUM(I2:AD2)</f>
        <v>500</v>
      </c>
    </row>
    <row r="3" s="275" customFormat="true" ht="16.5" hidden="false" customHeight="false" outlineLevel="0" collapsed="false">
      <c r="A3" s="327" t="n">
        <v>2</v>
      </c>
      <c r="B3" s="131" t="n">
        <v>23</v>
      </c>
      <c r="C3" s="328" t="n">
        <v>316</v>
      </c>
      <c r="D3" s="329" t="s">
        <v>740</v>
      </c>
      <c r="E3" s="17" t="s">
        <v>741</v>
      </c>
      <c r="F3" s="446" t="n">
        <v>1498</v>
      </c>
      <c r="G3" s="17" t="s">
        <v>34</v>
      </c>
      <c r="H3" s="37" t="n">
        <v>662</v>
      </c>
      <c r="I3" s="344" t="n">
        <v>91</v>
      </c>
      <c r="J3" s="344" t="n">
        <v>237</v>
      </c>
      <c r="K3" s="344" t="n">
        <v>85</v>
      </c>
      <c r="L3" s="344" t="n">
        <v>7</v>
      </c>
      <c r="M3" s="344" t="n">
        <v>9</v>
      </c>
      <c r="N3" s="344" t="n">
        <v>0</v>
      </c>
      <c r="P3" s="344" t="n">
        <v>2</v>
      </c>
      <c r="R3" s="344" t="n">
        <v>12</v>
      </c>
      <c r="T3" s="344" t="n">
        <v>15</v>
      </c>
      <c r="U3" s="344" t="n">
        <v>20</v>
      </c>
      <c r="V3" s="344" t="n">
        <v>11</v>
      </c>
      <c r="X3" s="447" t="n">
        <v>0</v>
      </c>
      <c r="AC3" s="344" t="n">
        <v>0</v>
      </c>
      <c r="AD3" s="344" t="n">
        <v>8</v>
      </c>
      <c r="AE3" s="448" t="n">
        <f aca="false">SUM(I3:AD3)</f>
        <v>497</v>
      </c>
    </row>
    <row r="4" s="275" customFormat="true" ht="16.5" hidden="false" customHeight="false" outlineLevel="0" collapsed="false">
      <c r="A4" s="327" t="n">
        <v>3</v>
      </c>
      <c r="B4" s="131" t="n">
        <v>23</v>
      </c>
      <c r="C4" s="328" t="n">
        <v>316</v>
      </c>
      <c r="D4" s="329" t="s">
        <v>740</v>
      </c>
      <c r="E4" s="17" t="s">
        <v>741</v>
      </c>
      <c r="F4" s="446" t="n">
        <v>1498</v>
      </c>
      <c r="G4" s="17" t="s">
        <v>35</v>
      </c>
      <c r="H4" s="37" t="n">
        <v>661</v>
      </c>
      <c r="I4" s="449" t="n">
        <v>61</v>
      </c>
      <c r="J4" s="449" t="n">
        <v>239</v>
      </c>
      <c r="K4" s="449" t="n">
        <v>69</v>
      </c>
      <c r="L4" s="449" t="n">
        <v>10</v>
      </c>
      <c r="M4" s="449" t="n">
        <v>28</v>
      </c>
      <c r="N4" s="449" t="n">
        <v>0</v>
      </c>
      <c r="P4" s="449" t="n">
        <v>1</v>
      </c>
      <c r="R4" s="449" t="n">
        <v>14</v>
      </c>
      <c r="T4" s="449" t="n">
        <v>12</v>
      </c>
      <c r="U4" s="449" t="n">
        <v>22</v>
      </c>
      <c r="V4" s="449" t="n">
        <v>11</v>
      </c>
      <c r="X4" s="447" t="n">
        <v>0</v>
      </c>
      <c r="AC4" s="449" t="n">
        <v>0</v>
      </c>
      <c r="AD4" s="449" t="n">
        <v>16</v>
      </c>
      <c r="AE4" s="448" t="n">
        <f aca="false">SUM(I4:AD4)</f>
        <v>483</v>
      </c>
    </row>
    <row r="5" s="275" customFormat="true" ht="16.5" hidden="false" customHeight="false" outlineLevel="0" collapsed="false">
      <c r="A5" s="327" t="n">
        <v>4</v>
      </c>
      <c r="B5" s="131" t="n">
        <v>23</v>
      </c>
      <c r="C5" s="328" t="n">
        <v>316</v>
      </c>
      <c r="D5" s="329" t="s">
        <v>740</v>
      </c>
      <c r="E5" s="17" t="s">
        <v>741</v>
      </c>
      <c r="F5" s="446" t="n">
        <v>1498</v>
      </c>
      <c r="G5" s="17" t="s">
        <v>137</v>
      </c>
      <c r="H5" s="37" t="n">
        <v>661</v>
      </c>
      <c r="I5" s="449" t="n">
        <v>73</v>
      </c>
      <c r="J5" s="449" t="n">
        <v>246</v>
      </c>
      <c r="K5" s="449" t="n">
        <v>84</v>
      </c>
      <c r="L5" s="449" t="n">
        <v>12</v>
      </c>
      <c r="M5" s="449" t="n">
        <v>16</v>
      </c>
      <c r="N5" s="449" t="n">
        <v>0</v>
      </c>
      <c r="P5" s="449" t="n">
        <v>2</v>
      </c>
      <c r="R5" s="449" t="n">
        <v>16</v>
      </c>
      <c r="T5" s="449" t="n">
        <v>5</v>
      </c>
      <c r="U5" s="449" t="n">
        <v>19</v>
      </c>
      <c r="V5" s="449" t="n">
        <v>16</v>
      </c>
      <c r="X5" s="447" t="n">
        <v>0</v>
      </c>
      <c r="AC5" s="449" t="n">
        <v>0</v>
      </c>
      <c r="AD5" s="449" t="n">
        <v>8</v>
      </c>
      <c r="AE5" s="450" t="n">
        <f aca="false">SUM(I5:AD5)</f>
        <v>497</v>
      </c>
    </row>
    <row r="6" s="275" customFormat="true" ht="16.5" hidden="false" customHeight="false" outlineLevel="0" collapsed="false">
      <c r="A6" s="327" t="n">
        <v>5</v>
      </c>
      <c r="B6" s="131" t="n">
        <v>23</v>
      </c>
      <c r="C6" s="328" t="n">
        <v>316</v>
      </c>
      <c r="D6" s="329" t="s">
        <v>740</v>
      </c>
      <c r="E6" s="17" t="s">
        <v>741</v>
      </c>
      <c r="F6" s="446" t="n">
        <v>1499</v>
      </c>
      <c r="G6" s="17" t="s">
        <v>33</v>
      </c>
      <c r="H6" s="37" t="n">
        <v>731</v>
      </c>
      <c r="I6" s="449" t="n">
        <v>65</v>
      </c>
      <c r="J6" s="449" t="n">
        <v>274</v>
      </c>
      <c r="K6" s="449" t="n">
        <v>77</v>
      </c>
      <c r="L6" s="449" t="n">
        <v>1</v>
      </c>
      <c r="M6" s="449" t="n">
        <v>14</v>
      </c>
      <c r="N6" s="449" t="n">
        <v>1</v>
      </c>
      <c r="P6" s="449" t="n">
        <v>0</v>
      </c>
      <c r="R6" s="449" t="n">
        <v>21</v>
      </c>
      <c r="T6" s="449" t="n">
        <v>7</v>
      </c>
      <c r="U6" s="449" t="n">
        <v>20</v>
      </c>
      <c r="V6" s="449" t="n">
        <v>7</v>
      </c>
      <c r="X6" s="447" t="n">
        <v>0</v>
      </c>
      <c r="AC6" s="449" t="n">
        <v>0</v>
      </c>
      <c r="AD6" s="449" t="n">
        <v>15</v>
      </c>
      <c r="AE6" s="448" t="n">
        <f aca="false">SUM(I6:AD6)</f>
        <v>502</v>
      </c>
    </row>
    <row r="7" s="275" customFormat="true" ht="16.5" hidden="false" customHeight="false" outlineLevel="0" collapsed="false">
      <c r="A7" s="327" t="n">
        <v>6</v>
      </c>
      <c r="B7" s="131" t="n">
        <v>23</v>
      </c>
      <c r="C7" s="328" t="n">
        <v>316</v>
      </c>
      <c r="D7" s="329" t="s">
        <v>740</v>
      </c>
      <c r="E7" s="17" t="s">
        <v>741</v>
      </c>
      <c r="F7" s="446" t="n">
        <v>1499</v>
      </c>
      <c r="G7" s="17" t="s">
        <v>34</v>
      </c>
      <c r="H7" s="37" t="n">
        <v>731</v>
      </c>
      <c r="I7" s="449" t="n">
        <v>58</v>
      </c>
      <c r="J7" s="449" t="n">
        <v>252</v>
      </c>
      <c r="K7" s="449" t="n">
        <v>86</v>
      </c>
      <c r="L7" s="449" t="n">
        <v>5</v>
      </c>
      <c r="M7" s="449" t="n">
        <v>19</v>
      </c>
      <c r="N7" s="449" t="n">
        <v>0</v>
      </c>
      <c r="P7" s="449" t="n">
        <v>4</v>
      </c>
      <c r="R7" s="449" t="n">
        <v>17</v>
      </c>
      <c r="T7" s="449" t="n">
        <v>10</v>
      </c>
      <c r="U7" s="449" t="n">
        <v>17</v>
      </c>
      <c r="V7" s="449" t="n">
        <v>9</v>
      </c>
      <c r="X7" s="447" t="n">
        <v>0</v>
      </c>
      <c r="AC7" s="449" t="n">
        <v>0</v>
      </c>
      <c r="AD7" s="449" t="n">
        <v>19</v>
      </c>
      <c r="AE7" s="448" t="n">
        <f aca="false">SUM(I7:AD7)</f>
        <v>496</v>
      </c>
    </row>
    <row r="8" s="275" customFormat="true" ht="16.5" hidden="false" customHeight="false" outlineLevel="0" collapsed="false">
      <c r="A8" s="327" t="n">
        <v>7</v>
      </c>
      <c r="B8" s="131" t="n">
        <v>23</v>
      </c>
      <c r="C8" s="328" t="n">
        <v>316</v>
      </c>
      <c r="D8" s="329" t="s">
        <v>740</v>
      </c>
      <c r="E8" s="17" t="s">
        <v>741</v>
      </c>
      <c r="F8" s="446" t="n">
        <v>1499</v>
      </c>
      <c r="G8" s="17" t="s">
        <v>35</v>
      </c>
      <c r="H8" s="37" t="n">
        <v>730</v>
      </c>
      <c r="I8" s="449" t="n">
        <v>52</v>
      </c>
      <c r="J8" s="449" t="n">
        <v>246</v>
      </c>
      <c r="K8" s="449" t="n">
        <v>80</v>
      </c>
      <c r="L8" s="449" t="n">
        <v>4</v>
      </c>
      <c r="M8" s="449" t="n">
        <v>24</v>
      </c>
      <c r="N8" s="449" t="n">
        <v>1</v>
      </c>
      <c r="P8" s="449" t="n">
        <v>2</v>
      </c>
      <c r="R8" s="449" t="n">
        <v>16</v>
      </c>
      <c r="T8" s="449" t="n">
        <v>3</v>
      </c>
      <c r="U8" s="449" t="n">
        <v>23</v>
      </c>
      <c r="V8" s="449" t="n">
        <v>14</v>
      </c>
      <c r="X8" s="447" t="n">
        <v>0</v>
      </c>
      <c r="AC8" s="449" t="n">
        <v>0</v>
      </c>
      <c r="AD8" s="449" t="n">
        <v>19</v>
      </c>
      <c r="AE8" s="448" t="n">
        <f aca="false">SUM(I8:AD8)</f>
        <v>484</v>
      </c>
    </row>
    <row r="9" s="275" customFormat="true" ht="16.5" hidden="false" customHeight="false" outlineLevel="0" collapsed="false">
      <c r="A9" s="327" t="n">
        <v>8</v>
      </c>
      <c r="B9" s="131" t="n">
        <v>23</v>
      </c>
      <c r="C9" s="328" t="n">
        <v>316</v>
      </c>
      <c r="D9" s="329" t="s">
        <v>740</v>
      </c>
      <c r="E9" s="17" t="s">
        <v>106</v>
      </c>
      <c r="F9" s="446" t="n">
        <v>1499</v>
      </c>
      <c r="G9" s="17" t="s">
        <v>62</v>
      </c>
      <c r="H9" s="37" t="n">
        <v>500</v>
      </c>
      <c r="I9" s="449" t="n">
        <v>29</v>
      </c>
      <c r="J9" s="449" t="n">
        <v>238</v>
      </c>
      <c r="K9" s="449" t="n">
        <v>28</v>
      </c>
      <c r="L9" s="449" t="n">
        <v>49</v>
      </c>
      <c r="M9" s="449" t="n">
        <v>10</v>
      </c>
      <c r="N9" s="449" t="n">
        <v>0</v>
      </c>
      <c r="P9" s="449" t="n">
        <v>1</v>
      </c>
      <c r="R9" s="449" t="n">
        <v>2</v>
      </c>
      <c r="T9" s="449" t="n">
        <v>0</v>
      </c>
      <c r="U9" s="449" t="n">
        <v>2</v>
      </c>
      <c r="V9" s="449" t="n">
        <v>8</v>
      </c>
      <c r="X9" s="447" t="n">
        <v>0</v>
      </c>
      <c r="AC9" s="449" t="n">
        <v>0</v>
      </c>
      <c r="AD9" s="449" t="n">
        <v>7</v>
      </c>
      <c r="AE9" s="448" t="n">
        <f aca="false">SUM(I9:AD9)</f>
        <v>374</v>
      </c>
    </row>
    <row r="10" s="275" customFormat="true" ht="16.5" hidden="false" customHeight="false" outlineLevel="0" collapsed="false">
      <c r="A10" s="327" t="n">
        <v>9</v>
      </c>
      <c r="B10" s="131" t="n">
        <v>23</v>
      </c>
      <c r="C10" s="328" t="n">
        <v>316</v>
      </c>
      <c r="D10" s="329" t="s">
        <v>740</v>
      </c>
      <c r="E10" s="17" t="s">
        <v>742</v>
      </c>
      <c r="F10" s="446" t="n">
        <v>1500</v>
      </c>
      <c r="G10" s="17" t="s">
        <v>33</v>
      </c>
      <c r="H10" s="37" t="n">
        <v>695</v>
      </c>
      <c r="I10" s="449" t="n">
        <v>64</v>
      </c>
      <c r="J10" s="449" t="n">
        <v>200</v>
      </c>
      <c r="K10" s="449" t="n">
        <v>75</v>
      </c>
      <c r="L10" s="449" t="n">
        <v>13</v>
      </c>
      <c r="M10" s="449" t="n">
        <v>28</v>
      </c>
      <c r="N10" s="449" t="n">
        <v>1</v>
      </c>
      <c r="P10" s="449" t="n">
        <v>3</v>
      </c>
      <c r="R10" s="449" t="n">
        <v>36</v>
      </c>
      <c r="T10" s="449" t="n">
        <v>0</v>
      </c>
      <c r="U10" s="449" t="n">
        <v>16</v>
      </c>
      <c r="V10" s="449" t="n">
        <v>9</v>
      </c>
      <c r="X10" s="447" t="n">
        <v>0</v>
      </c>
      <c r="AC10" s="449" t="n">
        <v>0</v>
      </c>
      <c r="AD10" s="449" t="n">
        <v>15</v>
      </c>
      <c r="AE10" s="448" t="n">
        <f aca="false">SUM(I10:AD10)</f>
        <v>460</v>
      </c>
    </row>
    <row r="11" s="275" customFormat="true" ht="16.5" hidden="false" customHeight="false" outlineLevel="0" collapsed="false">
      <c r="A11" s="327" t="n">
        <v>10</v>
      </c>
      <c r="B11" s="131" t="n">
        <v>23</v>
      </c>
      <c r="C11" s="328" t="n">
        <v>316</v>
      </c>
      <c r="D11" s="329" t="s">
        <v>740</v>
      </c>
      <c r="E11" s="17" t="s">
        <v>742</v>
      </c>
      <c r="F11" s="446" t="n">
        <v>1500</v>
      </c>
      <c r="G11" s="17" t="s">
        <v>34</v>
      </c>
      <c r="H11" s="37" t="n">
        <v>695</v>
      </c>
      <c r="I11" s="449" t="n">
        <v>71</v>
      </c>
      <c r="J11" s="449" t="n">
        <v>179</v>
      </c>
      <c r="K11" s="449" t="n">
        <v>72</v>
      </c>
      <c r="L11" s="449" t="n">
        <v>20</v>
      </c>
      <c r="M11" s="449" t="n">
        <v>35</v>
      </c>
      <c r="N11" s="449" t="n">
        <v>2</v>
      </c>
      <c r="P11" s="449" t="n">
        <v>4</v>
      </c>
      <c r="R11" s="449" t="n">
        <v>30</v>
      </c>
      <c r="T11" s="449" t="n">
        <v>3</v>
      </c>
      <c r="U11" s="449" t="n">
        <v>22</v>
      </c>
      <c r="V11" s="449" t="n">
        <v>10</v>
      </c>
      <c r="X11" s="447" t="n">
        <v>0</v>
      </c>
      <c r="AC11" s="449" t="n">
        <v>0</v>
      </c>
      <c r="AD11" s="449" t="n">
        <v>17</v>
      </c>
      <c r="AE11" s="448" t="n">
        <f aca="false">SUM(I11:AD11)</f>
        <v>465</v>
      </c>
    </row>
    <row r="12" s="275" customFormat="true" ht="16.5" hidden="false" customHeight="false" outlineLevel="0" collapsed="false">
      <c r="A12" s="327" t="n">
        <v>11</v>
      </c>
      <c r="B12" s="131" t="n">
        <v>23</v>
      </c>
      <c r="C12" s="328" t="n">
        <v>316</v>
      </c>
      <c r="D12" s="329" t="s">
        <v>740</v>
      </c>
      <c r="E12" s="17" t="s">
        <v>742</v>
      </c>
      <c r="F12" s="446" t="n">
        <v>1500</v>
      </c>
      <c r="G12" s="17" t="s">
        <v>35</v>
      </c>
      <c r="H12" s="37" t="n">
        <v>695</v>
      </c>
      <c r="I12" s="449" t="n">
        <v>90</v>
      </c>
      <c r="J12" s="449" t="n">
        <v>198</v>
      </c>
      <c r="K12" s="449" t="n">
        <v>55</v>
      </c>
      <c r="L12" s="449" t="n">
        <v>26</v>
      </c>
      <c r="M12" s="449" t="n">
        <v>42</v>
      </c>
      <c r="N12" s="449" t="n">
        <v>0</v>
      </c>
      <c r="P12" s="449" t="n">
        <v>3</v>
      </c>
      <c r="R12" s="449" t="n">
        <v>21</v>
      </c>
      <c r="T12" s="449" t="n">
        <v>0</v>
      </c>
      <c r="U12" s="449" t="n">
        <v>7</v>
      </c>
      <c r="V12" s="449" t="n">
        <v>13</v>
      </c>
      <c r="X12" s="447" t="n">
        <v>0</v>
      </c>
      <c r="AC12" s="449" t="n">
        <v>0</v>
      </c>
      <c r="AD12" s="449" t="n">
        <v>11</v>
      </c>
      <c r="AE12" s="448" t="n">
        <f aca="false">SUM(I12:AD12)</f>
        <v>466</v>
      </c>
    </row>
    <row r="13" s="275" customFormat="true" ht="16.5" hidden="false" customHeight="false" outlineLevel="0" collapsed="false">
      <c r="A13" s="327" t="n">
        <v>12</v>
      </c>
      <c r="B13" s="131" t="n">
        <v>23</v>
      </c>
      <c r="C13" s="328" t="n">
        <v>316</v>
      </c>
      <c r="D13" s="329" t="s">
        <v>740</v>
      </c>
      <c r="E13" s="17" t="s">
        <v>742</v>
      </c>
      <c r="F13" s="446" t="n">
        <v>1501</v>
      </c>
      <c r="G13" s="17" t="s">
        <v>33</v>
      </c>
      <c r="H13" s="37" t="n">
        <v>580</v>
      </c>
      <c r="I13" s="449" t="n">
        <v>55</v>
      </c>
      <c r="J13" s="449" t="n">
        <v>150</v>
      </c>
      <c r="K13" s="449" t="n">
        <v>68</v>
      </c>
      <c r="L13" s="449" t="n">
        <v>12</v>
      </c>
      <c r="M13" s="449" t="n">
        <v>49</v>
      </c>
      <c r="N13" s="449" t="n">
        <v>0</v>
      </c>
      <c r="P13" s="449" t="n">
        <v>2</v>
      </c>
      <c r="R13" s="449" t="n">
        <v>18</v>
      </c>
      <c r="T13" s="449" t="n">
        <v>7</v>
      </c>
      <c r="U13" s="449" t="n">
        <v>13</v>
      </c>
      <c r="V13" s="449" t="n">
        <v>8</v>
      </c>
      <c r="X13" s="447" t="n">
        <v>0</v>
      </c>
      <c r="AC13" s="449" t="n">
        <v>0</v>
      </c>
      <c r="AD13" s="449" t="n">
        <v>10</v>
      </c>
      <c r="AE13" s="448" t="n">
        <f aca="false">SUM(I13:AD13)</f>
        <v>392</v>
      </c>
    </row>
    <row r="14" s="275" customFormat="true" ht="16.5" hidden="false" customHeight="false" outlineLevel="0" collapsed="false">
      <c r="A14" s="327" t="n">
        <v>13</v>
      </c>
      <c r="B14" s="131" t="n">
        <v>23</v>
      </c>
      <c r="C14" s="328" t="n">
        <v>316</v>
      </c>
      <c r="D14" s="329" t="s">
        <v>740</v>
      </c>
      <c r="E14" s="17" t="s">
        <v>742</v>
      </c>
      <c r="F14" s="446" t="n">
        <v>1501</v>
      </c>
      <c r="G14" s="17" t="s">
        <v>34</v>
      </c>
      <c r="H14" s="37" t="n">
        <v>580</v>
      </c>
      <c r="I14" s="449" t="n">
        <v>63</v>
      </c>
      <c r="J14" s="449" t="n">
        <v>139</v>
      </c>
      <c r="K14" s="449" t="n">
        <v>70</v>
      </c>
      <c r="L14" s="449" t="n">
        <v>22</v>
      </c>
      <c r="M14" s="449" t="n">
        <v>35</v>
      </c>
      <c r="N14" s="449" t="n">
        <v>1</v>
      </c>
      <c r="P14" s="449" t="n">
        <v>1</v>
      </c>
      <c r="R14" s="449" t="n">
        <v>22</v>
      </c>
      <c r="T14" s="449" t="n">
        <v>0</v>
      </c>
      <c r="U14" s="449" t="n">
        <v>11</v>
      </c>
      <c r="V14" s="449" t="n">
        <v>5</v>
      </c>
      <c r="X14" s="447" t="n">
        <v>0</v>
      </c>
      <c r="AC14" s="449" t="n">
        <v>0</v>
      </c>
      <c r="AD14" s="449" t="n">
        <v>13</v>
      </c>
      <c r="AE14" s="448" t="n">
        <f aca="false">SUM(I14:AD14)</f>
        <v>382</v>
      </c>
    </row>
    <row r="15" s="275" customFormat="true" ht="16.5" hidden="false" customHeight="false" outlineLevel="0" collapsed="false">
      <c r="A15" s="327" t="n">
        <v>14</v>
      </c>
      <c r="B15" s="131" t="n">
        <v>23</v>
      </c>
      <c r="C15" s="328" t="n">
        <v>316</v>
      </c>
      <c r="D15" s="329" t="s">
        <v>740</v>
      </c>
      <c r="E15" s="17" t="s">
        <v>742</v>
      </c>
      <c r="F15" s="446" t="n">
        <v>1501</v>
      </c>
      <c r="G15" s="17" t="s">
        <v>35</v>
      </c>
      <c r="H15" s="37" t="n">
        <v>579</v>
      </c>
      <c r="I15" s="449" t="n">
        <v>66</v>
      </c>
      <c r="J15" s="449" t="n">
        <v>146</v>
      </c>
      <c r="K15" s="449" t="n">
        <v>68</v>
      </c>
      <c r="L15" s="449" t="n">
        <v>23</v>
      </c>
      <c r="M15" s="449" t="n">
        <v>33</v>
      </c>
      <c r="N15" s="449" t="n">
        <v>3</v>
      </c>
      <c r="P15" s="449" t="n">
        <v>1</v>
      </c>
      <c r="R15" s="449" t="n">
        <v>25</v>
      </c>
      <c r="T15" s="449" t="n">
        <v>1</v>
      </c>
      <c r="U15" s="449" t="n">
        <v>7</v>
      </c>
      <c r="V15" s="449" t="n">
        <v>6</v>
      </c>
      <c r="X15" s="447" t="n">
        <v>0</v>
      </c>
      <c r="AC15" s="449" t="n">
        <v>0</v>
      </c>
      <c r="AD15" s="449" t="n">
        <v>16</v>
      </c>
      <c r="AE15" s="448" t="n">
        <f aca="false">SUM(I15:AD15)</f>
        <v>395</v>
      </c>
    </row>
    <row r="16" s="275" customFormat="true" ht="16.5" hidden="false" customHeight="false" outlineLevel="0" collapsed="false">
      <c r="A16" s="327" t="n">
        <v>15</v>
      </c>
      <c r="B16" s="131" t="n">
        <v>23</v>
      </c>
      <c r="C16" s="328" t="n">
        <v>316</v>
      </c>
      <c r="D16" s="329" t="s">
        <v>740</v>
      </c>
      <c r="E16" s="17" t="s">
        <v>742</v>
      </c>
      <c r="F16" s="446" t="n">
        <v>1502</v>
      </c>
      <c r="G16" s="17" t="s">
        <v>33</v>
      </c>
      <c r="H16" s="37" t="n">
        <v>515</v>
      </c>
      <c r="I16" s="449" t="n">
        <v>87</v>
      </c>
      <c r="J16" s="449" t="n">
        <v>109</v>
      </c>
      <c r="K16" s="449" t="n">
        <v>42</v>
      </c>
      <c r="L16" s="449" t="n">
        <v>3</v>
      </c>
      <c r="M16" s="449" t="n">
        <v>30</v>
      </c>
      <c r="N16" s="449" t="n">
        <v>1</v>
      </c>
      <c r="P16" s="449" t="n">
        <v>0</v>
      </c>
      <c r="R16" s="449" t="n">
        <v>17</v>
      </c>
      <c r="T16" s="449" t="n">
        <v>2</v>
      </c>
      <c r="U16" s="449" t="n">
        <v>18</v>
      </c>
      <c r="V16" s="449" t="n">
        <v>8</v>
      </c>
      <c r="X16" s="447" t="n">
        <v>0</v>
      </c>
      <c r="AC16" s="449" t="n">
        <v>0</v>
      </c>
      <c r="AD16" s="449" t="n">
        <v>11</v>
      </c>
      <c r="AE16" s="448" t="n">
        <f aca="false">SUM(I16:AD16)</f>
        <v>328</v>
      </c>
    </row>
    <row r="17" s="275" customFormat="true" ht="16.5" hidden="false" customHeight="false" outlineLevel="0" collapsed="false">
      <c r="A17" s="327" t="n">
        <v>16</v>
      </c>
      <c r="B17" s="131" t="n">
        <v>23</v>
      </c>
      <c r="C17" s="328" t="n">
        <v>316</v>
      </c>
      <c r="D17" s="329" t="s">
        <v>740</v>
      </c>
      <c r="E17" s="17" t="s">
        <v>742</v>
      </c>
      <c r="F17" s="446" t="n">
        <v>1502</v>
      </c>
      <c r="G17" s="17" t="s">
        <v>34</v>
      </c>
      <c r="H17" s="37" t="n">
        <v>514</v>
      </c>
      <c r="I17" s="449" t="n">
        <v>69</v>
      </c>
      <c r="J17" s="449" t="n">
        <v>110</v>
      </c>
      <c r="K17" s="449" t="n">
        <v>55</v>
      </c>
      <c r="L17" s="449" t="n">
        <v>7</v>
      </c>
      <c r="M17" s="449" t="n">
        <v>34</v>
      </c>
      <c r="N17" s="449" t="n">
        <v>0</v>
      </c>
      <c r="P17" s="449" t="n">
        <v>2</v>
      </c>
      <c r="R17" s="449" t="n">
        <v>18</v>
      </c>
      <c r="T17" s="449" t="n">
        <v>0</v>
      </c>
      <c r="U17" s="449" t="n">
        <v>17</v>
      </c>
      <c r="V17" s="449" t="n">
        <v>7</v>
      </c>
      <c r="X17" s="447" t="n">
        <v>0</v>
      </c>
      <c r="AC17" s="449" t="n">
        <v>0</v>
      </c>
      <c r="AD17" s="449" t="n">
        <v>9</v>
      </c>
      <c r="AE17" s="448" t="n">
        <f aca="false">SUM(I17:AD17)</f>
        <v>328</v>
      </c>
    </row>
    <row r="18" s="275" customFormat="true" ht="16.5" hidden="false" customHeight="false" outlineLevel="0" collapsed="false">
      <c r="A18" s="327" t="n">
        <v>17</v>
      </c>
      <c r="B18" s="131" t="n">
        <v>23</v>
      </c>
      <c r="C18" s="328" t="n">
        <v>316</v>
      </c>
      <c r="D18" s="329" t="s">
        <v>740</v>
      </c>
      <c r="E18" s="17" t="s">
        <v>742</v>
      </c>
      <c r="F18" s="446" t="n">
        <v>1502</v>
      </c>
      <c r="G18" s="17" t="s">
        <v>35</v>
      </c>
      <c r="H18" s="37" t="n">
        <v>514</v>
      </c>
      <c r="I18" s="449" t="n">
        <v>91</v>
      </c>
      <c r="J18" s="449" t="n">
        <v>112</v>
      </c>
      <c r="K18" s="449" t="n">
        <v>58</v>
      </c>
      <c r="L18" s="449" t="n">
        <v>14</v>
      </c>
      <c r="M18" s="449" t="n">
        <v>30</v>
      </c>
      <c r="N18" s="449" t="n">
        <v>1</v>
      </c>
      <c r="P18" s="449" t="n">
        <v>1</v>
      </c>
      <c r="R18" s="449" t="n">
        <v>16</v>
      </c>
      <c r="T18" s="449" t="n">
        <v>1</v>
      </c>
      <c r="U18" s="449" t="n">
        <v>7</v>
      </c>
      <c r="V18" s="449" t="n">
        <v>4</v>
      </c>
      <c r="X18" s="447" t="n">
        <v>0</v>
      </c>
      <c r="AC18" s="449" t="n">
        <v>0</v>
      </c>
      <c r="AD18" s="449" t="n">
        <v>13</v>
      </c>
      <c r="AE18" s="448" t="n">
        <f aca="false">SUM(I18:AD18)</f>
        <v>348</v>
      </c>
    </row>
    <row r="19" s="275" customFormat="true" ht="16.5" hidden="false" customHeight="false" outlineLevel="0" collapsed="false">
      <c r="A19" s="327" t="n">
        <v>18</v>
      </c>
      <c r="B19" s="131" t="n">
        <v>23</v>
      </c>
      <c r="C19" s="328" t="n">
        <v>316</v>
      </c>
      <c r="D19" s="329" t="s">
        <v>740</v>
      </c>
      <c r="E19" s="17" t="s">
        <v>743</v>
      </c>
      <c r="F19" s="446" t="n">
        <v>1503</v>
      </c>
      <c r="G19" s="17" t="s">
        <v>33</v>
      </c>
      <c r="H19" s="37" t="n">
        <v>695</v>
      </c>
      <c r="I19" s="449" t="n">
        <v>52</v>
      </c>
      <c r="J19" s="449" t="n">
        <v>122</v>
      </c>
      <c r="K19" s="449" t="n">
        <v>34</v>
      </c>
      <c r="L19" s="449" t="n">
        <v>5</v>
      </c>
      <c r="M19" s="449" t="n">
        <v>44</v>
      </c>
      <c r="N19" s="449" t="n">
        <v>1</v>
      </c>
      <c r="P19" s="449" t="n">
        <v>1</v>
      </c>
      <c r="R19" s="449" t="n">
        <v>62</v>
      </c>
      <c r="T19" s="449" t="n">
        <v>0</v>
      </c>
      <c r="U19" s="449" t="n">
        <v>13</v>
      </c>
      <c r="V19" s="449" t="n">
        <v>4</v>
      </c>
      <c r="X19" s="447" t="n">
        <v>0</v>
      </c>
      <c r="AC19" s="449" t="n">
        <v>0</v>
      </c>
      <c r="AD19" s="449" t="n">
        <v>6</v>
      </c>
      <c r="AE19" s="448" t="n">
        <f aca="false">SUM(I19:AD19)</f>
        <v>344</v>
      </c>
    </row>
    <row r="20" s="275" customFormat="true" ht="16.5" hidden="false" customHeight="false" outlineLevel="0" collapsed="false">
      <c r="A20" s="327" t="n">
        <v>19</v>
      </c>
      <c r="B20" s="131" t="n">
        <v>23</v>
      </c>
      <c r="C20" s="328" t="n">
        <v>316</v>
      </c>
      <c r="D20" s="329" t="s">
        <v>740</v>
      </c>
      <c r="E20" s="17" t="s">
        <v>743</v>
      </c>
      <c r="F20" s="446" t="n">
        <v>1503</v>
      </c>
      <c r="G20" s="17" t="s">
        <v>34</v>
      </c>
      <c r="H20" s="37" t="n">
        <v>695</v>
      </c>
      <c r="I20" s="449" t="n">
        <v>58</v>
      </c>
      <c r="J20" s="449" t="n">
        <v>103</v>
      </c>
      <c r="K20" s="449" t="n">
        <v>37</v>
      </c>
      <c r="L20" s="449" t="n">
        <v>5</v>
      </c>
      <c r="M20" s="449" t="n">
        <v>38</v>
      </c>
      <c r="N20" s="449" t="n">
        <v>2</v>
      </c>
      <c r="P20" s="449" t="n">
        <v>2</v>
      </c>
      <c r="R20" s="449" t="n">
        <v>46</v>
      </c>
      <c r="T20" s="449" t="n">
        <v>5</v>
      </c>
      <c r="U20" s="449" t="n">
        <v>12</v>
      </c>
      <c r="V20" s="449" t="n">
        <v>6</v>
      </c>
      <c r="X20" s="447" t="n">
        <v>0</v>
      </c>
      <c r="AC20" s="449" t="n">
        <v>0</v>
      </c>
      <c r="AD20" s="449" t="n">
        <v>9</v>
      </c>
      <c r="AE20" s="448" t="n">
        <f aca="false">SUM(I20:AD20)</f>
        <v>323</v>
      </c>
    </row>
    <row r="21" s="275" customFormat="true" ht="16.5" hidden="false" customHeight="false" outlineLevel="0" collapsed="false">
      <c r="A21" s="327" t="n">
        <v>20</v>
      </c>
      <c r="B21" s="131" t="n">
        <v>23</v>
      </c>
      <c r="C21" s="328" t="n">
        <v>316</v>
      </c>
      <c r="D21" s="329" t="s">
        <v>740</v>
      </c>
      <c r="E21" s="17" t="s">
        <v>743</v>
      </c>
      <c r="F21" s="446" t="n">
        <v>1503</v>
      </c>
      <c r="G21" s="17" t="s">
        <v>35</v>
      </c>
      <c r="H21" s="37" t="n">
        <v>695</v>
      </c>
      <c r="I21" s="449" t="n">
        <v>45</v>
      </c>
      <c r="J21" s="449" t="n">
        <v>143</v>
      </c>
      <c r="K21" s="449" t="n">
        <v>36</v>
      </c>
      <c r="L21" s="449" t="n">
        <v>10</v>
      </c>
      <c r="M21" s="449" t="n">
        <v>45</v>
      </c>
      <c r="N21" s="449" t="n">
        <v>3</v>
      </c>
      <c r="P21" s="449" t="n">
        <v>1</v>
      </c>
      <c r="R21" s="449" t="n">
        <v>44</v>
      </c>
      <c r="T21" s="449" t="n">
        <v>5</v>
      </c>
      <c r="U21" s="449" t="n">
        <v>7</v>
      </c>
      <c r="V21" s="449" t="n">
        <v>4</v>
      </c>
      <c r="X21" s="447" t="n">
        <v>0</v>
      </c>
      <c r="AC21" s="449" t="n">
        <v>0</v>
      </c>
      <c r="AD21" s="449" t="n">
        <v>7</v>
      </c>
      <c r="AE21" s="448" t="n">
        <f aca="false">SUM(I21:AD21)</f>
        <v>350</v>
      </c>
    </row>
    <row r="22" s="275" customFormat="true" ht="16.5" hidden="false" customHeight="false" outlineLevel="0" collapsed="false">
      <c r="A22" s="327" t="n">
        <v>21</v>
      </c>
      <c r="B22" s="131" t="n">
        <v>23</v>
      </c>
      <c r="C22" s="328" t="n">
        <v>316</v>
      </c>
      <c r="D22" s="329" t="s">
        <v>740</v>
      </c>
      <c r="E22" s="17" t="s">
        <v>743</v>
      </c>
      <c r="F22" s="446" t="n">
        <v>1503</v>
      </c>
      <c r="G22" s="17" t="s">
        <v>137</v>
      </c>
      <c r="H22" s="37" t="n">
        <v>695</v>
      </c>
      <c r="I22" s="449" t="n">
        <v>44</v>
      </c>
      <c r="J22" s="449" t="n">
        <v>140</v>
      </c>
      <c r="K22" s="449" t="n">
        <v>25</v>
      </c>
      <c r="L22" s="449" t="n">
        <v>12</v>
      </c>
      <c r="M22" s="449" t="n">
        <v>46</v>
      </c>
      <c r="N22" s="449" t="n">
        <v>0</v>
      </c>
      <c r="P22" s="449" t="n">
        <v>0</v>
      </c>
      <c r="R22" s="449" t="n">
        <v>56</v>
      </c>
      <c r="T22" s="449" t="n">
        <v>4</v>
      </c>
      <c r="U22" s="449" t="n">
        <v>6</v>
      </c>
      <c r="V22" s="449" t="n">
        <v>2</v>
      </c>
      <c r="X22" s="447" t="n">
        <v>0</v>
      </c>
      <c r="AC22" s="449" t="n">
        <v>1</v>
      </c>
      <c r="AD22" s="449" t="n">
        <v>12</v>
      </c>
      <c r="AE22" s="448" t="n">
        <f aca="false">SUM(I22:AD22)</f>
        <v>348</v>
      </c>
    </row>
    <row r="23" s="275" customFormat="true" ht="16.5" hidden="false" customHeight="false" outlineLevel="0" collapsed="false">
      <c r="A23" s="327" t="n">
        <v>22</v>
      </c>
      <c r="B23" s="131" t="n">
        <v>23</v>
      </c>
      <c r="C23" s="328" t="n">
        <v>316</v>
      </c>
      <c r="D23" s="329" t="s">
        <v>740</v>
      </c>
      <c r="E23" s="17" t="s">
        <v>743</v>
      </c>
      <c r="F23" s="446" t="n">
        <v>1503</v>
      </c>
      <c r="G23" s="17" t="s">
        <v>138</v>
      </c>
      <c r="H23" s="37" t="n">
        <v>695</v>
      </c>
      <c r="I23" s="449" t="n">
        <v>37</v>
      </c>
      <c r="J23" s="449" t="n">
        <v>108</v>
      </c>
      <c r="K23" s="449" t="n">
        <v>23</v>
      </c>
      <c r="L23" s="449" t="n">
        <v>7</v>
      </c>
      <c r="M23" s="449" t="n">
        <v>54</v>
      </c>
      <c r="N23" s="449" t="n">
        <v>3</v>
      </c>
      <c r="P23" s="449" t="n">
        <v>2</v>
      </c>
      <c r="R23" s="449" t="n">
        <v>45</v>
      </c>
      <c r="T23" s="449" t="n">
        <v>0</v>
      </c>
      <c r="U23" s="449" t="n">
        <v>10</v>
      </c>
      <c r="V23" s="449" t="n">
        <v>10</v>
      </c>
      <c r="X23" s="447" t="n">
        <v>0</v>
      </c>
      <c r="AC23" s="449" t="n">
        <v>0</v>
      </c>
      <c r="AD23" s="449" t="n">
        <v>7</v>
      </c>
      <c r="AE23" s="448" t="n">
        <f aca="false">SUM(I23:AD23)</f>
        <v>306</v>
      </c>
    </row>
    <row r="24" s="275" customFormat="true" ht="16.5" hidden="false" customHeight="false" outlineLevel="0" collapsed="false">
      <c r="A24" s="327" t="n">
        <v>23</v>
      </c>
      <c r="B24" s="131" t="n">
        <v>23</v>
      </c>
      <c r="C24" s="328" t="n">
        <v>316</v>
      </c>
      <c r="D24" s="329" t="s">
        <v>740</v>
      </c>
      <c r="E24" s="17" t="s">
        <v>743</v>
      </c>
      <c r="F24" s="446" t="n">
        <v>1503</v>
      </c>
      <c r="G24" s="17" t="s">
        <v>139</v>
      </c>
      <c r="H24" s="37" t="n">
        <v>695</v>
      </c>
      <c r="I24" s="449" t="n">
        <v>54</v>
      </c>
      <c r="J24" s="449" t="n">
        <v>121</v>
      </c>
      <c r="K24" s="449" t="n">
        <v>34</v>
      </c>
      <c r="L24" s="449" t="n">
        <v>6</v>
      </c>
      <c r="M24" s="449" t="n">
        <v>44</v>
      </c>
      <c r="N24" s="449" t="n">
        <v>3</v>
      </c>
      <c r="P24" s="449" t="n">
        <v>3</v>
      </c>
      <c r="R24" s="449" t="n">
        <v>58</v>
      </c>
      <c r="T24" s="449" t="n">
        <v>2</v>
      </c>
      <c r="U24" s="449" t="n">
        <v>7</v>
      </c>
      <c r="V24" s="449" t="n">
        <v>7</v>
      </c>
      <c r="X24" s="447" t="n">
        <v>0</v>
      </c>
      <c r="AC24" s="449" t="n">
        <v>0</v>
      </c>
      <c r="AD24" s="449" t="n">
        <v>5</v>
      </c>
      <c r="AE24" s="448" t="n">
        <f aca="false">SUM(I24:AD24)</f>
        <v>344</v>
      </c>
    </row>
    <row r="25" s="275" customFormat="true" ht="16.5" hidden="false" customHeight="false" outlineLevel="0" collapsed="false">
      <c r="A25" s="327" t="n">
        <v>24</v>
      </c>
      <c r="B25" s="131" t="n">
        <v>23</v>
      </c>
      <c r="C25" s="328" t="n">
        <v>316</v>
      </c>
      <c r="D25" s="329" t="s">
        <v>740</v>
      </c>
      <c r="E25" s="17" t="s">
        <v>743</v>
      </c>
      <c r="F25" s="446" t="n">
        <v>1503</v>
      </c>
      <c r="G25" s="17" t="s">
        <v>140</v>
      </c>
      <c r="H25" s="37" t="n">
        <v>695</v>
      </c>
      <c r="I25" s="449" t="n">
        <v>36</v>
      </c>
      <c r="J25" s="449" t="n">
        <v>126</v>
      </c>
      <c r="K25" s="449" t="n">
        <v>26</v>
      </c>
      <c r="L25" s="449" t="n">
        <v>4</v>
      </c>
      <c r="M25" s="449" t="n">
        <v>53</v>
      </c>
      <c r="N25" s="449" t="n">
        <v>0</v>
      </c>
      <c r="P25" s="449" t="n">
        <v>4</v>
      </c>
      <c r="R25" s="449" t="n">
        <v>53</v>
      </c>
      <c r="T25" s="449" t="n">
        <v>4</v>
      </c>
      <c r="U25" s="449" t="n">
        <v>8</v>
      </c>
      <c r="V25" s="449" t="n">
        <v>2</v>
      </c>
      <c r="X25" s="447" t="n">
        <v>0</v>
      </c>
      <c r="AC25" s="449" t="n">
        <v>0</v>
      </c>
      <c r="AD25" s="449" t="n">
        <v>8</v>
      </c>
      <c r="AE25" s="448" t="n">
        <f aca="false">SUM(I25:AD25)</f>
        <v>324</v>
      </c>
    </row>
    <row r="26" s="275" customFormat="true" ht="16.5" hidden="false" customHeight="false" outlineLevel="0" collapsed="false">
      <c r="A26" s="327" t="n">
        <v>25</v>
      </c>
      <c r="B26" s="131" t="n">
        <v>23</v>
      </c>
      <c r="C26" s="328" t="n">
        <v>316</v>
      </c>
      <c r="D26" s="329" t="s">
        <v>740</v>
      </c>
      <c r="E26" s="17" t="s">
        <v>743</v>
      </c>
      <c r="F26" s="446" t="n">
        <v>1503</v>
      </c>
      <c r="G26" s="17" t="s">
        <v>502</v>
      </c>
      <c r="H26" s="37" t="n">
        <v>695</v>
      </c>
      <c r="I26" s="449" t="n">
        <v>47</v>
      </c>
      <c r="J26" s="449" t="n">
        <v>145</v>
      </c>
      <c r="K26" s="449" t="n">
        <v>36</v>
      </c>
      <c r="L26" s="449" t="n">
        <v>5</v>
      </c>
      <c r="M26" s="449" t="n">
        <v>42</v>
      </c>
      <c r="N26" s="449" t="n">
        <v>1</v>
      </c>
      <c r="P26" s="449" t="n">
        <v>2</v>
      </c>
      <c r="R26" s="449" t="n">
        <v>48</v>
      </c>
      <c r="T26" s="449" t="n">
        <v>1</v>
      </c>
      <c r="U26" s="449" t="n">
        <v>4</v>
      </c>
      <c r="V26" s="449" t="n">
        <v>6</v>
      </c>
      <c r="X26" s="447" t="n">
        <v>0</v>
      </c>
      <c r="AC26" s="449" t="n">
        <v>0</v>
      </c>
      <c r="AD26" s="449" t="n">
        <v>8</v>
      </c>
      <c r="AE26" s="166" t="n">
        <f aca="false">SUM(I26:AD26)</f>
        <v>345</v>
      </c>
    </row>
    <row r="27" s="275" customFormat="true" ht="16.5" hidden="false" customHeight="false" outlineLevel="0" collapsed="false">
      <c r="A27" s="327" t="n">
        <v>26</v>
      </c>
      <c r="B27" s="131" t="n">
        <v>23</v>
      </c>
      <c r="C27" s="328" t="n">
        <v>316</v>
      </c>
      <c r="D27" s="329" t="s">
        <v>740</v>
      </c>
      <c r="E27" s="17" t="s">
        <v>743</v>
      </c>
      <c r="F27" s="446" t="n">
        <v>1503</v>
      </c>
      <c r="G27" s="17" t="s">
        <v>508</v>
      </c>
      <c r="H27" s="37" t="n">
        <v>694</v>
      </c>
      <c r="I27" s="449" t="n">
        <v>43</v>
      </c>
      <c r="J27" s="449" t="n">
        <v>154</v>
      </c>
      <c r="K27" s="449" t="n">
        <v>30</v>
      </c>
      <c r="L27" s="449" t="n">
        <v>5</v>
      </c>
      <c r="M27" s="449" t="n">
        <v>27</v>
      </c>
      <c r="N27" s="449" t="n">
        <v>0</v>
      </c>
      <c r="P27" s="449" t="n">
        <v>1</v>
      </c>
      <c r="R27" s="449" t="n">
        <v>53</v>
      </c>
      <c r="T27" s="449" t="n">
        <v>8</v>
      </c>
      <c r="U27" s="449" t="n">
        <v>8</v>
      </c>
      <c r="V27" s="449" t="n">
        <v>6</v>
      </c>
      <c r="X27" s="447" t="n">
        <v>0</v>
      </c>
      <c r="AC27" s="449" t="n">
        <v>0</v>
      </c>
      <c r="AD27" s="449" t="n">
        <v>8</v>
      </c>
      <c r="AE27" s="448" t="n">
        <f aca="false">SUM(I27:AD27)</f>
        <v>343</v>
      </c>
    </row>
    <row r="28" s="275" customFormat="true" ht="16.5" hidden="false" customHeight="false" outlineLevel="0" collapsed="false">
      <c r="A28" s="327" t="n">
        <v>27</v>
      </c>
      <c r="B28" s="131" t="n">
        <v>23</v>
      </c>
      <c r="C28" s="328" t="n">
        <v>316</v>
      </c>
      <c r="D28" s="329" t="s">
        <v>740</v>
      </c>
      <c r="E28" s="17" t="s">
        <v>743</v>
      </c>
      <c r="F28" s="446" t="n">
        <v>1503</v>
      </c>
      <c r="G28" s="17" t="s">
        <v>509</v>
      </c>
      <c r="H28" s="37" t="n">
        <v>694</v>
      </c>
      <c r="I28" s="449" t="n">
        <v>44</v>
      </c>
      <c r="J28" s="449" t="n">
        <v>139</v>
      </c>
      <c r="K28" s="449" t="n">
        <v>32</v>
      </c>
      <c r="L28" s="449" t="n">
        <v>3</v>
      </c>
      <c r="M28" s="449" t="n">
        <v>45</v>
      </c>
      <c r="N28" s="449" t="n">
        <v>1</v>
      </c>
      <c r="P28" s="449" t="n">
        <v>4</v>
      </c>
      <c r="R28" s="449" t="n">
        <v>49</v>
      </c>
      <c r="T28" s="449" t="n">
        <v>5</v>
      </c>
      <c r="U28" s="449" t="n">
        <v>6</v>
      </c>
      <c r="V28" s="449" t="n">
        <v>7</v>
      </c>
      <c r="X28" s="447" t="n">
        <v>0</v>
      </c>
      <c r="AC28" s="449" t="n">
        <v>0</v>
      </c>
      <c r="AD28" s="449" t="n">
        <v>11</v>
      </c>
      <c r="AE28" s="448" t="n">
        <f aca="false">SUM(I28:AD28)</f>
        <v>346</v>
      </c>
    </row>
    <row r="29" s="275" customFormat="true" ht="16.5" hidden="false" customHeight="false" outlineLevel="0" collapsed="false">
      <c r="A29" s="11" t="n">
        <v>28</v>
      </c>
      <c r="B29" s="131" t="n">
        <v>23</v>
      </c>
      <c r="C29" s="328" t="n">
        <v>316</v>
      </c>
      <c r="D29" s="329" t="s">
        <v>740</v>
      </c>
      <c r="E29" s="17" t="s">
        <v>743</v>
      </c>
      <c r="F29" s="446" t="n">
        <v>1503</v>
      </c>
      <c r="G29" s="50" t="s">
        <v>517</v>
      </c>
      <c r="H29" s="37" t="n">
        <v>694</v>
      </c>
      <c r="I29" s="449" t="n">
        <v>56</v>
      </c>
      <c r="J29" s="449" t="n">
        <v>129</v>
      </c>
      <c r="K29" s="449" t="n">
        <v>31</v>
      </c>
      <c r="L29" s="449" t="n">
        <v>3</v>
      </c>
      <c r="M29" s="449" t="n">
        <v>41</v>
      </c>
      <c r="N29" s="449" t="n">
        <v>0</v>
      </c>
      <c r="P29" s="449" t="n">
        <v>2</v>
      </c>
      <c r="R29" s="449" t="n">
        <v>56</v>
      </c>
      <c r="T29" s="449" t="n">
        <v>2</v>
      </c>
      <c r="U29" s="449" t="n">
        <v>5</v>
      </c>
      <c r="V29" s="449" t="n">
        <v>1</v>
      </c>
      <c r="X29" s="447" t="n">
        <v>0</v>
      </c>
      <c r="AC29" s="449" t="n">
        <v>0</v>
      </c>
      <c r="AD29" s="449" t="n">
        <v>6</v>
      </c>
      <c r="AE29" s="448" t="n">
        <f aca="false">SUM(I29:AD29)</f>
        <v>332</v>
      </c>
    </row>
    <row r="30" s="275" customFormat="true" ht="16.5" hidden="false" customHeight="false" outlineLevel="0" collapsed="false">
      <c r="A30" s="11" t="n">
        <v>29</v>
      </c>
      <c r="B30" s="131" t="n">
        <v>23</v>
      </c>
      <c r="C30" s="328" t="n">
        <v>316</v>
      </c>
      <c r="D30" s="329" t="s">
        <v>740</v>
      </c>
      <c r="E30" s="17" t="s">
        <v>743</v>
      </c>
      <c r="F30" s="446" t="n">
        <v>1503</v>
      </c>
      <c r="G30" s="17" t="s">
        <v>521</v>
      </c>
      <c r="H30" s="37" t="n">
        <v>694</v>
      </c>
      <c r="I30" s="449" t="n">
        <v>46</v>
      </c>
      <c r="J30" s="449" t="n">
        <v>130</v>
      </c>
      <c r="K30" s="449" t="n">
        <v>31</v>
      </c>
      <c r="L30" s="449" t="n">
        <v>3</v>
      </c>
      <c r="M30" s="449" t="n">
        <v>46</v>
      </c>
      <c r="N30" s="449" t="n">
        <v>4</v>
      </c>
      <c r="P30" s="449" t="n">
        <v>1</v>
      </c>
      <c r="R30" s="449" t="n">
        <v>50</v>
      </c>
      <c r="T30" s="449" t="n">
        <v>2</v>
      </c>
      <c r="U30" s="449" t="n">
        <v>9</v>
      </c>
      <c r="V30" s="449" t="n">
        <v>7</v>
      </c>
      <c r="X30" s="447" t="n">
        <v>0</v>
      </c>
      <c r="AC30" s="449" t="n">
        <v>0</v>
      </c>
      <c r="AD30" s="449" t="n">
        <v>5</v>
      </c>
      <c r="AE30" s="448" t="n">
        <f aca="false">SUM(I30:AD30)</f>
        <v>334</v>
      </c>
    </row>
    <row r="31" s="275" customFormat="true" ht="16.5" hidden="false" customHeight="false" outlineLevel="0" collapsed="false">
      <c r="A31" s="11" t="n">
        <v>30</v>
      </c>
      <c r="B31" s="131" t="n">
        <v>23</v>
      </c>
      <c r="C31" s="328" t="n">
        <v>316</v>
      </c>
      <c r="D31" s="329" t="s">
        <v>740</v>
      </c>
      <c r="E31" s="17" t="s">
        <v>743</v>
      </c>
      <c r="F31" s="446" t="n">
        <v>1503</v>
      </c>
      <c r="G31" s="17" t="s">
        <v>522</v>
      </c>
      <c r="H31" s="37" t="n">
        <v>694</v>
      </c>
      <c r="I31" s="449" t="n">
        <v>41</v>
      </c>
      <c r="J31" s="449" t="n">
        <v>145</v>
      </c>
      <c r="K31" s="449" t="n">
        <v>34</v>
      </c>
      <c r="L31" s="449" t="n">
        <v>4</v>
      </c>
      <c r="M31" s="449" t="n">
        <v>40</v>
      </c>
      <c r="N31" s="449" t="n">
        <v>4</v>
      </c>
      <c r="P31" s="449" t="n">
        <v>3</v>
      </c>
      <c r="R31" s="449" t="n">
        <v>36</v>
      </c>
      <c r="T31" s="449" t="n">
        <v>5</v>
      </c>
      <c r="U31" s="449" t="n">
        <v>7</v>
      </c>
      <c r="V31" s="449" t="n">
        <v>10</v>
      </c>
      <c r="X31" s="447" t="n">
        <v>0</v>
      </c>
      <c r="AC31" s="449" t="n">
        <v>0</v>
      </c>
      <c r="AD31" s="449" t="n">
        <v>9</v>
      </c>
      <c r="AE31" s="448" t="n">
        <f aca="false">SUM(I31:AD31)</f>
        <v>338</v>
      </c>
    </row>
    <row r="32" s="275" customFormat="true" ht="16.5" hidden="false" customHeight="false" outlineLevel="0" collapsed="false">
      <c r="A32" s="11" t="n">
        <v>31</v>
      </c>
      <c r="B32" s="131" t="n">
        <v>23</v>
      </c>
      <c r="C32" s="328" t="n">
        <v>316</v>
      </c>
      <c r="D32" s="329" t="s">
        <v>740</v>
      </c>
      <c r="E32" s="17" t="s">
        <v>743</v>
      </c>
      <c r="F32" s="167" t="n">
        <v>1504</v>
      </c>
      <c r="G32" s="17" t="s">
        <v>33</v>
      </c>
      <c r="H32" s="37" t="n">
        <v>397</v>
      </c>
      <c r="I32" s="449" t="n">
        <v>53</v>
      </c>
      <c r="J32" s="449" t="n">
        <v>42</v>
      </c>
      <c r="K32" s="449" t="n">
        <v>15</v>
      </c>
      <c r="L32" s="449" t="n">
        <v>0</v>
      </c>
      <c r="M32" s="449" t="n">
        <v>32</v>
      </c>
      <c r="N32" s="449" t="n">
        <v>1</v>
      </c>
      <c r="P32" s="449" t="n">
        <v>2</v>
      </c>
      <c r="R32" s="449" t="n">
        <v>17</v>
      </c>
      <c r="T32" s="449" t="n">
        <v>0</v>
      </c>
      <c r="U32" s="449" t="n">
        <v>8</v>
      </c>
      <c r="V32" s="449" t="n">
        <v>0</v>
      </c>
      <c r="X32" s="447" t="n">
        <v>0</v>
      </c>
      <c r="AC32" s="449" t="n">
        <v>0</v>
      </c>
      <c r="AD32" s="449" t="n">
        <v>8</v>
      </c>
      <c r="AE32" s="448" t="n">
        <f aca="false">SUM(I32:AD32)</f>
        <v>178</v>
      </c>
    </row>
    <row r="33" s="275" customFormat="true" ht="16.5" hidden="false" customHeight="false" outlineLevel="0" collapsed="false">
      <c r="A33" s="11" t="n">
        <v>32</v>
      </c>
      <c r="B33" s="131" t="n">
        <v>23</v>
      </c>
      <c r="C33" s="328" t="n">
        <v>316</v>
      </c>
      <c r="D33" s="329" t="s">
        <v>740</v>
      </c>
      <c r="E33" s="17" t="s">
        <v>743</v>
      </c>
      <c r="F33" s="167" t="n">
        <v>1504</v>
      </c>
      <c r="G33" s="17" t="s">
        <v>34</v>
      </c>
      <c r="H33" s="37" t="n">
        <v>396</v>
      </c>
      <c r="I33" s="451" t="n">
        <v>63</v>
      </c>
      <c r="J33" s="451" t="n">
        <v>50</v>
      </c>
      <c r="K33" s="451" t="n">
        <v>15</v>
      </c>
      <c r="L33" s="451" t="n">
        <v>4</v>
      </c>
      <c r="M33" s="451" t="n">
        <v>32</v>
      </c>
      <c r="N33" s="451" t="n">
        <v>1</v>
      </c>
      <c r="P33" s="451" t="n">
        <v>2</v>
      </c>
      <c r="R33" s="451" t="n">
        <v>20</v>
      </c>
      <c r="T33" s="451" t="n">
        <v>0</v>
      </c>
      <c r="U33" s="451" t="n">
        <v>4</v>
      </c>
      <c r="V33" s="451" t="n">
        <v>5</v>
      </c>
      <c r="X33" s="447" t="n">
        <v>0</v>
      </c>
      <c r="AC33" s="451" t="n">
        <v>0</v>
      </c>
      <c r="AD33" s="451" t="n">
        <v>6</v>
      </c>
      <c r="AE33" s="448" t="n">
        <f aca="false">SUM(I33:AD33)</f>
        <v>202</v>
      </c>
    </row>
    <row r="34" s="275" customFormat="true" ht="16.5" hidden="false" customHeight="false" outlineLevel="0" collapsed="false">
      <c r="A34" s="11" t="n">
        <v>33</v>
      </c>
      <c r="B34" s="131" t="n">
        <v>23</v>
      </c>
      <c r="C34" s="328" t="n">
        <v>316</v>
      </c>
      <c r="D34" s="329" t="s">
        <v>740</v>
      </c>
      <c r="E34" s="17" t="s">
        <v>743</v>
      </c>
      <c r="F34" s="167" t="n">
        <v>1505</v>
      </c>
      <c r="G34" s="17" t="s">
        <v>33</v>
      </c>
      <c r="H34" s="37" t="n">
        <v>703</v>
      </c>
      <c r="I34" s="449" t="n">
        <v>55</v>
      </c>
      <c r="J34" s="449" t="n">
        <v>121</v>
      </c>
      <c r="K34" s="449" t="n">
        <v>33</v>
      </c>
      <c r="L34" s="449" t="n">
        <v>16</v>
      </c>
      <c r="M34" s="449" t="n">
        <v>63</v>
      </c>
      <c r="N34" s="449" t="n">
        <v>1</v>
      </c>
      <c r="P34" s="449" t="n">
        <v>1</v>
      </c>
      <c r="R34" s="449" t="n">
        <v>51</v>
      </c>
      <c r="T34" s="449" t="n">
        <v>0</v>
      </c>
      <c r="U34" s="449" t="n">
        <v>13</v>
      </c>
      <c r="V34" s="449" t="n">
        <v>9</v>
      </c>
      <c r="X34" s="447" t="n">
        <v>0</v>
      </c>
      <c r="AC34" s="449" t="n">
        <v>0</v>
      </c>
      <c r="AD34" s="449" t="n">
        <v>11</v>
      </c>
      <c r="AE34" s="448" t="n">
        <f aca="false">SUM(I34:AD34)</f>
        <v>374</v>
      </c>
    </row>
    <row r="35" s="275" customFormat="true" ht="16.5" hidden="false" customHeight="false" outlineLevel="0" collapsed="false">
      <c r="A35" s="11" t="n">
        <v>34</v>
      </c>
      <c r="B35" s="131" t="n">
        <v>23</v>
      </c>
      <c r="C35" s="328" t="n">
        <v>316</v>
      </c>
      <c r="D35" s="329" t="s">
        <v>740</v>
      </c>
      <c r="E35" s="17" t="s">
        <v>743</v>
      </c>
      <c r="F35" s="167" t="n">
        <v>1505</v>
      </c>
      <c r="G35" s="17" t="s">
        <v>34</v>
      </c>
      <c r="H35" s="37" t="n">
        <v>703</v>
      </c>
      <c r="I35" s="449" t="n">
        <v>63</v>
      </c>
      <c r="J35" s="449" t="n">
        <v>117</v>
      </c>
      <c r="K35" s="449" t="n">
        <v>30</v>
      </c>
      <c r="L35" s="449" t="n">
        <v>13</v>
      </c>
      <c r="M35" s="449" t="n">
        <v>63</v>
      </c>
      <c r="N35" s="449" t="n">
        <v>1</v>
      </c>
      <c r="P35" s="449" t="n">
        <v>2</v>
      </c>
      <c r="R35" s="449" t="n">
        <v>60</v>
      </c>
      <c r="T35" s="449" t="n">
        <v>2</v>
      </c>
      <c r="U35" s="449" t="n">
        <v>8</v>
      </c>
      <c r="V35" s="449" t="n">
        <v>6</v>
      </c>
      <c r="X35" s="447" t="n">
        <v>0</v>
      </c>
      <c r="AC35" s="449" t="n">
        <v>0</v>
      </c>
      <c r="AD35" s="449" t="n">
        <v>7</v>
      </c>
      <c r="AE35" s="448" t="n">
        <f aca="false">SUM(I35:AD35)</f>
        <v>372</v>
      </c>
    </row>
    <row r="36" s="275" customFormat="true" ht="16.5" hidden="false" customHeight="false" outlineLevel="0" collapsed="false">
      <c r="A36" s="11" t="n">
        <v>35</v>
      </c>
      <c r="B36" s="131" t="n">
        <v>23</v>
      </c>
      <c r="C36" s="328" t="n">
        <v>316</v>
      </c>
      <c r="D36" s="329" t="s">
        <v>740</v>
      </c>
      <c r="E36" s="17" t="s">
        <v>743</v>
      </c>
      <c r="F36" s="167" t="n">
        <v>1505</v>
      </c>
      <c r="G36" s="17" t="s">
        <v>35</v>
      </c>
      <c r="H36" s="37" t="n">
        <v>703</v>
      </c>
      <c r="I36" s="449" t="n">
        <v>53</v>
      </c>
      <c r="J36" s="449" t="n">
        <v>139</v>
      </c>
      <c r="K36" s="449" t="n">
        <v>31</v>
      </c>
      <c r="L36" s="449" t="n">
        <v>10</v>
      </c>
      <c r="M36" s="449" t="n">
        <v>67</v>
      </c>
      <c r="N36" s="449" t="n">
        <v>0</v>
      </c>
      <c r="P36" s="449" t="n">
        <v>5</v>
      </c>
      <c r="R36" s="449" t="n">
        <v>40</v>
      </c>
      <c r="T36" s="449" t="n">
        <v>2</v>
      </c>
      <c r="U36" s="449" t="n">
        <v>8</v>
      </c>
      <c r="V36" s="449" t="n">
        <v>8</v>
      </c>
      <c r="X36" s="447" t="n">
        <v>0</v>
      </c>
      <c r="AC36" s="449" t="n">
        <v>0</v>
      </c>
      <c r="AD36" s="449" t="n">
        <v>6</v>
      </c>
      <c r="AE36" s="448" t="n">
        <f aca="false">SUM(I36:AD36)</f>
        <v>369</v>
      </c>
    </row>
    <row r="37" s="275" customFormat="true" ht="16.5" hidden="false" customHeight="false" outlineLevel="0" collapsed="false">
      <c r="A37" s="11" t="n">
        <v>36</v>
      </c>
      <c r="B37" s="131" t="n">
        <v>23</v>
      </c>
      <c r="C37" s="328" t="n">
        <v>316</v>
      </c>
      <c r="D37" s="329" t="s">
        <v>740</v>
      </c>
      <c r="E37" s="17" t="s">
        <v>743</v>
      </c>
      <c r="F37" s="167" t="n">
        <v>1505</v>
      </c>
      <c r="G37" s="17" t="s">
        <v>137</v>
      </c>
      <c r="H37" s="37" t="n">
        <v>703</v>
      </c>
      <c r="I37" s="449" t="n">
        <v>44</v>
      </c>
      <c r="J37" s="449" t="n">
        <v>133</v>
      </c>
      <c r="K37" s="449" t="n">
        <v>32</v>
      </c>
      <c r="L37" s="449" t="n">
        <v>7</v>
      </c>
      <c r="M37" s="449" t="n">
        <v>57</v>
      </c>
      <c r="N37" s="449" t="n">
        <v>2</v>
      </c>
      <c r="P37" s="449" t="n">
        <v>2</v>
      </c>
      <c r="R37" s="449" t="n">
        <v>40</v>
      </c>
      <c r="T37" s="449" t="n">
        <v>2</v>
      </c>
      <c r="U37" s="449" t="n">
        <v>9</v>
      </c>
      <c r="V37" s="449" t="n">
        <v>7</v>
      </c>
      <c r="X37" s="447" t="n">
        <v>0</v>
      </c>
      <c r="AC37" s="449" t="n">
        <v>0</v>
      </c>
      <c r="AD37" s="449" t="n">
        <v>15</v>
      </c>
      <c r="AE37" s="448" t="n">
        <f aca="false">SUM(I37:AD37)</f>
        <v>350</v>
      </c>
    </row>
    <row r="38" s="275" customFormat="true" ht="16.5" hidden="false" customHeight="false" outlineLevel="0" collapsed="false">
      <c r="A38" s="11" t="n">
        <v>37</v>
      </c>
      <c r="B38" s="131" t="n">
        <v>23</v>
      </c>
      <c r="C38" s="328" t="n">
        <v>316</v>
      </c>
      <c r="D38" s="329" t="s">
        <v>740</v>
      </c>
      <c r="E38" s="17" t="s">
        <v>743</v>
      </c>
      <c r="F38" s="167" t="n">
        <v>1505</v>
      </c>
      <c r="G38" s="17" t="s">
        <v>138</v>
      </c>
      <c r="H38" s="37" t="n">
        <v>702</v>
      </c>
      <c r="I38" s="449" t="n">
        <v>47</v>
      </c>
      <c r="J38" s="449" t="n">
        <v>122</v>
      </c>
      <c r="K38" s="449" t="n">
        <v>51</v>
      </c>
      <c r="L38" s="449" t="n">
        <v>3</v>
      </c>
      <c r="M38" s="449" t="n">
        <v>50</v>
      </c>
      <c r="N38" s="449" t="n">
        <v>2</v>
      </c>
      <c r="P38" s="449" t="n">
        <v>2</v>
      </c>
      <c r="R38" s="449" t="n">
        <v>53</v>
      </c>
      <c r="T38" s="449" t="n">
        <v>1</v>
      </c>
      <c r="U38" s="449" t="n">
        <v>10</v>
      </c>
      <c r="V38" s="449" t="n">
        <v>8</v>
      </c>
      <c r="X38" s="447" t="n">
        <v>0</v>
      </c>
      <c r="AC38" s="449" t="n">
        <v>0</v>
      </c>
      <c r="AD38" s="449" t="n">
        <v>6</v>
      </c>
      <c r="AE38" s="448" t="n">
        <f aca="false">SUM(I38:AD38)</f>
        <v>355</v>
      </c>
    </row>
    <row r="39" s="275" customFormat="true" ht="16.5" hidden="false" customHeight="false" outlineLevel="0" collapsed="false">
      <c r="A39" s="11" t="n">
        <v>38</v>
      </c>
      <c r="B39" s="131" t="n">
        <v>23</v>
      </c>
      <c r="C39" s="328" t="n">
        <v>316</v>
      </c>
      <c r="D39" s="329" t="s">
        <v>740</v>
      </c>
      <c r="E39" s="17" t="s">
        <v>743</v>
      </c>
      <c r="F39" s="167" t="n">
        <v>1506</v>
      </c>
      <c r="G39" s="17" t="s">
        <v>33</v>
      </c>
      <c r="H39" s="37" t="n">
        <v>703</v>
      </c>
      <c r="I39" s="449" t="n">
        <v>70</v>
      </c>
      <c r="J39" s="449" t="n">
        <v>143</v>
      </c>
      <c r="K39" s="449" t="n">
        <v>23</v>
      </c>
      <c r="L39" s="449" t="n">
        <v>5</v>
      </c>
      <c r="M39" s="449" t="n">
        <v>72</v>
      </c>
      <c r="N39" s="449" t="n">
        <v>3</v>
      </c>
      <c r="P39" s="449" t="n">
        <v>3</v>
      </c>
      <c r="R39" s="449" t="n">
        <v>41</v>
      </c>
      <c r="T39" s="449" t="n">
        <v>3</v>
      </c>
      <c r="U39" s="449" t="n">
        <v>6</v>
      </c>
      <c r="V39" s="449" t="n">
        <v>4</v>
      </c>
      <c r="X39" s="447" t="n">
        <v>0</v>
      </c>
      <c r="AC39" s="449" t="n">
        <v>0</v>
      </c>
      <c r="AD39" s="449" t="n">
        <v>11</v>
      </c>
      <c r="AE39" s="448" t="n">
        <f aca="false">SUM(I39:AD39)</f>
        <v>384</v>
      </c>
    </row>
    <row r="40" s="275" customFormat="true" ht="16.5" hidden="false" customHeight="false" outlineLevel="0" collapsed="false">
      <c r="A40" s="11" t="n">
        <v>39</v>
      </c>
      <c r="B40" s="131" t="n">
        <v>23</v>
      </c>
      <c r="C40" s="328" t="n">
        <v>316</v>
      </c>
      <c r="D40" s="329" t="s">
        <v>740</v>
      </c>
      <c r="E40" s="17" t="s">
        <v>743</v>
      </c>
      <c r="F40" s="167" t="n">
        <v>1506</v>
      </c>
      <c r="G40" s="17" t="s">
        <v>34</v>
      </c>
      <c r="H40" s="37" t="n">
        <v>702</v>
      </c>
      <c r="I40" s="449" t="n">
        <v>73</v>
      </c>
      <c r="J40" s="449" t="n">
        <v>119</v>
      </c>
      <c r="K40" s="449" t="n">
        <v>37</v>
      </c>
      <c r="L40" s="449" t="n">
        <v>4</v>
      </c>
      <c r="M40" s="449" t="n">
        <v>64</v>
      </c>
      <c r="N40" s="449" t="n">
        <v>1</v>
      </c>
      <c r="P40" s="449" t="n">
        <v>1</v>
      </c>
      <c r="R40" s="449" t="n">
        <v>55</v>
      </c>
      <c r="T40" s="449" t="n">
        <v>0</v>
      </c>
      <c r="U40" s="449" t="n">
        <v>10</v>
      </c>
      <c r="V40" s="449" t="n">
        <v>6</v>
      </c>
      <c r="X40" s="447" t="n">
        <v>0</v>
      </c>
      <c r="AC40" s="449" t="n">
        <v>0</v>
      </c>
      <c r="AD40" s="449" t="n">
        <v>8</v>
      </c>
      <c r="AE40" s="448" t="n">
        <f aca="false">SUM(I40:AD40)</f>
        <v>378</v>
      </c>
    </row>
    <row r="41" s="275" customFormat="true" ht="16.5" hidden="false" customHeight="false" outlineLevel="0" collapsed="false">
      <c r="A41" s="11" t="n">
        <v>40</v>
      </c>
      <c r="B41" s="131" t="n">
        <v>23</v>
      </c>
      <c r="C41" s="328" t="n">
        <v>316</v>
      </c>
      <c r="D41" s="329" t="s">
        <v>740</v>
      </c>
      <c r="E41" s="17" t="s">
        <v>743</v>
      </c>
      <c r="F41" s="167" t="n">
        <v>1506</v>
      </c>
      <c r="G41" s="17" t="s">
        <v>35</v>
      </c>
      <c r="H41" s="37" t="n">
        <v>702</v>
      </c>
      <c r="I41" s="449" t="n">
        <v>66</v>
      </c>
      <c r="J41" s="449" t="n">
        <v>150</v>
      </c>
      <c r="K41" s="449" t="n">
        <v>22</v>
      </c>
      <c r="L41" s="449" t="n">
        <v>6</v>
      </c>
      <c r="M41" s="449" t="n">
        <v>68</v>
      </c>
      <c r="N41" s="449" t="n">
        <v>1</v>
      </c>
      <c r="P41" s="449" t="n">
        <v>0</v>
      </c>
      <c r="R41" s="449" t="n">
        <v>32</v>
      </c>
      <c r="T41" s="449" t="n">
        <v>2</v>
      </c>
      <c r="U41" s="449" t="n">
        <v>8</v>
      </c>
      <c r="V41" s="449" t="n">
        <v>6</v>
      </c>
      <c r="X41" s="447" t="n">
        <v>0</v>
      </c>
      <c r="AC41" s="449" t="n">
        <v>1</v>
      </c>
      <c r="AD41" s="449" t="n">
        <v>10</v>
      </c>
      <c r="AE41" s="448" t="n">
        <f aca="false">SUM(I41:AD41)</f>
        <v>372</v>
      </c>
    </row>
    <row r="42" s="275" customFormat="true" ht="16.5" hidden="false" customHeight="false" outlineLevel="0" collapsed="false">
      <c r="A42" s="11" t="n">
        <v>41</v>
      </c>
      <c r="B42" s="131" t="n">
        <v>23</v>
      </c>
      <c r="C42" s="328" t="n">
        <v>316</v>
      </c>
      <c r="D42" s="329" t="s">
        <v>740</v>
      </c>
      <c r="E42" s="17" t="s">
        <v>743</v>
      </c>
      <c r="F42" s="167" t="n">
        <v>1506</v>
      </c>
      <c r="G42" s="17" t="s">
        <v>36</v>
      </c>
      <c r="H42" s="37"/>
      <c r="I42" s="449" t="n">
        <v>3</v>
      </c>
      <c r="J42" s="449" t="n">
        <v>6</v>
      </c>
      <c r="K42" s="449" t="n">
        <v>0</v>
      </c>
      <c r="L42" s="449" t="n">
        <v>1</v>
      </c>
      <c r="M42" s="449" t="n">
        <v>4</v>
      </c>
      <c r="N42" s="449" t="n">
        <v>0</v>
      </c>
      <c r="P42" s="449" t="n">
        <v>0</v>
      </c>
      <c r="R42" s="449" t="n">
        <v>6</v>
      </c>
      <c r="T42" s="449" t="n">
        <v>0</v>
      </c>
      <c r="U42" s="449" t="n">
        <v>3</v>
      </c>
      <c r="V42" s="449" t="n">
        <v>0</v>
      </c>
      <c r="X42" s="447" t="n">
        <v>0</v>
      </c>
      <c r="AC42" s="449" t="n">
        <v>0</v>
      </c>
      <c r="AD42" s="449" t="n">
        <v>1</v>
      </c>
      <c r="AE42" s="448" t="n">
        <f aca="false">SUM(I42:AD42)</f>
        <v>24</v>
      </c>
    </row>
    <row r="43" s="275" customFormat="true" ht="16.5" hidden="false" customHeight="false" outlineLevel="0" collapsed="false">
      <c r="A43" s="11" t="n">
        <v>42</v>
      </c>
      <c r="B43" s="131" t="n">
        <v>23</v>
      </c>
      <c r="C43" s="328" t="n">
        <v>316</v>
      </c>
      <c r="D43" s="329" t="s">
        <v>740</v>
      </c>
      <c r="E43" s="17" t="s">
        <v>743</v>
      </c>
      <c r="F43" s="452" t="n">
        <v>1507</v>
      </c>
      <c r="G43" s="442" t="s">
        <v>33</v>
      </c>
      <c r="H43" s="37" t="n">
        <v>729</v>
      </c>
      <c r="I43" s="449" t="n">
        <v>95</v>
      </c>
      <c r="J43" s="449" t="n">
        <v>158</v>
      </c>
      <c r="K43" s="449" t="n">
        <v>22</v>
      </c>
      <c r="L43" s="449" t="n">
        <v>5</v>
      </c>
      <c r="M43" s="449" t="n">
        <v>64</v>
      </c>
      <c r="N43" s="449" t="n">
        <v>0</v>
      </c>
      <c r="P43" s="449" t="n">
        <v>3</v>
      </c>
      <c r="R43" s="449" t="n">
        <v>31</v>
      </c>
      <c r="T43" s="449" t="n">
        <v>1</v>
      </c>
      <c r="U43" s="449" t="n">
        <v>12</v>
      </c>
      <c r="V43" s="449" t="n">
        <v>3</v>
      </c>
      <c r="X43" s="447" t="n">
        <v>0</v>
      </c>
      <c r="AC43" s="449" t="n">
        <v>0</v>
      </c>
      <c r="AD43" s="449" t="n">
        <v>5</v>
      </c>
      <c r="AE43" s="448" t="n">
        <f aca="false">SUM(I43:AD43)</f>
        <v>399</v>
      </c>
    </row>
    <row r="44" s="275" customFormat="true" ht="16.5" hidden="false" customHeight="false" outlineLevel="0" collapsed="false">
      <c r="A44" s="11" t="n">
        <v>43</v>
      </c>
      <c r="B44" s="131" t="n">
        <v>23</v>
      </c>
      <c r="C44" s="328" t="n">
        <v>316</v>
      </c>
      <c r="D44" s="329" t="s">
        <v>740</v>
      </c>
      <c r="E44" s="17" t="s">
        <v>743</v>
      </c>
      <c r="F44" s="452" t="n">
        <v>1507</v>
      </c>
      <c r="G44" s="442" t="s">
        <v>34</v>
      </c>
      <c r="H44" s="37" t="n">
        <v>728</v>
      </c>
      <c r="I44" s="449" t="n">
        <v>64</v>
      </c>
      <c r="J44" s="449" t="n">
        <v>127</v>
      </c>
      <c r="K44" s="449" t="n">
        <v>41</v>
      </c>
      <c r="L44" s="449" t="n">
        <v>7</v>
      </c>
      <c r="M44" s="449" t="n">
        <v>75</v>
      </c>
      <c r="N44" s="449" t="n">
        <v>1</v>
      </c>
      <c r="P44" s="449" t="n">
        <v>2</v>
      </c>
      <c r="R44" s="449" t="n">
        <v>36</v>
      </c>
      <c r="T44" s="449" t="n">
        <v>4</v>
      </c>
      <c r="U44" s="449" t="n">
        <v>10</v>
      </c>
      <c r="V44" s="449" t="n">
        <v>6</v>
      </c>
      <c r="X44" s="447" t="n">
        <v>0</v>
      </c>
      <c r="AC44" s="449" t="n">
        <v>2</v>
      </c>
      <c r="AD44" s="449" t="n">
        <v>6</v>
      </c>
      <c r="AE44" s="448" t="n">
        <f aca="false">SUM(I44:AD44)</f>
        <v>381</v>
      </c>
    </row>
    <row r="45" s="275" customFormat="true" ht="16.5" hidden="false" customHeight="false" outlineLevel="0" collapsed="false">
      <c r="A45" s="11" t="n">
        <v>44</v>
      </c>
      <c r="B45" s="131" t="n">
        <v>23</v>
      </c>
      <c r="C45" s="328" t="n">
        <v>316</v>
      </c>
      <c r="D45" s="329" t="s">
        <v>740</v>
      </c>
      <c r="E45" s="17" t="s">
        <v>744</v>
      </c>
      <c r="F45" s="452" t="n">
        <v>1508</v>
      </c>
      <c r="G45" s="50" t="s">
        <v>33</v>
      </c>
      <c r="H45" s="76" t="n">
        <v>748</v>
      </c>
      <c r="I45" s="449" t="n">
        <v>73</v>
      </c>
      <c r="J45" s="449" t="n">
        <v>241</v>
      </c>
      <c r="K45" s="449" t="n">
        <v>98</v>
      </c>
      <c r="L45" s="449" t="n">
        <v>47</v>
      </c>
      <c r="M45" s="449" t="n">
        <v>38</v>
      </c>
      <c r="N45" s="449" t="n">
        <v>0</v>
      </c>
      <c r="P45" s="449" t="n">
        <v>5</v>
      </c>
      <c r="R45" s="449" t="n">
        <v>41</v>
      </c>
      <c r="T45" s="449" t="n">
        <v>1</v>
      </c>
      <c r="U45" s="449" t="n">
        <v>11</v>
      </c>
      <c r="V45" s="449" t="n">
        <v>3</v>
      </c>
      <c r="X45" s="447" t="n">
        <v>0</v>
      </c>
      <c r="AC45" s="449" t="n">
        <v>0</v>
      </c>
      <c r="AD45" s="449" t="n">
        <v>13</v>
      </c>
      <c r="AE45" s="448" t="n">
        <f aca="false">SUM(I45:AD45)</f>
        <v>571</v>
      </c>
    </row>
    <row r="46" s="275" customFormat="true" ht="16.5" hidden="false" customHeight="false" outlineLevel="0" collapsed="false">
      <c r="A46" s="11" t="n">
        <v>45</v>
      </c>
      <c r="B46" s="131" t="n">
        <v>23</v>
      </c>
      <c r="C46" s="328" t="n">
        <v>316</v>
      </c>
      <c r="D46" s="329" t="s">
        <v>740</v>
      </c>
      <c r="E46" s="17" t="s">
        <v>745</v>
      </c>
      <c r="F46" s="452" t="n">
        <v>1509</v>
      </c>
      <c r="G46" s="50" t="s">
        <v>33</v>
      </c>
      <c r="H46" s="76" t="n">
        <v>638</v>
      </c>
      <c r="I46" s="449" t="n">
        <v>63</v>
      </c>
      <c r="J46" s="449" t="n">
        <v>114</v>
      </c>
      <c r="K46" s="449" t="n">
        <v>10</v>
      </c>
      <c r="L46" s="449" t="n">
        <v>5</v>
      </c>
      <c r="M46" s="449" t="n">
        <v>49</v>
      </c>
      <c r="N46" s="449" t="n">
        <v>0</v>
      </c>
      <c r="P46" s="449" t="n">
        <v>2</v>
      </c>
      <c r="R46" s="449" t="n">
        <v>25</v>
      </c>
      <c r="T46" s="449" t="n">
        <v>2</v>
      </c>
      <c r="U46" s="449" t="n">
        <v>6</v>
      </c>
      <c r="V46" s="449" t="n">
        <v>4</v>
      </c>
      <c r="X46" s="447" t="n">
        <v>0</v>
      </c>
      <c r="AC46" s="449" t="n">
        <v>0</v>
      </c>
      <c r="AD46" s="449" t="n">
        <v>13</v>
      </c>
      <c r="AE46" s="448" t="n">
        <f aca="false">SUM(I46:AD46)</f>
        <v>293</v>
      </c>
    </row>
    <row r="47" s="275" customFormat="true" ht="16.5" hidden="false" customHeight="false" outlineLevel="0" collapsed="false">
      <c r="A47" s="11" t="n">
        <v>46</v>
      </c>
      <c r="B47" s="131" t="n">
        <v>23</v>
      </c>
      <c r="C47" s="328" t="n">
        <v>316</v>
      </c>
      <c r="D47" s="329" t="s">
        <v>740</v>
      </c>
      <c r="E47" s="17" t="s">
        <v>745</v>
      </c>
      <c r="F47" s="452" t="n">
        <v>1509</v>
      </c>
      <c r="G47" s="442" t="s">
        <v>34</v>
      </c>
      <c r="H47" s="76" t="n">
        <v>637</v>
      </c>
      <c r="I47" s="449" t="n">
        <v>51</v>
      </c>
      <c r="J47" s="449" t="n">
        <v>96</v>
      </c>
      <c r="K47" s="449" t="n">
        <v>15</v>
      </c>
      <c r="L47" s="449" t="n">
        <v>7</v>
      </c>
      <c r="M47" s="449" t="n">
        <v>66</v>
      </c>
      <c r="N47" s="449" t="n">
        <v>0</v>
      </c>
      <c r="P47" s="449" t="n">
        <v>0</v>
      </c>
      <c r="R47" s="449" t="n">
        <v>39</v>
      </c>
      <c r="T47" s="449" t="n">
        <v>1</v>
      </c>
      <c r="U47" s="449" t="n">
        <v>9</v>
      </c>
      <c r="V47" s="449" t="n">
        <v>7</v>
      </c>
      <c r="X47" s="447" t="n">
        <v>0</v>
      </c>
      <c r="AC47" s="449" t="n">
        <v>0</v>
      </c>
      <c r="AD47" s="449" t="n">
        <v>19</v>
      </c>
      <c r="AE47" s="448" t="n">
        <f aca="false">SUM(I47:AD47)</f>
        <v>310</v>
      </c>
    </row>
    <row r="48" s="275" customFormat="true" ht="16.5" hidden="false" customHeight="false" outlineLevel="0" collapsed="false">
      <c r="A48" s="11" t="n">
        <v>47</v>
      </c>
      <c r="B48" s="131" t="n">
        <v>23</v>
      </c>
      <c r="C48" s="328" t="n">
        <v>316</v>
      </c>
      <c r="D48" s="329" t="s">
        <v>740</v>
      </c>
      <c r="E48" s="17" t="s">
        <v>745</v>
      </c>
      <c r="F48" s="452" t="n">
        <v>1509</v>
      </c>
      <c r="G48" s="442" t="s">
        <v>35</v>
      </c>
      <c r="H48" s="82" t="n">
        <v>637</v>
      </c>
      <c r="I48" s="449" t="n">
        <v>44</v>
      </c>
      <c r="J48" s="449" t="n">
        <v>131</v>
      </c>
      <c r="K48" s="449" t="n">
        <v>20</v>
      </c>
      <c r="L48" s="449" t="n">
        <v>9</v>
      </c>
      <c r="M48" s="449" t="n">
        <v>54</v>
      </c>
      <c r="N48" s="449" t="n">
        <v>0</v>
      </c>
      <c r="P48" s="449" t="n">
        <v>2</v>
      </c>
      <c r="R48" s="449" t="n">
        <v>24</v>
      </c>
      <c r="T48" s="449" t="n">
        <v>5</v>
      </c>
      <c r="U48" s="449" t="n">
        <v>6</v>
      </c>
      <c r="V48" s="449" t="n">
        <v>10</v>
      </c>
      <c r="X48" s="447" t="n">
        <v>0</v>
      </c>
      <c r="AC48" s="449" t="n">
        <v>0</v>
      </c>
      <c r="AD48" s="449" t="n">
        <v>18</v>
      </c>
      <c r="AE48" s="448" t="n">
        <f aca="false">SUM(I48:AD48)</f>
        <v>323</v>
      </c>
    </row>
    <row r="49" s="275" customFormat="true" ht="16.5" hidden="false" customHeight="false" outlineLevel="0" collapsed="false">
      <c r="A49" s="11" t="n">
        <v>48</v>
      </c>
      <c r="B49" s="131" t="n">
        <v>23</v>
      </c>
      <c r="C49" s="328" t="n">
        <v>316</v>
      </c>
      <c r="D49" s="329" t="s">
        <v>740</v>
      </c>
      <c r="E49" s="17" t="s">
        <v>743</v>
      </c>
      <c r="F49" s="452" t="n">
        <v>1510</v>
      </c>
      <c r="G49" s="442" t="s">
        <v>33</v>
      </c>
      <c r="H49" s="76" t="n">
        <v>657</v>
      </c>
      <c r="I49" s="449" t="n">
        <v>82</v>
      </c>
      <c r="J49" s="449" t="n">
        <v>71</v>
      </c>
      <c r="K49" s="449" t="n">
        <v>41</v>
      </c>
      <c r="L49" s="449" t="n">
        <v>4</v>
      </c>
      <c r="M49" s="449" t="n">
        <v>65</v>
      </c>
      <c r="N49" s="449" t="n">
        <v>2</v>
      </c>
      <c r="P49" s="449" t="n">
        <v>1</v>
      </c>
      <c r="R49" s="449" t="n">
        <v>74</v>
      </c>
      <c r="T49" s="449" t="n">
        <v>2</v>
      </c>
      <c r="U49" s="449" t="n">
        <v>10</v>
      </c>
      <c r="V49" s="449" t="n">
        <v>1</v>
      </c>
      <c r="X49" s="447" t="n">
        <v>0</v>
      </c>
      <c r="AC49" s="449" t="n">
        <v>0</v>
      </c>
      <c r="AD49" s="449" t="n">
        <v>8</v>
      </c>
      <c r="AE49" s="448" t="n">
        <f aca="false">SUM(I49:AD49)</f>
        <v>361</v>
      </c>
    </row>
    <row r="50" s="275" customFormat="true" ht="16.5" hidden="false" customHeight="false" outlineLevel="0" collapsed="false">
      <c r="A50" s="11" t="n">
        <v>49</v>
      </c>
      <c r="B50" s="131" t="n">
        <v>23</v>
      </c>
      <c r="C50" s="328" t="n">
        <v>316</v>
      </c>
      <c r="D50" s="329" t="s">
        <v>740</v>
      </c>
      <c r="E50" s="17" t="s">
        <v>743</v>
      </c>
      <c r="F50" s="452" t="n">
        <v>1510</v>
      </c>
      <c r="G50" s="442" t="s">
        <v>34</v>
      </c>
      <c r="H50" s="76" t="n">
        <v>657</v>
      </c>
      <c r="I50" s="344" t="n">
        <v>76</v>
      </c>
      <c r="J50" s="344" t="n">
        <v>87</v>
      </c>
      <c r="K50" s="344" t="n">
        <v>45</v>
      </c>
      <c r="L50" s="344" t="n">
        <v>6</v>
      </c>
      <c r="M50" s="344" t="n">
        <v>72</v>
      </c>
      <c r="N50" s="344" t="n">
        <v>5</v>
      </c>
      <c r="P50" s="344" t="n">
        <v>1</v>
      </c>
      <c r="R50" s="344" t="n">
        <v>57</v>
      </c>
      <c r="T50" s="344" t="n">
        <v>3</v>
      </c>
      <c r="U50" s="344" t="n">
        <v>6</v>
      </c>
      <c r="V50" s="344" t="n">
        <v>1</v>
      </c>
      <c r="X50" s="447" t="n">
        <v>0</v>
      </c>
      <c r="AC50" s="344" t="n">
        <v>0</v>
      </c>
      <c r="AD50" s="344" t="n">
        <v>9</v>
      </c>
      <c r="AE50" s="453" t="n">
        <f aca="false">SUM(I50:AD50)</f>
        <v>368</v>
      </c>
    </row>
    <row r="51" s="275" customFormat="true" ht="17.25" hidden="false" customHeight="false" outlineLevel="0" collapsed="false">
      <c r="A51" s="11" t="n">
        <v>50</v>
      </c>
      <c r="B51" s="131" t="n">
        <v>23</v>
      </c>
      <c r="C51" s="328" t="n">
        <v>316</v>
      </c>
      <c r="D51" s="329" t="s">
        <v>740</v>
      </c>
      <c r="E51" s="17" t="s">
        <v>743</v>
      </c>
      <c r="F51" s="452" t="n">
        <v>1510</v>
      </c>
      <c r="G51" s="442" t="s">
        <v>35</v>
      </c>
      <c r="H51" s="82" t="n">
        <v>657</v>
      </c>
      <c r="I51" s="344" t="n">
        <v>64</v>
      </c>
      <c r="J51" s="344" t="n">
        <v>80</v>
      </c>
      <c r="K51" s="344" t="n">
        <v>48</v>
      </c>
      <c r="L51" s="344" t="n">
        <v>5</v>
      </c>
      <c r="M51" s="344" t="n">
        <v>63</v>
      </c>
      <c r="N51" s="344" t="n">
        <v>2</v>
      </c>
      <c r="P51" s="344" t="n">
        <v>4</v>
      </c>
      <c r="R51" s="344" t="n">
        <v>46</v>
      </c>
      <c r="T51" s="344" t="n">
        <v>1</v>
      </c>
      <c r="U51" s="344" t="n">
        <v>7</v>
      </c>
      <c r="V51" s="344" t="n">
        <v>3</v>
      </c>
      <c r="X51" s="447" t="n">
        <v>0</v>
      </c>
      <c r="AC51" s="344" t="n">
        <v>1</v>
      </c>
      <c r="AD51" s="344" t="n">
        <v>10</v>
      </c>
      <c r="AE51" s="454" t="n">
        <f aca="false">SUM(I51:AD51)</f>
        <v>334</v>
      </c>
    </row>
    <row r="52" s="275" customFormat="true" ht="16.5" hidden="false" customHeight="false" outlineLevel="0" collapsed="false">
      <c r="A52" s="11" t="n">
        <v>51</v>
      </c>
      <c r="B52" s="131" t="n">
        <v>23</v>
      </c>
      <c r="C52" s="328" t="n">
        <v>316</v>
      </c>
      <c r="D52" s="329" t="s">
        <v>740</v>
      </c>
      <c r="E52" s="17" t="s">
        <v>743</v>
      </c>
      <c r="F52" s="452" t="n">
        <v>1510</v>
      </c>
      <c r="G52" s="442" t="s">
        <v>137</v>
      </c>
      <c r="H52" s="82" t="n">
        <v>656</v>
      </c>
      <c r="I52" s="455" t="n">
        <v>75</v>
      </c>
      <c r="J52" s="455" t="n">
        <v>90</v>
      </c>
      <c r="K52" s="455" t="n">
        <v>40</v>
      </c>
      <c r="L52" s="455" t="n">
        <v>5</v>
      </c>
      <c r="M52" s="455" t="n">
        <v>68</v>
      </c>
      <c r="N52" s="455" t="n">
        <v>0</v>
      </c>
      <c r="P52" s="455" t="n">
        <v>1</v>
      </c>
      <c r="R52" s="455" t="n">
        <v>47</v>
      </c>
      <c r="T52" s="455" t="n">
        <v>3</v>
      </c>
      <c r="U52" s="455" t="n">
        <v>9</v>
      </c>
      <c r="V52" s="455" t="n">
        <v>5</v>
      </c>
      <c r="X52" s="447" t="n">
        <v>0</v>
      </c>
      <c r="AC52" s="455" t="n">
        <v>0</v>
      </c>
      <c r="AD52" s="455" t="n">
        <v>9</v>
      </c>
      <c r="AE52" s="453" t="n">
        <f aca="false">SUM(I52:AD52)</f>
        <v>352</v>
      </c>
    </row>
    <row r="53" s="1" customFormat="true" ht="16.5" hidden="false" customHeight="false" outlineLevel="0" collapsed="false">
      <c r="C53" s="456" t="s">
        <v>65</v>
      </c>
      <c r="D53" s="35" t="s">
        <v>746</v>
      </c>
      <c r="E53" s="35"/>
      <c r="F53" s="18"/>
      <c r="G53" s="18"/>
      <c r="H53" s="20" t="n">
        <f aca="false">SUM(H2:H52)</f>
        <v>32893</v>
      </c>
      <c r="I53" s="64" t="n">
        <f aca="false">SUM(I2:I52)</f>
        <v>3064</v>
      </c>
      <c r="J53" s="64" t="n">
        <f aca="false">SUM(J2:J52)</f>
        <v>7349</v>
      </c>
      <c r="K53" s="64" t="n">
        <f aca="false">SUM(K2:K52)</f>
        <v>2217</v>
      </c>
      <c r="L53" s="64" t="n">
        <f aca="false">SUM(L2:L52)</f>
        <v>484</v>
      </c>
      <c r="M53" s="64" t="n">
        <f aca="false">SUM(M2:M52)</f>
        <v>2197</v>
      </c>
      <c r="N53" s="64" t="n">
        <f aca="false">SUM(N2:N52)</f>
        <v>56</v>
      </c>
      <c r="P53" s="64" t="n">
        <f aca="false">SUM(P2:P52)</f>
        <v>97</v>
      </c>
      <c r="R53" s="64" t="n">
        <f aca="false">SUM(R2:R52)</f>
        <v>1806</v>
      </c>
      <c r="T53" s="64" t="n">
        <f aca="false">SUM(T2:T52)</f>
        <v>156</v>
      </c>
      <c r="U53" s="64" t="n">
        <f aca="false">SUM(U2:U52)</f>
        <v>540</v>
      </c>
      <c r="V53" s="64" t="n">
        <f aca="false">SUM(V2:V52)</f>
        <v>333</v>
      </c>
      <c r="X53" s="447" t="n">
        <f aca="false">SUM(X2:X52)</f>
        <v>0</v>
      </c>
      <c r="AC53" s="64" t="n">
        <f aca="false">SUM(AC2:AC52)</f>
        <v>5</v>
      </c>
      <c r="AD53" s="64" t="n">
        <f aca="false">SUM(AD2:AD52)</f>
        <v>520</v>
      </c>
      <c r="AE53" s="64" t="n">
        <f aca="false">SUM(AE2:AE52)</f>
        <v>18824</v>
      </c>
    </row>
    <row r="54" s="1" customFormat="true" ht="16.5" hidden="false" customHeight="false" outlineLevel="0" collapsed="false">
      <c r="D54" s="2"/>
      <c r="F54" s="3"/>
      <c r="G54" s="3"/>
      <c r="U54" s="1" t="n">
        <f aca="false">U53/2</f>
        <v>270</v>
      </c>
      <c r="V54" s="1" t="n">
        <f aca="false">V53/2</f>
        <v>166.5</v>
      </c>
    </row>
    <row r="55" s="1" customFormat="true" ht="16.5" hidden="false" customHeight="true" outlineLevel="0" collapsed="false">
      <c r="C55" s="456" t="s">
        <v>67</v>
      </c>
      <c r="D55" s="32" t="s">
        <v>68</v>
      </c>
      <c r="E55" s="32"/>
      <c r="F55" s="32"/>
      <c r="G55" s="32"/>
      <c r="H55" s="193" t="s">
        <v>8</v>
      </c>
      <c r="I55" s="192" t="s">
        <v>9</v>
      </c>
      <c r="J55" s="192" t="s">
        <v>10</v>
      </c>
      <c r="K55" s="192" t="s">
        <v>11</v>
      </c>
      <c r="L55" s="192" t="s">
        <v>12</v>
      </c>
      <c r="M55" s="192" t="s">
        <v>13</v>
      </c>
      <c r="N55" s="192" t="s">
        <v>14</v>
      </c>
      <c r="O55" s="192" t="s">
        <v>15</v>
      </c>
      <c r="P55" s="192" t="s">
        <v>16</v>
      </c>
      <c r="Q55" s="192" t="s">
        <v>17</v>
      </c>
      <c r="R55" s="327" t="s">
        <v>18</v>
      </c>
      <c r="S55" s="192" t="s">
        <v>19</v>
      </c>
      <c r="T55" s="192" t="s">
        <v>20</v>
      </c>
      <c r="U55" s="192" t="s">
        <v>24</v>
      </c>
      <c r="V55" s="192" t="s">
        <v>25</v>
      </c>
      <c r="W55" s="192" t="s">
        <v>26</v>
      </c>
      <c r="X55" s="192" t="s">
        <v>27</v>
      </c>
      <c r="Y55" s="192" t="s">
        <v>28</v>
      </c>
      <c r="Z55" s="327" t="s">
        <v>29</v>
      </c>
      <c r="AA55" s="327" t="s">
        <v>30</v>
      </c>
      <c r="AB55" s="327" t="s">
        <v>31</v>
      </c>
    </row>
    <row r="56" s="1" customFormat="true" ht="16.5" hidden="false" customHeight="false" outlineLevel="0" collapsed="false">
      <c r="D56" s="32"/>
      <c r="E56" s="32"/>
      <c r="F56" s="32"/>
      <c r="G56" s="32"/>
      <c r="H56" s="18" t="n">
        <v>32416</v>
      </c>
      <c r="I56" s="18" t="n">
        <f aca="false">I53+270</f>
        <v>3334</v>
      </c>
      <c r="J56" s="18" t="n">
        <f aca="false">J53+167</f>
        <v>7516</v>
      </c>
      <c r="K56" s="18" t="n">
        <f aca="false">K53+270</f>
        <v>2487</v>
      </c>
      <c r="L56" s="18" t="n">
        <f aca="false">L53+166</f>
        <v>650</v>
      </c>
      <c r="M56" s="18" t="n">
        <f aca="false">M53</f>
        <v>2197</v>
      </c>
      <c r="N56" s="18" t="n">
        <f aca="false">N53</f>
        <v>56</v>
      </c>
      <c r="O56" s="18" t="n">
        <f aca="false">O53</f>
        <v>0</v>
      </c>
      <c r="P56" s="18" t="n">
        <f aca="false">P53</f>
        <v>97</v>
      </c>
      <c r="Q56" s="18" t="n">
        <f aca="false">Q53</f>
        <v>0</v>
      </c>
      <c r="R56" s="18" t="n">
        <f aca="false">R53</f>
        <v>1806</v>
      </c>
      <c r="S56" s="18" t="n">
        <f aca="false">S53</f>
        <v>0</v>
      </c>
      <c r="T56" s="18" t="n">
        <f aca="false">T53</f>
        <v>156</v>
      </c>
      <c r="U56" s="18" t="n">
        <v>0</v>
      </c>
      <c r="V56" s="81"/>
      <c r="W56" s="81"/>
      <c r="Z56" s="1" t="n">
        <f aca="false">AC53</f>
        <v>5</v>
      </c>
      <c r="AA56" s="1" t="n">
        <f aca="false">AD53</f>
        <v>520</v>
      </c>
      <c r="AB56" s="1" t="n">
        <f aca="false">SUM(I56:AA56)</f>
        <v>18824</v>
      </c>
    </row>
    <row r="57" s="1" customFormat="true" ht="16.5" hidden="false" customHeight="false" outlineLevel="0" collapsed="false">
      <c r="D57" s="2"/>
      <c r="F57" s="3"/>
      <c r="G57" s="3"/>
      <c r="H57" s="3"/>
    </row>
    <row r="58" s="1" customFormat="true" ht="30.75" hidden="false" customHeight="true" outlineLevel="0" collapsed="false">
      <c r="C58" s="456" t="s">
        <v>69</v>
      </c>
      <c r="D58" s="32" t="s">
        <v>70</v>
      </c>
      <c r="E58" s="32"/>
      <c r="F58" s="32"/>
      <c r="G58" s="32"/>
      <c r="H58" s="192" t="s">
        <v>8</v>
      </c>
      <c r="I58" s="127" t="s">
        <v>71</v>
      </c>
      <c r="J58" s="127"/>
      <c r="K58" s="127" t="s">
        <v>72</v>
      </c>
      <c r="L58" s="127"/>
      <c r="M58" s="192" t="s">
        <v>13</v>
      </c>
      <c r="N58" s="192" t="s">
        <v>14</v>
      </c>
      <c r="O58" s="192" t="s">
        <v>15</v>
      </c>
      <c r="P58" s="192" t="s">
        <v>16</v>
      </c>
      <c r="Q58" s="192" t="s">
        <v>17</v>
      </c>
      <c r="R58" s="327" t="s">
        <v>18</v>
      </c>
      <c r="S58" s="192" t="s">
        <v>19</v>
      </c>
      <c r="T58" s="192" t="s">
        <v>20</v>
      </c>
      <c r="U58" s="192" t="s">
        <v>24</v>
      </c>
      <c r="V58" s="192" t="s">
        <v>25</v>
      </c>
      <c r="W58" s="192" t="s">
        <v>26</v>
      </c>
      <c r="X58" s="192" t="s">
        <v>27</v>
      </c>
      <c r="Y58" s="192" t="s">
        <v>28</v>
      </c>
      <c r="Z58" s="327" t="s">
        <v>29</v>
      </c>
      <c r="AA58" s="327" t="s">
        <v>30</v>
      </c>
      <c r="AB58" s="327" t="s">
        <v>31</v>
      </c>
    </row>
    <row r="59" s="1" customFormat="true" ht="16.5" hidden="false" customHeight="false" outlineLevel="0" collapsed="false">
      <c r="D59" s="32"/>
      <c r="E59" s="32"/>
      <c r="F59" s="32"/>
      <c r="G59" s="32"/>
      <c r="H59" s="18" t="n">
        <v>32416</v>
      </c>
      <c r="I59" s="35" t="n">
        <f aca="false">I56+K56</f>
        <v>5821</v>
      </c>
      <c r="J59" s="35"/>
      <c r="K59" s="35" t="n">
        <f aca="false">J56+L56</f>
        <v>8166</v>
      </c>
      <c r="L59" s="35"/>
      <c r="M59" s="18" t="n">
        <f aca="false">M56</f>
        <v>2197</v>
      </c>
      <c r="N59" s="18" t="n">
        <f aca="false">N56</f>
        <v>56</v>
      </c>
      <c r="O59" s="18" t="s">
        <v>148</v>
      </c>
      <c r="P59" s="18" t="n">
        <f aca="false">P56</f>
        <v>97</v>
      </c>
      <c r="Q59" s="18" t="s">
        <v>148</v>
      </c>
      <c r="R59" s="18" t="n">
        <f aca="false">R56</f>
        <v>1806</v>
      </c>
      <c r="S59" s="18" t="s">
        <v>148</v>
      </c>
      <c r="T59" s="18" t="n">
        <f aca="false">T56</f>
        <v>156</v>
      </c>
      <c r="U59" s="18" t="s">
        <v>148</v>
      </c>
      <c r="V59" s="18" t="s">
        <v>148</v>
      </c>
      <c r="W59" s="18" t="s">
        <v>148</v>
      </c>
      <c r="X59" s="18" t="s">
        <v>148</v>
      </c>
      <c r="Y59" s="18" t="s">
        <v>148</v>
      </c>
      <c r="Z59" s="1" t="n">
        <f aca="false">Z56</f>
        <v>5</v>
      </c>
      <c r="AA59" s="1" t="n">
        <f aca="false">AA56</f>
        <v>520</v>
      </c>
      <c r="AB59" s="1" t="n">
        <f aca="false">SUM(I59:AA59)</f>
        <v>18824</v>
      </c>
    </row>
    <row r="62" s="275" customFormat="true" ht="25.5" hidden="false" customHeight="false" outlineLevel="0" collapsed="false">
      <c r="A62" s="327" t="s">
        <v>1</v>
      </c>
      <c r="B62" s="131" t="s">
        <v>2</v>
      </c>
      <c r="C62" s="328" t="s">
        <v>3</v>
      </c>
      <c r="D62" s="329" t="s">
        <v>4</v>
      </c>
      <c r="E62" s="327" t="s">
        <v>5</v>
      </c>
      <c r="F62" s="457" t="s">
        <v>6</v>
      </c>
      <c r="G62" s="457" t="s">
        <v>7</v>
      </c>
      <c r="H62" s="457" t="s">
        <v>8</v>
      </c>
      <c r="I62" s="327" t="s">
        <v>9</v>
      </c>
      <c r="J62" s="327" t="s">
        <v>10</v>
      </c>
      <c r="K62" s="327" t="s">
        <v>11</v>
      </c>
      <c r="L62" s="327" t="s">
        <v>12</v>
      </c>
      <c r="M62" s="327" t="s">
        <v>13</v>
      </c>
      <c r="N62" s="327" t="s">
        <v>14</v>
      </c>
      <c r="O62" s="327" t="s">
        <v>15</v>
      </c>
      <c r="P62" s="327" t="s">
        <v>16</v>
      </c>
      <c r="Q62" s="192" t="s">
        <v>17</v>
      </c>
      <c r="R62" s="327" t="s">
        <v>18</v>
      </c>
      <c r="S62" s="192" t="s">
        <v>19</v>
      </c>
      <c r="T62" s="192" t="s">
        <v>20</v>
      </c>
      <c r="U62" s="327" t="s">
        <v>21</v>
      </c>
      <c r="V62" s="327" t="s">
        <v>22</v>
      </c>
      <c r="W62" s="341" t="s">
        <v>23</v>
      </c>
      <c r="X62" s="192" t="s">
        <v>24</v>
      </c>
      <c r="Y62" s="192" t="s">
        <v>25</v>
      </c>
      <c r="Z62" s="192" t="s">
        <v>26</v>
      </c>
      <c r="AA62" s="192" t="s">
        <v>27</v>
      </c>
      <c r="AB62" s="192" t="s">
        <v>28</v>
      </c>
      <c r="AC62" s="327" t="s">
        <v>29</v>
      </c>
      <c r="AD62" s="327" t="s">
        <v>30</v>
      </c>
      <c r="AE62" s="327" t="s">
        <v>31</v>
      </c>
    </row>
    <row r="63" s="275" customFormat="true" ht="16.5" hidden="false" customHeight="false" outlineLevel="0" collapsed="false">
      <c r="A63" s="327" t="n">
        <v>1</v>
      </c>
      <c r="B63" s="131" t="n">
        <v>23</v>
      </c>
      <c r="C63" s="328" t="n">
        <v>332</v>
      </c>
      <c r="D63" s="329" t="s">
        <v>747</v>
      </c>
      <c r="E63" s="327" t="s">
        <v>747</v>
      </c>
      <c r="F63" s="458" t="n">
        <v>1564</v>
      </c>
      <c r="G63" s="50" t="s">
        <v>33</v>
      </c>
      <c r="H63" s="458" t="n">
        <v>547</v>
      </c>
      <c r="I63" s="447" t="n">
        <v>2</v>
      </c>
      <c r="J63" s="447" t="n">
        <v>76</v>
      </c>
      <c r="K63" s="447" t="n">
        <v>7</v>
      </c>
      <c r="L63" s="447" t="n">
        <v>6</v>
      </c>
      <c r="M63" s="447" t="n">
        <v>4</v>
      </c>
      <c r="N63" s="447" t="n">
        <v>0</v>
      </c>
      <c r="O63" s="447" t="n">
        <v>21</v>
      </c>
      <c r="P63" s="447" t="n">
        <v>101</v>
      </c>
      <c r="R63" s="447" t="n">
        <v>120</v>
      </c>
      <c r="U63" s="447" t="n">
        <v>0</v>
      </c>
      <c r="V63" s="447" t="n">
        <v>6</v>
      </c>
      <c r="X63" s="447" t="n">
        <v>9</v>
      </c>
      <c r="AC63" s="447" t="n">
        <v>0</v>
      </c>
      <c r="AD63" s="447" t="n">
        <v>7</v>
      </c>
      <c r="AE63" s="448" t="n">
        <f aca="false">SUM(I63:AD63)</f>
        <v>359</v>
      </c>
    </row>
    <row r="64" s="275" customFormat="true" ht="16.5" hidden="false" customHeight="false" outlineLevel="0" collapsed="false">
      <c r="A64" s="327" t="n">
        <v>2</v>
      </c>
      <c r="B64" s="131" t="n">
        <v>23</v>
      </c>
      <c r="C64" s="328" t="n">
        <v>332</v>
      </c>
      <c r="D64" s="329" t="s">
        <v>747</v>
      </c>
      <c r="E64" s="327" t="s">
        <v>747</v>
      </c>
      <c r="F64" s="458" t="n">
        <v>1564</v>
      </c>
      <c r="G64" s="50" t="s">
        <v>34</v>
      </c>
      <c r="H64" s="458" t="n">
        <v>546</v>
      </c>
      <c r="I64" s="447" t="n">
        <v>1</v>
      </c>
      <c r="J64" s="447" t="n">
        <v>94</v>
      </c>
      <c r="K64" s="447" t="n">
        <v>11</v>
      </c>
      <c r="L64" s="447" t="n">
        <v>4</v>
      </c>
      <c r="M64" s="447" t="n">
        <v>6</v>
      </c>
      <c r="N64" s="447" t="n">
        <v>4</v>
      </c>
      <c r="O64" s="447" t="n">
        <v>18</v>
      </c>
      <c r="P64" s="447" t="n">
        <v>78</v>
      </c>
      <c r="R64" s="447" t="n">
        <v>102</v>
      </c>
      <c r="U64" s="447" t="n">
        <v>1</v>
      </c>
      <c r="V64" s="447" t="n">
        <v>2</v>
      </c>
      <c r="X64" s="447" t="n">
        <v>8</v>
      </c>
      <c r="AC64" s="447" t="n">
        <v>0</v>
      </c>
      <c r="AD64" s="447" t="n">
        <v>15</v>
      </c>
      <c r="AE64" s="448" t="n">
        <f aca="false">SUM(I64:AD64)</f>
        <v>344</v>
      </c>
    </row>
    <row r="65" s="275" customFormat="true" ht="16.5" hidden="false" customHeight="false" outlineLevel="0" collapsed="false">
      <c r="A65" s="327" t="n">
        <v>3</v>
      </c>
      <c r="B65" s="131" t="n">
        <v>23</v>
      </c>
      <c r="C65" s="328" t="n">
        <v>332</v>
      </c>
      <c r="D65" s="329" t="s">
        <v>747</v>
      </c>
      <c r="E65" s="327" t="s">
        <v>747</v>
      </c>
      <c r="F65" s="458" t="n">
        <v>1565</v>
      </c>
      <c r="G65" s="50" t="s">
        <v>33</v>
      </c>
      <c r="H65" s="458" t="n">
        <v>419</v>
      </c>
      <c r="I65" s="447" t="n">
        <v>1</v>
      </c>
      <c r="J65" s="447" t="n">
        <v>78</v>
      </c>
      <c r="K65" s="447" t="n">
        <v>6</v>
      </c>
      <c r="L65" s="447" t="n">
        <v>4</v>
      </c>
      <c r="M65" s="447" t="n">
        <v>1</v>
      </c>
      <c r="N65" s="447" t="n">
        <v>1</v>
      </c>
      <c r="O65" s="447" t="n">
        <v>2</v>
      </c>
      <c r="P65" s="447" t="n">
        <v>63</v>
      </c>
      <c r="R65" s="447" t="n">
        <v>116</v>
      </c>
      <c r="U65" s="447" t="n">
        <v>0</v>
      </c>
      <c r="V65" s="447" t="n">
        <v>2</v>
      </c>
      <c r="X65" s="447" t="n">
        <v>7</v>
      </c>
      <c r="AC65" s="447" t="n">
        <v>0</v>
      </c>
      <c r="AD65" s="447" t="n">
        <v>11</v>
      </c>
      <c r="AE65" s="448" t="n">
        <f aca="false">SUM(I65:AD65)</f>
        <v>292</v>
      </c>
    </row>
    <row r="66" s="275" customFormat="true" ht="16.5" hidden="false" customHeight="false" outlineLevel="0" collapsed="false">
      <c r="A66" s="327" t="n">
        <v>4</v>
      </c>
      <c r="B66" s="131" t="n">
        <v>23</v>
      </c>
      <c r="C66" s="328" t="n">
        <v>332</v>
      </c>
      <c r="D66" s="329" t="s">
        <v>747</v>
      </c>
      <c r="E66" s="327" t="s">
        <v>747</v>
      </c>
      <c r="F66" s="458" t="n">
        <v>1565</v>
      </c>
      <c r="G66" s="50" t="s">
        <v>34</v>
      </c>
      <c r="H66" s="458" t="n">
        <v>419</v>
      </c>
      <c r="I66" s="459" t="n">
        <v>1</v>
      </c>
      <c r="J66" s="459" t="n">
        <v>95</v>
      </c>
      <c r="K66" s="459" t="n">
        <v>8</v>
      </c>
      <c r="L66" s="459" t="n">
        <v>2</v>
      </c>
      <c r="M66" s="459" t="n">
        <v>1</v>
      </c>
      <c r="N66" s="459" t="n">
        <v>1</v>
      </c>
      <c r="O66" s="459" t="n">
        <v>2</v>
      </c>
      <c r="P66" s="459" t="n">
        <v>82</v>
      </c>
      <c r="R66" s="459" t="n">
        <v>96</v>
      </c>
      <c r="U66" s="459" t="n">
        <v>0</v>
      </c>
      <c r="V66" s="459" t="n">
        <v>5</v>
      </c>
      <c r="X66" s="459" t="n">
        <v>6</v>
      </c>
      <c r="AC66" s="459" t="n">
        <v>0</v>
      </c>
      <c r="AD66" s="459" t="n">
        <v>6</v>
      </c>
      <c r="AE66" s="448" t="n">
        <f aca="false">SUM(I66:AD66)</f>
        <v>305</v>
      </c>
    </row>
    <row r="67" s="275" customFormat="true" ht="16.5" hidden="false" customHeight="false" outlineLevel="0" collapsed="false">
      <c r="A67" s="327" t="n">
        <v>5</v>
      </c>
      <c r="B67" s="131" t="n">
        <v>23</v>
      </c>
      <c r="C67" s="328" t="n">
        <v>332</v>
      </c>
      <c r="D67" s="329" t="s">
        <v>747</v>
      </c>
      <c r="E67" s="327" t="s">
        <v>748</v>
      </c>
      <c r="F67" s="458" t="n">
        <v>1566</v>
      </c>
      <c r="G67" s="50" t="s">
        <v>33</v>
      </c>
      <c r="H67" s="458" t="n">
        <v>627</v>
      </c>
      <c r="I67" s="447" t="n">
        <v>1</v>
      </c>
      <c r="J67" s="447" t="n">
        <v>138</v>
      </c>
      <c r="K67" s="447" t="n">
        <v>5</v>
      </c>
      <c r="L67" s="447" t="n">
        <v>3</v>
      </c>
      <c r="M67" s="447" t="n">
        <v>7</v>
      </c>
      <c r="N67" s="447" t="n">
        <v>1</v>
      </c>
      <c r="O67" s="447" t="n">
        <v>53</v>
      </c>
      <c r="P67" s="447" t="n">
        <v>62</v>
      </c>
      <c r="R67" s="447" t="n">
        <v>119</v>
      </c>
      <c r="U67" s="447" t="n">
        <v>0</v>
      </c>
      <c r="V67" s="447" t="n">
        <v>6</v>
      </c>
      <c r="X67" s="447" t="n">
        <v>3</v>
      </c>
      <c r="AC67" s="447" t="n">
        <v>0</v>
      </c>
      <c r="AD67" s="447" t="n">
        <v>12</v>
      </c>
      <c r="AE67" s="448" t="n">
        <f aca="false">SUM(I67:AD67)</f>
        <v>410</v>
      </c>
    </row>
    <row r="68" s="275" customFormat="true" ht="16.5" hidden="false" customHeight="false" outlineLevel="0" collapsed="false">
      <c r="A68" s="327" t="n">
        <v>6</v>
      </c>
      <c r="B68" s="131" t="n">
        <v>23</v>
      </c>
      <c r="C68" s="328" t="n">
        <v>332</v>
      </c>
      <c r="D68" s="329" t="s">
        <v>747</v>
      </c>
      <c r="E68" s="327" t="s">
        <v>748</v>
      </c>
      <c r="F68" s="458" t="n">
        <v>1566</v>
      </c>
      <c r="G68" s="50" t="s">
        <v>34</v>
      </c>
      <c r="H68" s="458" t="n">
        <v>627</v>
      </c>
      <c r="I68" s="447" t="n">
        <v>1</v>
      </c>
      <c r="J68" s="447" t="n">
        <v>171</v>
      </c>
      <c r="K68" s="447" t="n">
        <v>8</v>
      </c>
      <c r="L68" s="447" t="n">
        <v>5</v>
      </c>
      <c r="M68" s="447" t="n">
        <v>9</v>
      </c>
      <c r="N68" s="447" t="n">
        <v>0</v>
      </c>
      <c r="O68" s="447" t="n">
        <v>46</v>
      </c>
      <c r="P68" s="447" t="n">
        <v>74</v>
      </c>
      <c r="R68" s="447" t="n">
        <v>116</v>
      </c>
      <c r="U68" s="447" t="n">
        <v>0</v>
      </c>
      <c r="V68" s="447" t="n">
        <v>0</v>
      </c>
      <c r="X68" s="447" t="n">
        <v>4</v>
      </c>
      <c r="AC68" s="447" t="n">
        <v>0</v>
      </c>
      <c r="AD68" s="447" t="n">
        <v>13</v>
      </c>
      <c r="AE68" s="448" t="n">
        <f aca="false">SUM(I68:AD68)</f>
        <v>447</v>
      </c>
    </row>
    <row r="69" s="275" customFormat="true" ht="16.5" hidden="false" customHeight="false" outlineLevel="0" collapsed="false">
      <c r="A69" s="327" t="n">
        <v>7</v>
      </c>
      <c r="B69" s="131" t="n">
        <v>23</v>
      </c>
      <c r="C69" s="328" t="n">
        <v>332</v>
      </c>
      <c r="D69" s="329" t="s">
        <v>747</v>
      </c>
      <c r="E69" s="327" t="s">
        <v>748</v>
      </c>
      <c r="F69" s="458" t="n">
        <v>1567</v>
      </c>
      <c r="G69" s="50" t="s">
        <v>33</v>
      </c>
      <c r="H69" s="458" t="n">
        <v>533</v>
      </c>
      <c r="I69" s="447" t="n">
        <v>0</v>
      </c>
      <c r="J69" s="447" t="n">
        <v>101</v>
      </c>
      <c r="K69" s="447" t="n">
        <v>9</v>
      </c>
      <c r="L69" s="447" t="n">
        <v>4</v>
      </c>
      <c r="M69" s="447" t="n">
        <v>14</v>
      </c>
      <c r="N69" s="447" t="n">
        <v>5</v>
      </c>
      <c r="O69" s="447" t="n">
        <v>14</v>
      </c>
      <c r="P69" s="447" t="n">
        <v>102</v>
      </c>
      <c r="R69" s="447" t="n">
        <v>76</v>
      </c>
      <c r="U69" s="447" t="n">
        <v>0</v>
      </c>
      <c r="V69" s="447" t="n">
        <v>0</v>
      </c>
      <c r="X69" s="447" t="n">
        <v>1</v>
      </c>
      <c r="AC69" s="447" t="n">
        <v>0</v>
      </c>
      <c r="AD69" s="447" t="n">
        <v>6</v>
      </c>
      <c r="AE69" s="448" t="n">
        <f aca="false">SUM(I69:AD69)</f>
        <v>332</v>
      </c>
    </row>
    <row r="70" s="275" customFormat="true" ht="16.5" hidden="false" customHeight="false" outlineLevel="0" collapsed="false">
      <c r="A70" s="327" t="n">
        <v>8</v>
      </c>
      <c r="B70" s="131" t="n">
        <v>23</v>
      </c>
      <c r="C70" s="328" t="n">
        <v>332</v>
      </c>
      <c r="D70" s="329" t="s">
        <v>747</v>
      </c>
      <c r="E70" s="327" t="s">
        <v>748</v>
      </c>
      <c r="F70" s="458" t="n">
        <v>1567</v>
      </c>
      <c r="G70" s="50" t="s">
        <v>34</v>
      </c>
      <c r="H70" s="458" t="n">
        <v>532</v>
      </c>
      <c r="I70" s="447" t="n">
        <v>1</v>
      </c>
      <c r="J70" s="447" t="n">
        <v>112</v>
      </c>
      <c r="K70" s="447" t="n">
        <v>7</v>
      </c>
      <c r="L70" s="447" t="n">
        <v>1</v>
      </c>
      <c r="M70" s="447" t="n">
        <v>2</v>
      </c>
      <c r="N70" s="447" t="n">
        <v>4</v>
      </c>
      <c r="O70" s="447" t="n">
        <v>9</v>
      </c>
      <c r="P70" s="447" t="n">
        <v>105</v>
      </c>
      <c r="R70" s="447" t="n">
        <v>84</v>
      </c>
      <c r="U70" s="447" t="n">
        <v>0</v>
      </c>
      <c r="V70" s="447" t="n">
        <v>2</v>
      </c>
      <c r="X70" s="447" t="n">
        <v>4</v>
      </c>
      <c r="AC70" s="447" t="n">
        <v>0</v>
      </c>
      <c r="AD70" s="447" t="n">
        <v>13</v>
      </c>
      <c r="AE70" s="448" t="n">
        <f aca="false">SUM(I70:AD70)</f>
        <v>344</v>
      </c>
    </row>
    <row r="71" s="275" customFormat="true" ht="16.5" hidden="false" customHeight="false" outlineLevel="0" collapsed="false">
      <c r="A71" s="327" t="n">
        <v>9</v>
      </c>
      <c r="B71" s="131" t="n">
        <v>23</v>
      </c>
      <c r="C71" s="328" t="n">
        <v>332</v>
      </c>
      <c r="D71" s="329" t="s">
        <v>747</v>
      </c>
      <c r="E71" s="327" t="s">
        <v>749</v>
      </c>
      <c r="F71" s="458" t="n">
        <v>1568</v>
      </c>
      <c r="G71" s="50" t="s">
        <v>33</v>
      </c>
      <c r="H71" s="458" t="n">
        <v>608</v>
      </c>
      <c r="I71" s="447" t="n">
        <v>10</v>
      </c>
      <c r="J71" s="447" t="n">
        <v>91</v>
      </c>
      <c r="K71" s="447" t="n">
        <v>21</v>
      </c>
      <c r="L71" s="447" t="n">
        <v>5</v>
      </c>
      <c r="M71" s="447" t="n">
        <v>6</v>
      </c>
      <c r="N71" s="447" t="n">
        <v>4</v>
      </c>
      <c r="O71" s="447" t="n">
        <v>5</v>
      </c>
      <c r="P71" s="447" t="n">
        <v>78</v>
      </c>
      <c r="R71" s="447" t="n">
        <v>146</v>
      </c>
      <c r="U71" s="447" t="n">
        <v>2</v>
      </c>
      <c r="V71" s="447" t="n">
        <v>3</v>
      </c>
      <c r="X71" s="447" t="n">
        <v>9</v>
      </c>
      <c r="AC71" s="447" t="n">
        <v>0</v>
      </c>
      <c r="AD71" s="447" t="n">
        <v>14</v>
      </c>
      <c r="AE71" s="448" t="n">
        <f aca="false">SUM(I71:AD71)</f>
        <v>394</v>
      </c>
    </row>
    <row r="72" s="275" customFormat="true" ht="16.5" hidden="false" customHeight="false" outlineLevel="0" collapsed="false">
      <c r="A72" s="327" t="n">
        <v>10</v>
      </c>
      <c r="B72" s="131" t="n">
        <v>23</v>
      </c>
      <c r="C72" s="328" t="n">
        <v>332</v>
      </c>
      <c r="D72" s="329" t="s">
        <v>747</v>
      </c>
      <c r="E72" s="327" t="s">
        <v>749</v>
      </c>
      <c r="F72" s="458" t="n">
        <v>1568</v>
      </c>
      <c r="G72" s="50" t="s">
        <v>34</v>
      </c>
      <c r="H72" s="458" t="n">
        <v>608</v>
      </c>
      <c r="I72" s="447" t="n">
        <v>4</v>
      </c>
      <c r="J72" s="447" t="n">
        <v>87</v>
      </c>
      <c r="K72" s="447" t="n">
        <v>33</v>
      </c>
      <c r="L72" s="447" t="n">
        <v>2</v>
      </c>
      <c r="M72" s="447" t="n">
        <v>4</v>
      </c>
      <c r="N72" s="447" t="n">
        <v>0</v>
      </c>
      <c r="O72" s="447" t="n">
        <v>6</v>
      </c>
      <c r="P72" s="447" t="n">
        <v>51</v>
      </c>
      <c r="R72" s="447" t="n">
        <v>179</v>
      </c>
      <c r="U72" s="447" t="n">
        <v>0</v>
      </c>
      <c r="V72" s="447" t="n">
        <v>2</v>
      </c>
      <c r="X72" s="447" t="n">
        <v>5</v>
      </c>
      <c r="AC72" s="447" t="n">
        <v>0</v>
      </c>
      <c r="AD72" s="447" t="n">
        <v>0</v>
      </c>
      <c r="AE72" s="448" t="n">
        <f aca="false">SUM(I72:AD72)</f>
        <v>373</v>
      </c>
    </row>
    <row r="73" s="275" customFormat="true" ht="16.5" hidden="false" customHeight="false" outlineLevel="0" collapsed="false">
      <c r="A73" s="327" t="n">
        <v>11</v>
      </c>
      <c r="B73" s="131" t="n">
        <v>23</v>
      </c>
      <c r="C73" s="328" t="n">
        <v>332</v>
      </c>
      <c r="D73" s="329" t="s">
        <v>747</v>
      </c>
      <c r="E73" s="327" t="s">
        <v>749</v>
      </c>
      <c r="F73" s="458" t="n">
        <v>1568</v>
      </c>
      <c r="G73" s="50" t="s">
        <v>35</v>
      </c>
      <c r="H73" s="458" t="n">
        <v>607</v>
      </c>
      <c r="I73" s="447" t="n">
        <v>8</v>
      </c>
      <c r="J73" s="447" t="n">
        <v>78</v>
      </c>
      <c r="K73" s="447" t="n">
        <v>29</v>
      </c>
      <c r="L73" s="447" t="n">
        <v>6</v>
      </c>
      <c r="M73" s="447" t="n">
        <v>4</v>
      </c>
      <c r="N73" s="447" t="n">
        <v>4</v>
      </c>
      <c r="O73" s="447" t="n">
        <v>7</v>
      </c>
      <c r="P73" s="447" t="n">
        <v>54</v>
      </c>
      <c r="R73" s="447" t="n">
        <v>204</v>
      </c>
      <c r="U73" s="447" t="n">
        <v>0</v>
      </c>
      <c r="V73" s="447" t="n">
        <v>0</v>
      </c>
      <c r="X73" s="447" t="n">
        <v>10</v>
      </c>
      <c r="AC73" s="447" t="n">
        <v>0</v>
      </c>
      <c r="AD73" s="447" t="n">
        <v>13</v>
      </c>
      <c r="AE73" s="448" t="n">
        <f aca="false">SUM(I73:AD73)</f>
        <v>417</v>
      </c>
    </row>
    <row r="74" s="275" customFormat="true" ht="16.5" hidden="false" customHeight="false" outlineLevel="0" collapsed="false">
      <c r="A74" s="327" t="n">
        <v>12</v>
      </c>
      <c r="B74" s="131" t="n">
        <v>23</v>
      </c>
      <c r="C74" s="328" t="n">
        <v>332</v>
      </c>
      <c r="D74" s="329" t="s">
        <v>747</v>
      </c>
      <c r="E74" s="327" t="s">
        <v>476</v>
      </c>
      <c r="F74" s="458" t="n">
        <v>1569</v>
      </c>
      <c r="G74" s="50" t="s">
        <v>33</v>
      </c>
      <c r="H74" s="458" t="n">
        <v>606</v>
      </c>
      <c r="I74" s="447" t="n">
        <v>5</v>
      </c>
      <c r="J74" s="447" t="n">
        <v>37</v>
      </c>
      <c r="K74" s="447" t="n">
        <v>44</v>
      </c>
      <c r="L74" s="447" t="n">
        <v>5</v>
      </c>
      <c r="M74" s="447" t="n">
        <v>8</v>
      </c>
      <c r="N74" s="447" t="n">
        <v>1</v>
      </c>
      <c r="O74" s="447" t="n">
        <v>13</v>
      </c>
      <c r="P74" s="447" t="n">
        <v>136</v>
      </c>
      <c r="R74" s="447" t="n">
        <v>87</v>
      </c>
      <c r="U74" s="447" t="n">
        <v>0</v>
      </c>
      <c r="V74" s="447" t="n">
        <v>3</v>
      </c>
      <c r="X74" s="447" t="n">
        <v>9</v>
      </c>
      <c r="AC74" s="447" t="n">
        <v>0</v>
      </c>
      <c r="AD74" s="447" t="n">
        <v>17</v>
      </c>
      <c r="AE74" s="448" t="n">
        <f aca="false">SUM(I74:AD74)</f>
        <v>365</v>
      </c>
    </row>
    <row r="75" s="275" customFormat="true" ht="16.5" hidden="false" customHeight="false" outlineLevel="0" collapsed="false">
      <c r="A75" s="327" t="n">
        <v>13</v>
      </c>
      <c r="B75" s="131" t="n">
        <v>23</v>
      </c>
      <c r="C75" s="328" t="n">
        <v>332</v>
      </c>
      <c r="D75" s="329" t="s">
        <v>747</v>
      </c>
      <c r="E75" s="327" t="s">
        <v>476</v>
      </c>
      <c r="F75" s="458" t="n">
        <v>1569</v>
      </c>
      <c r="G75" s="50" t="s">
        <v>34</v>
      </c>
      <c r="H75" s="458" t="n">
        <v>605</v>
      </c>
      <c r="I75" s="447" t="n">
        <v>1</v>
      </c>
      <c r="J75" s="447" t="n">
        <v>56</v>
      </c>
      <c r="K75" s="447" t="n">
        <v>60</v>
      </c>
      <c r="L75" s="447" t="n">
        <v>3</v>
      </c>
      <c r="M75" s="447" t="n">
        <v>5</v>
      </c>
      <c r="N75" s="447" t="n">
        <v>2</v>
      </c>
      <c r="O75" s="447" t="n">
        <v>7</v>
      </c>
      <c r="P75" s="447" t="n">
        <v>136</v>
      </c>
      <c r="R75" s="447" t="n">
        <v>81</v>
      </c>
      <c r="U75" s="447" t="n">
        <v>5</v>
      </c>
      <c r="V75" s="447" t="n">
        <v>0</v>
      </c>
      <c r="X75" s="447" t="n">
        <v>13</v>
      </c>
      <c r="AC75" s="447" t="n">
        <v>0</v>
      </c>
      <c r="AD75" s="447" t="n">
        <v>19</v>
      </c>
      <c r="AE75" s="448" t="n">
        <f aca="false">SUM(I75:AD75)</f>
        <v>388</v>
      </c>
    </row>
    <row r="76" s="275" customFormat="true" ht="16.5" hidden="false" customHeight="false" outlineLevel="0" collapsed="false">
      <c r="A76" s="327" t="n">
        <v>14</v>
      </c>
      <c r="B76" s="131" t="n">
        <v>23</v>
      </c>
      <c r="C76" s="328" t="n">
        <v>332</v>
      </c>
      <c r="D76" s="329" t="s">
        <v>747</v>
      </c>
      <c r="E76" s="327" t="s">
        <v>476</v>
      </c>
      <c r="F76" s="458" t="n">
        <v>1569</v>
      </c>
      <c r="G76" s="50" t="s">
        <v>35</v>
      </c>
      <c r="H76" s="458" t="n">
        <v>605</v>
      </c>
      <c r="I76" s="447" t="n">
        <v>3</v>
      </c>
      <c r="J76" s="447" t="n">
        <v>52</v>
      </c>
      <c r="K76" s="447" t="n">
        <v>43</v>
      </c>
      <c r="L76" s="447" t="n">
        <v>3</v>
      </c>
      <c r="M76" s="447" t="n">
        <v>4</v>
      </c>
      <c r="N76" s="447" t="n">
        <v>2</v>
      </c>
      <c r="O76" s="447" t="n">
        <v>4</v>
      </c>
      <c r="P76" s="447" t="n">
        <v>148</v>
      </c>
      <c r="R76" s="447" t="n">
        <v>64</v>
      </c>
      <c r="U76" s="447" t="n">
        <v>4</v>
      </c>
      <c r="V76" s="447" t="n">
        <v>2</v>
      </c>
      <c r="X76" s="447" t="n">
        <v>3</v>
      </c>
      <c r="AC76" s="447" t="n">
        <v>0</v>
      </c>
      <c r="AD76" s="447" t="n">
        <v>15</v>
      </c>
      <c r="AE76" s="448" t="n">
        <f aca="false">SUM(I76:AD76)</f>
        <v>347</v>
      </c>
    </row>
    <row r="77" s="275" customFormat="true" ht="16.5" hidden="false" customHeight="false" outlineLevel="0" collapsed="false">
      <c r="A77" s="327" t="n">
        <v>15</v>
      </c>
      <c r="B77" s="131" t="n">
        <v>23</v>
      </c>
      <c r="C77" s="328" t="n">
        <v>332</v>
      </c>
      <c r="D77" s="329" t="s">
        <v>747</v>
      </c>
      <c r="E77" s="327" t="s">
        <v>476</v>
      </c>
      <c r="F77" s="458" t="n">
        <v>1570</v>
      </c>
      <c r="G77" s="50" t="s">
        <v>33</v>
      </c>
      <c r="H77" s="458" t="n">
        <v>648</v>
      </c>
      <c r="I77" s="447" t="n">
        <v>7</v>
      </c>
      <c r="J77" s="447" t="n">
        <v>66</v>
      </c>
      <c r="K77" s="447" t="n">
        <v>53</v>
      </c>
      <c r="L77" s="447" t="n">
        <v>3</v>
      </c>
      <c r="M77" s="447" t="n">
        <v>3</v>
      </c>
      <c r="N77" s="447" t="n">
        <v>6</v>
      </c>
      <c r="O77" s="447" t="n">
        <v>9</v>
      </c>
      <c r="P77" s="447" t="n">
        <v>137</v>
      </c>
      <c r="R77" s="447" t="n">
        <v>79</v>
      </c>
      <c r="U77" s="447" t="n">
        <v>1</v>
      </c>
      <c r="V77" s="447" t="n">
        <v>5</v>
      </c>
      <c r="X77" s="447" t="n">
        <v>0</v>
      </c>
      <c r="AC77" s="447" t="n">
        <v>0</v>
      </c>
      <c r="AD77" s="447" t="n">
        <v>11</v>
      </c>
      <c r="AE77" s="448" t="n">
        <f aca="false">SUM(I77:AD77)</f>
        <v>380</v>
      </c>
    </row>
    <row r="78" s="275" customFormat="true" ht="16.5" hidden="false" customHeight="false" outlineLevel="0" collapsed="false">
      <c r="A78" s="327" t="n">
        <v>16</v>
      </c>
      <c r="B78" s="131" t="n">
        <v>23</v>
      </c>
      <c r="C78" s="328" t="n">
        <v>332</v>
      </c>
      <c r="D78" s="329" t="s">
        <v>747</v>
      </c>
      <c r="E78" s="327" t="s">
        <v>476</v>
      </c>
      <c r="F78" s="458" t="n">
        <v>1570</v>
      </c>
      <c r="G78" s="50" t="s">
        <v>34</v>
      </c>
      <c r="H78" s="458" t="n">
        <v>648</v>
      </c>
      <c r="I78" s="447" t="n">
        <v>6</v>
      </c>
      <c r="J78" s="447" t="n">
        <v>72</v>
      </c>
      <c r="K78" s="447" t="n">
        <v>41</v>
      </c>
      <c r="L78" s="447" t="n">
        <v>5</v>
      </c>
      <c r="M78" s="447" t="n">
        <v>4</v>
      </c>
      <c r="N78" s="447" t="n">
        <v>1</v>
      </c>
      <c r="O78" s="447" t="n">
        <v>12</v>
      </c>
      <c r="P78" s="447" t="n">
        <v>126</v>
      </c>
      <c r="R78" s="447" t="n">
        <v>60</v>
      </c>
      <c r="U78" s="447" t="n">
        <v>0</v>
      </c>
      <c r="V78" s="447" t="n">
        <v>0</v>
      </c>
      <c r="X78" s="447" t="n">
        <v>16</v>
      </c>
      <c r="AC78" s="447" t="n">
        <v>0</v>
      </c>
      <c r="AD78" s="447" t="n">
        <v>18</v>
      </c>
      <c r="AE78" s="448" t="n">
        <f aca="false">SUM(I78:AD78)</f>
        <v>361</v>
      </c>
    </row>
    <row r="79" s="275" customFormat="true" ht="16.5" hidden="false" customHeight="false" outlineLevel="0" collapsed="false">
      <c r="A79" s="327" t="n">
        <v>17</v>
      </c>
      <c r="B79" s="131" t="n">
        <v>23</v>
      </c>
      <c r="C79" s="328" t="n">
        <v>332</v>
      </c>
      <c r="D79" s="329" t="s">
        <v>747</v>
      </c>
      <c r="E79" s="327" t="s">
        <v>476</v>
      </c>
      <c r="F79" s="458" t="n">
        <v>1570</v>
      </c>
      <c r="G79" s="50" t="s">
        <v>35</v>
      </c>
      <c r="H79" s="458" t="n">
        <v>648</v>
      </c>
      <c r="I79" s="447" t="n">
        <v>52</v>
      </c>
      <c r="J79" s="447" t="n">
        <v>44</v>
      </c>
      <c r="K79" s="447" t="n">
        <v>52</v>
      </c>
      <c r="L79" s="447" t="n">
        <v>44</v>
      </c>
      <c r="M79" s="447" t="n">
        <v>7</v>
      </c>
      <c r="N79" s="447" t="n">
        <v>6</v>
      </c>
      <c r="O79" s="447" t="n">
        <v>10</v>
      </c>
      <c r="P79" s="447" t="n">
        <v>122</v>
      </c>
      <c r="R79" s="447" t="n">
        <v>76</v>
      </c>
      <c r="U79" s="447" t="n">
        <v>0</v>
      </c>
      <c r="V79" s="447" t="n">
        <v>0</v>
      </c>
      <c r="X79" s="447" t="n">
        <v>15</v>
      </c>
      <c r="AC79" s="447" t="n">
        <v>0</v>
      </c>
      <c r="AD79" s="447" t="n">
        <v>19</v>
      </c>
      <c r="AE79" s="448" t="n">
        <f aca="false">SUM(I79:AD79)</f>
        <v>447</v>
      </c>
    </row>
    <row r="80" s="275" customFormat="true" ht="16.5" hidden="false" customHeight="false" outlineLevel="0" collapsed="false">
      <c r="A80" s="327" t="n">
        <v>18</v>
      </c>
      <c r="B80" s="131" t="n">
        <v>23</v>
      </c>
      <c r="C80" s="328" t="n">
        <v>332</v>
      </c>
      <c r="D80" s="329" t="s">
        <v>747</v>
      </c>
      <c r="E80" s="327" t="s">
        <v>476</v>
      </c>
      <c r="F80" s="458" t="n">
        <v>1570</v>
      </c>
      <c r="G80" s="50" t="s">
        <v>137</v>
      </c>
      <c r="H80" s="458" t="n">
        <v>647</v>
      </c>
      <c r="I80" s="447" t="n">
        <v>10</v>
      </c>
      <c r="J80" s="447" t="n">
        <v>53</v>
      </c>
      <c r="K80" s="447" t="n">
        <v>46</v>
      </c>
      <c r="L80" s="447" t="n">
        <v>4</v>
      </c>
      <c r="M80" s="447" t="n">
        <v>2</v>
      </c>
      <c r="N80" s="447" t="n">
        <v>4</v>
      </c>
      <c r="O80" s="447" t="n">
        <v>13</v>
      </c>
      <c r="P80" s="447" t="n">
        <v>128</v>
      </c>
      <c r="R80" s="447" t="n">
        <v>92</v>
      </c>
      <c r="U80" s="447" t="n">
        <v>0</v>
      </c>
      <c r="V80" s="447" t="n">
        <v>2</v>
      </c>
      <c r="X80" s="447" t="n">
        <v>16</v>
      </c>
      <c r="AC80" s="447" t="n">
        <v>0</v>
      </c>
      <c r="AD80" s="447" t="n">
        <v>17</v>
      </c>
      <c r="AE80" s="448" t="n">
        <f aca="false">SUM(I80:AD80)</f>
        <v>387</v>
      </c>
    </row>
    <row r="81" s="275" customFormat="true" ht="16.5" hidden="false" customHeight="false" outlineLevel="0" collapsed="false">
      <c r="A81" s="327" t="n">
        <v>19</v>
      </c>
      <c r="B81" s="131" t="n">
        <v>23</v>
      </c>
      <c r="C81" s="328" t="n">
        <v>332</v>
      </c>
      <c r="D81" s="329" t="s">
        <v>747</v>
      </c>
      <c r="E81" s="327" t="s">
        <v>476</v>
      </c>
      <c r="F81" s="458" t="n">
        <v>1571</v>
      </c>
      <c r="G81" s="50" t="s">
        <v>33</v>
      </c>
      <c r="H81" s="458" t="n">
        <v>492</v>
      </c>
      <c r="I81" s="447" t="n">
        <v>6</v>
      </c>
      <c r="J81" s="447" t="n">
        <v>36</v>
      </c>
      <c r="K81" s="447" t="n">
        <v>28</v>
      </c>
      <c r="L81" s="447" t="n">
        <v>9</v>
      </c>
      <c r="M81" s="447" t="n">
        <v>0</v>
      </c>
      <c r="N81" s="447" t="n">
        <v>0</v>
      </c>
      <c r="O81" s="447" t="n">
        <v>13</v>
      </c>
      <c r="P81" s="447" t="n">
        <v>119</v>
      </c>
      <c r="R81" s="447" t="n">
        <v>76</v>
      </c>
      <c r="U81" s="447" t="n">
        <v>2</v>
      </c>
      <c r="V81" s="447" t="n">
        <v>1</v>
      </c>
      <c r="X81" s="447" t="n">
        <v>4</v>
      </c>
      <c r="AC81" s="447" t="n">
        <v>0</v>
      </c>
      <c r="AD81" s="447" t="n">
        <v>19</v>
      </c>
      <c r="AE81" s="448" t="n">
        <f aca="false">SUM(I81:AD81)</f>
        <v>313</v>
      </c>
    </row>
    <row r="82" s="275" customFormat="true" ht="16.5" hidden="false" customHeight="false" outlineLevel="0" collapsed="false">
      <c r="A82" s="327" t="n">
        <v>20</v>
      </c>
      <c r="B82" s="131" t="n">
        <v>23</v>
      </c>
      <c r="C82" s="328" t="n">
        <v>332</v>
      </c>
      <c r="D82" s="329" t="s">
        <v>747</v>
      </c>
      <c r="E82" s="327" t="s">
        <v>476</v>
      </c>
      <c r="F82" s="458" t="n">
        <v>1571</v>
      </c>
      <c r="G82" s="50" t="s">
        <v>34</v>
      </c>
      <c r="H82" s="458" t="n">
        <v>491</v>
      </c>
      <c r="I82" s="447" t="n">
        <v>1</v>
      </c>
      <c r="J82" s="447" t="n">
        <v>17</v>
      </c>
      <c r="K82" s="447" t="n">
        <v>24</v>
      </c>
      <c r="L82" s="447" t="n">
        <v>10</v>
      </c>
      <c r="M82" s="447" t="n">
        <v>3</v>
      </c>
      <c r="N82" s="447" t="n">
        <v>0</v>
      </c>
      <c r="O82" s="447" t="n">
        <v>10</v>
      </c>
      <c r="P82" s="447" t="n">
        <v>110</v>
      </c>
      <c r="R82" s="447" t="n">
        <v>67</v>
      </c>
      <c r="U82" s="447" t="n">
        <v>3</v>
      </c>
      <c r="V82" s="447" t="n">
        <v>1</v>
      </c>
      <c r="X82" s="447" t="n">
        <v>3</v>
      </c>
      <c r="AC82" s="447" t="n">
        <v>0</v>
      </c>
      <c r="AD82" s="447" t="n">
        <v>10</v>
      </c>
      <c r="AE82" s="448" t="n">
        <f aca="false">SUM(I82:AD82)</f>
        <v>259</v>
      </c>
    </row>
    <row r="83" s="275" customFormat="true" ht="16.5" hidden="false" customHeight="false" outlineLevel="0" collapsed="false">
      <c r="A83" s="327" t="n">
        <v>21</v>
      </c>
      <c r="B83" s="131" t="n">
        <v>23</v>
      </c>
      <c r="C83" s="328" t="n">
        <v>332</v>
      </c>
      <c r="D83" s="329" t="s">
        <v>747</v>
      </c>
      <c r="E83" s="327" t="s">
        <v>476</v>
      </c>
      <c r="F83" s="458" t="n">
        <v>1572</v>
      </c>
      <c r="G83" s="50" t="s">
        <v>33</v>
      </c>
      <c r="H83" s="458" t="n">
        <v>597</v>
      </c>
      <c r="I83" s="447" t="n">
        <v>2</v>
      </c>
      <c r="J83" s="447" t="n">
        <v>44</v>
      </c>
      <c r="K83" s="447" t="n">
        <v>42</v>
      </c>
      <c r="L83" s="447" t="n">
        <v>2</v>
      </c>
      <c r="M83" s="447" t="n">
        <v>3</v>
      </c>
      <c r="N83" s="447" t="n">
        <v>0</v>
      </c>
      <c r="O83" s="447" t="n">
        <v>7</v>
      </c>
      <c r="P83" s="447" t="n">
        <v>130</v>
      </c>
      <c r="R83" s="447" t="n">
        <v>76</v>
      </c>
      <c r="U83" s="447" t="n">
        <v>0</v>
      </c>
      <c r="V83" s="447" t="n">
        <v>3</v>
      </c>
      <c r="X83" s="447" t="n">
        <v>9</v>
      </c>
      <c r="AC83" s="447" t="n">
        <v>0</v>
      </c>
      <c r="AD83" s="447" t="n">
        <v>12</v>
      </c>
      <c r="AE83" s="448" t="n">
        <f aca="false">SUM(I83:AD83)</f>
        <v>330</v>
      </c>
    </row>
    <row r="84" s="275" customFormat="true" ht="16.5" hidden="false" customHeight="false" outlineLevel="0" collapsed="false">
      <c r="A84" s="327" t="n">
        <v>22</v>
      </c>
      <c r="B84" s="131" t="n">
        <v>23</v>
      </c>
      <c r="C84" s="328" t="n">
        <v>332</v>
      </c>
      <c r="D84" s="329" t="s">
        <v>747</v>
      </c>
      <c r="E84" s="327" t="s">
        <v>476</v>
      </c>
      <c r="F84" s="458" t="n">
        <v>1572</v>
      </c>
      <c r="G84" s="50" t="s">
        <v>34</v>
      </c>
      <c r="H84" s="458" t="n">
        <v>597</v>
      </c>
      <c r="I84" s="447" t="n">
        <v>3</v>
      </c>
      <c r="J84" s="447" t="n">
        <v>34</v>
      </c>
      <c r="K84" s="447" t="n">
        <v>60</v>
      </c>
      <c r="L84" s="447" t="n">
        <v>1</v>
      </c>
      <c r="M84" s="447" t="n">
        <v>4</v>
      </c>
      <c r="N84" s="447" t="n">
        <v>4</v>
      </c>
      <c r="O84" s="447" t="n">
        <v>10</v>
      </c>
      <c r="P84" s="447" t="n">
        <v>113</v>
      </c>
      <c r="R84" s="447" t="n">
        <v>105</v>
      </c>
      <c r="U84" s="447" t="n">
        <v>0</v>
      </c>
      <c r="V84" s="447" t="n">
        <v>2</v>
      </c>
      <c r="X84" s="447" t="n">
        <v>11</v>
      </c>
      <c r="AC84" s="447" t="n">
        <v>0</v>
      </c>
      <c r="AD84" s="447" t="n">
        <v>4</v>
      </c>
      <c r="AE84" s="448" t="n">
        <f aca="false">SUM(I84:AD84)</f>
        <v>351</v>
      </c>
    </row>
    <row r="85" s="275" customFormat="true" ht="16.5" hidden="false" customHeight="false" outlineLevel="0" collapsed="false">
      <c r="A85" s="327" t="n">
        <v>23</v>
      </c>
      <c r="B85" s="131" t="n">
        <v>23</v>
      </c>
      <c r="C85" s="328" t="n">
        <v>332</v>
      </c>
      <c r="D85" s="329" t="s">
        <v>747</v>
      </c>
      <c r="E85" s="327" t="s">
        <v>476</v>
      </c>
      <c r="F85" s="458" t="n">
        <v>1572</v>
      </c>
      <c r="G85" s="50" t="s">
        <v>35</v>
      </c>
      <c r="H85" s="458" t="n">
        <v>596</v>
      </c>
      <c r="I85" s="447" t="n">
        <v>3</v>
      </c>
      <c r="J85" s="447" t="n">
        <v>29</v>
      </c>
      <c r="K85" s="447" t="n">
        <v>47</v>
      </c>
      <c r="L85" s="447" t="n">
        <v>4</v>
      </c>
      <c r="M85" s="447" t="n">
        <v>3</v>
      </c>
      <c r="N85" s="447" t="n">
        <v>2</v>
      </c>
      <c r="O85" s="447" t="n">
        <v>7</v>
      </c>
      <c r="P85" s="447" t="n">
        <v>133</v>
      </c>
      <c r="R85" s="447" t="n">
        <v>78</v>
      </c>
      <c r="U85" s="447" t="n">
        <v>47</v>
      </c>
      <c r="V85" s="447" t="n">
        <v>29</v>
      </c>
      <c r="X85" s="447" t="n">
        <v>17</v>
      </c>
      <c r="AC85" s="447" t="n">
        <v>0</v>
      </c>
      <c r="AD85" s="447" t="n">
        <v>18</v>
      </c>
      <c r="AE85" s="448" t="n">
        <f aca="false">SUM(I85:AD85)</f>
        <v>417</v>
      </c>
    </row>
    <row r="86" s="275" customFormat="true" ht="16.5" hidden="false" customHeight="false" outlineLevel="0" collapsed="false">
      <c r="A86" s="327" t="n">
        <v>24</v>
      </c>
      <c r="B86" s="131" t="n">
        <v>23</v>
      </c>
      <c r="C86" s="328" t="n">
        <v>332</v>
      </c>
      <c r="D86" s="329" t="s">
        <v>747</v>
      </c>
      <c r="E86" s="327" t="s">
        <v>476</v>
      </c>
      <c r="F86" s="458" t="n">
        <v>1573</v>
      </c>
      <c r="G86" s="50" t="s">
        <v>33</v>
      </c>
      <c r="H86" s="458" t="n">
        <v>681</v>
      </c>
      <c r="I86" s="447" t="n">
        <v>5</v>
      </c>
      <c r="J86" s="447" t="n">
        <v>48</v>
      </c>
      <c r="K86" s="447" t="n">
        <v>47</v>
      </c>
      <c r="L86" s="447" t="n">
        <v>6</v>
      </c>
      <c r="M86" s="447" t="n">
        <v>6</v>
      </c>
      <c r="N86" s="447" t="n">
        <v>5</v>
      </c>
      <c r="O86" s="447" t="n">
        <v>21</v>
      </c>
      <c r="P86" s="447" t="n">
        <v>126</v>
      </c>
      <c r="R86" s="447" t="n">
        <v>105</v>
      </c>
      <c r="U86" s="447" t="n">
        <v>0</v>
      </c>
      <c r="V86" s="447" t="n">
        <v>5</v>
      </c>
      <c r="X86" s="447" t="n">
        <v>10</v>
      </c>
      <c r="AC86" s="447" t="n">
        <v>0</v>
      </c>
      <c r="AD86" s="447" t="n">
        <v>15</v>
      </c>
      <c r="AE86" s="448" t="n">
        <f aca="false">SUM(I86:AD86)</f>
        <v>399</v>
      </c>
    </row>
    <row r="87" s="275" customFormat="true" ht="16.5" hidden="false" customHeight="false" outlineLevel="0" collapsed="false">
      <c r="A87" s="327" t="n">
        <v>25</v>
      </c>
      <c r="B87" s="131" t="n">
        <v>23</v>
      </c>
      <c r="C87" s="328" t="n">
        <v>332</v>
      </c>
      <c r="D87" s="329" t="s">
        <v>747</v>
      </c>
      <c r="E87" s="327" t="s">
        <v>476</v>
      </c>
      <c r="F87" s="458" t="n">
        <v>1573</v>
      </c>
      <c r="G87" s="50" t="s">
        <v>34</v>
      </c>
      <c r="H87" s="458" t="n">
        <v>681</v>
      </c>
      <c r="I87" s="166" t="n">
        <v>12</v>
      </c>
      <c r="J87" s="166" t="n">
        <v>59</v>
      </c>
      <c r="K87" s="166" t="n">
        <v>40</v>
      </c>
      <c r="L87" s="166" t="n">
        <v>9</v>
      </c>
      <c r="M87" s="166" t="n">
        <v>3</v>
      </c>
      <c r="N87" s="166" t="n">
        <v>5</v>
      </c>
      <c r="O87" s="166" t="n">
        <v>26</v>
      </c>
      <c r="P87" s="166" t="n">
        <v>115</v>
      </c>
      <c r="R87" s="166" t="n">
        <v>71</v>
      </c>
      <c r="U87" s="166" t="n">
        <v>3</v>
      </c>
      <c r="V87" s="166" t="n">
        <v>0</v>
      </c>
      <c r="X87" s="166" t="n">
        <v>9</v>
      </c>
      <c r="AC87" s="166" t="n">
        <v>0</v>
      </c>
      <c r="AD87" s="166" t="n">
        <v>21</v>
      </c>
      <c r="AE87" s="448" t="n">
        <f aca="false">SUM(I87:AD87)</f>
        <v>373</v>
      </c>
    </row>
    <row r="88" s="275" customFormat="true" ht="16.5" hidden="false" customHeight="false" outlineLevel="0" collapsed="false">
      <c r="A88" s="327" t="n">
        <v>26</v>
      </c>
      <c r="B88" s="131" t="n">
        <v>23</v>
      </c>
      <c r="C88" s="328" t="n">
        <v>332</v>
      </c>
      <c r="D88" s="329" t="s">
        <v>747</v>
      </c>
      <c r="E88" s="327" t="s">
        <v>476</v>
      </c>
      <c r="F88" s="458" t="n">
        <v>1573</v>
      </c>
      <c r="G88" s="50" t="s">
        <v>35</v>
      </c>
      <c r="H88" s="458" t="n">
        <v>681</v>
      </c>
      <c r="I88" s="447" t="n">
        <v>5</v>
      </c>
      <c r="J88" s="447" t="n">
        <v>56</v>
      </c>
      <c r="K88" s="447" t="n">
        <v>42</v>
      </c>
      <c r="L88" s="447" t="n">
        <v>12</v>
      </c>
      <c r="M88" s="447" t="n">
        <v>4</v>
      </c>
      <c r="N88" s="447" t="n">
        <v>4</v>
      </c>
      <c r="O88" s="447" t="n">
        <v>16</v>
      </c>
      <c r="P88" s="447" t="n">
        <v>134</v>
      </c>
      <c r="R88" s="447" t="n">
        <v>104</v>
      </c>
      <c r="U88" s="447" t="n">
        <v>0</v>
      </c>
      <c r="V88" s="447" t="n">
        <v>1</v>
      </c>
      <c r="X88" s="447" t="n">
        <v>2</v>
      </c>
      <c r="AC88" s="447" t="n">
        <v>0</v>
      </c>
      <c r="AD88" s="447" t="n">
        <v>7</v>
      </c>
      <c r="AE88" s="448" t="n">
        <f aca="false">SUM(I88:AD88)</f>
        <v>387</v>
      </c>
    </row>
    <row r="89" s="275" customFormat="true" ht="16.5" hidden="false" customHeight="false" outlineLevel="0" collapsed="false">
      <c r="A89" s="327" t="n">
        <v>27</v>
      </c>
      <c r="B89" s="131" t="n">
        <v>23</v>
      </c>
      <c r="C89" s="328" t="n">
        <v>332</v>
      </c>
      <c r="D89" s="329" t="s">
        <v>747</v>
      </c>
      <c r="E89" s="327" t="s">
        <v>476</v>
      </c>
      <c r="F89" s="458" t="n">
        <v>1574</v>
      </c>
      <c r="G89" s="50" t="s">
        <v>33</v>
      </c>
      <c r="H89" s="458" t="n">
        <v>579</v>
      </c>
      <c r="I89" s="447" t="n">
        <v>9</v>
      </c>
      <c r="J89" s="447" t="n">
        <v>49</v>
      </c>
      <c r="K89" s="447" t="n">
        <v>46</v>
      </c>
      <c r="L89" s="447" t="n">
        <v>19</v>
      </c>
      <c r="M89" s="447" t="n">
        <v>1</v>
      </c>
      <c r="N89" s="447" t="n">
        <v>3</v>
      </c>
      <c r="O89" s="447" t="n">
        <v>10</v>
      </c>
      <c r="P89" s="447" t="n">
        <v>91</v>
      </c>
      <c r="R89" s="447" t="n">
        <v>124</v>
      </c>
      <c r="U89" s="447" t="n">
        <v>0</v>
      </c>
      <c r="V89" s="447" t="n">
        <v>0</v>
      </c>
      <c r="X89" s="447" t="n">
        <v>4</v>
      </c>
      <c r="AC89" s="447" t="n">
        <v>0</v>
      </c>
      <c r="AD89" s="447" t="n">
        <v>17</v>
      </c>
      <c r="AE89" s="448" t="n">
        <f aca="false">SUM(I89:AD89)</f>
        <v>373</v>
      </c>
    </row>
    <row r="90" s="275" customFormat="true" ht="16.5" hidden="false" customHeight="false" outlineLevel="0" collapsed="false">
      <c r="A90" s="11" t="n">
        <v>28</v>
      </c>
      <c r="B90" s="131" t="n">
        <v>23</v>
      </c>
      <c r="C90" s="328" t="n">
        <v>332</v>
      </c>
      <c r="D90" s="329" t="s">
        <v>747</v>
      </c>
      <c r="E90" s="332" t="s">
        <v>476</v>
      </c>
      <c r="F90" s="458" t="n">
        <v>1574</v>
      </c>
      <c r="G90" s="50" t="s">
        <v>34</v>
      </c>
      <c r="H90" s="458" t="n">
        <v>579</v>
      </c>
      <c r="I90" s="447" t="n">
        <v>3</v>
      </c>
      <c r="J90" s="447" t="n">
        <v>47</v>
      </c>
      <c r="K90" s="447" t="n">
        <v>44</v>
      </c>
      <c r="L90" s="447" t="n">
        <v>11</v>
      </c>
      <c r="M90" s="447" t="n">
        <v>3</v>
      </c>
      <c r="N90" s="447" t="n">
        <v>1</v>
      </c>
      <c r="O90" s="447" t="n">
        <v>17</v>
      </c>
      <c r="P90" s="447" t="n">
        <v>78</v>
      </c>
      <c r="R90" s="447" t="n">
        <v>110</v>
      </c>
      <c r="U90" s="447" t="n">
        <v>1</v>
      </c>
      <c r="V90" s="447" t="n">
        <v>1</v>
      </c>
      <c r="X90" s="447" t="n">
        <v>10</v>
      </c>
      <c r="AC90" s="447" t="n">
        <v>0</v>
      </c>
      <c r="AD90" s="447" t="n">
        <v>15</v>
      </c>
      <c r="AE90" s="448" t="n">
        <f aca="false">SUM(I90:AD90)</f>
        <v>341</v>
      </c>
    </row>
    <row r="91" s="275" customFormat="true" ht="16.5" hidden="false" customHeight="false" outlineLevel="0" collapsed="false">
      <c r="A91" s="11" t="n">
        <v>29</v>
      </c>
      <c r="B91" s="131" t="n">
        <v>23</v>
      </c>
      <c r="C91" s="328" t="n">
        <v>332</v>
      </c>
      <c r="D91" s="329" t="s">
        <v>747</v>
      </c>
      <c r="E91" s="332" t="s">
        <v>476</v>
      </c>
      <c r="F91" s="458" t="n">
        <v>1574</v>
      </c>
      <c r="G91" s="50" t="s">
        <v>35</v>
      </c>
      <c r="H91" s="458" t="n">
        <v>578</v>
      </c>
      <c r="I91" s="447" t="n">
        <v>7</v>
      </c>
      <c r="J91" s="447" t="n">
        <v>41</v>
      </c>
      <c r="K91" s="447" t="n">
        <v>27</v>
      </c>
      <c r="L91" s="447" t="n">
        <v>7</v>
      </c>
      <c r="M91" s="447" t="n">
        <v>3</v>
      </c>
      <c r="N91" s="447" t="n">
        <v>2</v>
      </c>
      <c r="O91" s="447" t="n">
        <v>9</v>
      </c>
      <c r="P91" s="447" t="n">
        <v>88</v>
      </c>
      <c r="R91" s="447" t="n">
        <v>110</v>
      </c>
      <c r="U91" s="447" t="n">
        <v>3</v>
      </c>
      <c r="V91" s="447" t="n">
        <v>1</v>
      </c>
      <c r="X91" s="447" t="n">
        <v>5</v>
      </c>
      <c r="AC91" s="447" t="n">
        <v>0</v>
      </c>
      <c r="AD91" s="447" t="n">
        <v>7</v>
      </c>
      <c r="AE91" s="448" t="n">
        <f aca="false">SUM(I91:AD91)</f>
        <v>310</v>
      </c>
    </row>
    <row r="92" s="275" customFormat="true" ht="16.5" hidden="false" customHeight="false" outlineLevel="0" collapsed="false">
      <c r="A92" s="11" t="n">
        <v>30</v>
      </c>
      <c r="B92" s="131" t="n">
        <v>23</v>
      </c>
      <c r="C92" s="328" t="n">
        <v>332</v>
      </c>
      <c r="D92" s="329" t="s">
        <v>747</v>
      </c>
      <c r="E92" s="332" t="s">
        <v>750</v>
      </c>
      <c r="F92" s="458" t="n">
        <v>1575</v>
      </c>
      <c r="G92" s="50" t="s">
        <v>33</v>
      </c>
      <c r="H92" s="458" t="n">
        <v>640</v>
      </c>
      <c r="I92" s="447" t="n">
        <v>8</v>
      </c>
      <c r="J92" s="447" t="n">
        <v>88</v>
      </c>
      <c r="K92" s="447" t="n">
        <v>24</v>
      </c>
      <c r="L92" s="447" t="n">
        <v>4</v>
      </c>
      <c r="M92" s="447" t="n">
        <v>2</v>
      </c>
      <c r="N92" s="447" t="n">
        <v>8</v>
      </c>
      <c r="O92" s="447" t="n">
        <v>15</v>
      </c>
      <c r="P92" s="447" t="n">
        <v>56</v>
      </c>
      <c r="R92" s="447" t="n">
        <v>120</v>
      </c>
      <c r="U92" s="447" t="n">
        <v>3</v>
      </c>
      <c r="V92" s="447" t="n">
        <v>1</v>
      </c>
      <c r="X92" s="447" t="n">
        <v>7</v>
      </c>
      <c r="AC92" s="447" t="n">
        <v>0</v>
      </c>
      <c r="AD92" s="447" t="n">
        <v>18</v>
      </c>
      <c r="AE92" s="448" t="n">
        <f aca="false">SUM(I92:AD92)</f>
        <v>354</v>
      </c>
    </row>
    <row r="93" s="275" customFormat="true" ht="16.5" hidden="false" customHeight="false" outlineLevel="0" collapsed="false">
      <c r="A93" s="11" t="n">
        <v>31</v>
      </c>
      <c r="B93" s="131" t="n">
        <v>23</v>
      </c>
      <c r="C93" s="328" t="n">
        <v>332</v>
      </c>
      <c r="D93" s="329" t="s">
        <v>747</v>
      </c>
      <c r="E93" s="332" t="s">
        <v>750</v>
      </c>
      <c r="F93" s="458" t="n">
        <v>1575</v>
      </c>
      <c r="G93" s="50" t="s">
        <v>34</v>
      </c>
      <c r="H93" s="458" t="n">
        <v>640</v>
      </c>
      <c r="I93" s="447" t="n">
        <v>5</v>
      </c>
      <c r="J93" s="447" t="n">
        <v>116</v>
      </c>
      <c r="K93" s="447" t="n">
        <v>20</v>
      </c>
      <c r="L93" s="447" t="n">
        <v>0</v>
      </c>
      <c r="M93" s="447" t="n">
        <v>0</v>
      </c>
      <c r="N93" s="447" t="n">
        <v>6</v>
      </c>
      <c r="O93" s="447" t="n">
        <v>14</v>
      </c>
      <c r="P93" s="447" t="n">
        <v>51</v>
      </c>
      <c r="R93" s="447" t="n">
        <v>108</v>
      </c>
      <c r="U93" s="447" t="n">
        <v>0</v>
      </c>
      <c r="V93" s="447" t="n">
        <v>3</v>
      </c>
      <c r="X93" s="447" t="n">
        <v>5</v>
      </c>
      <c r="AC93" s="447" t="n">
        <v>0</v>
      </c>
      <c r="AD93" s="447" t="n">
        <v>6</v>
      </c>
      <c r="AE93" s="448" t="n">
        <f aca="false">SUM(I93:AD93)</f>
        <v>334</v>
      </c>
    </row>
    <row r="94" s="275" customFormat="true" ht="16.5" hidden="false" customHeight="false" outlineLevel="0" collapsed="false">
      <c r="A94" s="11" t="n">
        <v>32</v>
      </c>
      <c r="B94" s="131" t="n">
        <v>23</v>
      </c>
      <c r="C94" s="328" t="n">
        <v>332</v>
      </c>
      <c r="D94" s="329" t="s">
        <v>747</v>
      </c>
      <c r="E94" s="332" t="s">
        <v>750</v>
      </c>
      <c r="F94" s="458" t="n">
        <v>1575</v>
      </c>
      <c r="G94" s="50" t="s">
        <v>35</v>
      </c>
      <c r="H94" s="458" t="n">
        <v>640</v>
      </c>
      <c r="I94" s="447" t="n">
        <v>4</v>
      </c>
      <c r="J94" s="447" t="n">
        <v>98</v>
      </c>
      <c r="K94" s="447" t="n">
        <v>29</v>
      </c>
      <c r="L94" s="447" t="n">
        <v>0</v>
      </c>
      <c r="M94" s="447" t="n">
        <v>3</v>
      </c>
      <c r="N94" s="447" t="n">
        <v>9</v>
      </c>
      <c r="O94" s="447" t="n">
        <v>11</v>
      </c>
      <c r="P94" s="447" t="n">
        <v>53</v>
      </c>
      <c r="R94" s="447" t="n">
        <v>107</v>
      </c>
      <c r="U94" s="447" t="n">
        <v>0</v>
      </c>
      <c r="V94" s="447" t="n">
        <v>1</v>
      </c>
      <c r="X94" s="447" t="n">
        <v>7</v>
      </c>
      <c r="AC94" s="447" t="n">
        <v>0</v>
      </c>
      <c r="AD94" s="447" t="n">
        <v>9</v>
      </c>
      <c r="AE94" s="448" t="n">
        <f aca="false">SUM(I94:AD94)</f>
        <v>331</v>
      </c>
    </row>
    <row r="95" s="275" customFormat="true" ht="16.5" hidden="false" customHeight="false" outlineLevel="0" collapsed="false">
      <c r="A95" s="11" t="n">
        <v>33</v>
      </c>
      <c r="B95" s="131" t="n">
        <v>23</v>
      </c>
      <c r="C95" s="328" t="n">
        <v>332</v>
      </c>
      <c r="D95" s="329" t="s">
        <v>747</v>
      </c>
      <c r="E95" s="332" t="s">
        <v>750</v>
      </c>
      <c r="F95" s="458" t="n">
        <v>1576</v>
      </c>
      <c r="G95" s="50" t="s">
        <v>33</v>
      </c>
      <c r="H95" s="458" t="n">
        <v>622</v>
      </c>
      <c r="I95" s="447" t="n">
        <v>6</v>
      </c>
      <c r="J95" s="447" t="n">
        <v>95</v>
      </c>
      <c r="K95" s="447" t="n">
        <v>33</v>
      </c>
      <c r="L95" s="447" t="n">
        <v>5</v>
      </c>
      <c r="M95" s="447" t="n">
        <v>2</v>
      </c>
      <c r="N95" s="447" t="n">
        <v>1</v>
      </c>
      <c r="O95" s="447" t="n">
        <v>8</v>
      </c>
      <c r="P95" s="447" t="n">
        <v>47</v>
      </c>
      <c r="R95" s="447" t="n">
        <v>97</v>
      </c>
      <c r="U95" s="447" t="n">
        <v>3</v>
      </c>
      <c r="V95" s="447" t="n">
        <v>0</v>
      </c>
      <c r="X95" s="447" t="n">
        <v>7</v>
      </c>
      <c r="AC95" s="447" t="n">
        <v>0</v>
      </c>
      <c r="AD95" s="447" t="n">
        <v>11</v>
      </c>
      <c r="AE95" s="448" t="n">
        <f aca="false">SUM(I95:AD95)</f>
        <v>315</v>
      </c>
    </row>
    <row r="96" s="275" customFormat="true" ht="16.5" hidden="false" customHeight="false" outlineLevel="0" collapsed="false">
      <c r="A96" s="11" t="n">
        <v>34</v>
      </c>
      <c r="B96" s="131" t="n">
        <v>23</v>
      </c>
      <c r="C96" s="328" t="n">
        <v>332</v>
      </c>
      <c r="D96" s="329" t="s">
        <v>747</v>
      </c>
      <c r="E96" s="332" t="s">
        <v>750</v>
      </c>
      <c r="F96" s="458" t="n">
        <v>1576</v>
      </c>
      <c r="G96" s="50" t="s">
        <v>34</v>
      </c>
      <c r="H96" s="458" t="n">
        <v>621</v>
      </c>
      <c r="I96" s="447" t="n">
        <v>3</v>
      </c>
      <c r="J96" s="447" t="n">
        <v>107</v>
      </c>
      <c r="K96" s="447" t="n">
        <v>30</v>
      </c>
      <c r="L96" s="447" t="n">
        <v>4</v>
      </c>
      <c r="M96" s="447" t="n">
        <v>5</v>
      </c>
      <c r="N96" s="447" t="n">
        <v>5</v>
      </c>
      <c r="O96" s="447" t="n">
        <v>11</v>
      </c>
      <c r="P96" s="447" t="n">
        <v>43</v>
      </c>
      <c r="R96" s="447" t="n">
        <v>100</v>
      </c>
      <c r="U96" s="447" t="n">
        <v>2</v>
      </c>
      <c r="V96" s="447" t="n">
        <v>2</v>
      </c>
      <c r="X96" s="447" t="n">
        <v>5</v>
      </c>
      <c r="AC96" s="447" t="n">
        <v>0</v>
      </c>
      <c r="AD96" s="447" t="n">
        <v>12</v>
      </c>
      <c r="AE96" s="448" t="n">
        <f aca="false">SUM(I96:AD96)</f>
        <v>329</v>
      </c>
    </row>
    <row r="97" s="275" customFormat="true" ht="16.5" hidden="false" customHeight="false" outlineLevel="0" collapsed="false">
      <c r="A97" s="11" t="n">
        <v>35</v>
      </c>
      <c r="B97" s="131" t="n">
        <v>23</v>
      </c>
      <c r="C97" s="328" t="n">
        <v>332</v>
      </c>
      <c r="D97" s="329" t="s">
        <v>747</v>
      </c>
      <c r="E97" s="332" t="s">
        <v>750</v>
      </c>
      <c r="F97" s="458" t="n">
        <v>1576</v>
      </c>
      <c r="G97" s="50" t="s">
        <v>35</v>
      </c>
      <c r="H97" s="458" t="n">
        <v>621</v>
      </c>
      <c r="I97" s="447" t="n">
        <v>5</v>
      </c>
      <c r="J97" s="447" t="n">
        <v>109</v>
      </c>
      <c r="K97" s="447" t="n">
        <v>30</v>
      </c>
      <c r="L97" s="447" t="n">
        <v>3</v>
      </c>
      <c r="M97" s="447" t="n">
        <v>3</v>
      </c>
      <c r="N97" s="447" t="n">
        <v>5</v>
      </c>
      <c r="O97" s="447" t="n">
        <v>15</v>
      </c>
      <c r="P97" s="447" t="n">
        <v>39</v>
      </c>
      <c r="R97" s="447" t="n">
        <v>88</v>
      </c>
      <c r="U97" s="447" t="n">
        <v>0</v>
      </c>
      <c r="V97" s="447" t="n">
        <v>0</v>
      </c>
      <c r="X97" s="447" t="n">
        <v>4</v>
      </c>
      <c r="AC97" s="447" t="n">
        <v>0</v>
      </c>
      <c r="AD97" s="447" t="n">
        <v>7</v>
      </c>
      <c r="AE97" s="448" t="n">
        <f aca="false">SUM(I97:AD97)</f>
        <v>308</v>
      </c>
    </row>
    <row r="98" s="275" customFormat="true" ht="16.5" hidden="false" customHeight="false" outlineLevel="0" collapsed="false">
      <c r="A98" s="11" t="n">
        <v>36</v>
      </c>
      <c r="B98" s="131" t="n">
        <v>23</v>
      </c>
      <c r="C98" s="328" t="n">
        <v>332</v>
      </c>
      <c r="D98" s="329" t="s">
        <v>747</v>
      </c>
      <c r="E98" s="332" t="s">
        <v>750</v>
      </c>
      <c r="F98" s="458" t="n">
        <v>1576</v>
      </c>
      <c r="G98" s="50" t="s">
        <v>137</v>
      </c>
      <c r="H98" s="458" t="n">
        <v>621</v>
      </c>
      <c r="I98" s="447" t="n">
        <v>3</v>
      </c>
      <c r="J98" s="447" t="n">
        <v>110</v>
      </c>
      <c r="K98" s="447" t="n">
        <v>22</v>
      </c>
      <c r="L98" s="447" t="n">
        <v>5</v>
      </c>
      <c r="M98" s="447" t="n">
        <v>2</v>
      </c>
      <c r="N98" s="447" t="n">
        <v>12</v>
      </c>
      <c r="O98" s="447" t="n">
        <v>15</v>
      </c>
      <c r="P98" s="447" t="n">
        <v>51</v>
      </c>
      <c r="R98" s="447" t="n">
        <v>12</v>
      </c>
      <c r="U98" s="447" t="n">
        <v>4</v>
      </c>
      <c r="V98" s="447" t="n">
        <v>0</v>
      </c>
      <c r="X98" s="447" t="n">
        <v>0</v>
      </c>
      <c r="AC98" s="447" t="n">
        <v>0</v>
      </c>
      <c r="AD98" s="447" t="n">
        <v>12</v>
      </c>
      <c r="AE98" s="448" t="n">
        <f aca="false">SUM(I98:AD98)</f>
        <v>248</v>
      </c>
    </row>
    <row r="99" s="275" customFormat="true" ht="16.5" hidden="false" customHeight="false" outlineLevel="0" collapsed="false">
      <c r="A99" s="11" t="n">
        <v>37</v>
      </c>
      <c r="B99" s="131" t="n">
        <v>23</v>
      </c>
      <c r="C99" s="328" t="n">
        <v>332</v>
      </c>
      <c r="D99" s="329" t="s">
        <v>747</v>
      </c>
      <c r="E99" s="332" t="s">
        <v>750</v>
      </c>
      <c r="F99" s="458" t="n">
        <v>1576</v>
      </c>
      <c r="G99" s="50" t="s">
        <v>138</v>
      </c>
      <c r="H99" s="458" t="n">
        <v>621</v>
      </c>
      <c r="I99" s="447" t="n">
        <v>4</v>
      </c>
      <c r="J99" s="447" t="n">
        <v>121</v>
      </c>
      <c r="K99" s="447" t="n">
        <v>29</v>
      </c>
      <c r="L99" s="447" t="n">
        <v>3</v>
      </c>
      <c r="M99" s="447" t="n">
        <v>2</v>
      </c>
      <c r="N99" s="447" t="n">
        <v>12</v>
      </c>
      <c r="O99" s="447" t="n">
        <v>4</v>
      </c>
      <c r="P99" s="447" t="n">
        <v>44</v>
      </c>
      <c r="R99" s="447" t="n">
        <v>106</v>
      </c>
      <c r="U99" s="447" t="n">
        <v>4</v>
      </c>
      <c r="V99" s="447" t="n">
        <v>4</v>
      </c>
      <c r="X99" s="447" t="n">
        <v>3</v>
      </c>
      <c r="AC99" s="447" t="n">
        <v>0</v>
      </c>
      <c r="AD99" s="447" t="n">
        <v>12</v>
      </c>
      <c r="AE99" s="448" t="n">
        <f aca="false">SUM(I99:AD99)</f>
        <v>348</v>
      </c>
    </row>
    <row r="100" s="275" customFormat="true" ht="16.5" hidden="false" customHeight="false" outlineLevel="0" collapsed="false">
      <c r="A100" s="11" t="n">
        <v>38</v>
      </c>
      <c r="B100" s="131" t="n">
        <v>23</v>
      </c>
      <c r="C100" s="328" t="n">
        <v>332</v>
      </c>
      <c r="D100" s="329" t="s">
        <v>747</v>
      </c>
      <c r="E100" s="332" t="s">
        <v>751</v>
      </c>
      <c r="F100" s="458" t="n">
        <v>1577</v>
      </c>
      <c r="G100" s="50" t="s">
        <v>33</v>
      </c>
      <c r="H100" s="458" t="n">
        <v>628</v>
      </c>
      <c r="I100" s="447" t="n">
        <v>3</v>
      </c>
      <c r="J100" s="447" t="n">
        <v>91</v>
      </c>
      <c r="K100" s="447" t="n">
        <v>22</v>
      </c>
      <c r="L100" s="447" t="n">
        <v>6</v>
      </c>
      <c r="M100" s="447" t="n">
        <v>11</v>
      </c>
      <c r="N100" s="447" t="n">
        <v>7</v>
      </c>
      <c r="O100" s="447" t="n">
        <v>6</v>
      </c>
      <c r="P100" s="447" t="n">
        <v>60</v>
      </c>
      <c r="R100" s="447" t="n">
        <v>145</v>
      </c>
      <c r="U100" s="447" t="n">
        <v>0</v>
      </c>
      <c r="V100" s="447" t="n">
        <v>0</v>
      </c>
      <c r="X100" s="447" t="n">
        <v>12</v>
      </c>
      <c r="AC100" s="447" t="n">
        <v>0</v>
      </c>
      <c r="AD100" s="447" t="n">
        <v>10</v>
      </c>
      <c r="AE100" s="448" t="n">
        <f aca="false">SUM(I100:AD100)</f>
        <v>373</v>
      </c>
    </row>
    <row r="101" s="275" customFormat="true" ht="16.5" hidden="false" customHeight="false" outlineLevel="0" collapsed="false">
      <c r="A101" s="11" t="n">
        <v>39</v>
      </c>
      <c r="B101" s="131" t="n">
        <v>23</v>
      </c>
      <c r="C101" s="328" t="n">
        <v>332</v>
      </c>
      <c r="D101" s="329" t="s">
        <v>747</v>
      </c>
      <c r="E101" s="332" t="s">
        <v>751</v>
      </c>
      <c r="F101" s="458" t="n">
        <v>1577</v>
      </c>
      <c r="G101" s="50" t="s">
        <v>34</v>
      </c>
      <c r="H101" s="458" t="n">
        <v>627</v>
      </c>
      <c r="I101" s="447" t="n">
        <v>4</v>
      </c>
      <c r="J101" s="447" t="n">
        <v>81</v>
      </c>
      <c r="K101" s="447" t="n">
        <v>20</v>
      </c>
      <c r="L101" s="447" t="n">
        <v>6</v>
      </c>
      <c r="M101" s="447" t="n">
        <v>5</v>
      </c>
      <c r="N101" s="447" t="n">
        <v>9</v>
      </c>
      <c r="O101" s="447" t="n">
        <v>7</v>
      </c>
      <c r="P101" s="447" t="n">
        <v>64</v>
      </c>
      <c r="R101" s="447" t="n">
        <v>119</v>
      </c>
      <c r="U101" s="447" t="n">
        <v>1</v>
      </c>
      <c r="V101" s="447" t="n">
        <v>1</v>
      </c>
      <c r="X101" s="447" t="n">
        <v>16</v>
      </c>
      <c r="AC101" s="447" t="n">
        <v>0</v>
      </c>
      <c r="AD101" s="447" t="n">
        <v>11</v>
      </c>
      <c r="AE101" s="448" t="n">
        <f aca="false">SUM(I101:AD101)</f>
        <v>344</v>
      </c>
    </row>
    <row r="102" s="275" customFormat="true" ht="16.5" hidden="false" customHeight="false" outlineLevel="0" collapsed="false">
      <c r="A102" s="11" t="n">
        <v>40</v>
      </c>
      <c r="B102" s="131" t="n">
        <v>23</v>
      </c>
      <c r="C102" s="328" t="n">
        <v>332</v>
      </c>
      <c r="D102" s="329" t="s">
        <v>747</v>
      </c>
      <c r="E102" s="332" t="s">
        <v>751</v>
      </c>
      <c r="F102" s="458" t="n">
        <v>1578</v>
      </c>
      <c r="G102" s="50" t="s">
        <v>33</v>
      </c>
      <c r="H102" s="458" t="n">
        <v>624</v>
      </c>
      <c r="I102" s="447" t="n">
        <v>1</v>
      </c>
      <c r="J102" s="447" t="n">
        <v>69</v>
      </c>
      <c r="K102" s="447" t="n">
        <v>17</v>
      </c>
      <c r="L102" s="447" t="n">
        <v>4</v>
      </c>
      <c r="M102" s="447" t="n">
        <v>7</v>
      </c>
      <c r="N102" s="447" t="n">
        <v>16</v>
      </c>
      <c r="O102" s="447" t="n">
        <v>16</v>
      </c>
      <c r="P102" s="447" t="n">
        <v>88</v>
      </c>
      <c r="R102" s="447" t="n">
        <v>104</v>
      </c>
      <c r="U102" s="447" t="n">
        <v>0</v>
      </c>
      <c r="V102" s="447" t="n">
        <v>0</v>
      </c>
      <c r="X102" s="447" t="n">
        <v>28</v>
      </c>
      <c r="AC102" s="447" t="n">
        <v>0</v>
      </c>
      <c r="AD102" s="447" t="n">
        <v>13</v>
      </c>
      <c r="AE102" s="448" t="n">
        <f aca="false">SUM(I102:AD102)</f>
        <v>363</v>
      </c>
    </row>
    <row r="103" s="275" customFormat="true" ht="16.5" hidden="false" customHeight="false" outlineLevel="0" collapsed="false">
      <c r="A103" s="11" t="n">
        <v>41</v>
      </c>
      <c r="B103" s="131" t="n">
        <v>23</v>
      </c>
      <c r="C103" s="328" t="n">
        <v>332</v>
      </c>
      <c r="D103" s="329" t="s">
        <v>747</v>
      </c>
      <c r="E103" s="332" t="s">
        <v>751</v>
      </c>
      <c r="F103" s="458" t="n">
        <v>1578</v>
      </c>
      <c r="G103" s="50" t="s">
        <v>34</v>
      </c>
      <c r="H103" s="458" t="n">
        <v>623</v>
      </c>
      <c r="I103" s="447" t="n">
        <v>2</v>
      </c>
      <c r="J103" s="447" t="n">
        <v>65</v>
      </c>
      <c r="K103" s="447" t="n">
        <v>30</v>
      </c>
      <c r="L103" s="447" t="n">
        <v>1</v>
      </c>
      <c r="M103" s="447" t="n">
        <v>9</v>
      </c>
      <c r="N103" s="447" t="n">
        <v>17</v>
      </c>
      <c r="O103" s="447" t="n">
        <v>22</v>
      </c>
      <c r="P103" s="447" t="n">
        <v>90</v>
      </c>
      <c r="R103" s="447" t="n">
        <v>105</v>
      </c>
      <c r="U103" s="447" t="n">
        <v>0</v>
      </c>
      <c r="V103" s="447" t="n">
        <v>2</v>
      </c>
      <c r="X103" s="447" t="n">
        <v>20</v>
      </c>
      <c r="AC103" s="447" t="n">
        <v>0</v>
      </c>
      <c r="AD103" s="447" t="n">
        <v>11</v>
      </c>
      <c r="AE103" s="448" t="n">
        <f aca="false">SUM(I103:AD103)</f>
        <v>374</v>
      </c>
    </row>
    <row r="104" s="275" customFormat="true" ht="16.5" hidden="false" customHeight="false" outlineLevel="0" collapsed="false">
      <c r="A104" s="11" t="n">
        <v>42</v>
      </c>
      <c r="B104" s="131" t="n">
        <v>23</v>
      </c>
      <c r="C104" s="328" t="n">
        <v>332</v>
      </c>
      <c r="D104" s="329" t="s">
        <v>747</v>
      </c>
      <c r="E104" s="332" t="s">
        <v>751</v>
      </c>
      <c r="F104" s="458" t="n">
        <v>1578</v>
      </c>
      <c r="G104" s="50" t="s">
        <v>35</v>
      </c>
      <c r="H104" s="458" t="n">
        <v>623</v>
      </c>
      <c r="I104" s="447" t="n">
        <v>3</v>
      </c>
      <c r="J104" s="447" t="n">
        <v>78</v>
      </c>
      <c r="K104" s="447" t="n">
        <v>14</v>
      </c>
      <c r="L104" s="447" t="n">
        <v>5</v>
      </c>
      <c r="M104" s="447" t="n">
        <v>8</v>
      </c>
      <c r="N104" s="447" t="n">
        <v>12</v>
      </c>
      <c r="O104" s="447" t="n">
        <v>16</v>
      </c>
      <c r="P104" s="447" t="n">
        <v>65</v>
      </c>
      <c r="R104" s="447" t="n">
        <v>120</v>
      </c>
      <c r="U104" s="447" t="n">
        <v>0</v>
      </c>
      <c r="V104" s="447" t="n">
        <v>2</v>
      </c>
      <c r="X104" s="447" t="n">
        <v>0</v>
      </c>
      <c r="AC104" s="447" t="n">
        <v>11</v>
      </c>
      <c r="AD104" s="447" t="n">
        <v>17</v>
      </c>
      <c r="AE104" s="448" t="n">
        <f aca="false">SUM(I104:AD104)</f>
        <v>351</v>
      </c>
    </row>
    <row r="105" s="275" customFormat="true" ht="16.5" hidden="false" customHeight="false" outlineLevel="0" collapsed="false">
      <c r="A105" s="11" t="n">
        <v>43</v>
      </c>
      <c r="B105" s="131" t="n">
        <v>23</v>
      </c>
      <c r="C105" s="328" t="n">
        <v>332</v>
      </c>
      <c r="D105" s="329" t="s">
        <v>747</v>
      </c>
      <c r="E105" s="332" t="s">
        <v>752</v>
      </c>
      <c r="F105" s="458" t="n">
        <v>1579</v>
      </c>
      <c r="G105" s="50" t="s">
        <v>33</v>
      </c>
      <c r="H105" s="458" t="n">
        <v>656</v>
      </c>
      <c r="I105" s="447" t="n">
        <v>2</v>
      </c>
      <c r="J105" s="447" t="n">
        <v>151</v>
      </c>
      <c r="K105" s="447" t="n">
        <v>31</v>
      </c>
      <c r="L105" s="447" t="n">
        <v>4</v>
      </c>
      <c r="M105" s="447" t="n">
        <v>7</v>
      </c>
      <c r="N105" s="447" t="n">
        <v>5</v>
      </c>
      <c r="O105" s="447" t="n">
        <v>4</v>
      </c>
      <c r="P105" s="447" t="n">
        <v>91</v>
      </c>
      <c r="R105" s="447" t="n">
        <v>120</v>
      </c>
      <c r="U105" s="447" t="n">
        <v>1</v>
      </c>
      <c r="V105" s="447" t="n">
        <v>1</v>
      </c>
      <c r="X105" s="447" t="n">
        <v>6</v>
      </c>
      <c r="AC105" s="447" t="n">
        <v>0</v>
      </c>
      <c r="AD105" s="447" t="n">
        <v>10</v>
      </c>
      <c r="AE105" s="448" t="n">
        <f aca="false">SUM(I105:AD105)</f>
        <v>433</v>
      </c>
    </row>
    <row r="106" s="275" customFormat="true" ht="16.5" hidden="false" customHeight="false" outlineLevel="0" collapsed="false">
      <c r="A106" s="11" t="n">
        <v>44</v>
      </c>
      <c r="B106" s="131" t="n">
        <v>23</v>
      </c>
      <c r="C106" s="328" t="n">
        <v>332</v>
      </c>
      <c r="D106" s="329" t="s">
        <v>747</v>
      </c>
      <c r="E106" s="332" t="s">
        <v>752</v>
      </c>
      <c r="F106" s="458" t="n">
        <v>1579</v>
      </c>
      <c r="G106" s="50" t="s">
        <v>34</v>
      </c>
      <c r="H106" s="458" t="n">
        <v>656</v>
      </c>
      <c r="I106" s="447" t="n">
        <v>1</v>
      </c>
      <c r="J106" s="447" t="n">
        <v>110</v>
      </c>
      <c r="K106" s="447" t="n">
        <v>35</v>
      </c>
      <c r="L106" s="447" t="n">
        <v>2</v>
      </c>
      <c r="M106" s="447" t="n">
        <v>6</v>
      </c>
      <c r="N106" s="447" t="n">
        <v>4</v>
      </c>
      <c r="O106" s="447" t="n">
        <v>17</v>
      </c>
      <c r="P106" s="447" t="n">
        <v>119</v>
      </c>
      <c r="R106" s="447" t="n">
        <v>81</v>
      </c>
      <c r="U106" s="447" t="n">
        <v>0</v>
      </c>
      <c r="V106" s="447" t="n">
        <v>5</v>
      </c>
      <c r="X106" s="447" t="n">
        <v>14</v>
      </c>
      <c r="AC106" s="447" t="n">
        <v>0</v>
      </c>
      <c r="AD106" s="447" t="n">
        <v>11</v>
      </c>
      <c r="AE106" s="448" t="n">
        <f aca="false">SUM(I106:AD106)</f>
        <v>405</v>
      </c>
    </row>
    <row r="107" s="275" customFormat="true" ht="16.5" hidden="false" customHeight="false" outlineLevel="0" collapsed="false">
      <c r="A107" s="11" t="n">
        <v>45</v>
      </c>
      <c r="B107" s="131" t="n">
        <v>23</v>
      </c>
      <c r="C107" s="328" t="n">
        <v>332</v>
      </c>
      <c r="D107" s="329" t="s">
        <v>747</v>
      </c>
      <c r="E107" s="332" t="s">
        <v>753</v>
      </c>
      <c r="F107" s="458" t="n">
        <v>1580</v>
      </c>
      <c r="G107" s="50" t="s">
        <v>33</v>
      </c>
      <c r="H107" s="458" t="n">
        <v>420</v>
      </c>
      <c r="I107" s="447" t="n">
        <v>1</v>
      </c>
      <c r="J107" s="447" t="n">
        <v>83</v>
      </c>
      <c r="K107" s="447" t="n">
        <v>37</v>
      </c>
      <c r="L107" s="447" t="n">
        <v>0</v>
      </c>
      <c r="M107" s="447" t="n">
        <v>2</v>
      </c>
      <c r="N107" s="447" t="n">
        <v>2</v>
      </c>
      <c r="O107" s="447" t="n">
        <v>4</v>
      </c>
      <c r="P107" s="447" t="n">
        <v>42</v>
      </c>
      <c r="R107" s="447" t="n">
        <v>12</v>
      </c>
      <c r="U107" s="447" t="n">
        <v>0</v>
      </c>
      <c r="V107" s="447" t="n">
        <v>0</v>
      </c>
      <c r="X107" s="447" t="n">
        <v>4</v>
      </c>
      <c r="AC107" s="447" t="n">
        <v>0</v>
      </c>
      <c r="AD107" s="447" t="n">
        <v>10</v>
      </c>
      <c r="AE107" s="448" t="n">
        <f aca="false">SUM(I107:AD107)</f>
        <v>197</v>
      </c>
    </row>
    <row r="108" s="275" customFormat="true" ht="16.5" hidden="false" customHeight="false" outlineLevel="0" collapsed="false">
      <c r="A108" s="11" t="n">
        <v>46</v>
      </c>
      <c r="B108" s="131" t="n">
        <v>23</v>
      </c>
      <c r="C108" s="328" t="n">
        <v>332</v>
      </c>
      <c r="D108" s="329" t="s">
        <v>747</v>
      </c>
      <c r="E108" s="332" t="s">
        <v>753</v>
      </c>
      <c r="F108" s="458" t="n">
        <v>1580</v>
      </c>
      <c r="G108" s="50" t="s">
        <v>34</v>
      </c>
      <c r="H108" s="458" t="n">
        <v>420</v>
      </c>
      <c r="I108" s="447" t="n">
        <v>1</v>
      </c>
      <c r="J108" s="447" t="n">
        <v>76</v>
      </c>
      <c r="K108" s="447" t="n">
        <v>49</v>
      </c>
      <c r="L108" s="447" t="n">
        <v>1</v>
      </c>
      <c r="M108" s="447" t="n">
        <v>4</v>
      </c>
      <c r="N108" s="447" t="n">
        <v>2</v>
      </c>
      <c r="O108" s="447" t="n">
        <v>2</v>
      </c>
      <c r="P108" s="447" t="n">
        <v>45</v>
      </c>
      <c r="R108" s="447" t="n">
        <v>17</v>
      </c>
      <c r="U108" s="447" t="n">
        <v>0</v>
      </c>
      <c r="V108" s="447" t="n">
        <v>0</v>
      </c>
      <c r="X108" s="447" t="n">
        <v>8</v>
      </c>
      <c r="AC108" s="447" t="n">
        <v>0</v>
      </c>
      <c r="AD108" s="447" t="n">
        <v>9</v>
      </c>
      <c r="AE108" s="448" t="n">
        <f aca="false">SUM(I108:AD108)</f>
        <v>214</v>
      </c>
    </row>
    <row r="109" s="275" customFormat="true" ht="16.5" hidden="false" customHeight="false" outlineLevel="0" collapsed="false">
      <c r="A109" s="11" t="n">
        <v>47</v>
      </c>
      <c r="B109" s="131" t="n">
        <v>23</v>
      </c>
      <c r="C109" s="328" t="n">
        <v>332</v>
      </c>
      <c r="D109" s="329" t="s">
        <v>747</v>
      </c>
      <c r="E109" s="332" t="s">
        <v>754</v>
      </c>
      <c r="F109" s="458" t="n">
        <v>1580</v>
      </c>
      <c r="G109" s="50" t="s">
        <v>62</v>
      </c>
      <c r="H109" s="458" t="n">
        <v>425</v>
      </c>
      <c r="I109" s="447" t="n">
        <v>3</v>
      </c>
      <c r="J109" s="447" t="n">
        <v>67</v>
      </c>
      <c r="K109" s="447" t="n">
        <v>21</v>
      </c>
      <c r="L109" s="447" t="n">
        <v>4</v>
      </c>
      <c r="M109" s="447" t="n">
        <v>4</v>
      </c>
      <c r="N109" s="447" t="n">
        <v>7</v>
      </c>
      <c r="O109" s="447" t="n">
        <v>5</v>
      </c>
      <c r="P109" s="447" t="n">
        <v>33</v>
      </c>
      <c r="R109" s="447" t="n">
        <v>120</v>
      </c>
      <c r="U109" s="447" t="n">
        <v>0</v>
      </c>
      <c r="V109" s="447" t="n">
        <v>1</v>
      </c>
      <c r="X109" s="447" t="n">
        <v>5</v>
      </c>
      <c r="AC109" s="447" t="n">
        <v>0</v>
      </c>
      <c r="AD109" s="447" t="n">
        <v>14</v>
      </c>
      <c r="AE109" s="448" t="n">
        <f aca="false">SUM(I109:AD109)</f>
        <v>284</v>
      </c>
    </row>
    <row r="110" s="275" customFormat="true" ht="17.25" hidden="false" customHeight="false" outlineLevel="0" collapsed="false">
      <c r="A110" s="11" t="n">
        <v>48</v>
      </c>
      <c r="B110" s="131" t="n">
        <v>23</v>
      </c>
      <c r="C110" s="328" t="n">
        <v>332</v>
      </c>
      <c r="D110" s="329" t="s">
        <v>747</v>
      </c>
      <c r="E110" s="332" t="s">
        <v>755</v>
      </c>
      <c r="F110" s="458" t="n">
        <v>1581</v>
      </c>
      <c r="G110" s="50" t="s">
        <v>33</v>
      </c>
      <c r="H110" s="458" t="n">
        <v>692</v>
      </c>
      <c r="I110" s="460" t="n">
        <v>9</v>
      </c>
      <c r="J110" s="460" t="n">
        <v>79</v>
      </c>
      <c r="K110" s="460" t="n">
        <v>24</v>
      </c>
      <c r="L110" s="460" t="n">
        <v>5</v>
      </c>
      <c r="M110" s="460" t="n">
        <v>5</v>
      </c>
      <c r="N110" s="460" t="n">
        <v>6</v>
      </c>
      <c r="O110" s="460" t="n">
        <v>11</v>
      </c>
      <c r="P110" s="460" t="n">
        <v>74</v>
      </c>
      <c r="R110" s="460" t="n">
        <v>92</v>
      </c>
      <c r="U110" s="460" t="n">
        <v>0</v>
      </c>
      <c r="V110" s="460" t="n">
        <v>0</v>
      </c>
      <c r="X110" s="460" t="n">
        <v>12</v>
      </c>
      <c r="AC110" s="460" t="n">
        <v>0</v>
      </c>
      <c r="AD110" s="460" t="n">
        <v>14</v>
      </c>
      <c r="AE110" s="448" t="n">
        <f aca="false">SUM(I110:AD110)</f>
        <v>331</v>
      </c>
    </row>
    <row r="111" s="275" customFormat="true" ht="16.5" hidden="false" customHeight="false" outlineLevel="0" collapsed="false">
      <c r="A111" s="11" t="n">
        <v>49</v>
      </c>
      <c r="B111" s="131" t="n">
        <v>23</v>
      </c>
      <c r="C111" s="328" t="n">
        <v>332</v>
      </c>
      <c r="D111" s="329" t="s">
        <v>747</v>
      </c>
      <c r="E111" s="332" t="s">
        <v>755</v>
      </c>
      <c r="F111" s="458" t="n">
        <v>1581</v>
      </c>
      <c r="G111" s="50" t="s">
        <v>34</v>
      </c>
      <c r="H111" s="458" t="n">
        <v>692</v>
      </c>
      <c r="I111" s="461" t="n">
        <v>4</v>
      </c>
      <c r="J111" s="461" t="n">
        <v>77</v>
      </c>
      <c r="K111" s="461" t="n">
        <v>14</v>
      </c>
      <c r="L111" s="461" t="n">
        <v>9</v>
      </c>
      <c r="M111" s="461" t="n">
        <v>12</v>
      </c>
      <c r="N111" s="461" t="n">
        <v>1</v>
      </c>
      <c r="O111" s="461" t="n">
        <v>13</v>
      </c>
      <c r="P111" s="461" t="n">
        <v>59</v>
      </c>
      <c r="R111" s="461" t="n">
        <v>73</v>
      </c>
      <c r="U111" s="461" t="n">
        <v>0</v>
      </c>
      <c r="V111" s="461" t="n">
        <v>1</v>
      </c>
      <c r="X111" s="461" t="n">
        <v>10</v>
      </c>
      <c r="AC111" s="461" t="n">
        <v>0</v>
      </c>
      <c r="AD111" s="461" t="n">
        <v>18</v>
      </c>
      <c r="AE111" s="448" t="n">
        <f aca="false">SUM(I111:AD111)</f>
        <v>291</v>
      </c>
    </row>
    <row r="112" s="275" customFormat="true" ht="16.5" hidden="false" customHeight="false" outlineLevel="0" collapsed="false">
      <c r="A112" s="11" t="n">
        <v>50</v>
      </c>
      <c r="B112" s="131" t="n">
        <v>23</v>
      </c>
      <c r="C112" s="328" t="n">
        <v>332</v>
      </c>
      <c r="D112" s="329" t="s">
        <v>747</v>
      </c>
      <c r="E112" s="332" t="s">
        <v>756</v>
      </c>
      <c r="F112" s="458" t="n">
        <v>1582</v>
      </c>
      <c r="G112" s="50" t="s">
        <v>33</v>
      </c>
      <c r="H112" s="458" t="n">
        <v>408</v>
      </c>
      <c r="I112" s="447" t="n">
        <v>3</v>
      </c>
      <c r="J112" s="447" t="n">
        <v>87</v>
      </c>
      <c r="K112" s="447" t="n">
        <v>25</v>
      </c>
      <c r="L112" s="447" t="n">
        <v>3</v>
      </c>
      <c r="M112" s="447" t="n">
        <v>3</v>
      </c>
      <c r="N112" s="447" t="n">
        <v>8</v>
      </c>
      <c r="O112" s="447" t="n">
        <v>18</v>
      </c>
      <c r="P112" s="447" t="n">
        <v>50</v>
      </c>
      <c r="R112" s="447" t="n">
        <v>39</v>
      </c>
      <c r="U112" s="447" t="n">
        <v>2</v>
      </c>
      <c r="V112" s="447" t="n">
        <v>4</v>
      </c>
      <c r="X112" s="447" t="n">
        <v>2</v>
      </c>
      <c r="AC112" s="447" t="n">
        <v>0</v>
      </c>
      <c r="AD112" s="447" t="n">
        <v>19</v>
      </c>
      <c r="AE112" s="448" t="n">
        <f aca="false">SUM(I112:AD112)</f>
        <v>263</v>
      </c>
    </row>
    <row r="113" s="275" customFormat="true" ht="16.5" hidden="false" customHeight="false" outlineLevel="0" collapsed="false">
      <c r="A113" s="11" t="n">
        <v>51</v>
      </c>
      <c r="B113" s="131" t="n">
        <v>23</v>
      </c>
      <c r="C113" s="328" t="n">
        <v>332</v>
      </c>
      <c r="D113" s="329" t="s">
        <v>747</v>
      </c>
      <c r="E113" s="332" t="s">
        <v>756</v>
      </c>
      <c r="F113" s="458" t="n">
        <v>1582</v>
      </c>
      <c r="G113" s="50" t="s">
        <v>34</v>
      </c>
      <c r="H113" s="458" t="n">
        <v>408</v>
      </c>
      <c r="I113" s="447" t="n">
        <v>1</v>
      </c>
      <c r="J113" s="447" t="n">
        <v>97</v>
      </c>
      <c r="K113" s="447" t="n">
        <v>23</v>
      </c>
      <c r="L113" s="447" t="n">
        <v>3</v>
      </c>
      <c r="M113" s="447" t="n">
        <v>1</v>
      </c>
      <c r="N113" s="447" t="n">
        <v>7</v>
      </c>
      <c r="O113" s="447" t="n">
        <v>15</v>
      </c>
      <c r="P113" s="447" t="n">
        <v>53</v>
      </c>
      <c r="R113" s="447" t="n">
        <v>54</v>
      </c>
      <c r="U113" s="447" t="n">
        <v>0</v>
      </c>
      <c r="V113" s="447" t="n">
        <v>1</v>
      </c>
      <c r="X113" s="447" t="n">
        <v>4</v>
      </c>
      <c r="AC113" s="447" t="n">
        <v>0</v>
      </c>
      <c r="AD113" s="447" t="n">
        <v>9</v>
      </c>
      <c r="AE113" s="448" t="n">
        <f aca="false">SUM(I113:AD113)</f>
        <v>268</v>
      </c>
    </row>
    <row r="114" s="275" customFormat="true" ht="16.5" hidden="false" customHeight="false" outlineLevel="0" collapsed="false">
      <c r="A114" s="11" t="n">
        <v>52</v>
      </c>
      <c r="B114" s="131" t="n">
        <v>23</v>
      </c>
      <c r="C114" s="328" t="n">
        <v>332</v>
      </c>
      <c r="D114" s="329" t="s">
        <v>747</v>
      </c>
      <c r="E114" s="332" t="s">
        <v>757</v>
      </c>
      <c r="F114" s="458" t="n">
        <v>1583</v>
      </c>
      <c r="G114" s="50" t="s">
        <v>33</v>
      </c>
      <c r="H114" s="458" t="n">
        <v>672</v>
      </c>
      <c r="I114" s="447" t="n">
        <v>5</v>
      </c>
      <c r="J114" s="447" t="n">
        <v>108</v>
      </c>
      <c r="K114" s="447" t="n">
        <v>20</v>
      </c>
      <c r="L114" s="447" t="n">
        <v>7</v>
      </c>
      <c r="M114" s="447" t="n">
        <v>1</v>
      </c>
      <c r="N114" s="447" t="n">
        <v>6</v>
      </c>
      <c r="O114" s="447" t="n">
        <v>48</v>
      </c>
      <c r="P114" s="447" t="n">
        <v>73</v>
      </c>
      <c r="R114" s="447" t="n">
        <v>91</v>
      </c>
      <c r="U114" s="447" t="n">
        <v>2</v>
      </c>
      <c r="V114" s="447" t="n">
        <v>2</v>
      </c>
      <c r="X114" s="447" t="n">
        <v>7</v>
      </c>
      <c r="AC114" s="447" t="n">
        <v>0</v>
      </c>
      <c r="AD114" s="447" t="n">
        <v>19</v>
      </c>
      <c r="AE114" s="448" t="n">
        <f aca="false">SUM(I114:AD114)</f>
        <v>389</v>
      </c>
    </row>
    <row r="115" s="275" customFormat="true" ht="16.5" hidden="false" customHeight="false" outlineLevel="0" collapsed="false">
      <c r="A115" s="11" t="n">
        <v>53</v>
      </c>
      <c r="B115" s="131" t="n">
        <v>23</v>
      </c>
      <c r="C115" s="328" t="n">
        <v>332</v>
      </c>
      <c r="D115" s="329" t="s">
        <v>747</v>
      </c>
      <c r="E115" s="332" t="s">
        <v>757</v>
      </c>
      <c r="F115" s="458" t="n">
        <v>1583</v>
      </c>
      <c r="G115" s="50" t="s">
        <v>34</v>
      </c>
      <c r="H115" s="458" t="n">
        <v>671</v>
      </c>
      <c r="I115" s="447" t="n">
        <v>6</v>
      </c>
      <c r="J115" s="447" t="n">
        <v>96</v>
      </c>
      <c r="K115" s="447" t="n">
        <v>27</v>
      </c>
      <c r="L115" s="447" t="n">
        <v>5</v>
      </c>
      <c r="M115" s="447" t="n">
        <v>2</v>
      </c>
      <c r="N115" s="447" t="n">
        <v>10</v>
      </c>
      <c r="O115" s="447" t="n">
        <v>43</v>
      </c>
      <c r="P115" s="447" t="n">
        <v>46</v>
      </c>
      <c r="R115" s="447" t="n">
        <v>96</v>
      </c>
      <c r="U115" s="447" t="n">
        <v>0</v>
      </c>
      <c r="V115" s="447" t="n">
        <v>2</v>
      </c>
      <c r="X115" s="447" t="n">
        <v>9</v>
      </c>
      <c r="AC115" s="447" t="n">
        <v>0</v>
      </c>
      <c r="AD115" s="447" t="n">
        <v>23</v>
      </c>
      <c r="AE115" s="448" t="n">
        <f aca="false">SUM(I115:AD115)</f>
        <v>365</v>
      </c>
    </row>
    <row r="116" s="275" customFormat="true" ht="16.5" hidden="false" customHeight="false" outlineLevel="0" collapsed="false">
      <c r="A116" s="11" t="n">
        <v>54</v>
      </c>
      <c r="B116" s="131" t="n">
        <v>23</v>
      </c>
      <c r="C116" s="328" t="n">
        <v>332</v>
      </c>
      <c r="D116" s="329" t="s">
        <v>747</v>
      </c>
      <c r="E116" s="332" t="s">
        <v>758</v>
      </c>
      <c r="F116" s="458" t="n">
        <v>1584</v>
      </c>
      <c r="G116" s="50" t="s">
        <v>33</v>
      </c>
      <c r="H116" s="458" t="n">
        <v>557</v>
      </c>
      <c r="I116" s="447" t="n">
        <v>14</v>
      </c>
      <c r="J116" s="447" t="n">
        <v>57</v>
      </c>
      <c r="K116" s="447" t="n">
        <v>89</v>
      </c>
      <c r="L116" s="447" t="n">
        <v>5</v>
      </c>
      <c r="M116" s="447" t="n">
        <v>2</v>
      </c>
      <c r="N116" s="447" t="n">
        <v>8</v>
      </c>
      <c r="O116" s="447" t="n">
        <v>11</v>
      </c>
      <c r="P116" s="447" t="n">
        <v>48</v>
      </c>
      <c r="R116" s="447" t="n">
        <v>108</v>
      </c>
      <c r="U116" s="447" t="n">
        <v>4</v>
      </c>
      <c r="V116" s="447" t="n">
        <v>3</v>
      </c>
      <c r="X116" s="447" t="n">
        <v>14</v>
      </c>
      <c r="AC116" s="447" t="n">
        <v>0</v>
      </c>
      <c r="AD116" s="447" t="n">
        <v>11</v>
      </c>
      <c r="AE116" s="448" t="n">
        <f aca="false">SUM(I116:AD116)</f>
        <v>374</v>
      </c>
    </row>
    <row r="117" s="275" customFormat="true" ht="17.25" hidden="false" customHeight="false" outlineLevel="0" collapsed="false">
      <c r="A117" s="11" t="n">
        <v>55</v>
      </c>
      <c r="B117" s="131" t="n">
        <v>23</v>
      </c>
      <c r="C117" s="328" t="n">
        <v>332</v>
      </c>
      <c r="D117" s="329" t="s">
        <v>747</v>
      </c>
      <c r="E117" s="332" t="s">
        <v>758</v>
      </c>
      <c r="F117" s="462" t="n">
        <v>1584</v>
      </c>
      <c r="G117" s="54" t="s">
        <v>34</v>
      </c>
      <c r="H117" s="462" t="n">
        <v>556</v>
      </c>
      <c r="I117" s="447" t="n">
        <v>26</v>
      </c>
      <c r="J117" s="447" t="n">
        <v>29</v>
      </c>
      <c r="K117" s="447" t="n">
        <v>100</v>
      </c>
      <c r="L117" s="447" t="n">
        <v>1</v>
      </c>
      <c r="M117" s="447" t="n">
        <v>4</v>
      </c>
      <c r="N117" s="447" t="n">
        <v>5</v>
      </c>
      <c r="O117" s="447" t="n">
        <v>7</v>
      </c>
      <c r="P117" s="447" t="n">
        <v>48</v>
      </c>
      <c r="R117" s="447" t="n">
        <v>76</v>
      </c>
      <c r="U117" s="447" t="n">
        <v>12</v>
      </c>
      <c r="V117" s="447" t="n">
        <v>0</v>
      </c>
      <c r="X117" s="447" t="n">
        <v>9</v>
      </c>
      <c r="AC117" s="447" t="n">
        <v>0</v>
      </c>
      <c r="AD117" s="447" t="n">
        <v>18</v>
      </c>
      <c r="AE117" s="448" t="n">
        <f aca="false">SUM(I117:AD117)</f>
        <v>335</v>
      </c>
    </row>
    <row r="118" s="1" customFormat="true" ht="16.5" hidden="false" customHeight="false" outlineLevel="0" collapsed="false">
      <c r="C118" s="456" t="s">
        <v>65</v>
      </c>
      <c r="D118" s="35" t="s">
        <v>746</v>
      </c>
      <c r="E118" s="35"/>
      <c r="F118" s="18"/>
      <c r="G118" s="18"/>
      <c r="H118" s="64" t="n">
        <f aca="false">SUM(H63:H117)</f>
        <v>32416</v>
      </c>
      <c r="I118" s="64" t="n">
        <f aca="false">SUM(I63:I117)</f>
        <v>297</v>
      </c>
      <c r="J118" s="64" t="n">
        <f aca="false">SUM(J63:J117)</f>
        <v>4306</v>
      </c>
      <c r="K118" s="64" t="n">
        <f aca="false">SUM(K63:K117)</f>
        <v>1745</v>
      </c>
      <c r="L118" s="64" t="n">
        <f aca="false">SUM(L63:L117)</f>
        <v>294</v>
      </c>
      <c r="M118" s="64" t="n">
        <f aca="false">SUM(M63:M117)</f>
        <v>236</v>
      </c>
      <c r="N118" s="64" t="n">
        <f aca="false">SUM(N63:N117)</f>
        <v>262</v>
      </c>
      <c r="O118" s="64" t="n">
        <f aca="false">SUM(O63:O117)</f>
        <v>755</v>
      </c>
      <c r="P118" s="64" t="n">
        <f aca="false">SUM(P63:P117)</f>
        <v>4552</v>
      </c>
      <c r="R118" s="64" t="n">
        <f aca="false">SUM(R63:R117)</f>
        <v>5233</v>
      </c>
      <c r="U118" s="64" t="n">
        <f aca="false">SUM(U63:U117)</f>
        <v>110</v>
      </c>
      <c r="V118" s="64" t="n">
        <f aca="false">SUM(V63:V117)</f>
        <v>120</v>
      </c>
      <c r="X118" s="64" t="n">
        <f aca="false">SUM(X63:X117)</f>
        <v>440</v>
      </c>
      <c r="AC118" s="64" t="n">
        <f aca="false">SUM(AC63:AC117)</f>
        <v>11</v>
      </c>
      <c r="AD118" s="64" t="n">
        <f aca="false">SUM(AD63:AD117)</f>
        <v>705</v>
      </c>
      <c r="AE118" s="64" t="n">
        <f aca="false">SUM(AE63:AE117)</f>
        <v>19066</v>
      </c>
    </row>
    <row r="119" s="1" customFormat="true" ht="16.5" hidden="false" customHeight="false" outlineLevel="0" collapsed="false">
      <c r="D119" s="2"/>
      <c r="F119" s="3"/>
      <c r="G119" s="3"/>
      <c r="U119" s="1" t="n">
        <f aca="false">U118/2</f>
        <v>55</v>
      </c>
      <c r="V119" s="1" t="n">
        <f aca="false">V118/2</f>
        <v>60</v>
      </c>
    </row>
    <row r="120" s="1" customFormat="true" ht="16.5" hidden="false" customHeight="true" outlineLevel="0" collapsed="false">
      <c r="C120" s="456" t="s">
        <v>67</v>
      </c>
      <c r="D120" s="32" t="s">
        <v>68</v>
      </c>
      <c r="E120" s="32"/>
      <c r="F120" s="32"/>
      <c r="G120" s="32"/>
      <c r="H120" s="193" t="s">
        <v>8</v>
      </c>
      <c r="I120" s="192" t="s">
        <v>9</v>
      </c>
      <c r="J120" s="192" t="s">
        <v>10</v>
      </c>
      <c r="K120" s="192" t="s">
        <v>11</v>
      </c>
      <c r="L120" s="192" t="s">
        <v>12</v>
      </c>
      <c r="M120" s="192" t="s">
        <v>13</v>
      </c>
      <c r="N120" s="192" t="s">
        <v>14</v>
      </c>
      <c r="O120" s="192" t="s">
        <v>15</v>
      </c>
      <c r="P120" s="192" t="s">
        <v>16</v>
      </c>
      <c r="Q120" s="192" t="s">
        <v>17</v>
      </c>
      <c r="R120" s="327" t="s">
        <v>18</v>
      </c>
      <c r="S120" s="192" t="s">
        <v>19</v>
      </c>
      <c r="T120" s="192" t="s">
        <v>20</v>
      </c>
      <c r="U120" s="192" t="s">
        <v>24</v>
      </c>
      <c r="V120" s="192" t="s">
        <v>25</v>
      </c>
      <c r="W120" s="192" t="s">
        <v>26</v>
      </c>
      <c r="X120" s="192" t="s">
        <v>27</v>
      </c>
      <c r="Y120" s="192" t="s">
        <v>28</v>
      </c>
      <c r="Z120" s="327" t="s">
        <v>29</v>
      </c>
      <c r="AA120" s="327" t="s">
        <v>30</v>
      </c>
      <c r="AB120" s="327" t="s">
        <v>31</v>
      </c>
    </row>
    <row r="121" s="1" customFormat="true" ht="16.5" hidden="false" customHeight="false" outlineLevel="0" collapsed="false">
      <c r="D121" s="32"/>
      <c r="E121" s="32"/>
      <c r="F121" s="32"/>
      <c r="G121" s="32"/>
      <c r="H121" s="18" t="n">
        <v>32416</v>
      </c>
      <c r="I121" s="18" t="n">
        <f aca="false">I118+55</f>
        <v>352</v>
      </c>
      <c r="J121" s="18" t="n">
        <f aca="false">J118+60</f>
        <v>4366</v>
      </c>
      <c r="K121" s="18" t="n">
        <f aca="false">K118+55</f>
        <v>1800</v>
      </c>
      <c r="L121" s="18" t="n">
        <f aca="false">L118+60</f>
        <v>354</v>
      </c>
      <c r="M121" s="18" t="n">
        <f aca="false">M118</f>
        <v>236</v>
      </c>
      <c r="N121" s="18" t="n">
        <f aca="false">N118</f>
        <v>262</v>
      </c>
      <c r="O121" s="18" t="n">
        <f aca="false">O118</f>
        <v>755</v>
      </c>
      <c r="P121" s="18" t="n">
        <f aca="false">P118</f>
        <v>4552</v>
      </c>
      <c r="Q121" s="18" t="n">
        <f aca="false">Q118</f>
        <v>0</v>
      </c>
      <c r="R121" s="18" t="n">
        <f aca="false">R118</f>
        <v>5233</v>
      </c>
      <c r="S121" s="18" t="n">
        <f aca="false">S118</f>
        <v>0</v>
      </c>
      <c r="T121" s="18" t="n">
        <f aca="false">T118</f>
        <v>0</v>
      </c>
      <c r="U121" s="18" t="n">
        <f aca="false">X118</f>
        <v>440</v>
      </c>
      <c r="V121" s="18" t="n">
        <f aca="false">Y118</f>
        <v>0</v>
      </c>
      <c r="W121" s="18" t="n">
        <f aca="false">Z118</f>
        <v>0</v>
      </c>
      <c r="X121" s="18" t="n">
        <f aca="false">AA118</f>
        <v>0</v>
      </c>
      <c r="Y121" s="18" t="n">
        <f aca="false">AB118</f>
        <v>0</v>
      </c>
      <c r="Z121" s="18" t="n">
        <f aca="false">AC118</f>
        <v>11</v>
      </c>
      <c r="AA121" s="18" t="n">
        <f aca="false">AD118</f>
        <v>705</v>
      </c>
      <c r="AB121" s="18" t="n">
        <f aca="false">SUM(I121:AA121)</f>
        <v>19066</v>
      </c>
    </row>
    <row r="122" s="1" customFormat="true" ht="16.5" hidden="false" customHeight="false" outlineLevel="0" collapsed="false">
      <c r="D122" s="2"/>
      <c r="F122" s="3"/>
      <c r="G122" s="3"/>
      <c r="H122" s="3"/>
    </row>
    <row r="123" s="1" customFormat="true" ht="30.75" hidden="false" customHeight="true" outlineLevel="0" collapsed="false">
      <c r="C123" s="456" t="s">
        <v>69</v>
      </c>
      <c r="D123" s="32" t="s">
        <v>70</v>
      </c>
      <c r="E123" s="32"/>
      <c r="F123" s="32"/>
      <c r="G123" s="32"/>
      <c r="H123" s="192" t="s">
        <v>8</v>
      </c>
      <c r="I123" s="127" t="s">
        <v>71</v>
      </c>
      <c r="J123" s="127"/>
      <c r="K123" s="127" t="s">
        <v>72</v>
      </c>
      <c r="L123" s="127"/>
      <c r="M123" s="192" t="s">
        <v>13</v>
      </c>
      <c r="N123" s="192" t="s">
        <v>14</v>
      </c>
      <c r="O123" s="192" t="s">
        <v>15</v>
      </c>
      <c r="P123" s="192" t="s">
        <v>16</v>
      </c>
      <c r="Q123" s="192" t="s">
        <v>17</v>
      </c>
      <c r="R123" s="327" t="s">
        <v>18</v>
      </c>
      <c r="S123" s="192" t="s">
        <v>19</v>
      </c>
      <c r="T123" s="192" t="s">
        <v>20</v>
      </c>
      <c r="U123" s="192" t="s">
        <v>24</v>
      </c>
      <c r="V123" s="192" t="s">
        <v>25</v>
      </c>
      <c r="W123" s="192" t="s">
        <v>26</v>
      </c>
      <c r="X123" s="192" t="s">
        <v>27</v>
      </c>
      <c r="Y123" s="192" t="s">
        <v>28</v>
      </c>
      <c r="Z123" s="327" t="s">
        <v>29</v>
      </c>
      <c r="AA123" s="327" t="s">
        <v>30</v>
      </c>
      <c r="AB123" s="327" t="s">
        <v>31</v>
      </c>
    </row>
    <row r="124" s="1" customFormat="true" ht="16.5" hidden="false" customHeight="false" outlineLevel="0" collapsed="false">
      <c r="D124" s="32"/>
      <c r="E124" s="32"/>
      <c r="F124" s="32"/>
      <c r="G124" s="32"/>
      <c r="H124" s="18" t="n">
        <v>32416</v>
      </c>
      <c r="I124" s="35" t="n">
        <f aca="false">I121+K121</f>
        <v>2152</v>
      </c>
      <c r="J124" s="35"/>
      <c r="K124" s="35" t="n">
        <f aca="false">J121+L121</f>
        <v>4720</v>
      </c>
      <c r="L124" s="35"/>
      <c r="M124" s="18" t="n">
        <f aca="false">M121</f>
        <v>236</v>
      </c>
      <c r="N124" s="18" t="n">
        <f aca="false">N121</f>
        <v>262</v>
      </c>
      <c r="O124" s="18" t="n">
        <f aca="false">O121</f>
        <v>755</v>
      </c>
      <c r="P124" s="18" t="n">
        <f aca="false">P121</f>
        <v>4552</v>
      </c>
      <c r="Q124" s="18" t="s">
        <v>148</v>
      </c>
      <c r="R124" s="18" t="n">
        <f aca="false">R121</f>
        <v>5233</v>
      </c>
      <c r="S124" s="18" t="s">
        <v>148</v>
      </c>
      <c r="T124" s="18" t="s">
        <v>148</v>
      </c>
      <c r="U124" s="18" t="n">
        <f aca="false">U121</f>
        <v>440</v>
      </c>
      <c r="V124" s="18" t="s">
        <v>148</v>
      </c>
      <c r="W124" s="18" t="s">
        <v>148</v>
      </c>
      <c r="X124" s="18" t="s">
        <v>148</v>
      </c>
      <c r="Y124" s="18" t="s">
        <v>148</v>
      </c>
      <c r="Z124" s="18" t="n">
        <f aca="false">Z121</f>
        <v>11</v>
      </c>
      <c r="AA124" s="18" t="n">
        <f aca="false">AA121</f>
        <v>705</v>
      </c>
      <c r="AB124" s="18" t="n">
        <f aca="false">SUM(I124:AA124)</f>
        <v>19066</v>
      </c>
    </row>
    <row r="127" customFormat="false" ht="25.5" hidden="false" customHeight="false" outlineLevel="0" collapsed="false">
      <c r="A127" s="337" t="s">
        <v>1</v>
      </c>
      <c r="B127" s="338" t="s">
        <v>2</v>
      </c>
      <c r="C127" s="339" t="s">
        <v>3</v>
      </c>
      <c r="D127" s="463" t="s">
        <v>4</v>
      </c>
      <c r="E127" s="337" t="s">
        <v>5</v>
      </c>
      <c r="F127" s="340" t="s">
        <v>6</v>
      </c>
      <c r="G127" s="340" t="s">
        <v>7</v>
      </c>
      <c r="H127" s="340" t="s">
        <v>8</v>
      </c>
      <c r="I127" s="192" t="s">
        <v>9</v>
      </c>
      <c r="J127" s="192" t="s">
        <v>10</v>
      </c>
      <c r="K127" s="192" t="s">
        <v>11</v>
      </c>
      <c r="L127" s="192" t="s">
        <v>12</v>
      </c>
      <c r="M127" s="192" t="s">
        <v>13</v>
      </c>
      <c r="N127" s="192" t="s">
        <v>14</v>
      </c>
      <c r="O127" s="192" t="s">
        <v>15</v>
      </c>
      <c r="P127" s="192" t="s">
        <v>16</v>
      </c>
      <c r="Q127" s="192" t="s">
        <v>17</v>
      </c>
      <c r="R127" s="192" t="s">
        <v>18</v>
      </c>
      <c r="S127" s="192" t="s">
        <v>19</v>
      </c>
      <c r="T127" s="192" t="s">
        <v>20</v>
      </c>
      <c r="U127" s="341" t="s">
        <v>21</v>
      </c>
      <c r="V127" s="341" t="s">
        <v>22</v>
      </c>
      <c r="W127" s="341" t="s">
        <v>23</v>
      </c>
      <c r="X127" s="192" t="s">
        <v>24</v>
      </c>
      <c r="Y127" s="192" t="s">
        <v>25</v>
      </c>
      <c r="Z127" s="192" t="s">
        <v>26</v>
      </c>
      <c r="AA127" s="192" t="s">
        <v>27</v>
      </c>
      <c r="AB127" s="192" t="s">
        <v>28</v>
      </c>
      <c r="AC127" s="192" t="s">
        <v>29</v>
      </c>
      <c r="AD127" s="192" t="s">
        <v>30</v>
      </c>
      <c r="AE127" s="192" t="s">
        <v>31</v>
      </c>
    </row>
    <row r="128" customFormat="false" ht="16.5" hidden="false" customHeight="false" outlineLevel="0" collapsed="false">
      <c r="A128" s="11" t="n">
        <v>1</v>
      </c>
      <c r="B128" s="12" t="n">
        <v>23</v>
      </c>
      <c r="C128" s="13" t="n">
        <v>364</v>
      </c>
      <c r="D128" s="15" t="s">
        <v>759</v>
      </c>
      <c r="E128" s="17" t="s">
        <v>760</v>
      </c>
      <c r="F128" s="16" t="n">
        <v>1658</v>
      </c>
      <c r="G128" s="17" t="s">
        <v>33</v>
      </c>
      <c r="H128" s="37" t="n">
        <v>681</v>
      </c>
      <c r="I128" s="20" t="n">
        <v>0</v>
      </c>
      <c r="J128" s="20" t="n">
        <v>120</v>
      </c>
      <c r="K128" s="20" t="n">
        <v>7</v>
      </c>
      <c r="L128" s="20" t="n">
        <v>3</v>
      </c>
      <c r="M128" s="20" t="n">
        <v>292</v>
      </c>
      <c r="N128" s="20" t="n">
        <v>10</v>
      </c>
      <c r="O128" s="20" t="n">
        <v>0</v>
      </c>
      <c r="P128" s="20" t="n">
        <v>0</v>
      </c>
      <c r="Q128" s="20" t="n">
        <v>0</v>
      </c>
      <c r="R128" s="20" t="n">
        <v>88</v>
      </c>
      <c r="S128" s="20" t="n">
        <v>0</v>
      </c>
      <c r="T128" s="20" t="n">
        <v>0</v>
      </c>
      <c r="U128" s="38" t="n">
        <v>0</v>
      </c>
      <c r="V128" s="38" t="n">
        <v>4</v>
      </c>
      <c r="W128" s="38"/>
      <c r="X128" s="20" t="n">
        <v>0</v>
      </c>
      <c r="Y128" s="20" t="n">
        <v>0</v>
      </c>
      <c r="Z128" s="20" t="n">
        <v>0</v>
      </c>
      <c r="AA128" s="20"/>
      <c r="AB128" s="20"/>
      <c r="AC128" s="20" t="n">
        <v>0</v>
      </c>
      <c r="AD128" s="20" t="n">
        <v>5</v>
      </c>
      <c r="AE128" s="20" t="n">
        <v>529</v>
      </c>
    </row>
    <row r="129" customFormat="false" ht="16.5" hidden="false" customHeight="false" outlineLevel="0" collapsed="false">
      <c r="A129" s="11" t="n">
        <v>2</v>
      </c>
      <c r="B129" s="12" t="n">
        <v>23</v>
      </c>
      <c r="C129" s="13" t="n">
        <v>364</v>
      </c>
      <c r="D129" s="15" t="s">
        <v>759</v>
      </c>
      <c r="E129" s="17" t="s">
        <v>760</v>
      </c>
      <c r="F129" s="16" t="n">
        <v>1658</v>
      </c>
      <c r="G129" s="17" t="s">
        <v>34</v>
      </c>
      <c r="H129" s="37" t="n">
        <v>681</v>
      </c>
      <c r="I129" s="20" t="n">
        <v>0</v>
      </c>
      <c r="J129" s="20" t="n">
        <v>164</v>
      </c>
      <c r="K129" s="20" t="n">
        <v>6</v>
      </c>
      <c r="L129" s="20" t="n">
        <v>4</v>
      </c>
      <c r="M129" s="20" t="n">
        <v>231</v>
      </c>
      <c r="N129" s="20" t="n">
        <v>9</v>
      </c>
      <c r="O129" s="20" t="n">
        <v>0</v>
      </c>
      <c r="P129" s="20" t="n">
        <v>0</v>
      </c>
      <c r="Q129" s="20" t="n">
        <v>0</v>
      </c>
      <c r="R129" s="20" t="n">
        <v>98</v>
      </c>
      <c r="S129" s="20" t="n">
        <v>0</v>
      </c>
      <c r="T129" s="20" t="n">
        <v>0</v>
      </c>
      <c r="U129" s="38" t="n">
        <v>0</v>
      </c>
      <c r="V129" s="38" t="n">
        <v>0</v>
      </c>
      <c r="W129" s="38" t="n">
        <v>0</v>
      </c>
      <c r="X129" s="20" t="n">
        <v>0</v>
      </c>
      <c r="Y129" s="20" t="n">
        <v>0</v>
      </c>
      <c r="Z129" s="20" t="n">
        <v>0</v>
      </c>
      <c r="AA129" s="20"/>
      <c r="AB129" s="20"/>
      <c r="AC129" s="20"/>
      <c r="AD129" s="20" t="n">
        <v>3</v>
      </c>
      <c r="AE129" s="20" t="n">
        <v>515</v>
      </c>
    </row>
    <row r="130" customFormat="false" ht="16.5" hidden="false" customHeight="false" outlineLevel="0" collapsed="false">
      <c r="A130" s="11" t="n">
        <v>3</v>
      </c>
      <c r="B130" s="12" t="n">
        <v>23</v>
      </c>
      <c r="C130" s="13" t="n">
        <v>364</v>
      </c>
      <c r="D130" s="15" t="s">
        <v>759</v>
      </c>
      <c r="E130" s="17" t="s">
        <v>760</v>
      </c>
      <c r="F130" s="16" t="n">
        <v>1658</v>
      </c>
      <c r="G130" s="17" t="s">
        <v>35</v>
      </c>
      <c r="H130" s="37" t="n">
        <v>681</v>
      </c>
      <c r="I130" s="20" t="n">
        <v>0</v>
      </c>
      <c r="J130" s="20" t="n">
        <v>127</v>
      </c>
      <c r="K130" s="20" t="n">
        <v>8</v>
      </c>
      <c r="L130" s="20" t="n">
        <v>10</v>
      </c>
      <c r="M130" s="20" t="n">
        <v>288</v>
      </c>
      <c r="N130" s="20" t="n">
        <v>12</v>
      </c>
      <c r="O130" s="20" t="n">
        <v>0</v>
      </c>
      <c r="P130" s="20" t="n">
        <v>0</v>
      </c>
      <c r="Q130" s="20" t="n">
        <v>0</v>
      </c>
      <c r="R130" s="20" t="n">
        <v>61</v>
      </c>
      <c r="S130" s="20" t="n">
        <v>0</v>
      </c>
      <c r="T130" s="20" t="n">
        <v>0</v>
      </c>
      <c r="U130" s="38" t="n">
        <v>0</v>
      </c>
      <c r="V130" s="38" t="n">
        <v>4</v>
      </c>
      <c r="W130" s="38" t="n">
        <v>0</v>
      </c>
      <c r="X130" s="20" t="n">
        <v>0</v>
      </c>
      <c r="Y130" s="20" t="n">
        <v>0</v>
      </c>
      <c r="Z130" s="20" t="n">
        <v>0</v>
      </c>
      <c r="AA130" s="20"/>
      <c r="AB130" s="20"/>
      <c r="AC130" s="20" t="n">
        <v>0</v>
      </c>
      <c r="AD130" s="20" t="n">
        <v>14</v>
      </c>
      <c r="AE130" s="20" t="n">
        <v>524</v>
      </c>
    </row>
    <row r="131" customFormat="false" ht="16.5" hidden="false" customHeight="false" outlineLevel="0" collapsed="false">
      <c r="A131" s="11" t="n">
        <v>4</v>
      </c>
      <c r="B131" s="12" t="n">
        <v>23</v>
      </c>
      <c r="C131" s="13" t="n">
        <v>364</v>
      </c>
      <c r="D131" s="15" t="s">
        <v>759</v>
      </c>
      <c r="E131" s="17" t="s">
        <v>760</v>
      </c>
      <c r="F131" s="16" t="n">
        <v>1658</v>
      </c>
      <c r="G131" s="17" t="s">
        <v>36</v>
      </c>
      <c r="H131" s="37"/>
      <c r="I131" s="20" t="n">
        <v>0</v>
      </c>
      <c r="J131" s="20" t="n">
        <v>12</v>
      </c>
      <c r="K131" s="20" t="n">
        <v>1</v>
      </c>
      <c r="L131" s="20" t="n">
        <v>1</v>
      </c>
      <c r="M131" s="20" t="n">
        <v>61</v>
      </c>
      <c r="N131" s="20" t="n">
        <v>5</v>
      </c>
      <c r="O131" s="20" t="n">
        <v>0</v>
      </c>
      <c r="P131" s="20" t="n">
        <v>0</v>
      </c>
      <c r="Q131" s="20" t="n">
        <v>0</v>
      </c>
      <c r="R131" s="20" t="n">
        <v>13</v>
      </c>
      <c r="S131" s="20" t="n">
        <v>0</v>
      </c>
      <c r="T131" s="20" t="n">
        <v>0</v>
      </c>
      <c r="U131" s="38" t="n">
        <v>0</v>
      </c>
      <c r="V131" s="38" t="n">
        <v>0</v>
      </c>
      <c r="W131" s="38" t="n">
        <v>0</v>
      </c>
      <c r="X131" s="20" t="n">
        <v>0</v>
      </c>
      <c r="Y131" s="20" t="n">
        <v>0</v>
      </c>
      <c r="Z131" s="20" t="n">
        <v>0</v>
      </c>
      <c r="AA131" s="20"/>
      <c r="AB131" s="20"/>
      <c r="AC131" s="20" t="n">
        <v>0</v>
      </c>
      <c r="AD131" s="20" t="n">
        <v>3</v>
      </c>
      <c r="AE131" s="20" t="n">
        <v>96</v>
      </c>
    </row>
    <row r="132" customFormat="false" ht="16.5" hidden="false" customHeight="false" outlineLevel="0" collapsed="false">
      <c r="A132" s="11" t="n">
        <v>5</v>
      </c>
      <c r="B132" s="12" t="n">
        <v>23</v>
      </c>
      <c r="C132" s="13" t="n">
        <v>364</v>
      </c>
      <c r="D132" s="15" t="s">
        <v>759</v>
      </c>
      <c r="E132" s="17" t="s">
        <v>760</v>
      </c>
      <c r="F132" s="16" t="n">
        <v>1659</v>
      </c>
      <c r="G132" s="17" t="s">
        <v>33</v>
      </c>
      <c r="H132" s="37" t="n">
        <v>725</v>
      </c>
      <c r="I132" s="20" t="n">
        <v>0</v>
      </c>
      <c r="J132" s="20" t="n">
        <v>122</v>
      </c>
      <c r="K132" s="20" t="n">
        <v>6</v>
      </c>
      <c r="L132" s="20" t="n">
        <v>8</v>
      </c>
      <c r="M132" s="20" t="n">
        <v>295</v>
      </c>
      <c r="N132" s="20" t="n">
        <v>39</v>
      </c>
      <c r="O132" s="20" t="n">
        <v>0</v>
      </c>
      <c r="P132" s="20" t="n">
        <v>0</v>
      </c>
      <c r="Q132" s="20" t="n">
        <v>0</v>
      </c>
      <c r="R132" s="20" t="n">
        <v>67</v>
      </c>
      <c r="S132" s="20" t="n">
        <v>0</v>
      </c>
      <c r="T132" s="20" t="n">
        <v>0</v>
      </c>
      <c r="U132" s="38" t="n">
        <v>0</v>
      </c>
      <c r="V132" s="38" t="n">
        <v>5</v>
      </c>
      <c r="W132" s="38" t="n">
        <v>0</v>
      </c>
      <c r="X132" s="20" t="n">
        <v>0</v>
      </c>
      <c r="Y132" s="20" t="n">
        <v>0</v>
      </c>
      <c r="Z132" s="20" t="n">
        <v>0</v>
      </c>
      <c r="AA132" s="20"/>
      <c r="AB132" s="20"/>
      <c r="AC132" s="20" t="n">
        <v>0</v>
      </c>
      <c r="AD132" s="20" t="n">
        <v>16</v>
      </c>
      <c r="AE132" s="20" t="n">
        <v>558</v>
      </c>
    </row>
    <row r="133" customFormat="false" ht="16.5" hidden="false" customHeight="false" outlineLevel="0" collapsed="false">
      <c r="A133" s="11" t="n">
        <v>6</v>
      </c>
      <c r="B133" s="12" t="n">
        <v>23</v>
      </c>
      <c r="C133" s="13" t="n">
        <v>364</v>
      </c>
      <c r="D133" s="15" t="s">
        <v>759</v>
      </c>
      <c r="E133" s="17" t="s">
        <v>760</v>
      </c>
      <c r="F133" s="16" t="n">
        <v>1659</v>
      </c>
      <c r="G133" s="17" t="s">
        <v>34</v>
      </c>
      <c r="H133" s="37" t="n">
        <v>724</v>
      </c>
      <c r="I133" s="20" t="n">
        <v>0</v>
      </c>
      <c r="J133" s="20" t="n">
        <v>106</v>
      </c>
      <c r="K133" s="20" t="n">
        <v>5</v>
      </c>
      <c r="L133" s="20" t="n">
        <v>4</v>
      </c>
      <c r="M133" s="20" t="n">
        <v>327</v>
      </c>
      <c r="N133" s="20" t="n">
        <v>26</v>
      </c>
      <c r="O133" s="20" t="n">
        <v>0</v>
      </c>
      <c r="P133" s="20" t="n">
        <v>0</v>
      </c>
      <c r="Q133" s="20" t="n">
        <v>0</v>
      </c>
      <c r="R133" s="20" t="n">
        <v>59</v>
      </c>
      <c r="S133" s="20" t="n">
        <v>0</v>
      </c>
      <c r="T133" s="20" t="n">
        <v>0</v>
      </c>
      <c r="U133" s="38" t="n">
        <v>0</v>
      </c>
      <c r="V133" s="38" t="n">
        <v>2</v>
      </c>
      <c r="W133" s="38" t="n">
        <v>0</v>
      </c>
      <c r="X133" s="20" t="n">
        <v>0</v>
      </c>
      <c r="Y133" s="20" t="n">
        <v>0</v>
      </c>
      <c r="Z133" s="20" t="n">
        <v>0</v>
      </c>
      <c r="AA133" s="20"/>
      <c r="AB133" s="20"/>
      <c r="AC133" s="20" t="n">
        <v>0</v>
      </c>
      <c r="AD133" s="20" t="n">
        <v>14</v>
      </c>
      <c r="AE133" s="20" t="n">
        <v>543</v>
      </c>
    </row>
    <row r="134" customFormat="false" ht="16.5" hidden="false" customHeight="false" outlineLevel="0" collapsed="false">
      <c r="A134" s="11" t="n">
        <v>7</v>
      </c>
      <c r="B134" s="12" t="n">
        <v>23</v>
      </c>
      <c r="C134" s="13" t="n">
        <v>364</v>
      </c>
      <c r="D134" s="15" t="s">
        <v>759</v>
      </c>
      <c r="E134" s="17" t="s">
        <v>760</v>
      </c>
      <c r="F134" s="16" t="n">
        <v>1659</v>
      </c>
      <c r="G134" s="17" t="s">
        <v>35</v>
      </c>
      <c r="H134" s="37" t="n">
        <v>724</v>
      </c>
      <c r="I134" s="20" t="n">
        <v>0</v>
      </c>
      <c r="J134" s="20" t="n">
        <v>152</v>
      </c>
      <c r="K134" s="20" t="n">
        <v>10</v>
      </c>
      <c r="L134" s="20" t="n">
        <v>4</v>
      </c>
      <c r="M134" s="20" t="n">
        <v>255</v>
      </c>
      <c r="N134" s="20" t="n">
        <v>32</v>
      </c>
      <c r="O134" s="20" t="n">
        <v>0</v>
      </c>
      <c r="P134" s="20" t="n">
        <v>0</v>
      </c>
      <c r="Q134" s="20" t="n">
        <v>0</v>
      </c>
      <c r="R134" s="20" t="n">
        <v>69</v>
      </c>
      <c r="S134" s="20" t="n">
        <v>0</v>
      </c>
      <c r="T134" s="20" t="n">
        <v>0</v>
      </c>
      <c r="U134" s="38" t="n">
        <v>0</v>
      </c>
      <c r="V134" s="38" t="n">
        <v>8</v>
      </c>
      <c r="W134" s="38" t="n">
        <v>0</v>
      </c>
      <c r="X134" s="20" t="n">
        <v>0</v>
      </c>
      <c r="Y134" s="20" t="n">
        <v>0</v>
      </c>
      <c r="Z134" s="20" t="n">
        <v>0</v>
      </c>
      <c r="AA134" s="20"/>
      <c r="AB134" s="20"/>
      <c r="AC134" s="20" t="n">
        <v>0</v>
      </c>
      <c r="AD134" s="20" t="n">
        <v>16</v>
      </c>
      <c r="AE134" s="20" t="n">
        <v>546</v>
      </c>
    </row>
    <row r="135" customFormat="false" ht="16.5" hidden="false" customHeight="false" outlineLevel="0" collapsed="false">
      <c r="A135" s="11" t="n">
        <v>8</v>
      </c>
      <c r="B135" s="12" t="n">
        <v>23</v>
      </c>
      <c r="C135" s="13" t="n">
        <v>364</v>
      </c>
      <c r="D135" s="15" t="s">
        <v>759</v>
      </c>
      <c r="E135" s="17" t="s">
        <v>760</v>
      </c>
      <c r="F135" s="16" t="n">
        <v>1659</v>
      </c>
      <c r="G135" s="17" t="s">
        <v>137</v>
      </c>
      <c r="H135" s="37" t="n">
        <v>724</v>
      </c>
      <c r="I135" s="20" t="n">
        <v>0</v>
      </c>
      <c r="J135" s="20" t="n">
        <v>122</v>
      </c>
      <c r="K135" s="20" t="n">
        <v>6</v>
      </c>
      <c r="L135" s="20" t="n">
        <v>9</v>
      </c>
      <c r="M135" s="20" t="n">
        <v>289</v>
      </c>
      <c r="N135" s="20" t="n">
        <v>38</v>
      </c>
      <c r="O135" s="20" t="n">
        <v>0</v>
      </c>
      <c r="P135" s="20" t="n">
        <v>0</v>
      </c>
      <c r="Q135" s="20" t="n">
        <v>0</v>
      </c>
      <c r="R135" s="20" t="n">
        <v>74</v>
      </c>
      <c r="S135" s="20" t="n">
        <v>0</v>
      </c>
      <c r="T135" s="20" t="n">
        <v>0</v>
      </c>
      <c r="U135" s="38" t="n">
        <v>0</v>
      </c>
      <c r="V135" s="38" t="n">
        <v>4</v>
      </c>
      <c r="W135" s="38" t="n">
        <v>0</v>
      </c>
      <c r="X135" s="20" t="n">
        <v>0</v>
      </c>
      <c r="Y135" s="20" t="n">
        <v>0</v>
      </c>
      <c r="Z135" s="20" t="n">
        <v>0</v>
      </c>
      <c r="AA135" s="20"/>
      <c r="AB135" s="20"/>
      <c r="AC135" s="20" t="n">
        <v>0</v>
      </c>
      <c r="AD135" s="20" t="n">
        <v>8</v>
      </c>
      <c r="AE135" s="20" t="n">
        <v>550</v>
      </c>
    </row>
    <row r="136" customFormat="false" ht="16.5" hidden="false" customHeight="false" outlineLevel="0" collapsed="false">
      <c r="A136" s="11" t="n">
        <v>9</v>
      </c>
      <c r="B136" s="12" t="n">
        <v>23</v>
      </c>
      <c r="C136" s="13" t="n">
        <v>364</v>
      </c>
      <c r="D136" s="15" t="s">
        <v>759</v>
      </c>
      <c r="E136" s="17" t="s">
        <v>760</v>
      </c>
      <c r="F136" s="16" t="n">
        <v>1659</v>
      </c>
      <c r="G136" s="17" t="s">
        <v>138</v>
      </c>
      <c r="H136" s="37" t="n">
        <v>724</v>
      </c>
      <c r="I136" s="20" t="n">
        <v>0</v>
      </c>
      <c r="J136" s="20" t="n">
        <v>135</v>
      </c>
      <c r="K136" s="20" t="n">
        <v>6</v>
      </c>
      <c r="L136" s="20" t="n">
        <v>11</v>
      </c>
      <c r="M136" s="20" t="n">
        <v>276</v>
      </c>
      <c r="N136" s="20" t="n">
        <v>37</v>
      </c>
      <c r="O136" s="20" t="n">
        <v>0</v>
      </c>
      <c r="P136" s="20" t="n">
        <v>0</v>
      </c>
      <c r="Q136" s="20" t="n">
        <v>0</v>
      </c>
      <c r="R136" s="20" t="n">
        <v>66</v>
      </c>
      <c r="S136" s="20" t="n">
        <v>0</v>
      </c>
      <c r="T136" s="20" t="n">
        <v>0</v>
      </c>
      <c r="U136" s="38" t="n">
        <v>0</v>
      </c>
      <c r="V136" s="38" t="n">
        <v>5</v>
      </c>
      <c r="W136" s="38" t="n">
        <v>0</v>
      </c>
      <c r="X136" s="20" t="n">
        <v>0</v>
      </c>
      <c r="Y136" s="20" t="n">
        <v>0</v>
      </c>
      <c r="Z136" s="20" t="n">
        <v>0</v>
      </c>
      <c r="AA136" s="20"/>
      <c r="AB136" s="20"/>
      <c r="AC136" s="20" t="n">
        <v>0</v>
      </c>
      <c r="AD136" s="20" t="n">
        <v>15</v>
      </c>
      <c r="AE136" s="20" t="n">
        <v>551</v>
      </c>
    </row>
    <row r="137" customFormat="false" ht="16.5" hidden="false" customHeight="false" outlineLevel="0" collapsed="false">
      <c r="A137" s="11" t="n">
        <v>10</v>
      </c>
      <c r="B137" s="12" t="n">
        <v>23</v>
      </c>
      <c r="C137" s="13" t="n">
        <v>364</v>
      </c>
      <c r="D137" s="15" t="s">
        <v>759</v>
      </c>
      <c r="E137" s="17" t="s">
        <v>761</v>
      </c>
      <c r="F137" s="16" t="n">
        <v>1660</v>
      </c>
      <c r="G137" s="17" t="s">
        <v>33</v>
      </c>
      <c r="H137" s="37" t="n">
        <v>499</v>
      </c>
      <c r="I137" s="20" t="n">
        <v>0</v>
      </c>
      <c r="J137" s="20" t="n">
        <v>27</v>
      </c>
      <c r="K137" s="20" t="n">
        <v>3</v>
      </c>
      <c r="L137" s="20" t="n">
        <v>3</v>
      </c>
      <c r="M137" s="20" t="n">
        <v>97</v>
      </c>
      <c r="N137" s="20" t="n">
        <v>2</v>
      </c>
      <c r="O137" s="20" t="n">
        <v>0</v>
      </c>
      <c r="P137" s="20" t="n">
        <v>0</v>
      </c>
      <c r="Q137" s="20" t="n">
        <v>0</v>
      </c>
      <c r="R137" s="20" t="n">
        <v>209</v>
      </c>
      <c r="S137" s="20" t="n">
        <v>0</v>
      </c>
      <c r="T137" s="20" t="n">
        <v>0</v>
      </c>
      <c r="U137" s="38" t="n">
        <v>0</v>
      </c>
      <c r="V137" s="38" t="n">
        <v>0</v>
      </c>
      <c r="W137" s="38" t="n">
        <v>0</v>
      </c>
      <c r="X137" s="20" t="n">
        <v>0</v>
      </c>
      <c r="Y137" s="20" t="n">
        <v>0</v>
      </c>
      <c r="Z137" s="20" t="n">
        <v>0</v>
      </c>
      <c r="AA137" s="20"/>
      <c r="AB137" s="20"/>
      <c r="AC137" s="20" t="n">
        <v>0</v>
      </c>
      <c r="AD137" s="20" t="n">
        <v>13</v>
      </c>
      <c r="AE137" s="20" t="n">
        <v>354</v>
      </c>
    </row>
    <row r="138" customFormat="false" ht="16.5" hidden="false" customHeight="false" outlineLevel="0" collapsed="false">
      <c r="A138" s="11" t="n">
        <v>11</v>
      </c>
      <c r="B138" s="12" t="n">
        <v>23</v>
      </c>
      <c r="C138" s="13" t="n">
        <v>364</v>
      </c>
      <c r="D138" s="15" t="s">
        <v>759</v>
      </c>
      <c r="E138" s="17" t="s">
        <v>761</v>
      </c>
      <c r="F138" s="16" t="n">
        <v>1660</v>
      </c>
      <c r="G138" s="17" t="s">
        <v>34</v>
      </c>
      <c r="H138" s="37" t="n">
        <v>499</v>
      </c>
      <c r="I138" s="20" t="n">
        <v>0</v>
      </c>
      <c r="J138" s="20" t="n">
        <v>29</v>
      </c>
      <c r="K138" s="20" t="n">
        <v>5</v>
      </c>
      <c r="L138" s="20" t="n">
        <v>6</v>
      </c>
      <c r="M138" s="20" t="n">
        <v>89</v>
      </c>
      <c r="N138" s="20" t="n">
        <v>7</v>
      </c>
      <c r="O138" s="20" t="n">
        <v>0</v>
      </c>
      <c r="P138" s="20" t="n">
        <v>0</v>
      </c>
      <c r="Q138" s="20" t="n">
        <v>0</v>
      </c>
      <c r="R138" s="20" t="n">
        <v>183</v>
      </c>
      <c r="S138" s="20" t="n">
        <v>0</v>
      </c>
      <c r="T138" s="20" t="n">
        <v>0</v>
      </c>
      <c r="U138" s="38" t="n">
        <v>0</v>
      </c>
      <c r="V138" s="38" t="n">
        <v>0</v>
      </c>
      <c r="W138" s="38" t="n">
        <v>0</v>
      </c>
      <c r="X138" s="20" t="n">
        <v>0</v>
      </c>
      <c r="Y138" s="20" t="n">
        <v>0</v>
      </c>
      <c r="Z138" s="20" t="n">
        <v>0</v>
      </c>
      <c r="AA138" s="20"/>
      <c r="AB138" s="20"/>
      <c r="AC138" s="20" t="n">
        <v>0</v>
      </c>
      <c r="AD138" s="20" t="n">
        <v>19</v>
      </c>
      <c r="AE138" s="20" t="n">
        <v>338</v>
      </c>
    </row>
    <row r="139" customFormat="false" ht="16.5" hidden="false" customHeight="false" outlineLevel="0" collapsed="false">
      <c r="A139" s="11" t="n">
        <v>12</v>
      </c>
      <c r="B139" s="12" t="n">
        <v>23</v>
      </c>
      <c r="C139" s="13" t="n">
        <v>364</v>
      </c>
      <c r="D139" s="15" t="s">
        <v>759</v>
      </c>
      <c r="E139" s="17" t="s">
        <v>762</v>
      </c>
      <c r="F139" s="16" t="n">
        <v>1660</v>
      </c>
      <c r="G139" s="17" t="s">
        <v>62</v>
      </c>
      <c r="H139" s="37" t="n">
        <v>374</v>
      </c>
      <c r="I139" s="20" t="n">
        <v>0</v>
      </c>
      <c r="J139" s="20" t="n">
        <v>34</v>
      </c>
      <c r="K139" s="20" t="n">
        <v>10</v>
      </c>
      <c r="L139" s="20" t="n">
        <v>2</v>
      </c>
      <c r="M139" s="20" t="n">
        <v>116</v>
      </c>
      <c r="N139" s="20" t="n">
        <v>4</v>
      </c>
      <c r="O139" s="20" t="n">
        <v>0</v>
      </c>
      <c r="P139" s="20" t="n">
        <v>0</v>
      </c>
      <c r="Q139" s="20" t="n">
        <v>0</v>
      </c>
      <c r="R139" s="20" t="n">
        <v>38</v>
      </c>
      <c r="S139" s="20" t="n">
        <v>0</v>
      </c>
      <c r="T139" s="20" t="n">
        <v>0</v>
      </c>
      <c r="U139" s="38" t="n">
        <v>0</v>
      </c>
      <c r="V139" s="38" t="n">
        <v>0</v>
      </c>
      <c r="W139" s="38" t="n">
        <v>0</v>
      </c>
      <c r="X139" s="20" t="n">
        <v>0</v>
      </c>
      <c r="Y139" s="20" t="n">
        <v>0</v>
      </c>
      <c r="Z139" s="20" t="n">
        <v>0</v>
      </c>
      <c r="AA139" s="20"/>
      <c r="AB139" s="20"/>
      <c r="AC139" s="20" t="n">
        <v>0</v>
      </c>
      <c r="AD139" s="20" t="n">
        <v>7</v>
      </c>
      <c r="AE139" s="20" t="n">
        <v>211</v>
      </c>
    </row>
    <row r="140" customFormat="false" ht="16.5" hidden="false" customHeight="false" outlineLevel="0" collapsed="false">
      <c r="A140" s="11" t="n">
        <v>13</v>
      </c>
      <c r="B140" s="12" t="n">
        <v>23</v>
      </c>
      <c r="C140" s="13" t="n">
        <v>364</v>
      </c>
      <c r="D140" s="15" t="s">
        <v>759</v>
      </c>
      <c r="E140" s="17" t="s">
        <v>763</v>
      </c>
      <c r="F140" s="16" t="n">
        <v>1661</v>
      </c>
      <c r="G140" s="17" t="s">
        <v>33</v>
      </c>
      <c r="H140" s="37" t="n">
        <v>568</v>
      </c>
      <c r="I140" s="20" t="n">
        <v>0</v>
      </c>
      <c r="J140" s="20" t="n">
        <v>132</v>
      </c>
      <c r="K140" s="20" t="n">
        <v>5</v>
      </c>
      <c r="L140" s="20" t="n">
        <v>13</v>
      </c>
      <c r="M140" s="20" t="n">
        <v>147</v>
      </c>
      <c r="N140" s="20" t="n">
        <v>7</v>
      </c>
      <c r="O140" s="20" t="n">
        <v>0</v>
      </c>
      <c r="P140" s="20" t="n">
        <v>0</v>
      </c>
      <c r="Q140" s="20" t="n">
        <v>0</v>
      </c>
      <c r="R140" s="20" t="n">
        <v>57</v>
      </c>
      <c r="S140" s="20" t="n">
        <v>0</v>
      </c>
      <c r="T140" s="20" t="n">
        <v>0</v>
      </c>
      <c r="U140" s="38" t="n">
        <v>0</v>
      </c>
      <c r="V140" s="38" t="n">
        <v>11</v>
      </c>
      <c r="W140" s="38" t="n">
        <v>0</v>
      </c>
      <c r="X140" s="20" t="n">
        <v>0</v>
      </c>
      <c r="Y140" s="20" t="n">
        <v>0</v>
      </c>
      <c r="Z140" s="20" t="n">
        <v>0</v>
      </c>
      <c r="AA140" s="20"/>
      <c r="AB140" s="20"/>
      <c r="AC140" s="20" t="n">
        <v>0</v>
      </c>
      <c r="AD140" s="20" t="n">
        <v>21</v>
      </c>
      <c r="AE140" s="20" t="n">
        <v>393</v>
      </c>
    </row>
    <row r="141" customFormat="false" ht="16.5" hidden="false" customHeight="false" outlineLevel="0" collapsed="false">
      <c r="A141" s="11" t="n">
        <v>14</v>
      </c>
      <c r="B141" s="12" t="n">
        <v>23</v>
      </c>
      <c r="C141" s="13" t="n">
        <v>364</v>
      </c>
      <c r="D141" s="15" t="s">
        <v>759</v>
      </c>
      <c r="E141" s="17" t="s">
        <v>763</v>
      </c>
      <c r="F141" s="16" t="n">
        <v>1661</v>
      </c>
      <c r="G141" s="17" t="s">
        <v>34</v>
      </c>
      <c r="H141" s="37" t="n">
        <v>568</v>
      </c>
      <c r="I141" s="20" t="n">
        <v>0</v>
      </c>
      <c r="J141" s="20" t="n">
        <v>153</v>
      </c>
      <c r="K141" s="20" t="n">
        <v>7</v>
      </c>
      <c r="L141" s="20" t="n">
        <v>6</v>
      </c>
      <c r="M141" s="20" t="n">
        <v>154</v>
      </c>
      <c r="N141" s="20" t="n">
        <v>9</v>
      </c>
      <c r="O141" s="20" t="n">
        <v>0</v>
      </c>
      <c r="P141" s="20" t="n">
        <v>0</v>
      </c>
      <c r="Q141" s="20" t="n">
        <v>0</v>
      </c>
      <c r="R141" s="20" t="n">
        <v>46</v>
      </c>
      <c r="S141" s="20" t="n">
        <v>0</v>
      </c>
      <c r="T141" s="20" t="n">
        <v>0</v>
      </c>
      <c r="U141" s="38" t="n">
        <v>0</v>
      </c>
      <c r="V141" s="38" t="n">
        <v>7</v>
      </c>
      <c r="W141" s="38" t="n">
        <v>0</v>
      </c>
      <c r="X141" s="20" t="n">
        <v>0</v>
      </c>
      <c r="Y141" s="20" t="n">
        <v>0</v>
      </c>
      <c r="Z141" s="20" t="n">
        <v>0</v>
      </c>
      <c r="AA141" s="20"/>
      <c r="AB141" s="20"/>
      <c r="AC141" s="20" t="n">
        <v>0</v>
      </c>
      <c r="AD141" s="20" t="n">
        <v>8</v>
      </c>
      <c r="AE141" s="20" t="n">
        <v>390</v>
      </c>
    </row>
    <row r="142" customFormat="false" ht="16.5" hidden="false" customHeight="false" outlineLevel="0" collapsed="false">
      <c r="A142" s="11" t="n">
        <v>15</v>
      </c>
      <c r="B142" s="12" t="n">
        <v>23</v>
      </c>
      <c r="C142" s="13" t="n">
        <v>364</v>
      </c>
      <c r="D142" s="15" t="s">
        <v>759</v>
      </c>
      <c r="E142" s="17" t="s">
        <v>764</v>
      </c>
      <c r="F142" s="16" t="n">
        <v>1662</v>
      </c>
      <c r="G142" s="17" t="s">
        <v>33</v>
      </c>
      <c r="H142" s="37" t="n">
        <v>472</v>
      </c>
      <c r="I142" s="20" t="n">
        <v>0</v>
      </c>
      <c r="J142" s="20" t="n">
        <v>42</v>
      </c>
      <c r="K142" s="20" t="n">
        <v>7</v>
      </c>
      <c r="L142" s="20" t="n">
        <v>45</v>
      </c>
      <c r="M142" s="20" t="n">
        <v>119</v>
      </c>
      <c r="N142" s="20" t="n">
        <v>13</v>
      </c>
      <c r="O142" s="20" t="n">
        <v>0</v>
      </c>
      <c r="P142" s="20" t="n">
        <v>0</v>
      </c>
      <c r="Q142" s="20" t="n">
        <v>0</v>
      </c>
      <c r="R142" s="20" t="n">
        <v>100</v>
      </c>
      <c r="S142" s="20" t="n">
        <v>0</v>
      </c>
      <c r="T142" s="20" t="n">
        <v>0</v>
      </c>
      <c r="U142" s="38" t="n">
        <v>0</v>
      </c>
      <c r="V142" s="38" t="n">
        <v>3</v>
      </c>
      <c r="W142" s="38" t="n">
        <v>0</v>
      </c>
      <c r="X142" s="20" t="n">
        <v>0</v>
      </c>
      <c r="Y142" s="20" t="n">
        <v>0</v>
      </c>
      <c r="Z142" s="20" t="n">
        <v>0</v>
      </c>
      <c r="AA142" s="20"/>
      <c r="AB142" s="20"/>
      <c r="AC142" s="20" t="n">
        <v>0</v>
      </c>
      <c r="AD142" s="20" t="n">
        <v>10</v>
      </c>
      <c r="AE142" s="20" t="n">
        <v>339</v>
      </c>
    </row>
    <row r="143" customFormat="false" ht="16.5" hidden="false" customHeight="false" outlineLevel="0" collapsed="false">
      <c r="A143" s="11" t="n">
        <v>16</v>
      </c>
      <c r="B143" s="12" t="n">
        <v>23</v>
      </c>
      <c r="C143" s="13" t="n">
        <v>364</v>
      </c>
      <c r="D143" s="15" t="s">
        <v>759</v>
      </c>
      <c r="E143" s="17" t="s">
        <v>764</v>
      </c>
      <c r="F143" s="16" t="n">
        <v>1662</v>
      </c>
      <c r="G143" s="17" t="s">
        <v>34</v>
      </c>
      <c r="H143" s="37" t="n">
        <v>471</v>
      </c>
      <c r="I143" s="20" t="n">
        <v>0</v>
      </c>
      <c r="J143" s="20" t="n">
        <v>51</v>
      </c>
      <c r="K143" s="20" t="n">
        <v>9</v>
      </c>
      <c r="L143" s="20" t="n">
        <v>64</v>
      </c>
      <c r="M143" s="20" t="n">
        <v>102</v>
      </c>
      <c r="N143" s="20" t="n">
        <v>8</v>
      </c>
      <c r="O143" s="20" t="n">
        <v>0</v>
      </c>
      <c r="P143" s="20" t="n">
        <v>0</v>
      </c>
      <c r="Q143" s="20" t="n">
        <v>0</v>
      </c>
      <c r="R143" s="20" t="n">
        <v>98</v>
      </c>
      <c r="S143" s="20" t="n">
        <v>0</v>
      </c>
      <c r="T143" s="20" t="n">
        <v>0</v>
      </c>
      <c r="U143" s="38" t="n">
        <v>0</v>
      </c>
      <c r="V143" s="38" t="n">
        <v>9</v>
      </c>
      <c r="W143" s="38" t="n">
        <v>0</v>
      </c>
      <c r="X143" s="20" t="n">
        <v>0</v>
      </c>
      <c r="Y143" s="20" t="n">
        <v>0</v>
      </c>
      <c r="Z143" s="20" t="n">
        <v>0</v>
      </c>
      <c r="AA143" s="20"/>
      <c r="AB143" s="20"/>
      <c r="AC143" s="20" t="n">
        <v>0</v>
      </c>
      <c r="AD143" s="20" t="n">
        <v>13</v>
      </c>
      <c r="AE143" s="20" t="n">
        <v>354</v>
      </c>
    </row>
    <row r="144" customFormat="false" ht="16.5" hidden="false" customHeight="false" outlineLevel="0" collapsed="false">
      <c r="A144" s="11" t="n">
        <v>17</v>
      </c>
      <c r="B144" s="12" t="n">
        <v>23</v>
      </c>
      <c r="C144" s="13" t="n">
        <v>364</v>
      </c>
      <c r="D144" s="15" t="s">
        <v>759</v>
      </c>
      <c r="E144" s="17" t="s">
        <v>765</v>
      </c>
      <c r="F144" s="16" t="n">
        <v>1662</v>
      </c>
      <c r="G144" s="17" t="s">
        <v>62</v>
      </c>
      <c r="H144" s="37" t="n">
        <v>221</v>
      </c>
      <c r="I144" s="20" t="n">
        <v>0</v>
      </c>
      <c r="J144" s="20" t="n">
        <v>65</v>
      </c>
      <c r="K144" s="20" t="n">
        <v>3</v>
      </c>
      <c r="L144" s="20" t="n">
        <v>2</v>
      </c>
      <c r="M144" s="20" t="n">
        <v>70</v>
      </c>
      <c r="N144" s="20" t="n">
        <v>13</v>
      </c>
      <c r="O144" s="20" t="n">
        <v>0</v>
      </c>
      <c r="P144" s="20" t="n">
        <v>0</v>
      </c>
      <c r="Q144" s="20" t="n">
        <v>0</v>
      </c>
      <c r="R144" s="20" t="n">
        <v>2</v>
      </c>
      <c r="S144" s="20" t="n">
        <v>0</v>
      </c>
      <c r="T144" s="20" t="n">
        <v>0</v>
      </c>
      <c r="U144" s="38" t="n">
        <v>0</v>
      </c>
      <c r="V144" s="38" t="n">
        <v>2</v>
      </c>
      <c r="W144" s="38" t="n">
        <v>0</v>
      </c>
      <c r="X144" s="20" t="n">
        <v>0</v>
      </c>
      <c r="Y144" s="20" t="n">
        <v>0</v>
      </c>
      <c r="Z144" s="20" t="n">
        <v>0</v>
      </c>
      <c r="AA144" s="20"/>
      <c r="AB144" s="20"/>
      <c r="AC144" s="20" t="n">
        <v>0</v>
      </c>
      <c r="AD144" s="20" t="n">
        <v>2</v>
      </c>
      <c r="AE144" s="20" t="n">
        <v>159</v>
      </c>
    </row>
    <row r="145" customFormat="false" ht="16.5" hidden="false" customHeight="false" outlineLevel="0" collapsed="false">
      <c r="A145" s="11" t="n">
        <v>18</v>
      </c>
      <c r="B145" s="12" t="n">
        <v>23</v>
      </c>
      <c r="C145" s="13" t="n">
        <v>364</v>
      </c>
      <c r="D145" s="15" t="s">
        <v>759</v>
      </c>
      <c r="E145" s="17" t="s">
        <v>766</v>
      </c>
      <c r="F145" s="16" t="n">
        <v>1663</v>
      </c>
      <c r="G145" s="17" t="s">
        <v>33</v>
      </c>
      <c r="H145" s="37" t="n">
        <v>429</v>
      </c>
      <c r="I145" s="20" t="n">
        <v>0</v>
      </c>
      <c r="J145" s="20" t="n">
        <v>76</v>
      </c>
      <c r="K145" s="20" t="n">
        <v>0</v>
      </c>
      <c r="L145" s="20" t="n">
        <v>0</v>
      </c>
      <c r="M145" s="20" t="n">
        <v>189</v>
      </c>
      <c r="N145" s="20" t="n">
        <v>8</v>
      </c>
      <c r="O145" s="20" t="n">
        <v>0</v>
      </c>
      <c r="P145" s="20" t="n">
        <v>0</v>
      </c>
      <c r="Q145" s="20" t="n">
        <v>0</v>
      </c>
      <c r="R145" s="20" t="n">
        <v>13</v>
      </c>
      <c r="S145" s="20" t="n">
        <v>0</v>
      </c>
      <c r="T145" s="20" t="n">
        <v>0</v>
      </c>
      <c r="U145" s="38" t="n">
        <v>0</v>
      </c>
      <c r="V145" s="38" t="n">
        <v>1</v>
      </c>
      <c r="W145" s="38" t="n">
        <v>0</v>
      </c>
      <c r="X145" s="20" t="n">
        <v>0</v>
      </c>
      <c r="Y145" s="20" t="n">
        <v>0</v>
      </c>
      <c r="Z145" s="20" t="n">
        <v>0</v>
      </c>
      <c r="AA145" s="20"/>
      <c r="AB145" s="20"/>
      <c r="AC145" s="20" t="n">
        <v>0</v>
      </c>
      <c r="AD145" s="20" t="n">
        <v>19</v>
      </c>
      <c r="AE145" s="20" t="n">
        <v>306</v>
      </c>
    </row>
    <row r="146" customFormat="false" ht="16.5" hidden="false" customHeight="false" outlineLevel="0" collapsed="false">
      <c r="A146" s="11" t="n">
        <v>19</v>
      </c>
      <c r="B146" s="12" t="n">
        <v>23</v>
      </c>
      <c r="C146" s="13" t="n">
        <v>364</v>
      </c>
      <c r="D146" s="15" t="s">
        <v>759</v>
      </c>
      <c r="E146" s="17" t="s">
        <v>766</v>
      </c>
      <c r="F146" s="16" t="n">
        <v>1663</v>
      </c>
      <c r="G146" s="50" t="s">
        <v>34</v>
      </c>
      <c r="H146" s="37" t="n">
        <v>429</v>
      </c>
      <c r="I146" s="20" t="n">
        <v>0</v>
      </c>
      <c r="J146" s="20" t="n">
        <v>85</v>
      </c>
      <c r="K146" s="20" t="n">
        <v>0</v>
      </c>
      <c r="L146" s="20" t="n">
        <v>0</v>
      </c>
      <c r="M146" s="20" t="n">
        <v>175</v>
      </c>
      <c r="N146" s="20" t="n">
        <v>5</v>
      </c>
      <c r="O146" s="20" t="n">
        <v>0</v>
      </c>
      <c r="P146" s="20" t="n">
        <v>0</v>
      </c>
      <c r="Q146" s="20" t="n">
        <v>0</v>
      </c>
      <c r="R146" s="20" t="n">
        <v>29</v>
      </c>
      <c r="S146" s="20" t="n">
        <v>0</v>
      </c>
      <c r="T146" s="20" t="n">
        <v>0</v>
      </c>
      <c r="U146" s="38" t="n">
        <v>0</v>
      </c>
      <c r="V146" s="38" t="n">
        <v>0</v>
      </c>
      <c r="W146" s="38" t="n">
        <v>0</v>
      </c>
      <c r="X146" s="20" t="n">
        <v>0</v>
      </c>
      <c r="Y146" s="20" t="n">
        <v>0</v>
      </c>
      <c r="Z146" s="20" t="n">
        <v>0</v>
      </c>
      <c r="AA146" s="20"/>
      <c r="AB146" s="20"/>
      <c r="AC146" s="20" t="n">
        <v>0</v>
      </c>
      <c r="AD146" s="20" t="n">
        <v>18</v>
      </c>
      <c r="AE146" s="20" t="n">
        <v>312</v>
      </c>
    </row>
    <row r="147" customFormat="false" ht="16.5" hidden="false" customHeight="false" outlineLevel="0" collapsed="false">
      <c r="A147" s="11" t="n">
        <v>20</v>
      </c>
      <c r="B147" s="12" t="n">
        <v>23</v>
      </c>
      <c r="C147" s="13" t="n">
        <v>364</v>
      </c>
      <c r="D147" s="15" t="s">
        <v>759</v>
      </c>
      <c r="E147" s="17" t="s">
        <v>767</v>
      </c>
      <c r="F147" s="16" t="n">
        <v>1663</v>
      </c>
      <c r="G147" s="17" t="s">
        <v>62</v>
      </c>
      <c r="H147" s="37" t="n">
        <v>96</v>
      </c>
      <c r="I147" s="20" t="n">
        <v>0</v>
      </c>
      <c r="J147" s="20" t="n">
        <v>21</v>
      </c>
      <c r="K147" s="20" t="n">
        <v>1</v>
      </c>
      <c r="L147" s="20" t="n">
        <v>1</v>
      </c>
      <c r="M147" s="20" t="n">
        <v>48</v>
      </c>
      <c r="N147" s="20" t="n">
        <v>4</v>
      </c>
      <c r="O147" s="20" t="n">
        <v>0</v>
      </c>
      <c r="P147" s="20" t="n">
        <v>0</v>
      </c>
      <c r="Q147" s="20" t="n">
        <v>0</v>
      </c>
      <c r="R147" s="20" t="n">
        <v>1</v>
      </c>
      <c r="S147" s="20" t="n">
        <v>0</v>
      </c>
      <c r="T147" s="20" t="n">
        <v>0</v>
      </c>
      <c r="U147" s="38" t="n">
        <v>0</v>
      </c>
      <c r="V147" s="38" t="n">
        <v>1</v>
      </c>
      <c r="W147" s="38" t="n">
        <v>0</v>
      </c>
      <c r="X147" s="20" t="n">
        <v>0</v>
      </c>
      <c r="Y147" s="20" t="n">
        <v>0</v>
      </c>
      <c r="Z147" s="20" t="n">
        <v>0</v>
      </c>
      <c r="AA147" s="20"/>
      <c r="AB147" s="20"/>
      <c r="AC147" s="20" t="n">
        <v>0</v>
      </c>
      <c r="AD147" s="20" t="n">
        <v>2</v>
      </c>
      <c r="AE147" s="20" t="n">
        <v>79</v>
      </c>
    </row>
    <row r="148" customFormat="false" ht="16.5" hidden="false" customHeight="false" outlineLevel="0" collapsed="false">
      <c r="A148" s="11" t="n">
        <v>21</v>
      </c>
      <c r="B148" s="12" t="n">
        <v>23</v>
      </c>
      <c r="C148" s="13" t="n">
        <v>364</v>
      </c>
      <c r="D148" s="15" t="s">
        <v>759</v>
      </c>
      <c r="E148" s="17" t="s">
        <v>768</v>
      </c>
      <c r="F148" s="16" t="n">
        <v>1664</v>
      </c>
      <c r="G148" s="17" t="s">
        <v>33</v>
      </c>
      <c r="H148" s="37" t="n">
        <v>502</v>
      </c>
      <c r="I148" s="20" t="n">
        <v>0</v>
      </c>
      <c r="J148" s="20" t="n">
        <v>89</v>
      </c>
      <c r="K148" s="20" t="n">
        <v>5</v>
      </c>
      <c r="L148" s="20" t="n">
        <v>3</v>
      </c>
      <c r="M148" s="20" t="n">
        <v>175</v>
      </c>
      <c r="N148" s="20" t="n">
        <v>24</v>
      </c>
      <c r="O148" s="20" t="n">
        <v>0</v>
      </c>
      <c r="P148" s="20" t="n">
        <v>0</v>
      </c>
      <c r="Q148" s="20" t="n">
        <v>0</v>
      </c>
      <c r="R148" s="20" t="n">
        <v>43</v>
      </c>
      <c r="S148" s="20" t="n">
        <v>0</v>
      </c>
      <c r="T148" s="20" t="n">
        <v>0</v>
      </c>
      <c r="U148" s="38" t="n">
        <v>0</v>
      </c>
      <c r="V148" s="38" t="n">
        <v>3</v>
      </c>
      <c r="W148" s="38" t="n">
        <v>0</v>
      </c>
      <c r="X148" s="20" t="n">
        <v>0</v>
      </c>
      <c r="Y148" s="20" t="n">
        <v>0</v>
      </c>
      <c r="Z148" s="20" t="n">
        <v>0</v>
      </c>
      <c r="AA148" s="20"/>
      <c r="AB148" s="20"/>
      <c r="AC148" s="20" t="n">
        <v>0</v>
      </c>
      <c r="AD148" s="20" t="n">
        <v>15</v>
      </c>
      <c r="AE148" s="20" t="n">
        <v>357</v>
      </c>
    </row>
    <row r="149" customFormat="false" ht="16.5" hidden="false" customHeight="false" outlineLevel="0" collapsed="false">
      <c r="A149" s="11" t="n">
        <v>22</v>
      </c>
      <c r="B149" s="12" t="n">
        <v>23</v>
      </c>
      <c r="C149" s="13" t="n">
        <v>364</v>
      </c>
      <c r="D149" s="15" t="s">
        <v>759</v>
      </c>
      <c r="E149" s="17" t="s">
        <v>769</v>
      </c>
      <c r="F149" s="16" t="n">
        <v>1664</v>
      </c>
      <c r="G149" s="17" t="s">
        <v>62</v>
      </c>
      <c r="H149" s="37" t="n">
        <v>132</v>
      </c>
      <c r="I149" s="20" t="n">
        <v>0</v>
      </c>
      <c r="J149" s="20" t="n">
        <v>35</v>
      </c>
      <c r="K149" s="20" t="n">
        <v>5</v>
      </c>
      <c r="L149" s="20" t="n">
        <v>0</v>
      </c>
      <c r="M149" s="20" t="n">
        <v>37</v>
      </c>
      <c r="N149" s="20" t="n">
        <v>19</v>
      </c>
      <c r="O149" s="20" t="n">
        <v>0</v>
      </c>
      <c r="P149" s="20" t="n">
        <v>0</v>
      </c>
      <c r="Q149" s="20" t="n">
        <v>0</v>
      </c>
      <c r="R149" s="20" t="n">
        <v>5</v>
      </c>
      <c r="S149" s="20" t="n">
        <v>0</v>
      </c>
      <c r="T149" s="20" t="n">
        <v>0</v>
      </c>
      <c r="U149" s="38" t="n">
        <v>0</v>
      </c>
      <c r="V149" s="38" t="n">
        <v>3</v>
      </c>
      <c r="W149" s="38" t="n">
        <v>0</v>
      </c>
      <c r="X149" s="20" t="n">
        <v>0</v>
      </c>
      <c r="Y149" s="20" t="n">
        <v>0</v>
      </c>
      <c r="Z149" s="20" t="n">
        <v>0</v>
      </c>
      <c r="AA149" s="20"/>
      <c r="AB149" s="20"/>
      <c r="AC149" s="20" t="n">
        <v>0</v>
      </c>
      <c r="AD149" s="20" t="n">
        <v>2</v>
      </c>
      <c r="AE149" s="20" t="n">
        <v>106</v>
      </c>
    </row>
    <row r="150" customFormat="false" ht="16.5" hidden="false" customHeight="false" outlineLevel="0" collapsed="false">
      <c r="C150" s="456" t="s">
        <v>65</v>
      </c>
      <c r="D150" s="35" t="s">
        <v>66</v>
      </c>
      <c r="E150" s="35"/>
      <c r="F150" s="18"/>
      <c r="G150" s="18"/>
      <c r="H150" s="20" t="n">
        <f aca="false">SUM(H128:H149)</f>
        <v>10924</v>
      </c>
      <c r="I150" s="20" t="n">
        <v>0</v>
      </c>
      <c r="J150" s="20" t="n">
        <v>1899</v>
      </c>
      <c r="K150" s="20" t="n">
        <v>115</v>
      </c>
      <c r="L150" s="20" t="n">
        <v>199</v>
      </c>
      <c r="M150" s="20" t="n">
        <v>3832</v>
      </c>
      <c r="N150" s="20" t="n">
        <v>331</v>
      </c>
      <c r="O150" s="20" t="n">
        <v>0</v>
      </c>
      <c r="P150" s="20" t="n">
        <v>0</v>
      </c>
      <c r="Q150" s="20" t="n">
        <v>0</v>
      </c>
      <c r="R150" s="20" t="n">
        <v>1419</v>
      </c>
      <c r="S150" s="20" t="n">
        <v>0</v>
      </c>
      <c r="T150" s="20" t="n">
        <v>0</v>
      </c>
      <c r="U150" s="20" t="n">
        <v>0</v>
      </c>
      <c r="V150" s="20" t="n">
        <v>72</v>
      </c>
      <c r="W150" s="20" t="n">
        <v>0</v>
      </c>
      <c r="X150" s="20" t="n">
        <v>0</v>
      </c>
      <c r="Y150" s="20" t="n">
        <v>0</v>
      </c>
      <c r="Z150" s="20" t="n">
        <v>0</v>
      </c>
      <c r="AA150" s="20" t="n">
        <v>0</v>
      </c>
      <c r="AB150" s="20" t="n">
        <v>0</v>
      </c>
      <c r="AC150" s="20" t="n">
        <v>0</v>
      </c>
      <c r="AD150" s="20" t="n">
        <v>243</v>
      </c>
      <c r="AE150" s="20" t="n">
        <v>8110</v>
      </c>
    </row>
    <row r="151" customFormat="false" ht="16.5" hidden="false" customHeight="false" outlineLevel="0" collapsed="false">
      <c r="F151" s="3"/>
      <c r="G151" s="3"/>
      <c r="V151" s="442" t="n">
        <f aca="false">V150/2</f>
        <v>36</v>
      </c>
    </row>
    <row r="152" customFormat="false" ht="16.5" hidden="false" customHeight="true" outlineLevel="0" collapsed="false">
      <c r="C152" s="456" t="s">
        <v>67</v>
      </c>
      <c r="D152" s="32" t="s">
        <v>68</v>
      </c>
      <c r="E152" s="32"/>
      <c r="F152" s="32"/>
      <c r="G152" s="32"/>
      <c r="H152" s="193" t="s">
        <v>8</v>
      </c>
      <c r="I152" s="192" t="s">
        <v>9</v>
      </c>
      <c r="J152" s="192" t="s">
        <v>10</v>
      </c>
      <c r="K152" s="192" t="s">
        <v>11</v>
      </c>
      <c r="L152" s="192" t="s">
        <v>12</v>
      </c>
      <c r="M152" s="192" t="s">
        <v>13</v>
      </c>
      <c r="N152" s="192" t="s">
        <v>14</v>
      </c>
      <c r="O152" s="192" t="s">
        <v>15</v>
      </c>
      <c r="P152" s="192" t="s">
        <v>16</v>
      </c>
      <c r="Q152" s="192" t="s">
        <v>17</v>
      </c>
      <c r="R152" s="192" t="s">
        <v>18</v>
      </c>
      <c r="S152" s="192" t="s">
        <v>19</v>
      </c>
      <c r="T152" s="192" t="s">
        <v>20</v>
      </c>
      <c r="U152" s="192" t="s">
        <v>24</v>
      </c>
      <c r="V152" s="192" t="s">
        <v>25</v>
      </c>
      <c r="W152" s="192" t="s">
        <v>26</v>
      </c>
      <c r="X152" s="192" t="s">
        <v>27</v>
      </c>
      <c r="Y152" s="192" t="s">
        <v>28</v>
      </c>
      <c r="Z152" s="192" t="s">
        <v>29</v>
      </c>
      <c r="AA152" s="192" t="s">
        <v>30</v>
      </c>
      <c r="AB152" s="192" t="s">
        <v>31</v>
      </c>
    </row>
    <row r="153" customFormat="false" ht="16.5" hidden="false" customHeight="false" outlineLevel="0" collapsed="false">
      <c r="D153" s="32"/>
      <c r="E153" s="32"/>
      <c r="F153" s="32"/>
      <c r="G153" s="32"/>
      <c r="H153" s="20" t="n">
        <v>11674</v>
      </c>
      <c r="I153" s="20" t="n">
        <f aca="false">I150</f>
        <v>0</v>
      </c>
      <c r="J153" s="20" t="n">
        <f aca="false">J150+36</f>
        <v>1935</v>
      </c>
      <c r="K153" s="20" t="n">
        <f aca="false">K150</f>
        <v>115</v>
      </c>
      <c r="L153" s="20" t="n">
        <f aca="false">L150+36</f>
        <v>235</v>
      </c>
      <c r="M153" s="20" t="n">
        <f aca="false">M150</f>
        <v>3832</v>
      </c>
      <c r="N153" s="20" t="n">
        <f aca="false">N150</f>
        <v>331</v>
      </c>
      <c r="O153" s="20" t="n">
        <f aca="false">O150</f>
        <v>0</v>
      </c>
      <c r="P153" s="20" t="n">
        <f aca="false">P150</f>
        <v>0</v>
      </c>
      <c r="Q153" s="20" t="n">
        <f aca="false">Q150</f>
        <v>0</v>
      </c>
      <c r="R153" s="20" t="n">
        <f aca="false">R150</f>
        <v>1419</v>
      </c>
      <c r="S153" s="20" t="n">
        <f aca="false">S150</f>
        <v>0</v>
      </c>
      <c r="T153" s="20" t="n">
        <f aca="false">T150</f>
        <v>0</v>
      </c>
      <c r="U153" s="20" t="n">
        <v>0</v>
      </c>
      <c r="V153" s="20" t="n">
        <v>0</v>
      </c>
      <c r="W153" s="20" t="n">
        <v>0</v>
      </c>
      <c r="X153" s="20" t="n">
        <v>0</v>
      </c>
      <c r="Y153" s="20" t="n">
        <v>0</v>
      </c>
      <c r="Z153" s="20" t="n">
        <v>0</v>
      </c>
      <c r="AA153" s="20" t="n">
        <v>243</v>
      </c>
      <c r="AB153" s="20" t="n">
        <f aca="false">SUM(I153:AA153)</f>
        <v>8110</v>
      </c>
    </row>
    <row r="154" customFormat="false" ht="16.5" hidden="false" customHeight="false" outlineLevel="0" collapsed="false">
      <c r="F154" s="3"/>
      <c r="G154" s="3"/>
    </row>
    <row r="155" customFormat="false" ht="16.5" hidden="false" customHeight="true" outlineLevel="0" collapsed="false">
      <c r="C155" s="456" t="s">
        <v>69</v>
      </c>
      <c r="D155" s="32" t="s">
        <v>70</v>
      </c>
      <c r="E155" s="32"/>
      <c r="F155" s="32"/>
      <c r="G155" s="32"/>
      <c r="H155" s="193" t="s">
        <v>8</v>
      </c>
      <c r="I155" s="464" t="s">
        <v>9</v>
      </c>
      <c r="J155" s="465" t="s">
        <v>72</v>
      </c>
      <c r="K155" s="465"/>
      <c r="L155" s="466" t="s">
        <v>11</v>
      </c>
      <c r="M155" s="192" t="s">
        <v>13</v>
      </c>
      <c r="N155" s="192" t="s">
        <v>14</v>
      </c>
      <c r="O155" s="192" t="s">
        <v>15</v>
      </c>
      <c r="P155" s="192" t="s">
        <v>16</v>
      </c>
      <c r="Q155" s="192" t="s">
        <v>17</v>
      </c>
      <c r="R155" s="192" t="s">
        <v>18</v>
      </c>
      <c r="S155" s="192" t="s">
        <v>19</v>
      </c>
      <c r="T155" s="192" t="s">
        <v>20</v>
      </c>
      <c r="U155" s="192" t="s">
        <v>24</v>
      </c>
      <c r="V155" s="192" t="s">
        <v>25</v>
      </c>
      <c r="W155" s="192" t="s">
        <v>26</v>
      </c>
      <c r="X155" s="192" t="s">
        <v>27</v>
      </c>
      <c r="Y155" s="192" t="s">
        <v>28</v>
      </c>
      <c r="Z155" s="192" t="s">
        <v>29</v>
      </c>
      <c r="AA155" s="192" t="s">
        <v>30</v>
      </c>
      <c r="AB155" s="192" t="s">
        <v>31</v>
      </c>
    </row>
    <row r="156" customFormat="false" ht="16.5" hidden="false" customHeight="false" outlineLevel="0" collapsed="false">
      <c r="D156" s="32"/>
      <c r="E156" s="32"/>
      <c r="F156" s="32"/>
      <c r="G156" s="32"/>
      <c r="H156" s="20" t="n">
        <v>11674</v>
      </c>
      <c r="I156" s="74" t="n">
        <f aca="false">I153</f>
        <v>0</v>
      </c>
      <c r="J156" s="266" t="n">
        <f aca="false">J153+L153</f>
        <v>2170</v>
      </c>
      <c r="K156" s="266"/>
      <c r="L156" s="75" t="n">
        <f aca="false">K153</f>
        <v>115</v>
      </c>
      <c r="M156" s="20" t="n">
        <v>3832</v>
      </c>
      <c r="N156" s="20" t="n">
        <v>331</v>
      </c>
      <c r="O156" s="20" t="s">
        <v>148</v>
      </c>
      <c r="P156" s="20" t="s">
        <v>148</v>
      </c>
      <c r="Q156" s="20" t="s">
        <v>148</v>
      </c>
      <c r="R156" s="20" t="n">
        <v>1419</v>
      </c>
      <c r="S156" s="20" t="s">
        <v>148</v>
      </c>
      <c r="T156" s="20" t="s">
        <v>148</v>
      </c>
      <c r="U156" s="20" t="s">
        <v>148</v>
      </c>
      <c r="V156" s="20" t="s">
        <v>148</v>
      </c>
      <c r="W156" s="20" t="s">
        <v>148</v>
      </c>
      <c r="X156" s="20" t="s">
        <v>148</v>
      </c>
      <c r="Y156" s="20" t="s">
        <v>148</v>
      </c>
      <c r="Z156" s="20" t="n">
        <v>0</v>
      </c>
      <c r="AA156" s="20" t="n">
        <v>243</v>
      </c>
      <c r="AB156" s="20" t="n">
        <f aca="false">SUM(I156:AA156)</f>
        <v>8110</v>
      </c>
    </row>
    <row r="159" s="1" customFormat="true" ht="25.5" hidden="false" customHeight="false" outlineLevel="0" collapsed="false">
      <c r="A159" s="337" t="s">
        <v>1</v>
      </c>
      <c r="B159" s="338" t="s">
        <v>2</v>
      </c>
      <c r="C159" s="339" t="s">
        <v>3</v>
      </c>
      <c r="D159" s="463" t="s">
        <v>4</v>
      </c>
      <c r="E159" s="337" t="s">
        <v>5</v>
      </c>
      <c r="F159" s="340" t="s">
        <v>6</v>
      </c>
      <c r="G159" s="340" t="s">
        <v>7</v>
      </c>
      <c r="H159" s="340" t="s">
        <v>8</v>
      </c>
      <c r="I159" s="192" t="s">
        <v>9</v>
      </c>
      <c r="J159" s="192" t="s">
        <v>10</v>
      </c>
      <c r="K159" s="192" t="s">
        <v>11</v>
      </c>
      <c r="L159" s="192" t="s">
        <v>12</v>
      </c>
      <c r="M159" s="192" t="s">
        <v>13</v>
      </c>
      <c r="N159" s="192" t="s">
        <v>14</v>
      </c>
      <c r="O159" s="192" t="s">
        <v>15</v>
      </c>
      <c r="P159" s="192" t="s">
        <v>16</v>
      </c>
      <c r="Q159" s="192" t="s">
        <v>17</v>
      </c>
      <c r="R159" s="192" t="s">
        <v>18</v>
      </c>
      <c r="S159" s="192" t="s">
        <v>19</v>
      </c>
      <c r="T159" s="192" t="s">
        <v>20</v>
      </c>
      <c r="U159" s="341" t="s">
        <v>21</v>
      </c>
      <c r="V159" s="341" t="s">
        <v>22</v>
      </c>
      <c r="W159" s="341" t="s">
        <v>23</v>
      </c>
      <c r="X159" s="192" t="s">
        <v>24</v>
      </c>
      <c r="Y159" s="192" t="s">
        <v>25</v>
      </c>
      <c r="Z159" s="192" t="s">
        <v>26</v>
      </c>
      <c r="AA159" s="192" t="s">
        <v>27</v>
      </c>
      <c r="AB159" s="192" t="s">
        <v>28</v>
      </c>
      <c r="AC159" s="192" t="s">
        <v>29</v>
      </c>
      <c r="AD159" s="192" t="s">
        <v>30</v>
      </c>
      <c r="AE159" s="192" t="s">
        <v>31</v>
      </c>
    </row>
    <row r="160" s="1" customFormat="true" ht="16.5" hidden="false" customHeight="false" outlineLevel="0" collapsed="false">
      <c r="A160" s="11" t="n">
        <v>1</v>
      </c>
      <c r="B160" s="12" t="n">
        <v>23</v>
      </c>
      <c r="C160" s="13" t="n">
        <v>490</v>
      </c>
      <c r="D160" s="15" t="s">
        <v>770</v>
      </c>
      <c r="E160" s="17" t="s">
        <v>770</v>
      </c>
      <c r="F160" s="16" t="n">
        <v>2128</v>
      </c>
      <c r="G160" s="17" t="s">
        <v>33</v>
      </c>
      <c r="H160" s="37" t="n">
        <v>599</v>
      </c>
      <c r="I160" s="20" t="n">
        <v>111</v>
      </c>
      <c r="J160" s="20" t="n">
        <v>146</v>
      </c>
      <c r="K160" s="20" t="n">
        <v>0</v>
      </c>
      <c r="L160" s="20" t="n">
        <v>0</v>
      </c>
      <c r="M160" s="20" t="n">
        <v>132</v>
      </c>
      <c r="N160" s="20" t="n">
        <v>0</v>
      </c>
      <c r="O160" s="20" t="n">
        <v>0</v>
      </c>
      <c r="P160" s="20" t="n">
        <v>0</v>
      </c>
      <c r="Q160" s="20" t="n">
        <v>0</v>
      </c>
      <c r="R160" s="20" t="n">
        <v>65</v>
      </c>
      <c r="S160" s="20" t="n">
        <v>0</v>
      </c>
      <c r="T160" s="20" t="n">
        <v>0</v>
      </c>
      <c r="U160" s="38" t="n">
        <v>0</v>
      </c>
      <c r="V160" s="38" t="n">
        <v>0</v>
      </c>
      <c r="W160" s="38" t="n">
        <v>0</v>
      </c>
      <c r="X160" s="20" t="n">
        <v>0</v>
      </c>
      <c r="Y160" s="20" t="n">
        <v>0</v>
      </c>
      <c r="Z160" s="20" t="n">
        <v>0</v>
      </c>
      <c r="AA160" s="20" t="n">
        <v>0</v>
      </c>
      <c r="AB160" s="20" t="n">
        <v>0</v>
      </c>
      <c r="AC160" s="20" t="n">
        <v>0</v>
      </c>
      <c r="AD160" s="20" t="n">
        <v>11</v>
      </c>
      <c r="AE160" s="20" t="n">
        <f aca="false">SUM(I160:AD160)</f>
        <v>465</v>
      </c>
    </row>
    <row r="161" s="1" customFormat="true" ht="16.5" hidden="false" customHeight="false" outlineLevel="0" collapsed="false">
      <c r="A161" s="11" t="n">
        <v>2</v>
      </c>
      <c r="B161" s="12" t="n">
        <v>23</v>
      </c>
      <c r="C161" s="13" t="n">
        <v>490</v>
      </c>
      <c r="D161" s="15" t="s">
        <v>770</v>
      </c>
      <c r="E161" s="17" t="s">
        <v>770</v>
      </c>
      <c r="F161" s="16" t="n">
        <v>2128</v>
      </c>
      <c r="G161" s="50" t="s">
        <v>34</v>
      </c>
      <c r="H161" s="37" t="n">
        <v>598</v>
      </c>
      <c r="I161" s="20" t="n">
        <v>107</v>
      </c>
      <c r="J161" s="20" t="n">
        <v>160</v>
      </c>
      <c r="K161" s="20" t="n">
        <v>7</v>
      </c>
      <c r="L161" s="20" t="n">
        <v>4</v>
      </c>
      <c r="M161" s="20" t="n">
        <v>122</v>
      </c>
      <c r="N161" s="20" t="n">
        <v>0</v>
      </c>
      <c r="O161" s="20" t="n">
        <v>0</v>
      </c>
      <c r="P161" s="20" t="n">
        <v>0</v>
      </c>
      <c r="Q161" s="20" t="n">
        <v>0</v>
      </c>
      <c r="R161" s="20" t="n">
        <v>72</v>
      </c>
      <c r="S161" s="20" t="n">
        <v>0</v>
      </c>
      <c r="T161" s="20" t="n">
        <v>0</v>
      </c>
      <c r="U161" s="38" t="n">
        <v>2</v>
      </c>
      <c r="V161" s="38" t="n">
        <v>0</v>
      </c>
      <c r="W161" s="38" t="n">
        <v>0</v>
      </c>
      <c r="X161" s="20" t="n">
        <v>0</v>
      </c>
      <c r="Y161" s="20" t="n">
        <v>0</v>
      </c>
      <c r="Z161" s="20" t="n">
        <v>0</v>
      </c>
      <c r="AA161" s="20" t="n">
        <v>0</v>
      </c>
      <c r="AB161" s="20" t="n">
        <v>0</v>
      </c>
      <c r="AC161" s="20" t="n">
        <v>0</v>
      </c>
      <c r="AD161" s="20" t="n">
        <v>16</v>
      </c>
      <c r="AE161" s="20" t="n">
        <f aca="false">SUM(I161:AD161)</f>
        <v>490</v>
      </c>
    </row>
    <row r="162" s="1" customFormat="true" ht="16.5" hidden="false" customHeight="false" outlineLevel="0" collapsed="false">
      <c r="A162" s="11" t="n">
        <v>3</v>
      </c>
      <c r="B162" s="12" t="n">
        <v>23</v>
      </c>
      <c r="C162" s="13" t="n">
        <v>490</v>
      </c>
      <c r="D162" s="15" t="s">
        <v>770</v>
      </c>
      <c r="E162" s="17" t="s">
        <v>771</v>
      </c>
      <c r="F162" s="16" t="n">
        <v>2129</v>
      </c>
      <c r="G162" s="17" t="s">
        <v>33</v>
      </c>
      <c r="H162" s="37" t="n">
        <v>395</v>
      </c>
      <c r="I162" s="20" t="n">
        <v>57</v>
      </c>
      <c r="J162" s="20" t="n">
        <v>22</v>
      </c>
      <c r="K162" s="20" t="n">
        <v>13</v>
      </c>
      <c r="L162" s="20" t="n">
        <v>5</v>
      </c>
      <c r="M162" s="20" t="n">
        <v>147</v>
      </c>
      <c r="N162" s="20" t="n">
        <v>0</v>
      </c>
      <c r="O162" s="20" t="n">
        <v>0</v>
      </c>
      <c r="P162" s="20" t="n">
        <v>0</v>
      </c>
      <c r="Q162" s="20" t="n">
        <v>0</v>
      </c>
      <c r="R162" s="20" t="n">
        <v>22</v>
      </c>
      <c r="S162" s="20" t="n">
        <v>0</v>
      </c>
      <c r="T162" s="20" t="n">
        <v>0</v>
      </c>
      <c r="U162" s="38" t="n">
        <v>2</v>
      </c>
      <c r="V162" s="38" t="n">
        <v>1</v>
      </c>
      <c r="W162" s="38" t="n">
        <v>0</v>
      </c>
      <c r="X162" s="20" t="n">
        <v>0</v>
      </c>
      <c r="Y162" s="20" t="n">
        <v>0</v>
      </c>
      <c r="Z162" s="20" t="n">
        <v>0</v>
      </c>
      <c r="AA162" s="20" t="n">
        <v>0</v>
      </c>
      <c r="AB162" s="20" t="n">
        <v>0</v>
      </c>
      <c r="AC162" s="20" t="n">
        <v>0</v>
      </c>
      <c r="AD162" s="20" t="n">
        <v>8</v>
      </c>
      <c r="AE162" s="20" t="n">
        <f aca="false">SUM(I162:AD162)</f>
        <v>277</v>
      </c>
    </row>
    <row r="163" s="1" customFormat="true" ht="16.5" hidden="false" customHeight="false" outlineLevel="0" collapsed="false">
      <c r="A163" s="11" t="n">
        <v>4</v>
      </c>
      <c r="B163" s="12" t="n">
        <v>23</v>
      </c>
      <c r="C163" s="13" t="n">
        <v>490</v>
      </c>
      <c r="D163" s="15" t="s">
        <v>770</v>
      </c>
      <c r="E163" s="17" t="s">
        <v>771</v>
      </c>
      <c r="F163" s="16" t="n">
        <v>2129</v>
      </c>
      <c r="G163" s="17" t="s">
        <v>34</v>
      </c>
      <c r="H163" s="37" t="n">
        <v>394</v>
      </c>
      <c r="I163" s="20" t="n">
        <v>58</v>
      </c>
      <c r="J163" s="20" t="n">
        <v>19</v>
      </c>
      <c r="K163" s="20" t="n">
        <v>0</v>
      </c>
      <c r="L163" s="20" t="n">
        <v>0</v>
      </c>
      <c r="M163" s="20" t="n">
        <v>175</v>
      </c>
      <c r="N163" s="20" t="n">
        <v>0</v>
      </c>
      <c r="O163" s="20" t="n">
        <v>0</v>
      </c>
      <c r="P163" s="20" t="n">
        <v>0</v>
      </c>
      <c r="Q163" s="20" t="n">
        <v>0</v>
      </c>
      <c r="R163" s="20" t="n">
        <v>15</v>
      </c>
      <c r="S163" s="20" t="n">
        <v>0</v>
      </c>
      <c r="T163" s="20" t="n">
        <v>0</v>
      </c>
      <c r="U163" s="38" t="n">
        <v>0</v>
      </c>
      <c r="V163" s="38" t="n">
        <v>0</v>
      </c>
      <c r="W163" s="38" t="n">
        <v>0</v>
      </c>
      <c r="X163" s="20" t="n">
        <v>0</v>
      </c>
      <c r="Y163" s="20" t="n">
        <v>0</v>
      </c>
      <c r="Z163" s="20" t="n">
        <v>0</v>
      </c>
      <c r="AA163" s="20" t="n">
        <v>0</v>
      </c>
      <c r="AB163" s="20" t="n">
        <v>0</v>
      </c>
      <c r="AC163" s="20" t="n">
        <v>0</v>
      </c>
      <c r="AD163" s="20" t="n">
        <v>0</v>
      </c>
      <c r="AE163" s="20" t="n">
        <f aca="false">SUM(I163:AD163)</f>
        <v>267</v>
      </c>
    </row>
    <row r="164" s="1" customFormat="true" ht="16.5" hidden="false" customHeight="false" outlineLevel="0" collapsed="false">
      <c r="A164" s="11" t="n">
        <v>5</v>
      </c>
      <c r="B164" s="12" t="n">
        <v>23</v>
      </c>
      <c r="C164" s="13" t="n">
        <v>490</v>
      </c>
      <c r="D164" s="15" t="s">
        <v>770</v>
      </c>
      <c r="E164" s="17" t="s">
        <v>772</v>
      </c>
      <c r="F164" s="16" t="n">
        <v>2129</v>
      </c>
      <c r="G164" s="17" t="s">
        <v>62</v>
      </c>
      <c r="H164" s="37" t="n">
        <v>437</v>
      </c>
      <c r="I164" s="20" t="n">
        <v>117</v>
      </c>
      <c r="J164" s="20" t="n">
        <v>17</v>
      </c>
      <c r="K164" s="20" t="n">
        <v>17</v>
      </c>
      <c r="L164" s="20" t="n">
        <v>5</v>
      </c>
      <c r="M164" s="20" t="n">
        <v>135</v>
      </c>
      <c r="N164" s="20" t="n">
        <v>0</v>
      </c>
      <c r="O164" s="20" t="n">
        <v>0</v>
      </c>
      <c r="P164" s="20" t="n">
        <v>0</v>
      </c>
      <c r="Q164" s="20" t="n">
        <v>0</v>
      </c>
      <c r="R164" s="20" t="n">
        <v>13</v>
      </c>
      <c r="S164" s="20" t="n">
        <v>0</v>
      </c>
      <c r="T164" s="20" t="n">
        <v>0</v>
      </c>
      <c r="U164" s="38" t="n">
        <v>9</v>
      </c>
      <c r="V164" s="38" t="n">
        <v>0</v>
      </c>
      <c r="W164" s="38" t="n">
        <v>0</v>
      </c>
      <c r="X164" s="20" t="n">
        <v>0</v>
      </c>
      <c r="Y164" s="20" t="n">
        <v>0</v>
      </c>
      <c r="Z164" s="20" t="n">
        <v>0</v>
      </c>
      <c r="AA164" s="20" t="n">
        <v>0</v>
      </c>
      <c r="AB164" s="20" t="n">
        <v>0</v>
      </c>
      <c r="AC164" s="20" t="n">
        <v>0</v>
      </c>
      <c r="AD164" s="20" t="n">
        <v>9</v>
      </c>
      <c r="AE164" s="20" t="n">
        <f aca="false">SUM(I164:AD164)</f>
        <v>322</v>
      </c>
    </row>
    <row r="165" s="1" customFormat="true" ht="16.5" hidden="false" customHeight="false" outlineLevel="0" collapsed="false">
      <c r="A165" s="11" t="n">
        <v>6</v>
      </c>
      <c r="B165" s="12" t="n">
        <v>23</v>
      </c>
      <c r="C165" s="13" t="n">
        <v>490</v>
      </c>
      <c r="D165" s="15" t="s">
        <v>770</v>
      </c>
      <c r="E165" s="17" t="s">
        <v>773</v>
      </c>
      <c r="F165" s="16" t="n">
        <v>2130</v>
      </c>
      <c r="G165" s="17" t="s">
        <v>33</v>
      </c>
      <c r="H165" s="37" t="n">
        <v>331</v>
      </c>
      <c r="I165" s="20" t="n">
        <v>67</v>
      </c>
      <c r="J165" s="20" t="n">
        <v>31</v>
      </c>
      <c r="K165" s="20" t="n">
        <v>2</v>
      </c>
      <c r="L165" s="20" t="n">
        <v>1</v>
      </c>
      <c r="M165" s="20" t="n">
        <v>102</v>
      </c>
      <c r="N165" s="20" t="n">
        <v>0</v>
      </c>
      <c r="O165" s="20" t="n">
        <v>0</v>
      </c>
      <c r="P165" s="20" t="n">
        <v>0</v>
      </c>
      <c r="Q165" s="20" t="n">
        <v>0</v>
      </c>
      <c r="R165" s="20" t="n">
        <v>33</v>
      </c>
      <c r="S165" s="20" t="n">
        <v>0</v>
      </c>
      <c r="T165" s="20" t="n">
        <v>0</v>
      </c>
      <c r="U165" s="38" t="n">
        <v>2</v>
      </c>
      <c r="V165" s="38" t="n">
        <v>1</v>
      </c>
      <c r="W165" s="38" t="n">
        <v>0</v>
      </c>
      <c r="X165" s="20" t="n">
        <v>0</v>
      </c>
      <c r="Y165" s="20" t="n">
        <v>0</v>
      </c>
      <c r="Z165" s="20" t="n">
        <v>0</v>
      </c>
      <c r="AA165" s="20" t="n">
        <v>0</v>
      </c>
      <c r="AB165" s="20" t="n">
        <v>0</v>
      </c>
      <c r="AC165" s="20" t="n">
        <v>0</v>
      </c>
      <c r="AD165" s="20" t="n">
        <v>7</v>
      </c>
      <c r="AE165" s="20" t="n">
        <f aca="false">SUM(I165:AD165)</f>
        <v>246</v>
      </c>
    </row>
    <row r="166" s="1" customFormat="true" ht="16.5" hidden="false" customHeight="false" outlineLevel="0" collapsed="false">
      <c r="A166" s="11" t="n">
        <v>7</v>
      </c>
      <c r="B166" s="12" t="n">
        <v>23</v>
      </c>
      <c r="C166" s="13" t="n">
        <v>490</v>
      </c>
      <c r="D166" s="15" t="s">
        <v>770</v>
      </c>
      <c r="E166" s="17" t="s">
        <v>774</v>
      </c>
      <c r="F166" s="16" t="n">
        <v>2130</v>
      </c>
      <c r="G166" s="17" t="s">
        <v>62</v>
      </c>
      <c r="H166" s="37" t="n">
        <v>351</v>
      </c>
      <c r="I166" s="20" t="n">
        <v>62</v>
      </c>
      <c r="J166" s="20" t="n">
        <v>6</v>
      </c>
      <c r="K166" s="20" t="n">
        <v>8</v>
      </c>
      <c r="L166" s="20" t="n">
        <v>0</v>
      </c>
      <c r="M166" s="20" t="n">
        <v>209</v>
      </c>
      <c r="N166" s="20" t="n">
        <v>0</v>
      </c>
      <c r="O166" s="20" t="n">
        <v>0</v>
      </c>
      <c r="P166" s="20" t="n">
        <v>0</v>
      </c>
      <c r="Q166" s="20" t="n">
        <v>0</v>
      </c>
      <c r="R166" s="20" t="n">
        <v>0</v>
      </c>
      <c r="S166" s="20" t="n">
        <v>0</v>
      </c>
      <c r="T166" s="20" t="n">
        <v>0</v>
      </c>
      <c r="U166" s="38" t="n">
        <v>2</v>
      </c>
      <c r="V166" s="38" t="n">
        <v>2</v>
      </c>
      <c r="W166" s="38" t="n">
        <v>0</v>
      </c>
      <c r="X166" s="20" t="n">
        <v>0</v>
      </c>
      <c r="Y166" s="20" t="n">
        <v>0</v>
      </c>
      <c r="Z166" s="20" t="n">
        <v>0</v>
      </c>
      <c r="AA166" s="20" t="n">
        <v>0</v>
      </c>
      <c r="AB166" s="20" t="n">
        <v>0</v>
      </c>
      <c r="AC166" s="20" t="n">
        <v>0</v>
      </c>
      <c r="AD166" s="20" t="n">
        <v>4</v>
      </c>
      <c r="AE166" s="20" t="n">
        <f aca="false">SUM(I166:AD166)</f>
        <v>293</v>
      </c>
    </row>
    <row r="167" s="1" customFormat="true" ht="16.5" hidden="false" customHeight="false" outlineLevel="0" collapsed="false">
      <c r="A167" s="11" t="n">
        <v>8</v>
      </c>
      <c r="B167" s="12" t="n">
        <v>23</v>
      </c>
      <c r="C167" s="13" t="n">
        <v>490</v>
      </c>
      <c r="D167" s="15" t="s">
        <v>770</v>
      </c>
      <c r="E167" s="17" t="s">
        <v>775</v>
      </c>
      <c r="F167" s="16" t="n">
        <v>2130</v>
      </c>
      <c r="G167" s="17" t="s">
        <v>141</v>
      </c>
      <c r="H167" s="37" t="n">
        <v>179</v>
      </c>
      <c r="I167" s="20" t="n">
        <v>29</v>
      </c>
      <c r="J167" s="20" t="n">
        <v>12</v>
      </c>
      <c r="K167" s="20" t="n">
        <v>0</v>
      </c>
      <c r="L167" s="20" t="n">
        <v>1</v>
      </c>
      <c r="M167" s="20" t="n">
        <v>89</v>
      </c>
      <c r="N167" s="20" t="n">
        <v>0</v>
      </c>
      <c r="O167" s="20" t="n">
        <v>0</v>
      </c>
      <c r="P167" s="20" t="n">
        <v>0</v>
      </c>
      <c r="Q167" s="20" t="n">
        <v>0</v>
      </c>
      <c r="R167" s="20" t="n">
        <v>9</v>
      </c>
      <c r="S167" s="20" t="n">
        <v>0</v>
      </c>
      <c r="T167" s="20" t="n">
        <v>0</v>
      </c>
      <c r="U167" s="38" t="n">
        <v>1</v>
      </c>
      <c r="V167" s="38" t="n">
        <v>0</v>
      </c>
      <c r="W167" s="38" t="n">
        <v>0</v>
      </c>
      <c r="X167" s="20" t="n">
        <v>0</v>
      </c>
      <c r="Y167" s="20" t="n">
        <v>0</v>
      </c>
      <c r="Z167" s="20" t="n">
        <v>0</v>
      </c>
      <c r="AA167" s="20" t="n">
        <v>0</v>
      </c>
      <c r="AB167" s="20" t="n">
        <v>0</v>
      </c>
      <c r="AC167" s="20" t="n">
        <v>0</v>
      </c>
      <c r="AD167" s="20" t="n">
        <v>2</v>
      </c>
      <c r="AE167" s="20" t="n">
        <f aca="false">SUM(I167:AD167)</f>
        <v>143</v>
      </c>
    </row>
    <row r="168" s="1" customFormat="true" ht="16.5" hidden="false" customHeight="false" outlineLevel="0" collapsed="false">
      <c r="C168" s="456" t="s">
        <v>65</v>
      </c>
      <c r="D168" s="35" t="s">
        <v>66</v>
      </c>
      <c r="E168" s="35"/>
      <c r="F168" s="18"/>
      <c r="G168" s="18"/>
      <c r="H168" s="20" t="n">
        <f aca="false">SUM(H160:H167)</f>
        <v>3284</v>
      </c>
      <c r="I168" s="20" t="n">
        <f aca="false">SUM(I160:I167)</f>
        <v>608</v>
      </c>
      <c r="J168" s="20" t="n">
        <f aca="false">SUM(J160:J167)</f>
        <v>413</v>
      </c>
      <c r="K168" s="20" t="n">
        <f aca="false">SUM(K160:K167)</f>
        <v>47</v>
      </c>
      <c r="L168" s="20" t="n">
        <f aca="false">SUM(L160:L167)</f>
        <v>16</v>
      </c>
      <c r="M168" s="20" t="n">
        <f aca="false">SUM(M160:M167)</f>
        <v>1111</v>
      </c>
      <c r="N168" s="20" t="n">
        <f aca="false">SUM(N160:N167)</f>
        <v>0</v>
      </c>
      <c r="O168" s="20" t="n">
        <f aca="false">SUM(O160:O167)</f>
        <v>0</v>
      </c>
      <c r="P168" s="20" t="n">
        <f aca="false">SUM(P160:P167)</f>
        <v>0</v>
      </c>
      <c r="Q168" s="20" t="n">
        <f aca="false">SUM(Q160:Q167)</f>
        <v>0</v>
      </c>
      <c r="R168" s="20" t="n">
        <f aca="false">SUM(R160:R167)</f>
        <v>229</v>
      </c>
      <c r="S168" s="20" t="n">
        <f aca="false">SUM(S160:S167)</f>
        <v>0</v>
      </c>
      <c r="T168" s="20" t="n">
        <f aca="false">SUM(T160:T167)</f>
        <v>0</v>
      </c>
      <c r="U168" s="20" t="n">
        <f aca="false">SUM(U160:U167)</f>
        <v>18</v>
      </c>
      <c r="V168" s="20" t="n">
        <f aca="false">SUM(V160:V167)</f>
        <v>4</v>
      </c>
      <c r="W168" s="20" t="n">
        <f aca="false">SUM(W160:W167)</f>
        <v>0</v>
      </c>
      <c r="X168" s="20" t="n">
        <f aca="false">SUM(X160:X167)</f>
        <v>0</v>
      </c>
      <c r="Y168" s="20" t="n">
        <f aca="false">SUM(Y160:Y167)</f>
        <v>0</v>
      </c>
      <c r="Z168" s="20" t="n">
        <f aca="false">SUM(Z160:Z167)</f>
        <v>0</v>
      </c>
      <c r="AA168" s="20" t="n">
        <f aca="false">SUM(AA160:AA167)</f>
        <v>0</v>
      </c>
      <c r="AB168" s="20" t="n">
        <f aca="false">SUM(AB160:AB167)</f>
        <v>0</v>
      </c>
      <c r="AC168" s="20" t="n">
        <f aca="false">SUM(AC160:AC167)</f>
        <v>0</v>
      </c>
      <c r="AD168" s="20" t="n">
        <f aca="false">SUM(AD160:AD167)</f>
        <v>57</v>
      </c>
      <c r="AE168" s="20" t="n">
        <f aca="false">SUM(AE160:AE167)</f>
        <v>2503</v>
      </c>
    </row>
    <row r="169" s="1" customFormat="true" ht="16.5" hidden="false" customHeight="false" outlineLevel="0" collapsed="false">
      <c r="D169" s="2"/>
      <c r="F169" s="3"/>
      <c r="G169" s="3"/>
      <c r="U169" s="1" t="n">
        <f aca="false">U168/2</f>
        <v>9</v>
      </c>
      <c r="V169" s="1" t="n">
        <f aca="false">V168/2</f>
        <v>2</v>
      </c>
    </row>
    <row r="170" s="1" customFormat="true" ht="16.5" hidden="false" customHeight="true" outlineLevel="0" collapsed="false">
      <c r="C170" s="456" t="s">
        <v>67</v>
      </c>
      <c r="D170" s="32" t="s">
        <v>68</v>
      </c>
      <c r="E170" s="32"/>
      <c r="F170" s="32"/>
      <c r="G170" s="32"/>
      <c r="H170" s="193" t="s">
        <v>8</v>
      </c>
      <c r="I170" s="192" t="s">
        <v>9</v>
      </c>
      <c r="J170" s="192" t="s">
        <v>10</v>
      </c>
      <c r="K170" s="192" t="s">
        <v>11</v>
      </c>
      <c r="L170" s="192" t="s">
        <v>12</v>
      </c>
      <c r="M170" s="192" t="s">
        <v>13</v>
      </c>
      <c r="N170" s="192" t="s">
        <v>14</v>
      </c>
      <c r="O170" s="192" t="s">
        <v>15</v>
      </c>
      <c r="P170" s="192" t="s">
        <v>16</v>
      </c>
      <c r="Q170" s="192" t="s">
        <v>17</v>
      </c>
      <c r="R170" s="192" t="s">
        <v>18</v>
      </c>
      <c r="S170" s="192" t="s">
        <v>19</v>
      </c>
      <c r="T170" s="192" t="s">
        <v>20</v>
      </c>
      <c r="U170" s="192" t="s">
        <v>24</v>
      </c>
      <c r="V170" s="192" t="s">
        <v>25</v>
      </c>
      <c r="W170" s="192" t="s">
        <v>26</v>
      </c>
      <c r="X170" s="192" t="s">
        <v>27</v>
      </c>
      <c r="Y170" s="192" t="s">
        <v>28</v>
      </c>
      <c r="Z170" s="192" t="s">
        <v>29</v>
      </c>
      <c r="AA170" s="192" t="s">
        <v>30</v>
      </c>
      <c r="AB170" s="192" t="s">
        <v>31</v>
      </c>
    </row>
    <row r="171" s="1" customFormat="true" ht="16.5" hidden="false" customHeight="false" outlineLevel="0" collapsed="false">
      <c r="D171" s="32"/>
      <c r="E171" s="32"/>
      <c r="F171" s="32"/>
      <c r="G171" s="32"/>
      <c r="H171" s="20" t="n">
        <f aca="false">H168</f>
        <v>3284</v>
      </c>
      <c r="I171" s="20" t="n">
        <f aca="false">I168+9</f>
        <v>617</v>
      </c>
      <c r="J171" s="20" t="n">
        <f aca="false">J168+2</f>
        <v>415</v>
      </c>
      <c r="K171" s="20" t="n">
        <f aca="false">K168+9</f>
        <v>56</v>
      </c>
      <c r="L171" s="20" t="n">
        <f aca="false">L168+2</f>
        <v>18</v>
      </c>
      <c r="M171" s="20" t="n">
        <f aca="false">M168</f>
        <v>1111</v>
      </c>
      <c r="N171" s="20" t="n">
        <f aca="false">N168</f>
        <v>0</v>
      </c>
      <c r="O171" s="20" t="n">
        <f aca="false">O168</f>
        <v>0</v>
      </c>
      <c r="P171" s="20" t="n">
        <f aca="false">P168</f>
        <v>0</v>
      </c>
      <c r="Q171" s="20" t="n">
        <f aca="false">Q168</f>
        <v>0</v>
      </c>
      <c r="R171" s="20" t="n">
        <f aca="false">R168</f>
        <v>229</v>
      </c>
      <c r="S171" s="20" t="n">
        <f aca="false">S168</f>
        <v>0</v>
      </c>
      <c r="T171" s="20" t="n">
        <f aca="false">T168</f>
        <v>0</v>
      </c>
      <c r="U171" s="20" t="n">
        <f aca="false">X160</f>
        <v>0</v>
      </c>
      <c r="V171" s="20" t="n">
        <f aca="false">Y160</f>
        <v>0</v>
      </c>
      <c r="W171" s="20" t="n">
        <f aca="false">Z160</f>
        <v>0</v>
      </c>
      <c r="X171" s="20" t="n">
        <f aca="false">AA160</f>
        <v>0</v>
      </c>
      <c r="Y171" s="20" t="n">
        <f aca="false">AB160</f>
        <v>0</v>
      </c>
      <c r="Z171" s="20" t="n">
        <f aca="false">AC168</f>
        <v>0</v>
      </c>
      <c r="AA171" s="20" t="n">
        <f aca="false">AD168</f>
        <v>57</v>
      </c>
      <c r="AB171" s="20" t="n">
        <f aca="false">SUM(I171:AA171)</f>
        <v>2503</v>
      </c>
    </row>
    <row r="172" s="1" customFormat="true" ht="16.5" hidden="false" customHeight="false" outlineLevel="0" collapsed="false">
      <c r="D172" s="2"/>
      <c r="F172" s="3"/>
      <c r="G172" s="3"/>
    </row>
    <row r="173" s="1" customFormat="true" ht="30.75" hidden="false" customHeight="true" outlineLevel="0" collapsed="false">
      <c r="C173" s="456" t="s">
        <v>69</v>
      </c>
      <c r="D173" s="32" t="s">
        <v>70</v>
      </c>
      <c r="E173" s="32"/>
      <c r="F173" s="32"/>
      <c r="G173" s="32"/>
      <c r="H173" s="193" t="s">
        <v>8</v>
      </c>
      <c r="I173" s="127" t="s">
        <v>71</v>
      </c>
      <c r="J173" s="127"/>
      <c r="K173" s="127" t="s">
        <v>72</v>
      </c>
      <c r="L173" s="127"/>
      <c r="M173" s="192" t="s">
        <v>13</v>
      </c>
      <c r="N173" s="192" t="s">
        <v>14</v>
      </c>
      <c r="O173" s="192" t="s">
        <v>15</v>
      </c>
      <c r="P173" s="192" t="s">
        <v>16</v>
      </c>
      <c r="Q173" s="192" t="s">
        <v>17</v>
      </c>
      <c r="R173" s="192" t="s">
        <v>18</v>
      </c>
      <c r="S173" s="192" t="s">
        <v>19</v>
      </c>
      <c r="T173" s="192" t="s">
        <v>20</v>
      </c>
      <c r="U173" s="192" t="s">
        <v>24</v>
      </c>
      <c r="V173" s="192" t="s">
        <v>25</v>
      </c>
      <c r="W173" s="192" t="s">
        <v>26</v>
      </c>
      <c r="X173" s="192" t="s">
        <v>27</v>
      </c>
      <c r="Y173" s="192" t="s">
        <v>28</v>
      </c>
      <c r="Z173" s="192" t="s">
        <v>29</v>
      </c>
      <c r="AA173" s="192" t="s">
        <v>30</v>
      </c>
      <c r="AB173" s="192" t="s">
        <v>31</v>
      </c>
    </row>
    <row r="174" s="1" customFormat="true" ht="16.5" hidden="false" customHeight="false" outlineLevel="0" collapsed="false">
      <c r="D174" s="32"/>
      <c r="E174" s="32"/>
      <c r="F174" s="32"/>
      <c r="G174" s="32"/>
      <c r="H174" s="20" t="n">
        <f aca="false">H168</f>
        <v>3284</v>
      </c>
      <c r="I174" s="35" t="n">
        <f aca="false">I171+K171</f>
        <v>673</v>
      </c>
      <c r="J174" s="35"/>
      <c r="K174" s="35" t="n">
        <f aca="false">J171+L171</f>
        <v>433</v>
      </c>
      <c r="L174" s="35"/>
      <c r="M174" s="20" t="n">
        <f aca="false">M171</f>
        <v>1111</v>
      </c>
      <c r="N174" s="20" t="s">
        <v>148</v>
      </c>
      <c r="O174" s="20" t="s">
        <v>148</v>
      </c>
      <c r="P174" s="20" t="s">
        <v>148</v>
      </c>
      <c r="Q174" s="20" t="s">
        <v>148</v>
      </c>
      <c r="R174" s="20" t="n">
        <f aca="false">R171</f>
        <v>229</v>
      </c>
      <c r="S174" s="20" t="s">
        <v>148</v>
      </c>
      <c r="T174" s="20" t="s">
        <v>148</v>
      </c>
      <c r="U174" s="20" t="s">
        <v>148</v>
      </c>
      <c r="V174" s="20" t="s">
        <v>148</v>
      </c>
      <c r="W174" s="20" t="s">
        <v>148</v>
      </c>
      <c r="X174" s="20" t="s">
        <v>148</v>
      </c>
      <c r="Y174" s="20" t="s">
        <v>148</v>
      </c>
      <c r="Z174" s="20" t="n">
        <f aca="false">Z171</f>
        <v>0</v>
      </c>
      <c r="AA174" s="20" t="n">
        <f aca="false">AA171</f>
        <v>57</v>
      </c>
      <c r="AB174" s="20" t="n">
        <f aca="false">SUM(I174:AA174)</f>
        <v>2503</v>
      </c>
    </row>
  </sheetData>
  <mergeCells count="26">
    <mergeCell ref="D53:E53"/>
    <mergeCell ref="D55:G56"/>
    <mergeCell ref="D58:G59"/>
    <mergeCell ref="I58:J58"/>
    <mergeCell ref="K58:L58"/>
    <mergeCell ref="I59:J59"/>
    <mergeCell ref="K59:L59"/>
    <mergeCell ref="D118:E118"/>
    <mergeCell ref="D120:G121"/>
    <mergeCell ref="D123:G124"/>
    <mergeCell ref="I123:J123"/>
    <mergeCell ref="K123:L123"/>
    <mergeCell ref="I124:J124"/>
    <mergeCell ref="K124:L124"/>
    <mergeCell ref="D150:E150"/>
    <mergeCell ref="D152:G153"/>
    <mergeCell ref="D155:G156"/>
    <mergeCell ref="J155:K155"/>
    <mergeCell ref="J156:K156"/>
    <mergeCell ref="D168:E168"/>
    <mergeCell ref="D170:G171"/>
    <mergeCell ref="D173:G174"/>
    <mergeCell ref="I173:J173"/>
    <mergeCell ref="K173:L173"/>
    <mergeCell ref="I174:J174"/>
    <mergeCell ref="K174:L1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N153" activeCellId="0" sqref="N153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4.43"/>
    <col collapsed="false" customWidth="true" hidden="false" outlineLevel="0" max="3" min="3" style="0" width="3.71"/>
    <col collapsed="false" customWidth="true" hidden="false" outlineLevel="0" max="4" min="4" style="0" width="28.71"/>
    <col collapsed="false" customWidth="true" hidden="false" outlineLevel="0" max="5" min="5" style="0" width="8.14"/>
    <col collapsed="false" customWidth="true" hidden="false" outlineLevel="0" max="6" min="6" style="0" width="7.15"/>
    <col collapsed="false" customWidth="true" hidden="false" outlineLevel="0" max="7" min="7" style="0" width="11.71"/>
    <col collapsed="false" customWidth="true" hidden="false" outlineLevel="0" max="8" min="8" style="0" width="10"/>
    <col collapsed="false" customWidth="true" hidden="false" outlineLevel="0" max="10" min="9" style="0" width="5.01"/>
    <col collapsed="false" customWidth="true" hidden="false" outlineLevel="0" max="11" min="11" style="0" width="4.29"/>
    <col collapsed="false" customWidth="true" hidden="false" outlineLevel="0" max="12" min="12" style="0" width="5.28"/>
    <col collapsed="false" customWidth="true" hidden="false" outlineLevel="0" max="13" min="13" style="0" width="3.99"/>
    <col collapsed="false" customWidth="true" hidden="false" outlineLevel="0" max="14" min="14" style="0" width="4.43"/>
    <col collapsed="false" customWidth="true" hidden="false" outlineLevel="0" max="16" min="15" style="0" width="4.14"/>
    <col collapsed="false" customWidth="true" hidden="false" outlineLevel="0" max="17" min="17" style="0" width="8.86"/>
    <col collapsed="false" customWidth="true" hidden="false" outlineLevel="0" max="18" min="18" style="0" width="7.71"/>
    <col collapsed="false" customWidth="true" hidden="false" outlineLevel="0" max="19" min="19" style="0" width="4.14"/>
    <col collapsed="false" customWidth="true" hidden="false" outlineLevel="0" max="20" min="20" style="0" width="4.29"/>
    <col collapsed="false" customWidth="true" hidden="false" outlineLevel="0" max="21" min="21" style="0" width="7.15"/>
    <col collapsed="false" customWidth="true" hidden="false" outlineLevel="0" max="22" min="22" style="0" width="7.42"/>
    <col collapsed="false" customWidth="true" hidden="false" outlineLevel="0" max="23" min="23" style="0" width="8"/>
    <col collapsed="false" customWidth="true" hidden="false" outlineLevel="0" max="24" min="24" style="0" width="4.86"/>
    <col collapsed="false" customWidth="true" hidden="false" outlineLevel="0" max="27" min="25" style="0" width="5.57"/>
    <col collapsed="false" customWidth="true" hidden="false" outlineLevel="0" max="28" min="28" style="0" width="8.57"/>
    <col collapsed="false" customWidth="true" hidden="false" outlineLevel="0" max="29" min="29" style="0" width="3.99"/>
    <col collapsed="false" customWidth="true" hidden="false" outlineLevel="0" max="30" min="30" style="0" width="5.7"/>
    <col collapsed="false" customWidth="true" hidden="false" outlineLevel="0" max="31" min="31" style="0" width="8.57"/>
  </cols>
  <sheetData>
    <row r="1" s="474" customFormat="true" ht="12.75" hidden="false" customHeight="false" outlineLevel="0" collapsed="false">
      <c r="A1" s="467" t="s">
        <v>1</v>
      </c>
      <c r="B1" s="468" t="s">
        <v>2</v>
      </c>
      <c r="C1" s="469" t="s">
        <v>3</v>
      </c>
      <c r="D1" s="467" t="s">
        <v>4</v>
      </c>
      <c r="E1" s="467" t="s">
        <v>5</v>
      </c>
      <c r="F1" s="470" t="s">
        <v>6</v>
      </c>
      <c r="G1" s="470" t="s">
        <v>7</v>
      </c>
      <c r="H1" s="470" t="s">
        <v>8</v>
      </c>
      <c r="I1" s="471" t="s">
        <v>9</v>
      </c>
      <c r="J1" s="471" t="s">
        <v>10</v>
      </c>
      <c r="K1" s="471" t="s">
        <v>11</v>
      </c>
      <c r="L1" s="471" t="s">
        <v>12</v>
      </c>
      <c r="M1" s="471" t="s">
        <v>13</v>
      </c>
      <c r="N1" s="471" t="s">
        <v>14</v>
      </c>
      <c r="O1" s="471" t="s">
        <v>15</v>
      </c>
      <c r="P1" s="471" t="s">
        <v>16</v>
      </c>
      <c r="Q1" s="471" t="s">
        <v>17</v>
      </c>
      <c r="R1" s="471" t="s">
        <v>18</v>
      </c>
      <c r="S1" s="9" t="s">
        <v>19</v>
      </c>
      <c r="T1" s="9" t="s">
        <v>20</v>
      </c>
      <c r="U1" s="472" t="s">
        <v>21</v>
      </c>
      <c r="V1" s="472" t="s">
        <v>22</v>
      </c>
      <c r="W1" s="10" t="s">
        <v>23</v>
      </c>
      <c r="X1" s="473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471" t="s">
        <v>29</v>
      </c>
      <c r="AD1" s="471" t="s">
        <v>30</v>
      </c>
      <c r="AE1" s="471" t="s">
        <v>31</v>
      </c>
    </row>
    <row r="2" s="1" customFormat="true" ht="16.5" hidden="false" customHeight="false" outlineLevel="0" collapsed="false">
      <c r="A2" s="11" t="n">
        <v>1</v>
      </c>
      <c r="B2" s="12" t="n">
        <v>24</v>
      </c>
      <c r="C2" s="13" t="n">
        <v>59</v>
      </c>
      <c r="D2" s="17" t="s">
        <v>776</v>
      </c>
      <c r="E2" s="475" t="s">
        <v>776</v>
      </c>
      <c r="F2" s="53" t="n">
        <v>432</v>
      </c>
      <c r="G2" s="50" t="s">
        <v>33</v>
      </c>
      <c r="H2" s="53" t="n">
        <v>624</v>
      </c>
      <c r="I2" s="20" t="n">
        <v>68</v>
      </c>
      <c r="J2" s="20" t="n">
        <v>76</v>
      </c>
      <c r="K2" s="20" t="n">
        <v>5</v>
      </c>
      <c r="L2" s="20" t="n">
        <v>5</v>
      </c>
      <c r="M2" s="20" t="n">
        <v>12</v>
      </c>
      <c r="N2" s="20" t="n">
        <v>6</v>
      </c>
      <c r="O2" s="20" t="n">
        <v>13</v>
      </c>
      <c r="P2" s="20" t="n">
        <v>6</v>
      </c>
      <c r="Q2" s="20" t="n">
        <v>4</v>
      </c>
      <c r="R2" s="20" t="n">
        <v>84</v>
      </c>
      <c r="U2" s="38" t="n">
        <v>1</v>
      </c>
      <c r="V2" s="38" t="n">
        <v>2</v>
      </c>
      <c r="X2" s="20" t="n">
        <v>24</v>
      </c>
      <c r="AC2" s="20" t="n">
        <v>0</v>
      </c>
      <c r="AD2" s="20" t="n">
        <v>6</v>
      </c>
      <c r="AE2" s="20" t="n">
        <f aca="false">SUM(I2:AD2)</f>
        <v>312</v>
      </c>
    </row>
    <row r="3" s="1" customFormat="true" ht="16.5" hidden="false" customHeight="false" outlineLevel="0" collapsed="false">
      <c r="A3" s="11" t="n">
        <v>2</v>
      </c>
      <c r="B3" s="12" t="n">
        <v>24</v>
      </c>
      <c r="C3" s="13" t="n">
        <v>59</v>
      </c>
      <c r="D3" s="17" t="s">
        <v>776</v>
      </c>
      <c r="E3" s="475" t="s">
        <v>776</v>
      </c>
      <c r="F3" s="53" t="n">
        <v>432</v>
      </c>
      <c r="G3" s="50" t="s">
        <v>34</v>
      </c>
      <c r="H3" s="53" t="n">
        <v>623</v>
      </c>
      <c r="I3" s="20" t="n">
        <v>60</v>
      </c>
      <c r="J3" s="20" t="n">
        <v>116</v>
      </c>
      <c r="K3" s="20" t="n">
        <v>4</v>
      </c>
      <c r="L3" s="20" t="n">
        <v>1</v>
      </c>
      <c r="M3" s="20" t="n">
        <v>21</v>
      </c>
      <c r="N3" s="20" t="n">
        <v>3</v>
      </c>
      <c r="O3" s="20" t="n">
        <v>22</v>
      </c>
      <c r="P3" s="20" t="n">
        <v>5</v>
      </c>
      <c r="Q3" s="20" t="n">
        <v>3</v>
      </c>
      <c r="R3" s="20" t="n">
        <v>68</v>
      </c>
      <c r="U3" s="38" t="n">
        <v>0</v>
      </c>
      <c r="V3" s="38" t="n">
        <v>4</v>
      </c>
      <c r="X3" s="20" t="n">
        <v>33</v>
      </c>
      <c r="AC3" s="20" t="n">
        <v>0</v>
      </c>
      <c r="AD3" s="20" t="n">
        <v>5</v>
      </c>
      <c r="AE3" s="20" t="n">
        <f aca="false">SUM(I3:AD3)</f>
        <v>345</v>
      </c>
    </row>
    <row r="4" s="1" customFormat="true" ht="16.5" hidden="false" customHeight="false" outlineLevel="0" collapsed="false">
      <c r="A4" s="11" t="n">
        <v>3</v>
      </c>
      <c r="B4" s="12" t="n">
        <v>24</v>
      </c>
      <c r="C4" s="13" t="n">
        <v>59</v>
      </c>
      <c r="D4" s="17" t="s">
        <v>776</v>
      </c>
      <c r="E4" s="475" t="s">
        <v>776</v>
      </c>
      <c r="F4" s="53" t="n">
        <v>432</v>
      </c>
      <c r="G4" s="50" t="s">
        <v>35</v>
      </c>
      <c r="H4" s="53" t="n">
        <v>623</v>
      </c>
      <c r="I4" s="20" t="n">
        <v>42</v>
      </c>
      <c r="J4" s="20" t="n">
        <v>91</v>
      </c>
      <c r="K4" s="20" t="n">
        <v>6</v>
      </c>
      <c r="L4" s="20" t="n">
        <v>7</v>
      </c>
      <c r="M4" s="20" t="n">
        <v>14</v>
      </c>
      <c r="N4" s="20" t="n">
        <v>2</v>
      </c>
      <c r="O4" s="20" t="n">
        <v>17</v>
      </c>
      <c r="P4" s="20" t="n">
        <v>3</v>
      </c>
      <c r="Q4" s="20" t="n">
        <v>1</v>
      </c>
      <c r="R4" s="20" t="n">
        <v>78</v>
      </c>
      <c r="U4" s="38" t="n">
        <v>1</v>
      </c>
      <c r="V4" s="38" t="n">
        <v>1</v>
      </c>
      <c r="X4" s="20" t="n">
        <v>26</v>
      </c>
      <c r="AC4" s="20" t="n">
        <v>0</v>
      </c>
      <c r="AD4" s="20" t="n">
        <v>9</v>
      </c>
      <c r="AE4" s="20" t="n">
        <f aca="false">SUM(I4:AD4)</f>
        <v>298</v>
      </c>
    </row>
    <row r="5" s="1" customFormat="true" ht="16.5" hidden="false" customHeight="false" outlineLevel="0" collapsed="false">
      <c r="A5" s="11" t="n">
        <v>4</v>
      </c>
      <c r="B5" s="12" t="n">
        <v>24</v>
      </c>
      <c r="C5" s="13" t="n">
        <v>59</v>
      </c>
      <c r="D5" s="17" t="s">
        <v>776</v>
      </c>
      <c r="E5" s="475" t="s">
        <v>776</v>
      </c>
      <c r="F5" s="53" t="n">
        <v>432</v>
      </c>
      <c r="G5" s="50" t="s">
        <v>36</v>
      </c>
      <c r="H5" s="53"/>
      <c r="I5" s="20" t="n">
        <v>2</v>
      </c>
      <c r="J5" s="20" t="n">
        <v>9</v>
      </c>
      <c r="K5" s="20" t="n">
        <v>1</v>
      </c>
      <c r="L5" s="20" t="n">
        <v>0</v>
      </c>
      <c r="M5" s="20" t="n">
        <v>1</v>
      </c>
      <c r="N5" s="20" t="n">
        <v>0</v>
      </c>
      <c r="O5" s="20" t="n">
        <v>1</v>
      </c>
      <c r="P5" s="20" t="n">
        <v>0</v>
      </c>
      <c r="Q5" s="20" t="n">
        <v>0</v>
      </c>
      <c r="R5" s="20" t="n">
        <v>7</v>
      </c>
      <c r="U5" s="38" t="n">
        <v>0</v>
      </c>
      <c r="V5" s="38" t="n">
        <v>0</v>
      </c>
      <c r="X5" s="20" t="n">
        <v>2</v>
      </c>
      <c r="AC5" s="20" t="n">
        <v>0</v>
      </c>
      <c r="AD5" s="20" t="n">
        <v>0</v>
      </c>
      <c r="AE5" s="20" t="n">
        <f aca="false">SUM(I5:AD5)</f>
        <v>23</v>
      </c>
    </row>
    <row r="6" s="1" customFormat="true" ht="16.5" hidden="false" customHeight="false" outlineLevel="0" collapsed="false">
      <c r="A6" s="11" t="n">
        <v>5</v>
      </c>
      <c r="B6" s="12" t="n">
        <v>24</v>
      </c>
      <c r="C6" s="13" t="n">
        <v>59</v>
      </c>
      <c r="D6" s="17" t="s">
        <v>776</v>
      </c>
      <c r="E6" s="475" t="s">
        <v>776</v>
      </c>
      <c r="F6" s="53" t="n">
        <v>433</v>
      </c>
      <c r="G6" s="50" t="s">
        <v>33</v>
      </c>
      <c r="H6" s="53" t="n">
        <v>672</v>
      </c>
      <c r="I6" s="20" t="n">
        <v>43</v>
      </c>
      <c r="J6" s="20" t="n">
        <v>116</v>
      </c>
      <c r="K6" s="20" t="n">
        <v>3</v>
      </c>
      <c r="L6" s="20" t="n">
        <v>4</v>
      </c>
      <c r="M6" s="20" t="n">
        <v>14</v>
      </c>
      <c r="N6" s="20" t="n">
        <v>1</v>
      </c>
      <c r="O6" s="20" t="n">
        <v>26</v>
      </c>
      <c r="P6" s="20" t="n">
        <v>3</v>
      </c>
      <c r="Q6" s="20" t="n">
        <v>13</v>
      </c>
      <c r="R6" s="20" t="n">
        <v>71</v>
      </c>
      <c r="U6" s="38" t="n">
        <v>2</v>
      </c>
      <c r="V6" s="38" t="n">
        <v>2</v>
      </c>
      <c r="X6" s="20" t="n">
        <v>31</v>
      </c>
      <c r="AC6" s="20" t="n">
        <v>0</v>
      </c>
      <c r="AD6" s="20" t="n">
        <v>18</v>
      </c>
      <c r="AE6" s="20" t="n">
        <f aca="false">SUM(I6:AD6)</f>
        <v>347</v>
      </c>
    </row>
    <row r="7" s="1" customFormat="true" ht="16.5" hidden="false" customHeight="false" outlineLevel="0" collapsed="false">
      <c r="A7" s="11" t="n">
        <v>6</v>
      </c>
      <c r="B7" s="12" t="n">
        <v>24</v>
      </c>
      <c r="C7" s="13" t="n">
        <v>59</v>
      </c>
      <c r="D7" s="17" t="s">
        <v>776</v>
      </c>
      <c r="E7" s="475" t="s">
        <v>776</v>
      </c>
      <c r="F7" s="53" t="n">
        <v>433</v>
      </c>
      <c r="G7" s="50" t="s">
        <v>34</v>
      </c>
      <c r="H7" s="53" t="n">
        <v>672</v>
      </c>
      <c r="I7" s="20" t="n">
        <v>52</v>
      </c>
      <c r="J7" s="20" t="n">
        <v>119</v>
      </c>
      <c r="K7" s="20" t="n">
        <v>6</v>
      </c>
      <c r="L7" s="20" t="n">
        <v>1</v>
      </c>
      <c r="M7" s="20" t="n">
        <v>27</v>
      </c>
      <c r="N7" s="20" t="n">
        <v>5</v>
      </c>
      <c r="O7" s="20" t="n">
        <v>14</v>
      </c>
      <c r="P7" s="20" t="n">
        <v>2</v>
      </c>
      <c r="Q7" s="20" t="n">
        <v>12</v>
      </c>
      <c r="R7" s="20" t="n">
        <v>68</v>
      </c>
      <c r="U7" s="38" t="n">
        <v>0</v>
      </c>
      <c r="V7" s="38" t="n">
        <v>1</v>
      </c>
      <c r="X7" s="20" t="n">
        <v>34</v>
      </c>
      <c r="AC7" s="20" t="n">
        <v>0</v>
      </c>
      <c r="AD7" s="20" t="n">
        <v>5</v>
      </c>
      <c r="AE7" s="20" t="n">
        <f aca="false">SUM(I7:AD7)</f>
        <v>346</v>
      </c>
    </row>
    <row r="8" s="1" customFormat="true" ht="16.5" hidden="false" customHeight="false" outlineLevel="0" collapsed="false">
      <c r="A8" s="11" t="n">
        <v>7</v>
      </c>
      <c r="B8" s="12" t="n">
        <v>24</v>
      </c>
      <c r="C8" s="13" t="n">
        <v>59</v>
      </c>
      <c r="D8" s="17" t="s">
        <v>776</v>
      </c>
      <c r="E8" s="475" t="s">
        <v>776</v>
      </c>
      <c r="F8" s="53" t="n">
        <v>433</v>
      </c>
      <c r="G8" s="50" t="s">
        <v>35</v>
      </c>
      <c r="H8" s="53" t="n">
        <v>671</v>
      </c>
      <c r="I8" s="20" t="n">
        <v>33</v>
      </c>
      <c r="J8" s="20" t="n">
        <v>105</v>
      </c>
      <c r="K8" s="20" t="n">
        <v>3</v>
      </c>
      <c r="L8" s="20" t="n">
        <v>6</v>
      </c>
      <c r="M8" s="20" t="n">
        <v>30</v>
      </c>
      <c r="N8" s="20" t="n">
        <v>1</v>
      </c>
      <c r="O8" s="20" t="n">
        <v>22</v>
      </c>
      <c r="P8" s="20" t="n">
        <v>7</v>
      </c>
      <c r="Q8" s="20" t="s">
        <v>777</v>
      </c>
      <c r="R8" s="20" t="n">
        <v>66</v>
      </c>
      <c r="U8" s="38" t="n">
        <v>1</v>
      </c>
      <c r="V8" s="38" t="n">
        <v>1</v>
      </c>
      <c r="X8" s="20" t="n">
        <v>55</v>
      </c>
      <c r="AC8" s="20" t="n">
        <v>1</v>
      </c>
      <c r="AD8" s="20" t="n">
        <v>16</v>
      </c>
      <c r="AE8" s="20" t="n">
        <f aca="false">SUM(I8:AD8)</f>
        <v>347</v>
      </c>
    </row>
    <row r="9" s="1" customFormat="true" ht="16.5" hidden="false" customHeight="false" outlineLevel="0" collapsed="false">
      <c r="A9" s="11" t="n">
        <v>8</v>
      </c>
      <c r="B9" s="12" t="n">
        <v>24</v>
      </c>
      <c r="C9" s="13" t="n">
        <v>59</v>
      </c>
      <c r="D9" s="17" t="s">
        <v>776</v>
      </c>
      <c r="E9" s="475" t="s">
        <v>776</v>
      </c>
      <c r="F9" s="53" t="n">
        <v>433</v>
      </c>
      <c r="G9" s="50" t="s">
        <v>137</v>
      </c>
      <c r="H9" s="53" t="n">
        <v>671</v>
      </c>
      <c r="I9" s="20" t="n">
        <v>47</v>
      </c>
      <c r="J9" s="20" t="n">
        <v>110</v>
      </c>
      <c r="K9" s="20" t="n">
        <v>5</v>
      </c>
      <c r="L9" s="20" t="n">
        <v>1</v>
      </c>
      <c r="M9" s="20" t="n">
        <v>21</v>
      </c>
      <c r="N9" s="20" t="n">
        <v>3</v>
      </c>
      <c r="O9" s="20" t="n">
        <v>20</v>
      </c>
      <c r="P9" s="20" t="n">
        <v>3</v>
      </c>
      <c r="Q9" s="20" t="n">
        <v>11</v>
      </c>
      <c r="R9" s="20" t="n">
        <v>73</v>
      </c>
      <c r="U9" s="38" t="n">
        <v>1</v>
      </c>
      <c r="V9" s="38" t="n">
        <v>3</v>
      </c>
      <c r="X9" s="20" t="n">
        <v>57</v>
      </c>
      <c r="AC9" s="20" t="n">
        <v>0</v>
      </c>
      <c r="AD9" s="20" t="n">
        <v>15</v>
      </c>
      <c r="AE9" s="20" t="n">
        <f aca="false">SUM(I9:AD9)</f>
        <v>370</v>
      </c>
    </row>
    <row r="10" s="1" customFormat="true" ht="16.5" hidden="false" customHeight="false" outlineLevel="0" collapsed="false">
      <c r="A10" s="11" t="n">
        <v>9</v>
      </c>
      <c r="B10" s="12" t="n">
        <v>24</v>
      </c>
      <c r="C10" s="13" t="n">
        <v>59</v>
      </c>
      <c r="D10" s="17" t="s">
        <v>776</v>
      </c>
      <c r="E10" s="475" t="s">
        <v>776</v>
      </c>
      <c r="F10" s="53" t="n">
        <v>433</v>
      </c>
      <c r="G10" s="50" t="s">
        <v>138</v>
      </c>
      <c r="H10" s="53" t="n">
        <v>671</v>
      </c>
      <c r="I10" s="20" t="n">
        <v>36</v>
      </c>
      <c r="J10" s="20" t="n">
        <v>81</v>
      </c>
      <c r="K10" s="20" t="n">
        <v>3</v>
      </c>
      <c r="L10" s="20" t="n">
        <v>4</v>
      </c>
      <c r="M10" s="20" t="n">
        <v>12</v>
      </c>
      <c r="N10" s="20" t="n">
        <v>4</v>
      </c>
      <c r="O10" s="20" t="n">
        <v>26</v>
      </c>
      <c r="P10" s="20" t="n">
        <v>2</v>
      </c>
      <c r="Q10" s="20" t="n">
        <v>9</v>
      </c>
      <c r="R10" s="20" t="n">
        <v>62</v>
      </c>
      <c r="U10" s="38" t="n">
        <v>2</v>
      </c>
      <c r="V10" s="38" t="n">
        <v>4</v>
      </c>
      <c r="X10" s="20" t="n">
        <v>38</v>
      </c>
      <c r="AC10" s="20" t="n">
        <v>0</v>
      </c>
      <c r="AD10" s="20" t="n">
        <v>15</v>
      </c>
      <c r="AE10" s="20" t="n">
        <f aca="false">SUM(I10:AD10)</f>
        <v>298</v>
      </c>
    </row>
    <row r="11" s="1" customFormat="true" ht="16.5" hidden="false" customHeight="false" outlineLevel="0" collapsed="false">
      <c r="A11" s="11" t="n">
        <v>10</v>
      </c>
      <c r="B11" s="12" t="n">
        <v>24</v>
      </c>
      <c r="C11" s="13" t="n">
        <v>59</v>
      </c>
      <c r="D11" s="17" t="s">
        <v>776</v>
      </c>
      <c r="E11" s="475" t="s">
        <v>776</v>
      </c>
      <c r="F11" s="53" t="n">
        <v>434</v>
      </c>
      <c r="G11" s="50" t="s">
        <v>33</v>
      </c>
      <c r="H11" s="53" t="n">
        <v>623</v>
      </c>
      <c r="I11" s="20" t="n">
        <v>53</v>
      </c>
      <c r="J11" s="20" t="n">
        <v>94</v>
      </c>
      <c r="K11" s="20" t="n">
        <v>4</v>
      </c>
      <c r="L11" s="20" t="n">
        <v>4</v>
      </c>
      <c r="M11" s="20" t="n">
        <v>19</v>
      </c>
      <c r="N11" s="20" t="n">
        <v>6</v>
      </c>
      <c r="O11" s="20" t="n">
        <v>22</v>
      </c>
      <c r="P11" s="20" t="n">
        <v>10</v>
      </c>
      <c r="Q11" s="20" t="n">
        <v>8</v>
      </c>
      <c r="R11" s="20" t="n">
        <v>59</v>
      </c>
      <c r="U11" s="38" t="n">
        <v>1</v>
      </c>
      <c r="V11" s="38" t="n">
        <v>0</v>
      </c>
      <c r="X11" s="20" t="n">
        <v>23</v>
      </c>
      <c r="AC11" s="20" t="n">
        <v>0</v>
      </c>
      <c r="AD11" s="20" t="n">
        <v>15</v>
      </c>
      <c r="AE11" s="20" t="n">
        <f aca="false">SUM(I11:AD11)</f>
        <v>318</v>
      </c>
    </row>
    <row r="12" s="1" customFormat="true" ht="16.5" hidden="false" customHeight="false" outlineLevel="0" collapsed="false">
      <c r="A12" s="11" t="n">
        <v>11</v>
      </c>
      <c r="B12" s="12" t="n">
        <v>24</v>
      </c>
      <c r="C12" s="13" t="n">
        <v>59</v>
      </c>
      <c r="D12" s="17" t="s">
        <v>776</v>
      </c>
      <c r="E12" s="475" t="s">
        <v>776</v>
      </c>
      <c r="F12" s="53" t="n">
        <v>434</v>
      </c>
      <c r="G12" s="50" t="s">
        <v>34</v>
      </c>
      <c r="H12" s="53" t="n">
        <v>623</v>
      </c>
      <c r="I12" s="20" t="n">
        <v>43</v>
      </c>
      <c r="J12" s="20" t="n">
        <v>69</v>
      </c>
      <c r="K12" s="20" t="n">
        <v>7</v>
      </c>
      <c r="L12" s="20" t="n">
        <v>4</v>
      </c>
      <c r="M12" s="20" t="n">
        <v>16</v>
      </c>
      <c r="N12" s="20" t="n">
        <v>4</v>
      </c>
      <c r="O12" s="20" t="n">
        <v>16</v>
      </c>
      <c r="P12" s="20" t="n">
        <v>5</v>
      </c>
      <c r="Q12" s="20" t="n">
        <v>3</v>
      </c>
      <c r="R12" s="20" t="n">
        <v>74</v>
      </c>
      <c r="U12" s="38" t="n">
        <v>0</v>
      </c>
      <c r="V12" s="38" t="n">
        <v>3</v>
      </c>
      <c r="X12" s="20" t="n">
        <v>39</v>
      </c>
      <c r="AC12" s="20" t="n">
        <v>0</v>
      </c>
      <c r="AD12" s="20" t="n">
        <v>14</v>
      </c>
      <c r="AE12" s="20" t="n">
        <f aca="false">SUM(I12:AD12)</f>
        <v>297</v>
      </c>
    </row>
    <row r="13" s="1" customFormat="true" ht="16.5" hidden="false" customHeight="false" outlineLevel="0" collapsed="false">
      <c r="A13" s="11" t="n">
        <v>12</v>
      </c>
      <c r="B13" s="12" t="n">
        <v>24</v>
      </c>
      <c r="C13" s="13" t="n">
        <v>59</v>
      </c>
      <c r="D13" s="17" t="s">
        <v>776</v>
      </c>
      <c r="E13" s="475" t="s">
        <v>776</v>
      </c>
      <c r="F13" s="53" t="n">
        <v>434</v>
      </c>
      <c r="G13" s="50" t="s">
        <v>35</v>
      </c>
      <c r="H13" s="53" t="n">
        <v>623</v>
      </c>
      <c r="I13" s="20" t="n">
        <v>71</v>
      </c>
      <c r="J13" s="20" t="n">
        <v>172</v>
      </c>
      <c r="K13" s="20" t="n">
        <v>3</v>
      </c>
      <c r="L13" s="20" t="n">
        <v>5</v>
      </c>
      <c r="M13" s="20" t="n">
        <v>18</v>
      </c>
      <c r="N13" s="20" t="n">
        <v>1</v>
      </c>
      <c r="O13" s="20" t="n">
        <v>4</v>
      </c>
      <c r="P13" s="20" t="n">
        <v>5</v>
      </c>
      <c r="Q13" s="20" t="n">
        <v>0</v>
      </c>
      <c r="R13" s="20" t="n">
        <v>34</v>
      </c>
      <c r="U13" s="38" t="n">
        <v>5</v>
      </c>
      <c r="V13" s="38" t="n">
        <v>1</v>
      </c>
      <c r="X13" s="20" t="n">
        <v>0</v>
      </c>
      <c r="AC13" s="20" t="n">
        <v>0</v>
      </c>
      <c r="AD13" s="20" t="n">
        <v>17</v>
      </c>
      <c r="AE13" s="20" t="n">
        <f aca="false">SUM(I13:AD13)</f>
        <v>336</v>
      </c>
    </row>
    <row r="14" s="1" customFormat="true" ht="16.5" hidden="false" customHeight="false" outlineLevel="0" collapsed="false">
      <c r="A14" s="11" t="n">
        <v>13</v>
      </c>
      <c r="B14" s="12" t="n">
        <v>24</v>
      </c>
      <c r="C14" s="13" t="n">
        <v>59</v>
      </c>
      <c r="D14" s="17" t="s">
        <v>776</v>
      </c>
      <c r="E14" s="475" t="s">
        <v>776</v>
      </c>
      <c r="F14" s="53" t="n">
        <v>435</v>
      </c>
      <c r="G14" s="50" t="s">
        <v>33</v>
      </c>
      <c r="H14" s="53" t="n">
        <v>664</v>
      </c>
      <c r="I14" s="20" t="n">
        <v>48</v>
      </c>
      <c r="J14" s="20" t="n">
        <v>97</v>
      </c>
      <c r="K14" s="20" t="n">
        <v>5</v>
      </c>
      <c r="L14" s="20" t="n">
        <v>6</v>
      </c>
      <c r="M14" s="20" t="n">
        <v>18</v>
      </c>
      <c r="N14" s="20" t="n">
        <v>5</v>
      </c>
      <c r="O14" s="20" t="n">
        <v>13</v>
      </c>
      <c r="P14" s="20" t="n">
        <v>5</v>
      </c>
      <c r="Q14" s="20" t="n">
        <v>6</v>
      </c>
      <c r="R14" s="20" t="n">
        <v>78</v>
      </c>
      <c r="U14" s="38" t="n">
        <v>1</v>
      </c>
      <c r="V14" s="38"/>
      <c r="X14" s="20" t="n">
        <v>36</v>
      </c>
      <c r="AC14" s="20" t="n">
        <v>0</v>
      </c>
      <c r="AD14" s="20" t="n">
        <v>18</v>
      </c>
      <c r="AE14" s="20" t="n">
        <f aca="false">SUM(I14:AD14)</f>
        <v>336</v>
      </c>
    </row>
    <row r="15" s="1" customFormat="true" ht="16.5" hidden="false" customHeight="false" outlineLevel="0" collapsed="false">
      <c r="A15" s="11" t="n">
        <v>14</v>
      </c>
      <c r="B15" s="12" t="n">
        <v>24</v>
      </c>
      <c r="C15" s="13" t="n">
        <v>59</v>
      </c>
      <c r="D15" s="17" t="s">
        <v>776</v>
      </c>
      <c r="E15" s="475" t="s">
        <v>776</v>
      </c>
      <c r="F15" s="53" t="n">
        <v>435</v>
      </c>
      <c r="G15" s="50" t="s">
        <v>34</v>
      </c>
      <c r="H15" s="53" t="n">
        <v>663</v>
      </c>
      <c r="I15" s="20" t="n">
        <v>62</v>
      </c>
      <c r="J15" s="20" t="n">
        <v>122</v>
      </c>
      <c r="K15" s="20" t="n">
        <v>4</v>
      </c>
      <c r="L15" s="20" t="n">
        <v>3</v>
      </c>
      <c r="M15" s="20" t="n">
        <v>27</v>
      </c>
      <c r="N15" s="20" t="n">
        <v>5</v>
      </c>
      <c r="O15" s="20" t="n">
        <v>7</v>
      </c>
      <c r="P15" s="20" t="n">
        <v>3</v>
      </c>
      <c r="Q15" s="20" t="n">
        <v>7</v>
      </c>
      <c r="R15" s="20" t="n">
        <v>87</v>
      </c>
      <c r="U15" s="38" t="n">
        <v>3</v>
      </c>
      <c r="V15" s="38" t="n">
        <v>1</v>
      </c>
      <c r="X15" s="20" t="n">
        <v>23</v>
      </c>
      <c r="AC15" s="20" t="n">
        <v>0</v>
      </c>
      <c r="AD15" s="20" t="n">
        <v>20</v>
      </c>
      <c r="AE15" s="20" t="n">
        <f aca="false">SUM(I15:AD15)</f>
        <v>374</v>
      </c>
    </row>
    <row r="16" s="1" customFormat="true" ht="16.5" hidden="false" customHeight="false" outlineLevel="0" collapsed="false">
      <c r="A16" s="11" t="n">
        <v>15</v>
      </c>
      <c r="B16" s="12" t="n">
        <v>24</v>
      </c>
      <c r="C16" s="13" t="n">
        <v>59</v>
      </c>
      <c r="D16" s="17" t="s">
        <v>776</v>
      </c>
      <c r="E16" s="475" t="s">
        <v>776</v>
      </c>
      <c r="F16" s="53" t="n">
        <v>436</v>
      </c>
      <c r="G16" s="50" t="s">
        <v>33</v>
      </c>
      <c r="H16" s="53" t="n">
        <v>678</v>
      </c>
      <c r="I16" s="20" t="n">
        <v>53</v>
      </c>
      <c r="J16" s="20" t="n">
        <v>93</v>
      </c>
      <c r="K16" s="20" t="n">
        <v>2</v>
      </c>
      <c r="L16" s="20" t="n">
        <v>1</v>
      </c>
      <c r="M16" s="20" t="n">
        <v>12</v>
      </c>
      <c r="N16" s="20" t="n">
        <v>5</v>
      </c>
      <c r="O16" s="20" t="n">
        <v>18</v>
      </c>
      <c r="P16" s="20" t="n">
        <v>3</v>
      </c>
      <c r="Q16" s="20" t="n">
        <v>6</v>
      </c>
      <c r="R16" s="20" t="n">
        <v>76</v>
      </c>
      <c r="U16" s="38" t="n">
        <v>4</v>
      </c>
      <c r="V16" s="38" t="n">
        <v>0</v>
      </c>
      <c r="X16" s="20" t="n">
        <v>20</v>
      </c>
      <c r="AC16" s="20" t="n">
        <v>0</v>
      </c>
      <c r="AD16" s="20" t="n">
        <v>19</v>
      </c>
      <c r="AE16" s="20" t="n">
        <f aca="false">SUM(I16:AD16)</f>
        <v>312</v>
      </c>
    </row>
    <row r="17" s="1" customFormat="true" ht="16.5" hidden="false" customHeight="false" outlineLevel="0" collapsed="false">
      <c r="A17" s="11" t="n">
        <v>16</v>
      </c>
      <c r="B17" s="12" t="n">
        <v>24</v>
      </c>
      <c r="C17" s="13" t="n">
        <v>59</v>
      </c>
      <c r="D17" s="17" t="s">
        <v>776</v>
      </c>
      <c r="E17" s="475" t="s">
        <v>776</v>
      </c>
      <c r="F17" s="53" t="n">
        <v>436</v>
      </c>
      <c r="G17" s="50" t="s">
        <v>34</v>
      </c>
      <c r="H17" s="53" t="n">
        <v>678</v>
      </c>
      <c r="I17" s="20" t="n">
        <v>52</v>
      </c>
      <c r="J17" s="20" t="n">
        <v>98</v>
      </c>
      <c r="K17" s="20" t="n">
        <v>2</v>
      </c>
      <c r="L17" s="20" t="n">
        <v>2</v>
      </c>
      <c r="M17" s="20" t="n">
        <v>21</v>
      </c>
      <c r="N17" s="20" t="n">
        <v>2</v>
      </c>
      <c r="O17" s="20" t="n">
        <v>23</v>
      </c>
      <c r="P17" s="20" t="n">
        <v>3</v>
      </c>
      <c r="Q17" s="20" t="n">
        <v>1</v>
      </c>
      <c r="R17" s="20" t="n">
        <v>78</v>
      </c>
      <c r="U17" s="38" t="n">
        <v>1</v>
      </c>
      <c r="V17" s="38" t="n">
        <v>1</v>
      </c>
      <c r="X17" s="20" t="n">
        <v>24</v>
      </c>
      <c r="AC17" s="20" t="n">
        <v>0</v>
      </c>
      <c r="AD17" s="20" t="n">
        <v>15</v>
      </c>
      <c r="AE17" s="20" t="n">
        <f aca="false">SUM(I17:AD17)</f>
        <v>323</v>
      </c>
    </row>
    <row r="18" s="1" customFormat="true" ht="16.5" hidden="false" customHeight="false" outlineLevel="0" collapsed="false">
      <c r="A18" s="11" t="n">
        <v>17</v>
      </c>
      <c r="B18" s="12" t="n">
        <v>24</v>
      </c>
      <c r="C18" s="13" t="n">
        <v>59</v>
      </c>
      <c r="D18" s="17" t="s">
        <v>776</v>
      </c>
      <c r="E18" s="475" t="s">
        <v>776</v>
      </c>
      <c r="F18" s="53" t="n">
        <v>437</v>
      </c>
      <c r="G18" s="50" t="s">
        <v>33</v>
      </c>
      <c r="H18" s="53" t="n">
        <v>562</v>
      </c>
      <c r="I18" s="20" t="n">
        <v>39</v>
      </c>
      <c r="J18" s="20" t="n">
        <v>101</v>
      </c>
      <c r="K18" s="20" t="n">
        <v>5</v>
      </c>
      <c r="L18" s="20" t="n">
        <v>3</v>
      </c>
      <c r="M18" s="20" t="n">
        <v>13</v>
      </c>
      <c r="N18" s="20" t="n">
        <v>0</v>
      </c>
      <c r="O18" s="20" t="n">
        <v>14</v>
      </c>
      <c r="P18" s="20" t="n">
        <v>5</v>
      </c>
      <c r="Q18" s="20" t="n">
        <v>3</v>
      </c>
      <c r="R18" s="20" t="n">
        <v>78</v>
      </c>
      <c r="U18" s="38" t="n">
        <v>0</v>
      </c>
      <c r="V18" s="38" t="n">
        <v>3</v>
      </c>
      <c r="X18" s="20" t="n">
        <v>21</v>
      </c>
      <c r="AC18" s="20" t="n">
        <v>0</v>
      </c>
      <c r="AD18" s="20" t="n">
        <v>17</v>
      </c>
      <c r="AE18" s="20" t="n">
        <f aca="false">SUM(I18:AD18)</f>
        <v>302</v>
      </c>
    </row>
    <row r="19" s="1" customFormat="true" ht="16.5" hidden="false" customHeight="false" outlineLevel="0" collapsed="false">
      <c r="A19" s="11" t="n">
        <v>18</v>
      </c>
      <c r="B19" s="12" t="n">
        <v>24</v>
      </c>
      <c r="C19" s="13" t="n">
        <v>59</v>
      </c>
      <c r="D19" s="17" t="s">
        <v>776</v>
      </c>
      <c r="E19" s="475" t="s">
        <v>776</v>
      </c>
      <c r="F19" s="53" t="n">
        <v>437</v>
      </c>
      <c r="G19" s="50" t="s">
        <v>34</v>
      </c>
      <c r="H19" s="53" t="n">
        <v>562</v>
      </c>
      <c r="I19" s="20" t="n">
        <v>45</v>
      </c>
      <c r="J19" s="20" t="n">
        <v>86</v>
      </c>
      <c r="K19" s="20" t="n">
        <v>7</v>
      </c>
      <c r="L19" s="20" t="n">
        <v>2</v>
      </c>
      <c r="M19" s="20" t="n">
        <v>7</v>
      </c>
      <c r="N19" s="20" t="n">
        <v>1</v>
      </c>
      <c r="O19" s="20" t="n">
        <v>11</v>
      </c>
      <c r="P19" s="20" t="n">
        <v>4</v>
      </c>
      <c r="Q19" s="20" t="n">
        <v>4</v>
      </c>
      <c r="R19" s="20" t="n">
        <v>79</v>
      </c>
      <c r="U19" s="38" t="n">
        <v>2</v>
      </c>
      <c r="V19" s="38" t="n">
        <v>1</v>
      </c>
      <c r="X19" s="20" t="n">
        <v>30</v>
      </c>
      <c r="AC19" s="20" t="n">
        <v>0</v>
      </c>
      <c r="AD19" s="20" t="n">
        <v>0</v>
      </c>
      <c r="AE19" s="20" t="n">
        <f aca="false">SUM(I19:AD19)</f>
        <v>279</v>
      </c>
    </row>
    <row r="20" s="1" customFormat="true" ht="16.5" hidden="false" customHeight="false" outlineLevel="0" collapsed="false">
      <c r="A20" s="11" t="n">
        <v>19</v>
      </c>
      <c r="B20" s="12" t="n">
        <v>24</v>
      </c>
      <c r="C20" s="13" t="n">
        <v>59</v>
      </c>
      <c r="D20" s="17" t="s">
        <v>776</v>
      </c>
      <c r="E20" s="475" t="s">
        <v>776</v>
      </c>
      <c r="F20" s="53" t="n">
        <v>437</v>
      </c>
      <c r="G20" s="50" t="s">
        <v>35</v>
      </c>
      <c r="H20" s="53" t="n">
        <v>561</v>
      </c>
      <c r="I20" s="20" t="n">
        <v>55</v>
      </c>
      <c r="J20" s="20" t="n">
        <v>83</v>
      </c>
      <c r="K20" s="20" t="n">
        <v>3</v>
      </c>
      <c r="L20" s="20" t="n">
        <v>2</v>
      </c>
      <c r="M20" s="20" t="n">
        <v>17</v>
      </c>
      <c r="N20" s="20" t="n">
        <v>3</v>
      </c>
      <c r="O20" s="20" t="n">
        <v>19</v>
      </c>
      <c r="P20" s="20" t="n">
        <v>6</v>
      </c>
      <c r="Q20" s="20" t="n">
        <v>1</v>
      </c>
      <c r="R20" s="20" t="n">
        <v>72</v>
      </c>
      <c r="U20" s="38" t="n">
        <v>2</v>
      </c>
      <c r="V20" s="38" t="n">
        <v>2</v>
      </c>
      <c r="X20" s="20" t="n">
        <v>29</v>
      </c>
      <c r="AC20" s="20" t="n">
        <v>0</v>
      </c>
      <c r="AD20" s="20" t="n">
        <v>12</v>
      </c>
      <c r="AE20" s="20" t="n">
        <f aca="false">SUM(I20:AD20)</f>
        <v>306</v>
      </c>
    </row>
    <row r="21" s="1" customFormat="true" ht="16.5" hidden="false" customHeight="false" outlineLevel="0" collapsed="false">
      <c r="A21" s="11" t="n">
        <v>20</v>
      </c>
      <c r="B21" s="12" t="n">
        <v>24</v>
      </c>
      <c r="C21" s="13" t="n">
        <v>59</v>
      </c>
      <c r="D21" s="17" t="s">
        <v>776</v>
      </c>
      <c r="E21" s="475" t="s">
        <v>776</v>
      </c>
      <c r="F21" s="53" t="n">
        <v>438</v>
      </c>
      <c r="G21" s="50" t="s">
        <v>33</v>
      </c>
      <c r="H21" s="53" t="n">
        <v>705</v>
      </c>
      <c r="I21" s="20" t="n">
        <v>52</v>
      </c>
      <c r="J21" s="20" t="n">
        <v>114</v>
      </c>
      <c r="K21" s="20" t="n">
        <v>6</v>
      </c>
      <c r="L21" s="20" t="n">
        <v>4</v>
      </c>
      <c r="M21" s="20" t="n">
        <v>11</v>
      </c>
      <c r="N21" s="20" t="n">
        <v>6</v>
      </c>
      <c r="O21" s="20" t="n">
        <v>16</v>
      </c>
      <c r="P21" s="20" t="n">
        <v>6</v>
      </c>
      <c r="Q21" s="20" t="n">
        <v>4</v>
      </c>
      <c r="R21" s="20" t="n">
        <v>110</v>
      </c>
      <c r="U21" s="38" t="n">
        <v>0</v>
      </c>
      <c r="V21" s="38" t="n">
        <v>2</v>
      </c>
      <c r="X21" s="20" t="n">
        <v>19</v>
      </c>
      <c r="AC21" s="20" t="n">
        <v>0</v>
      </c>
      <c r="AD21" s="20" t="n">
        <v>11</v>
      </c>
      <c r="AE21" s="20" t="n">
        <f aca="false">SUM(I21:AD21)</f>
        <v>361</v>
      </c>
    </row>
    <row r="22" s="1" customFormat="true" ht="16.5" hidden="false" customHeight="false" outlineLevel="0" collapsed="false">
      <c r="A22" s="11" t="n">
        <v>21</v>
      </c>
      <c r="B22" s="12" t="n">
        <v>24</v>
      </c>
      <c r="C22" s="13" t="n">
        <v>59</v>
      </c>
      <c r="D22" s="17" t="s">
        <v>776</v>
      </c>
      <c r="E22" s="475" t="s">
        <v>776</v>
      </c>
      <c r="F22" s="53" t="n">
        <v>438</v>
      </c>
      <c r="G22" s="50" t="s">
        <v>34</v>
      </c>
      <c r="H22" s="53" t="n">
        <v>705</v>
      </c>
      <c r="I22" s="20" t="n">
        <v>63</v>
      </c>
      <c r="J22" s="20" t="n">
        <v>91</v>
      </c>
      <c r="K22" s="20" t="n">
        <v>6</v>
      </c>
      <c r="L22" s="20" t="n">
        <v>2</v>
      </c>
      <c r="M22" s="20" t="n">
        <v>9</v>
      </c>
      <c r="N22" s="20" t="n">
        <v>3</v>
      </c>
      <c r="O22" s="20" t="n">
        <v>15</v>
      </c>
      <c r="P22" s="20" t="n">
        <v>14</v>
      </c>
      <c r="Q22" s="20" t="n">
        <v>7</v>
      </c>
      <c r="R22" s="20" t="n">
        <v>104</v>
      </c>
      <c r="U22" s="38" t="n">
        <v>2</v>
      </c>
      <c r="V22" s="38" t="n">
        <v>0</v>
      </c>
      <c r="X22" s="20" t="n">
        <v>21</v>
      </c>
      <c r="AC22" s="20" t="n">
        <v>0</v>
      </c>
      <c r="AD22" s="20" t="n">
        <v>14</v>
      </c>
      <c r="AE22" s="20" t="n">
        <f aca="false">SUM(I22:AD22)</f>
        <v>351</v>
      </c>
    </row>
    <row r="23" s="1" customFormat="true" ht="16.5" hidden="false" customHeight="false" outlineLevel="0" collapsed="false">
      <c r="A23" s="11" t="n">
        <v>22</v>
      </c>
      <c r="B23" s="12" t="n">
        <v>24</v>
      </c>
      <c r="C23" s="13" t="n">
        <v>59</v>
      </c>
      <c r="D23" s="17" t="s">
        <v>776</v>
      </c>
      <c r="E23" s="475" t="s">
        <v>776</v>
      </c>
      <c r="F23" s="53" t="n">
        <v>438</v>
      </c>
      <c r="G23" s="50" t="s">
        <v>35</v>
      </c>
      <c r="H23" s="53" t="n">
        <v>704</v>
      </c>
      <c r="I23" s="20" t="n">
        <v>72</v>
      </c>
      <c r="J23" s="20" t="n">
        <v>94</v>
      </c>
      <c r="K23" s="20" t="n">
        <v>5</v>
      </c>
      <c r="L23" s="20" t="n">
        <v>1</v>
      </c>
      <c r="M23" s="20" t="n">
        <v>11</v>
      </c>
      <c r="N23" s="20" t="n">
        <v>1</v>
      </c>
      <c r="O23" s="20" t="n">
        <v>14</v>
      </c>
      <c r="P23" s="20" t="n">
        <v>4</v>
      </c>
      <c r="Q23" s="20" t="n">
        <v>4</v>
      </c>
      <c r="R23" s="20" t="n">
        <v>99</v>
      </c>
      <c r="U23" s="38" t="n">
        <v>5</v>
      </c>
      <c r="V23" s="38" t="n">
        <v>3</v>
      </c>
      <c r="X23" s="20" t="n">
        <v>13</v>
      </c>
      <c r="AC23" s="20" t="n">
        <v>0</v>
      </c>
      <c r="AD23" s="20" t="n">
        <v>19</v>
      </c>
      <c r="AE23" s="20" t="n">
        <f aca="false">SUM(I23:AD23)</f>
        <v>345</v>
      </c>
    </row>
    <row r="24" s="1" customFormat="true" ht="16.5" hidden="false" customHeight="false" outlineLevel="0" collapsed="false">
      <c r="A24" s="11" t="n">
        <v>23</v>
      </c>
      <c r="B24" s="12" t="n">
        <v>24</v>
      </c>
      <c r="C24" s="13" t="n">
        <v>59</v>
      </c>
      <c r="D24" s="17" t="s">
        <v>776</v>
      </c>
      <c r="E24" s="475" t="s">
        <v>776</v>
      </c>
      <c r="F24" s="53" t="n">
        <v>438</v>
      </c>
      <c r="G24" s="50" t="s">
        <v>137</v>
      </c>
      <c r="H24" s="53" t="n">
        <v>704</v>
      </c>
      <c r="I24" s="20" t="n">
        <v>75</v>
      </c>
      <c r="J24" s="20" t="n">
        <v>94</v>
      </c>
      <c r="K24" s="20" t="n">
        <v>7</v>
      </c>
      <c r="L24" s="20" t="n">
        <v>3</v>
      </c>
      <c r="M24" s="20" t="n">
        <v>5</v>
      </c>
      <c r="N24" s="20" t="n">
        <v>1</v>
      </c>
      <c r="O24" s="20" t="n">
        <v>10</v>
      </c>
      <c r="P24" s="20" t="n">
        <v>1</v>
      </c>
      <c r="Q24" s="20" t="n">
        <v>3</v>
      </c>
      <c r="R24" s="20" t="n">
        <v>116</v>
      </c>
      <c r="U24" s="38" t="n">
        <v>1</v>
      </c>
      <c r="V24" s="38" t="n">
        <v>3</v>
      </c>
      <c r="X24" s="20" t="n">
        <v>25</v>
      </c>
      <c r="AC24" s="20" t="n">
        <v>1</v>
      </c>
      <c r="AD24" s="20" t="n">
        <v>10</v>
      </c>
      <c r="AE24" s="20" t="n">
        <f aca="false">SUM(I24:AD24)</f>
        <v>355</v>
      </c>
    </row>
    <row r="25" s="1" customFormat="true" ht="16.5" hidden="false" customHeight="false" outlineLevel="0" collapsed="false">
      <c r="A25" s="11" t="n">
        <v>24</v>
      </c>
      <c r="B25" s="12" t="n">
        <v>24</v>
      </c>
      <c r="C25" s="13" t="n">
        <v>59</v>
      </c>
      <c r="D25" s="17" t="s">
        <v>776</v>
      </c>
      <c r="E25" s="475" t="s">
        <v>776</v>
      </c>
      <c r="F25" s="53" t="n">
        <v>439</v>
      </c>
      <c r="G25" s="50" t="s">
        <v>33</v>
      </c>
      <c r="H25" s="53" t="n">
        <v>684</v>
      </c>
      <c r="I25" s="20" t="n">
        <v>51</v>
      </c>
      <c r="J25" s="20" t="n">
        <v>101</v>
      </c>
      <c r="K25" s="20" t="n">
        <v>10</v>
      </c>
      <c r="L25" s="20" t="n">
        <v>3</v>
      </c>
      <c r="M25" s="20" t="n">
        <v>20</v>
      </c>
      <c r="N25" s="20" t="n">
        <v>4</v>
      </c>
      <c r="O25" s="20" t="n">
        <v>30</v>
      </c>
      <c r="P25" s="20" t="n">
        <v>6</v>
      </c>
      <c r="Q25" s="20" t="n">
        <v>3</v>
      </c>
      <c r="R25" s="20" t="n">
        <v>85</v>
      </c>
      <c r="U25" s="38" t="n">
        <v>3</v>
      </c>
      <c r="V25" s="38" t="n">
        <v>0</v>
      </c>
      <c r="X25" s="20" t="n">
        <v>57</v>
      </c>
      <c r="AC25" s="20" t="n">
        <v>2</v>
      </c>
      <c r="AD25" s="20" t="n">
        <v>6</v>
      </c>
      <c r="AE25" s="20" t="n">
        <f aca="false">SUM(I25:AD25)</f>
        <v>381</v>
      </c>
    </row>
    <row r="26" s="1" customFormat="true" ht="16.5" hidden="false" customHeight="false" outlineLevel="0" collapsed="false">
      <c r="A26" s="11" t="n">
        <v>25</v>
      </c>
      <c r="B26" s="12" t="n">
        <v>24</v>
      </c>
      <c r="C26" s="13" t="n">
        <v>59</v>
      </c>
      <c r="D26" s="17" t="s">
        <v>776</v>
      </c>
      <c r="E26" s="475" t="s">
        <v>776</v>
      </c>
      <c r="F26" s="53" t="n">
        <v>439</v>
      </c>
      <c r="G26" s="50" t="s">
        <v>34</v>
      </c>
      <c r="H26" s="53" t="n">
        <v>683</v>
      </c>
      <c r="I26" s="20" t="n">
        <v>66</v>
      </c>
      <c r="J26" s="20" t="n">
        <v>95</v>
      </c>
      <c r="K26" s="20" t="n">
        <v>12</v>
      </c>
      <c r="L26" s="20" t="n">
        <v>4</v>
      </c>
      <c r="M26" s="20" t="n">
        <v>15</v>
      </c>
      <c r="N26" s="20" t="n">
        <v>2</v>
      </c>
      <c r="O26" s="20" t="n">
        <v>28</v>
      </c>
      <c r="P26" s="20" t="n">
        <v>2</v>
      </c>
      <c r="Q26" s="20" t="n">
        <v>9</v>
      </c>
      <c r="R26" s="20" t="n">
        <v>90</v>
      </c>
      <c r="U26" s="38" t="n">
        <v>2</v>
      </c>
      <c r="V26" s="38" t="n">
        <v>2</v>
      </c>
      <c r="X26" s="20" t="n">
        <v>38</v>
      </c>
      <c r="AC26" s="20" t="n">
        <v>3</v>
      </c>
      <c r="AD26" s="20" t="n">
        <v>12</v>
      </c>
      <c r="AE26" s="20" t="n">
        <f aca="false">SUM(I26:AD26)</f>
        <v>380</v>
      </c>
    </row>
    <row r="27" s="1" customFormat="true" ht="16.5" hidden="false" customHeight="false" outlineLevel="0" collapsed="false">
      <c r="A27" s="11" t="n">
        <v>26</v>
      </c>
      <c r="B27" s="12" t="n">
        <v>24</v>
      </c>
      <c r="C27" s="13" t="n">
        <v>59</v>
      </c>
      <c r="D27" s="17" t="s">
        <v>776</v>
      </c>
      <c r="E27" s="475" t="s">
        <v>776</v>
      </c>
      <c r="F27" s="53" t="n">
        <v>440</v>
      </c>
      <c r="G27" s="50" t="s">
        <v>33</v>
      </c>
      <c r="H27" s="53" t="n">
        <v>717</v>
      </c>
      <c r="I27" s="20" t="n">
        <v>59</v>
      </c>
      <c r="J27" s="20" t="n">
        <v>108</v>
      </c>
      <c r="K27" s="20" t="n">
        <v>5</v>
      </c>
      <c r="L27" s="20" t="n">
        <v>2</v>
      </c>
      <c r="M27" s="20" t="n">
        <v>10</v>
      </c>
      <c r="N27" s="20"/>
      <c r="O27" s="20" t="n">
        <v>8</v>
      </c>
      <c r="P27" s="20" t="n">
        <v>2</v>
      </c>
      <c r="Q27" s="20" t="n">
        <v>1</v>
      </c>
      <c r="R27" s="20" t="n">
        <v>75</v>
      </c>
      <c r="U27" s="38" t="n">
        <v>2</v>
      </c>
      <c r="V27" s="38" t="n">
        <v>1</v>
      </c>
      <c r="X27" s="20" t="n">
        <v>19</v>
      </c>
      <c r="AC27" s="20" t="n">
        <v>0</v>
      </c>
      <c r="AD27" s="20" t="n">
        <v>5</v>
      </c>
      <c r="AE27" s="20" t="n">
        <f aca="false">SUM(I27:AD27)</f>
        <v>297</v>
      </c>
    </row>
    <row r="28" s="1" customFormat="true" ht="16.5" hidden="false" customHeight="false" outlineLevel="0" collapsed="false">
      <c r="A28" s="11" t="n">
        <v>27</v>
      </c>
      <c r="B28" s="12" t="n">
        <v>24</v>
      </c>
      <c r="C28" s="13" t="n">
        <v>59</v>
      </c>
      <c r="D28" s="17" t="s">
        <v>776</v>
      </c>
      <c r="E28" s="475" t="s">
        <v>776</v>
      </c>
      <c r="F28" s="53" t="n">
        <v>440</v>
      </c>
      <c r="G28" s="50" t="s">
        <v>34</v>
      </c>
      <c r="H28" s="53" t="n">
        <v>717</v>
      </c>
      <c r="I28" s="20" t="n">
        <v>65</v>
      </c>
      <c r="J28" s="20" t="n">
        <v>117</v>
      </c>
      <c r="K28" s="20" t="n">
        <v>3</v>
      </c>
      <c r="L28" s="20" t="n">
        <v>2</v>
      </c>
      <c r="M28" s="20" t="n">
        <v>22</v>
      </c>
      <c r="N28" s="20" t="n">
        <v>4</v>
      </c>
      <c r="O28" s="20" t="n">
        <v>8</v>
      </c>
      <c r="P28" s="20" t="n">
        <v>2</v>
      </c>
      <c r="Q28" s="20" t="n">
        <v>4</v>
      </c>
      <c r="R28" s="20" t="n">
        <v>76</v>
      </c>
      <c r="U28" s="38" t="n">
        <v>0</v>
      </c>
      <c r="V28" s="38" t="n">
        <v>0</v>
      </c>
      <c r="X28" s="20" t="n">
        <v>23</v>
      </c>
      <c r="AC28" s="20" t="n">
        <v>0</v>
      </c>
      <c r="AD28" s="20" t="n">
        <v>9</v>
      </c>
      <c r="AE28" s="20" t="n">
        <f aca="false">SUM(I28:AD28)</f>
        <v>335</v>
      </c>
    </row>
    <row r="29" s="1" customFormat="true" ht="16.5" hidden="false" customHeight="false" outlineLevel="0" collapsed="false">
      <c r="A29" s="11" t="n">
        <v>28</v>
      </c>
      <c r="B29" s="12" t="n">
        <v>24</v>
      </c>
      <c r="C29" s="13" t="n">
        <v>59</v>
      </c>
      <c r="D29" s="17" t="s">
        <v>776</v>
      </c>
      <c r="E29" s="475" t="s">
        <v>776</v>
      </c>
      <c r="F29" s="53" t="n">
        <v>440</v>
      </c>
      <c r="G29" s="50" t="s">
        <v>35</v>
      </c>
      <c r="H29" s="53" t="n">
        <v>716</v>
      </c>
      <c r="I29" s="20" t="n">
        <v>70</v>
      </c>
      <c r="J29" s="20" t="n">
        <v>96</v>
      </c>
      <c r="K29" s="20" t="n">
        <v>7</v>
      </c>
      <c r="L29" s="20" t="n">
        <v>2</v>
      </c>
      <c r="M29" s="20" t="n">
        <v>15</v>
      </c>
      <c r="N29" s="20" t="n">
        <v>1</v>
      </c>
      <c r="O29" s="20" t="n">
        <v>17</v>
      </c>
      <c r="P29" s="20" t="n">
        <v>5</v>
      </c>
      <c r="Q29" s="20" t="n">
        <v>3</v>
      </c>
      <c r="R29" s="20" t="n">
        <v>70</v>
      </c>
      <c r="U29" s="38" t="n">
        <v>0</v>
      </c>
      <c r="V29" s="38" t="n">
        <v>1</v>
      </c>
      <c r="X29" s="20" t="n">
        <v>29</v>
      </c>
      <c r="AC29" s="20" t="n">
        <v>0</v>
      </c>
      <c r="AD29" s="20" t="n">
        <v>24</v>
      </c>
      <c r="AE29" s="20" t="n">
        <f aca="false">SUM(I29:AD29)</f>
        <v>340</v>
      </c>
    </row>
    <row r="30" s="1" customFormat="true" ht="16.5" hidden="false" customHeight="false" outlineLevel="0" collapsed="false">
      <c r="A30" s="11" t="n">
        <v>29</v>
      </c>
      <c r="B30" s="12" t="n">
        <v>24</v>
      </c>
      <c r="C30" s="13" t="n">
        <v>59</v>
      </c>
      <c r="D30" s="17" t="s">
        <v>776</v>
      </c>
      <c r="E30" s="475" t="s">
        <v>776</v>
      </c>
      <c r="F30" s="53" t="n">
        <v>440</v>
      </c>
      <c r="G30" s="50" t="s">
        <v>36</v>
      </c>
      <c r="H30" s="53"/>
      <c r="I30" s="20" t="n">
        <v>5</v>
      </c>
      <c r="J30" s="20" t="n">
        <v>16</v>
      </c>
      <c r="K30" s="20" t="n">
        <v>3</v>
      </c>
      <c r="L30" s="20" t="n">
        <v>0</v>
      </c>
      <c r="M30" s="20" t="n">
        <v>5</v>
      </c>
      <c r="N30" s="20" t="n">
        <v>0</v>
      </c>
      <c r="O30" s="20" t="n">
        <v>2</v>
      </c>
      <c r="P30" s="20" t="n">
        <v>0</v>
      </c>
      <c r="Q30" s="20" t="n">
        <v>0</v>
      </c>
      <c r="R30" s="20" t="n">
        <v>17</v>
      </c>
      <c r="U30" s="38" t="n">
        <v>0</v>
      </c>
      <c r="V30" s="38" t="n">
        <v>0</v>
      </c>
      <c r="X30" s="20" t="n">
        <v>1</v>
      </c>
      <c r="AC30" s="20" t="n">
        <v>0</v>
      </c>
      <c r="AD30" s="20" t="n">
        <v>1</v>
      </c>
      <c r="AE30" s="20" t="n">
        <f aca="false">SUM(I30:AD30)</f>
        <v>50</v>
      </c>
    </row>
    <row r="31" s="1" customFormat="true" ht="16.5" hidden="false" customHeight="false" outlineLevel="0" collapsed="false">
      <c r="A31" s="11" t="n">
        <v>30</v>
      </c>
      <c r="B31" s="12" t="n">
        <v>24</v>
      </c>
      <c r="C31" s="13" t="n">
        <v>59</v>
      </c>
      <c r="D31" s="17" t="s">
        <v>776</v>
      </c>
      <c r="E31" s="475" t="s">
        <v>776</v>
      </c>
      <c r="F31" s="53" t="n">
        <v>441</v>
      </c>
      <c r="G31" s="50" t="s">
        <v>33</v>
      </c>
      <c r="H31" s="53" t="n">
        <v>749</v>
      </c>
      <c r="I31" s="20" t="n">
        <v>59</v>
      </c>
      <c r="J31" s="20" t="n">
        <v>115</v>
      </c>
      <c r="K31" s="20" t="n">
        <v>6</v>
      </c>
      <c r="L31" s="20" t="n">
        <v>3</v>
      </c>
      <c r="M31" s="20" t="n">
        <v>7</v>
      </c>
      <c r="N31" s="20" t="n">
        <v>4</v>
      </c>
      <c r="O31" s="20" t="n">
        <v>15</v>
      </c>
      <c r="P31" s="20" t="n">
        <v>6</v>
      </c>
      <c r="Q31" s="20" t="n">
        <v>11</v>
      </c>
      <c r="R31" s="20" t="n">
        <v>130</v>
      </c>
      <c r="U31" s="38" t="n">
        <v>1</v>
      </c>
      <c r="V31" s="38" t="n">
        <v>1</v>
      </c>
      <c r="X31" s="20" t="n">
        <v>33</v>
      </c>
      <c r="AC31" s="20" t="n">
        <v>0</v>
      </c>
      <c r="AD31" s="20" t="n">
        <v>12</v>
      </c>
      <c r="AE31" s="20" t="n">
        <f aca="false">SUM(I31:AD31)</f>
        <v>403</v>
      </c>
    </row>
    <row r="32" s="1" customFormat="true" ht="16.5" hidden="false" customHeight="false" outlineLevel="0" collapsed="false">
      <c r="A32" s="11" t="n">
        <v>31</v>
      </c>
      <c r="B32" s="12" t="n">
        <v>24</v>
      </c>
      <c r="C32" s="13" t="n">
        <v>59</v>
      </c>
      <c r="D32" s="17" t="s">
        <v>776</v>
      </c>
      <c r="E32" s="475" t="s">
        <v>776</v>
      </c>
      <c r="F32" s="53" t="n">
        <v>441</v>
      </c>
      <c r="G32" s="50" t="s">
        <v>34</v>
      </c>
      <c r="H32" s="53" t="n">
        <v>748</v>
      </c>
      <c r="I32" s="20" t="n">
        <v>78</v>
      </c>
      <c r="J32" s="20" t="n">
        <v>113</v>
      </c>
      <c r="K32" s="20" t="n">
        <v>9</v>
      </c>
      <c r="L32" s="20" t="n">
        <v>3</v>
      </c>
      <c r="M32" s="20" t="n">
        <v>10</v>
      </c>
      <c r="N32" s="20" t="n">
        <v>2</v>
      </c>
      <c r="O32" s="20" t="n">
        <v>17</v>
      </c>
      <c r="P32" s="20" t="n">
        <v>6</v>
      </c>
      <c r="Q32" s="20" t="n">
        <v>9</v>
      </c>
      <c r="R32" s="20" t="n">
        <v>127</v>
      </c>
      <c r="U32" s="38" t="n">
        <v>1</v>
      </c>
      <c r="V32" s="38" t="n">
        <v>0</v>
      </c>
      <c r="X32" s="20" t="n">
        <v>25</v>
      </c>
      <c r="AC32" s="20" t="n">
        <v>0</v>
      </c>
      <c r="AD32" s="20" t="n">
        <v>8</v>
      </c>
      <c r="AE32" s="20" t="n">
        <f aca="false">SUM(I32:AD32)</f>
        <v>408</v>
      </c>
    </row>
    <row r="33" s="1" customFormat="true" ht="16.5" hidden="false" customHeight="false" outlineLevel="0" collapsed="false">
      <c r="A33" s="11" t="n">
        <v>32</v>
      </c>
      <c r="B33" s="12" t="n">
        <v>24</v>
      </c>
      <c r="C33" s="13" t="n">
        <v>59</v>
      </c>
      <c r="D33" s="17" t="s">
        <v>776</v>
      </c>
      <c r="E33" s="475" t="s">
        <v>776</v>
      </c>
      <c r="F33" s="53" t="n">
        <v>441</v>
      </c>
      <c r="G33" s="50" t="s">
        <v>35</v>
      </c>
      <c r="H33" s="53" t="n">
        <v>748</v>
      </c>
      <c r="I33" s="20" t="n">
        <v>47</v>
      </c>
      <c r="J33" s="20" t="n">
        <v>117</v>
      </c>
      <c r="K33" s="20" t="n">
        <v>6</v>
      </c>
      <c r="L33" s="20" t="n">
        <v>0</v>
      </c>
      <c r="M33" s="20" t="n">
        <v>7</v>
      </c>
      <c r="N33" s="20" t="n">
        <v>3</v>
      </c>
      <c r="O33" s="20" t="n">
        <v>11</v>
      </c>
      <c r="P33" s="20" t="n">
        <v>9</v>
      </c>
      <c r="Q33" s="20" t="n">
        <v>5</v>
      </c>
      <c r="R33" s="20" t="n">
        <v>124</v>
      </c>
      <c r="U33" s="38" t="n">
        <v>3</v>
      </c>
      <c r="V33" s="38" t="n">
        <v>2</v>
      </c>
      <c r="X33" s="20" t="n">
        <v>16</v>
      </c>
      <c r="AC33" s="20" t="n">
        <v>0</v>
      </c>
      <c r="AD33" s="20" t="n">
        <v>16</v>
      </c>
      <c r="AE33" s="20" t="n">
        <f aca="false">SUM(I33:AD33)</f>
        <v>366</v>
      </c>
    </row>
    <row r="34" s="1" customFormat="true" ht="16.5" hidden="false" customHeight="false" outlineLevel="0" collapsed="false">
      <c r="A34" s="11" t="n">
        <v>33</v>
      </c>
      <c r="B34" s="12" t="n">
        <v>24</v>
      </c>
      <c r="C34" s="13" t="n">
        <v>59</v>
      </c>
      <c r="D34" s="17" t="s">
        <v>776</v>
      </c>
      <c r="E34" s="475" t="s">
        <v>776</v>
      </c>
      <c r="F34" s="53" t="n">
        <v>441</v>
      </c>
      <c r="G34" s="50" t="s">
        <v>137</v>
      </c>
      <c r="H34" s="53" t="n">
        <v>748</v>
      </c>
      <c r="I34" s="20" t="n">
        <v>97</v>
      </c>
      <c r="J34" s="20" t="n">
        <v>119</v>
      </c>
      <c r="K34" s="20" t="n">
        <v>8</v>
      </c>
      <c r="L34" s="20" t="n">
        <v>3</v>
      </c>
      <c r="M34" s="20" t="n">
        <v>7</v>
      </c>
      <c r="N34" s="20" t="n">
        <v>1</v>
      </c>
      <c r="O34" s="20" t="n">
        <v>10</v>
      </c>
      <c r="P34" s="20" t="n">
        <v>6</v>
      </c>
      <c r="Q34" s="20" t="n">
        <v>14</v>
      </c>
      <c r="R34" s="20" t="n">
        <v>104</v>
      </c>
      <c r="U34" s="38" t="n">
        <v>0</v>
      </c>
      <c r="V34" s="38" t="n">
        <v>2</v>
      </c>
      <c r="X34" s="20" t="n">
        <v>18</v>
      </c>
      <c r="AC34" s="20" t="n">
        <v>0</v>
      </c>
      <c r="AD34" s="20" t="n">
        <v>21</v>
      </c>
      <c r="AE34" s="20" t="n">
        <f aca="false">SUM(I34:AD34)</f>
        <v>410</v>
      </c>
    </row>
    <row r="35" s="1" customFormat="true" ht="16.5" hidden="false" customHeight="false" outlineLevel="0" collapsed="false">
      <c r="A35" s="11" t="n">
        <v>34</v>
      </c>
      <c r="B35" s="12" t="n">
        <v>24</v>
      </c>
      <c r="C35" s="13" t="n">
        <v>59</v>
      </c>
      <c r="D35" s="17" t="s">
        <v>776</v>
      </c>
      <c r="E35" s="476" t="s">
        <v>778</v>
      </c>
      <c r="F35" s="53" t="n">
        <v>442</v>
      </c>
      <c r="G35" s="50" t="s">
        <v>33</v>
      </c>
      <c r="H35" s="53" t="n">
        <v>609</v>
      </c>
      <c r="I35" s="20" t="n">
        <v>30</v>
      </c>
      <c r="J35" s="20" t="n">
        <v>87</v>
      </c>
      <c r="K35" s="20" t="n">
        <v>6</v>
      </c>
      <c r="L35" s="20" t="n">
        <v>26</v>
      </c>
      <c r="M35" s="20" t="n">
        <v>3</v>
      </c>
      <c r="N35" s="20" t="n">
        <v>1</v>
      </c>
      <c r="O35" s="20" t="n">
        <v>35</v>
      </c>
      <c r="P35" s="20" t="n">
        <v>5</v>
      </c>
      <c r="Q35" s="20" t="n">
        <v>4</v>
      </c>
      <c r="R35" s="20" t="n">
        <v>123</v>
      </c>
      <c r="U35" s="38" t="n">
        <v>2</v>
      </c>
      <c r="V35" s="38" t="n">
        <v>3</v>
      </c>
      <c r="X35" s="20" t="n">
        <v>2</v>
      </c>
      <c r="AC35" s="20" t="n">
        <v>0</v>
      </c>
      <c r="AD35" s="20" t="n">
        <v>21</v>
      </c>
      <c r="AE35" s="20" t="n">
        <f aca="false">SUM(I35:AD35)</f>
        <v>348</v>
      </c>
    </row>
    <row r="36" s="1" customFormat="true" ht="16.5" hidden="false" customHeight="false" outlineLevel="0" collapsed="false">
      <c r="A36" s="11" t="n">
        <v>35</v>
      </c>
      <c r="B36" s="12" t="n">
        <v>24</v>
      </c>
      <c r="C36" s="13" t="n">
        <v>59</v>
      </c>
      <c r="D36" s="17" t="s">
        <v>776</v>
      </c>
      <c r="E36" s="476" t="s">
        <v>779</v>
      </c>
      <c r="F36" s="53" t="n">
        <v>442</v>
      </c>
      <c r="G36" s="50" t="s">
        <v>62</v>
      </c>
      <c r="H36" s="53" t="n">
        <v>630</v>
      </c>
      <c r="I36" s="20" t="n">
        <v>47</v>
      </c>
      <c r="J36" s="20" t="n">
        <v>156</v>
      </c>
      <c r="K36" s="20" t="n">
        <v>4</v>
      </c>
      <c r="L36" s="20" t="n">
        <v>12</v>
      </c>
      <c r="M36" s="20" t="n">
        <v>5</v>
      </c>
      <c r="N36" s="20" t="n">
        <v>2</v>
      </c>
      <c r="O36" s="20" t="n">
        <v>79</v>
      </c>
      <c r="P36" s="20" t="n">
        <v>7</v>
      </c>
      <c r="Q36" s="20" t="n">
        <v>4</v>
      </c>
      <c r="R36" s="20" t="n">
        <v>51</v>
      </c>
      <c r="U36" s="38" t="n">
        <v>2</v>
      </c>
      <c r="V36" s="38" t="n">
        <v>3</v>
      </c>
      <c r="X36" s="20" t="n">
        <v>0</v>
      </c>
      <c r="AC36" s="20" t="n">
        <v>0</v>
      </c>
      <c r="AD36" s="20" t="n">
        <v>16</v>
      </c>
      <c r="AE36" s="20" t="n">
        <f aca="false">SUM(I36:AD36)</f>
        <v>388</v>
      </c>
    </row>
    <row r="37" s="163" customFormat="true" ht="60" hidden="false" customHeight="false" outlineLevel="0" collapsed="false">
      <c r="A37" s="164" t="n">
        <v>36</v>
      </c>
      <c r="B37" s="84" t="n">
        <v>24</v>
      </c>
      <c r="C37" s="165" t="n">
        <v>59</v>
      </c>
      <c r="D37" s="166" t="s">
        <v>776</v>
      </c>
      <c r="E37" s="476" t="s">
        <v>779</v>
      </c>
      <c r="F37" s="477" t="n">
        <v>442</v>
      </c>
      <c r="G37" s="478" t="s">
        <v>75</v>
      </c>
      <c r="H37" s="477" t="n">
        <v>630</v>
      </c>
      <c r="I37" s="169" t="n">
        <v>57</v>
      </c>
      <c r="J37" s="169" t="n">
        <v>148</v>
      </c>
      <c r="K37" s="169" t="n">
        <v>4</v>
      </c>
      <c r="L37" s="169" t="n">
        <v>14</v>
      </c>
      <c r="M37" s="169" t="n">
        <v>3</v>
      </c>
      <c r="N37" s="169" t="n">
        <v>3</v>
      </c>
      <c r="O37" s="169" t="n">
        <v>80</v>
      </c>
      <c r="P37" s="169" t="n">
        <v>7</v>
      </c>
      <c r="Q37" s="169" t="n">
        <v>2</v>
      </c>
      <c r="R37" s="169" t="n">
        <v>49</v>
      </c>
      <c r="U37" s="256" t="n">
        <v>4</v>
      </c>
      <c r="V37" s="256" t="n">
        <v>6</v>
      </c>
      <c r="X37" s="169" t="n">
        <v>1</v>
      </c>
      <c r="AC37" s="169" t="n">
        <v>0</v>
      </c>
      <c r="AD37" s="169" t="n">
        <v>19</v>
      </c>
      <c r="AE37" s="169" t="n">
        <f aca="false">SUM(I37:AD37)</f>
        <v>397</v>
      </c>
    </row>
    <row r="38" s="1" customFormat="true" ht="16.5" hidden="false" customHeight="false" outlineLevel="0" collapsed="false">
      <c r="A38" s="11" t="n">
        <v>37</v>
      </c>
      <c r="B38" s="12" t="n">
        <v>24</v>
      </c>
      <c r="C38" s="13" t="n">
        <v>59</v>
      </c>
      <c r="D38" s="17" t="s">
        <v>776</v>
      </c>
      <c r="E38" s="476" t="s">
        <v>780</v>
      </c>
      <c r="F38" s="53" t="n">
        <v>443</v>
      </c>
      <c r="G38" s="50" t="s">
        <v>33</v>
      </c>
      <c r="H38" s="53" t="n">
        <v>479</v>
      </c>
      <c r="I38" s="20" t="n">
        <v>18</v>
      </c>
      <c r="J38" s="20" t="n">
        <v>41</v>
      </c>
      <c r="K38" s="20" t="n">
        <v>7</v>
      </c>
      <c r="L38" s="20" t="n">
        <v>2</v>
      </c>
      <c r="M38" s="20" t="n">
        <v>9</v>
      </c>
      <c r="N38" s="20" t="n">
        <v>1</v>
      </c>
      <c r="O38" s="20" t="n">
        <v>28</v>
      </c>
      <c r="P38" s="20" t="n">
        <v>5</v>
      </c>
      <c r="Q38" s="20" t="n">
        <v>9</v>
      </c>
      <c r="R38" s="20" t="n">
        <v>134</v>
      </c>
      <c r="U38" s="38" t="n">
        <v>0</v>
      </c>
      <c r="V38" s="38" t="n">
        <v>0</v>
      </c>
      <c r="X38" s="20" t="n">
        <v>2</v>
      </c>
      <c r="AC38" s="20" t="n">
        <v>0</v>
      </c>
      <c r="AD38" s="20" t="n">
        <v>11</v>
      </c>
      <c r="AE38" s="20" t="n">
        <f aca="false">SUM(I38:AD38)</f>
        <v>267</v>
      </c>
    </row>
    <row r="39" s="1" customFormat="true" ht="16.5" hidden="false" customHeight="false" outlineLevel="0" collapsed="false">
      <c r="A39" s="11" t="n">
        <v>38</v>
      </c>
      <c r="B39" s="12" t="n">
        <v>24</v>
      </c>
      <c r="C39" s="13" t="n">
        <v>59</v>
      </c>
      <c r="D39" s="17" t="s">
        <v>776</v>
      </c>
      <c r="E39" s="476" t="s">
        <v>781</v>
      </c>
      <c r="F39" s="53" t="n">
        <v>444</v>
      </c>
      <c r="G39" s="50" t="s">
        <v>33</v>
      </c>
      <c r="H39" s="53" t="n">
        <v>563</v>
      </c>
      <c r="I39" s="20" t="n">
        <v>27</v>
      </c>
      <c r="J39" s="20" t="n">
        <v>132</v>
      </c>
      <c r="K39" s="20" t="n">
        <v>2</v>
      </c>
      <c r="L39" s="20" t="n">
        <v>7</v>
      </c>
      <c r="M39" s="20" t="n">
        <v>16</v>
      </c>
      <c r="N39" s="20" t="n">
        <v>1</v>
      </c>
      <c r="O39" s="20" t="n">
        <v>32</v>
      </c>
      <c r="P39" s="20" t="n">
        <v>5</v>
      </c>
      <c r="Q39" s="20" t="n">
        <v>3</v>
      </c>
      <c r="R39" s="20" t="n">
        <v>16</v>
      </c>
      <c r="U39" s="38" t="n">
        <v>2</v>
      </c>
      <c r="V39" s="38" t="n">
        <v>3</v>
      </c>
      <c r="X39" s="20" t="n">
        <v>2</v>
      </c>
      <c r="AC39" s="20" t="n">
        <v>0</v>
      </c>
      <c r="AD39" s="20" t="n">
        <v>9</v>
      </c>
      <c r="AE39" s="20" t="n">
        <f aca="false">SUM(I39:AD39)</f>
        <v>257</v>
      </c>
    </row>
    <row r="40" s="1" customFormat="true" ht="16.5" hidden="false" customHeight="false" outlineLevel="0" collapsed="false">
      <c r="A40" s="11" t="n">
        <v>39</v>
      </c>
      <c r="B40" s="12" t="n">
        <v>24</v>
      </c>
      <c r="C40" s="13" t="n">
        <v>59</v>
      </c>
      <c r="D40" s="17" t="s">
        <v>776</v>
      </c>
      <c r="E40" s="476" t="s">
        <v>781</v>
      </c>
      <c r="F40" s="53" t="n">
        <v>444</v>
      </c>
      <c r="G40" s="50" t="s">
        <v>34</v>
      </c>
      <c r="H40" s="53" t="n">
        <v>562</v>
      </c>
      <c r="I40" s="20" t="n">
        <v>27</v>
      </c>
      <c r="J40" s="20" t="n">
        <v>112</v>
      </c>
      <c r="K40" s="20" t="n">
        <v>2</v>
      </c>
      <c r="L40" s="20" t="n">
        <v>11</v>
      </c>
      <c r="M40" s="20" t="n">
        <v>36</v>
      </c>
      <c r="N40" s="20" t="n">
        <v>1</v>
      </c>
      <c r="O40" s="20" t="n">
        <v>38</v>
      </c>
      <c r="P40" s="20" t="n">
        <v>2</v>
      </c>
      <c r="Q40" s="20" t="n">
        <v>2</v>
      </c>
      <c r="R40" s="20" t="n">
        <v>23</v>
      </c>
      <c r="U40" s="38" t="n">
        <v>0</v>
      </c>
      <c r="V40" s="38" t="n">
        <v>4</v>
      </c>
      <c r="X40" s="20" t="n">
        <v>4</v>
      </c>
      <c r="AC40" s="20" t="n">
        <v>0</v>
      </c>
      <c r="AD40" s="20" t="n">
        <v>20</v>
      </c>
      <c r="AE40" s="20" t="n">
        <f aca="false">SUM(I40:AD40)</f>
        <v>282</v>
      </c>
    </row>
    <row r="41" s="1" customFormat="true" ht="16.5" hidden="false" customHeight="false" outlineLevel="0" collapsed="false">
      <c r="A41" s="11" t="n">
        <v>40</v>
      </c>
      <c r="B41" s="12" t="n">
        <v>24</v>
      </c>
      <c r="C41" s="13" t="n">
        <v>59</v>
      </c>
      <c r="D41" s="17" t="s">
        <v>776</v>
      </c>
      <c r="E41" s="476" t="s">
        <v>782</v>
      </c>
      <c r="F41" s="53" t="n">
        <v>445</v>
      </c>
      <c r="G41" s="50" t="s">
        <v>33</v>
      </c>
      <c r="H41" s="53" t="n">
        <v>642</v>
      </c>
      <c r="I41" s="20" t="n">
        <v>71</v>
      </c>
      <c r="J41" s="20" t="n">
        <v>172</v>
      </c>
      <c r="K41" s="20" t="n">
        <v>3</v>
      </c>
      <c r="L41" s="20" t="n">
        <v>5</v>
      </c>
      <c r="M41" s="20" t="n">
        <v>18</v>
      </c>
      <c r="N41" s="20" t="n">
        <v>1</v>
      </c>
      <c r="O41" s="20" t="n">
        <v>4</v>
      </c>
      <c r="P41" s="20" t="n">
        <v>5</v>
      </c>
      <c r="Q41" s="20" t="n">
        <v>0</v>
      </c>
      <c r="R41" s="20" t="n">
        <v>34</v>
      </c>
      <c r="U41" s="38" t="n">
        <v>5</v>
      </c>
      <c r="V41" s="38" t="n">
        <v>1</v>
      </c>
      <c r="X41" s="20" t="n">
        <v>0</v>
      </c>
      <c r="AC41" s="20" t="n">
        <v>0</v>
      </c>
      <c r="AD41" s="20" t="n">
        <v>16</v>
      </c>
      <c r="AE41" s="20" t="n">
        <f aca="false">SUM(I41:AD41)</f>
        <v>335</v>
      </c>
    </row>
    <row r="42" s="1" customFormat="true" ht="16.5" hidden="false" customHeight="false" outlineLevel="0" collapsed="false">
      <c r="A42" s="11" t="n">
        <v>41</v>
      </c>
      <c r="B42" s="12" t="n">
        <v>24</v>
      </c>
      <c r="C42" s="13" t="n">
        <v>59</v>
      </c>
      <c r="D42" s="17" t="s">
        <v>776</v>
      </c>
      <c r="E42" s="476" t="s">
        <v>782</v>
      </c>
      <c r="F42" s="53" t="n">
        <v>445</v>
      </c>
      <c r="G42" s="50" t="s">
        <v>34</v>
      </c>
      <c r="H42" s="53" t="n">
        <v>641</v>
      </c>
      <c r="I42" s="20" t="n">
        <v>76</v>
      </c>
      <c r="J42" s="20" t="n">
        <v>169</v>
      </c>
      <c r="K42" s="20" t="n">
        <v>4</v>
      </c>
      <c r="L42" s="20" t="n">
        <v>3</v>
      </c>
      <c r="M42" s="20" t="n">
        <v>27</v>
      </c>
      <c r="N42" s="20" t="n">
        <v>0</v>
      </c>
      <c r="O42" s="20" t="n">
        <v>2</v>
      </c>
      <c r="P42" s="20" t="n">
        <v>1</v>
      </c>
      <c r="Q42" s="20" t="n">
        <v>39</v>
      </c>
      <c r="R42" s="20" t="n">
        <v>39</v>
      </c>
      <c r="U42" s="38" t="n">
        <v>0</v>
      </c>
      <c r="V42" s="38" t="n">
        <v>4</v>
      </c>
      <c r="X42" s="20" t="n">
        <v>1</v>
      </c>
      <c r="AC42" s="20" t="n">
        <v>0</v>
      </c>
      <c r="AD42" s="20" t="n">
        <v>16</v>
      </c>
      <c r="AE42" s="20" t="n">
        <f aca="false">SUM(I42:AD42)</f>
        <v>381</v>
      </c>
    </row>
    <row r="43" s="1" customFormat="true" ht="16.5" hidden="false" customHeight="false" outlineLevel="0" collapsed="false">
      <c r="A43" s="11" t="n">
        <v>42</v>
      </c>
      <c r="B43" s="12" t="n">
        <v>24</v>
      </c>
      <c r="C43" s="13" t="n">
        <v>59</v>
      </c>
      <c r="D43" s="17" t="s">
        <v>776</v>
      </c>
      <c r="E43" s="476" t="s">
        <v>783</v>
      </c>
      <c r="F43" s="53" t="n">
        <v>446</v>
      </c>
      <c r="G43" s="50" t="s">
        <v>33</v>
      </c>
      <c r="H43" s="53" t="n">
        <v>547</v>
      </c>
      <c r="I43" s="20" t="n">
        <v>46</v>
      </c>
      <c r="J43" s="20" t="n">
        <v>77</v>
      </c>
      <c r="K43" s="20" t="n">
        <v>5</v>
      </c>
      <c r="L43" s="20" t="n">
        <v>4</v>
      </c>
      <c r="M43" s="20" t="n">
        <v>13</v>
      </c>
      <c r="N43" s="20" t="n">
        <v>2</v>
      </c>
      <c r="O43" s="20" t="n">
        <v>20</v>
      </c>
      <c r="P43" s="20" t="n">
        <v>3</v>
      </c>
      <c r="Q43" s="20" t="n">
        <v>3</v>
      </c>
      <c r="R43" s="20" t="n">
        <v>43</v>
      </c>
      <c r="U43" s="38" t="n">
        <v>0</v>
      </c>
      <c r="V43" s="38" t="n">
        <v>1</v>
      </c>
      <c r="X43" s="20" t="n">
        <v>2</v>
      </c>
      <c r="AC43" s="20" t="n">
        <v>0</v>
      </c>
      <c r="AD43" s="20" t="n">
        <v>17</v>
      </c>
      <c r="AE43" s="20" t="n">
        <f aca="false">SUM(I43:AD43)</f>
        <v>236</v>
      </c>
    </row>
    <row r="44" s="1" customFormat="true" ht="16.5" hidden="false" customHeight="false" outlineLevel="0" collapsed="false">
      <c r="A44" s="11" t="n">
        <v>43</v>
      </c>
      <c r="B44" s="12" t="n">
        <v>24</v>
      </c>
      <c r="C44" s="13" t="n">
        <v>59</v>
      </c>
      <c r="D44" s="17" t="s">
        <v>776</v>
      </c>
      <c r="E44" s="476" t="s">
        <v>783</v>
      </c>
      <c r="F44" s="53" t="n">
        <v>446</v>
      </c>
      <c r="G44" s="50" t="s">
        <v>34</v>
      </c>
      <c r="H44" s="53" t="n">
        <v>547</v>
      </c>
      <c r="I44" s="20" t="n">
        <v>22</v>
      </c>
      <c r="J44" s="20" t="n">
        <v>74</v>
      </c>
      <c r="K44" s="20" t="n">
        <v>4</v>
      </c>
      <c r="L44" s="20" t="n">
        <v>3</v>
      </c>
      <c r="M44" s="20" t="n">
        <v>8</v>
      </c>
      <c r="N44" s="20" t="n">
        <v>6</v>
      </c>
      <c r="O44" s="20" t="n">
        <v>13</v>
      </c>
      <c r="P44" s="20" t="n">
        <v>5</v>
      </c>
      <c r="Q44" s="20" t="n">
        <v>8</v>
      </c>
      <c r="R44" s="20" t="n">
        <v>58</v>
      </c>
      <c r="U44" s="38" t="n">
        <v>1</v>
      </c>
      <c r="V44" s="38" t="n">
        <v>0</v>
      </c>
      <c r="X44" s="20" t="n">
        <v>1</v>
      </c>
      <c r="AC44" s="20" t="n">
        <v>0</v>
      </c>
      <c r="AD44" s="20" t="n">
        <v>15</v>
      </c>
      <c r="AE44" s="20" t="n">
        <f aca="false">SUM(I44:AD44)</f>
        <v>218</v>
      </c>
    </row>
    <row r="45" s="1" customFormat="true" ht="16.5" hidden="false" customHeight="false" outlineLevel="0" collapsed="false">
      <c r="A45" s="11" t="n">
        <v>44</v>
      </c>
      <c r="B45" s="12" t="n">
        <v>24</v>
      </c>
      <c r="C45" s="13" t="n">
        <v>59</v>
      </c>
      <c r="D45" s="17" t="s">
        <v>776</v>
      </c>
      <c r="E45" s="476" t="s">
        <v>783</v>
      </c>
      <c r="F45" s="53" t="n">
        <v>446</v>
      </c>
      <c r="G45" s="50" t="s">
        <v>35</v>
      </c>
      <c r="H45" s="53" t="n">
        <v>547</v>
      </c>
      <c r="I45" s="20" t="n">
        <v>30</v>
      </c>
      <c r="J45" s="20" t="n">
        <v>74</v>
      </c>
      <c r="K45" s="20" t="n">
        <v>0</v>
      </c>
      <c r="L45" s="20" t="n">
        <v>5</v>
      </c>
      <c r="M45" s="20" t="n">
        <v>5</v>
      </c>
      <c r="N45" s="20" t="n">
        <v>1</v>
      </c>
      <c r="O45" s="20" t="n">
        <v>8</v>
      </c>
      <c r="P45" s="20" t="n">
        <v>7</v>
      </c>
      <c r="Q45" s="20" t="n">
        <v>5</v>
      </c>
      <c r="R45" s="20" t="n">
        <v>53</v>
      </c>
      <c r="U45" s="38" t="n">
        <v>0</v>
      </c>
      <c r="V45" s="38" t="n">
        <v>0</v>
      </c>
      <c r="X45" s="20" t="n">
        <v>4</v>
      </c>
      <c r="AC45" s="20" t="n">
        <v>0</v>
      </c>
      <c r="AD45" s="20" t="n">
        <v>13</v>
      </c>
      <c r="AE45" s="20" t="n">
        <f aca="false">SUM(I45:AD45)</f>
        <v>205</v>
      </c>
    </row>
    <row r="46" s="1" customFormat="true" ht="16.5" hidden="false" customHeight="false" outlineLevel="0" collapsed="false">
      <c r="A46" s="11" t="n">
        <v>45</v>
      </c>
      <c r="B46" s="12" t="n">
        <v>24</v>
      </c>
      <c r="C46" s="13" t="n">
        <v>59</v>
      </c>
      <c r="D46" s="17" t="s">
        <v>776</v>
      </c>
      <c r="E46" s="476" t="s">
        <v>784</v>
      </c>
      <c r="F46" s="53" t="n">
        <v>447</v>
      </c>
      <c r="G46" s="50" t="s">
        <v>33</v>
      </c>
      <c r="H46" s="53" t="n">
        <v>448</v>
      </c>
      <c r="I46" s="20" t="n">
        <v>30</v>
      </c>
      <c r="J46" s="20" t="n">
        <v>110</v>
      </c>
      <c r="K46" s="20" t="n">
        <v>1</v>
      </c>
      <c r="L46" s="20" t="n">
        <v>5</v>
      </c>
      <c r="M46" s="20" t="n">
        <v>15</v>
      </c>
      <c r="N46" s="20" t="n">
        <v>5</v>
      </c>
      <c r="O46" s="20" t="n">
        <v>6</v>
      </c>
      <c r="P46" s="20" t="n">
        <v>3</v>
      </c>
      <c r="Q46" s="20" t="n">
        <v>3</v>
      </c>
      <c r="R46" s="20" t="n">
        <v>47</v>
      </c>
      <c r="U46" s="38" t="n">
        <v>2</v>
      </c>
      <c r="V46" s="38" t="n">
        <v>2</v>
      </c>
      <c r="X46" s="20" t="n">
        <v>17</v>
      </c>
      <c r="AC46" s="20" t="n">
        <v>0</v>
      </c>
      <c r="AD46" s="20" t="n">
        <v>5</v>
      </c>
      <c r="AE46" s="20" t="n">
        <f aca="false">SUM(I46:AD46)</f>
        <v>251</v>
      </c>
    </row>
    <row r="47" s="1" customFormat="true" ht="16.5" hidden="false" customHeight="false" outlineLevel="0" collapsed="false">
      <c r="A47" s="11" t="n">
        <v>46</v>
      </c>
      <c r="B47" s="12" t="n">
        <v>24</v>
      </c>
      <c r="C47" s="13" t="n">
        <v>59</v>
      </c>
      <c r="D47" s="17" t="s">
        <v>776</v>
      </c>
      <c r="E47" s="476" t="s">
        <v>784</v>
      </c>
      <c r="F47" s="53" t="n">
        <v>447</v>
      </c>
      <c r="G47" s="50" t="s">
        <v>34</v>
      </c>
      <c r="H47" s="53" t="n">
        <v>447</v>
      </c>
      <c r="I47" s="20" t="n">
        <v>36</v>
      </c>
      <c r="J47" s="20" t="n">
        <v>92</v>
      </c>
      <c r="K47" s="20" t="n">
        <v>1</v>
      </c>
      <c r="L47" s="20" t="n">
        <v>8</v>
      </c>
      <c r="M47" s="20" t="n">
        <v>14</v>
      </c>
      <c r="N47" s="20" t="n">
        <v>0</v>
      </c>
      <c r="O47" s="20" t="n">
        <v>0</v>
      </c>
      <c r="P47" s="20" t="n">
        <v>4</v>
      </c>
      <c r="Q47" s="20" t="n">
        <v>1</v>
      </c>
      <c r="R47" s="20" t="n">
        <v>42</v>
      </c>
      <c r="U47" s="38" t="n">
        <v>1</v>
      </c>
      <c r="V47" s="38" t="n">
        <v>1</v>
      </c>
      <c r="X47" s="20" t="n">
        <v>8</v>
      </c>
      <c r="AC47" s="20" t="n">
        <v>0</v>
      </c>
      <c r="AD47" s="20" t="n">
        <v>10</v>
      </c>
      <c r="AE47" s="20" t="n">
        <f aca="false">SUM(I47:AD47)</f>
        <v>218</v>
      </c>
    </row>
    <row r="48" s="1" customFormat="true" ht="16.5" hidden="false" customHeight="false" outlineLevel="0" collapsed="false">
      <c r="A48" s="11" t="n">
        <v>47</v>
      </c>
      <c r="B48" s="12" t="n">
        <v>24</v>
      </c>
      <c r="C48" s="13" t="n">
        <v>59</v>
      </c>
      <c r="D48" s="17" t="s">
        <v>776</v>
      </c>
      <c r="E48" s="476" t="s">
        <v>785</v>
      </c>
      <c r="F48" s="53" t="n">
        <v>448</v>
      </c>
      <c r="G48" s="50" t="s">
        <v>33</v>
      </c>
      <c r="H48" s="53" t="n">
        <v>436</v>
      </c>
      <c r="I48" s="20" t="n">
        <v>25</v>
      </c>
      <c r="J48" s="20" t="n">
        <v>140</v>
      </c>
      <c r="K48" s="20" t="n">
        <v>3</v>
      </c>
      <c r="L48" s="20" t="n">
        <v>4</v>
      </c>
      <c r="M48" s="20" t="n">
        <v>8</v>
      </c>
      <c r="N48" s="20" t="n">
        <v>2</v>
      </c>
      <c r="O48" s="20" t="n">
        <v>3</v>
      </c>
      <c r="P48" s="20" t="n">
        <v>6</v>
      </c>
      <c r="Q48" s="20" t="n">
        <v>1</v>
      </c>
      <c r="R48" s="20" t="n">
        <v>18</v>
      </c>
      <c r="U48" s="38" t="n">
        <v>0</v>
      </c>
      <c r="V48" s="38" t="n">
        <v>3</v>
      </c>
      <c r="X48" s="20" t="n">
        <v>2</v>
      </c>
      <c r="AC48" s="20" t="n">
        <v>0</v>
      </c>
      <c r="AD48" s="20" t="n">
        <v>11</v>
      </c>
      <c r="AE48" s="20" t="n">
        <f aca="false">SUM(I48:AD48)</f>
        <v>226</v>
      </c>
    </row>
    <row r="49" s="1" customFormat="true" ht="16.5" hidden="false" customHeight="false" outlineLevel="0" collapsed="false">
      <c r="A49" s="11" t="n">
        <v>48</v>
      </c>
      <c r="B49" s="12" t="n">
        <v>24</v>
      </c>
      <c r="C49" s="13" t="n">
        <v>59</v>
      </c>
      <c r="D49" s="17" t="s">
        <v>776</v>
      </c>
      <c r="E49" s="476" t="s">
        <v>786</v>
      </c>
      <c r="F49" s="53" t="n">
        <v>449</v>
      </c>
      <c r="G49" s="50" t="s">
        <v>33</v>
      </c>
      <c r="H49" s="53" t="n">
        <v>645</v>
      </c>
      <c r="I49" s="20" t="n">
        <v>38</v>
      </c>
      <c r="J49" s="20" t="n">
        <v>163</v>
      </c>
      <c r="K49" s="20" t="n">
        <v>3</v>
      </c>
      <c r="L49" s="20" t="n">
        <v>3</v>
      </c>
      <c r="M49" s="20" t="n">
        <v>16</v>
      </c>
      <c r="N49" s="20" t="n">
        <v>4</v>
      </c>
      <c r="O49" s="20" t="n">
        <v>5</v>
      </c>
      <c r="P49" s="20" t="n">
        <v>4</v>
      </c>
      <c r="Q49" s="20" t="n">
        <v>4</v>
      </c>
      <c r="R49" s="20" t="n">
        <v>61</v>
      </c>
      <c r="U49" s="38" t="n">
        <v>0</v>
      </c>
      <c r="V49" s="38" t="n">
        <v>2</v>
      </c>
      <c r="X49" s="20" t="n">
        <v>6</v>
      </c>
      <c r="AC49" s="20" t="n">
        <v>16</v>
      </c>
      <c r="AD49" s="20" t="n">
        <v>0</v>
      </c>
      <c r="AE49" s="20" t="n">
        <f aca="false">SUM(I49:AD49)</f>
        <v>325</v>
      </c>
    </row>
    <row r="50" s="1" customFormat="true" ht="16.5" hidden="false" customHeight="false" outlineLevel="0" collapsed="false">
      <c r="A50" s="11" t="n">
        <v>49</v>
      </c>
      <c r="B50" s="12" t="n">
        <v>24</v>
      </c>
      <c r="C50" s="13" t="n">
        <v>59</v>
      </c>
      <c r="D50" s="17" t="s">
        <v>776</v>
      </c>
      <c r="E50" s="476" t="s">
        <v>786</v>
      </c>
      <c r="F50" s="53" t="n">
        <v>449</v>
      </c>
      <c r="G50" s="50" t="s">
        <v>34</v>
      </c>
      <c r="H50" s="53" t="n">
        <v>644</v>
      </c>
      <c r="I50" s="20" t="n">
        <v>53</v>
      </c>
      <c r="J50" s="20" t="n">
        <v>139</v>
      </c>
      <c r="K50" s="20" t="n">
        <v>4</v>
      </c>
      <c r="L50" s="20" t="n">
        <v>6</v>
      </c>
      <c r="M50" s="20" t="n">
        <v>12</v>
      </c>
      <c r="N50" s="20" t="n">
        <v>0</v>
      </c>
      <c r="O50" s="20" t="n">
        <v>6</v>
      </c>
      <c r="P50" s="20" t="n">
        <v>11</v>
      </c>
      <c r="Q50" s="20" t="n">
        <v>7</v>
      </c>
      <c r="R50" s="20" t="n">
        <v>41</v>
      </c>
      <c r="U50" s="38" t="n">
        <v>2</v>
      </c>
      <c r="V50" s="38" t="n">
        <v>4</v>
      </c>
      <c r="X50" s="20" t="n">
        <v>6</v>
      </c>
      <c r="AC50" s="20" t="n">
        <v>0</v>
      </c>
      <c r="AD50" s="20" t="n">
        <v>13</v>
      </c>
      <c r="AE50" s="20" t="n">
        <f aca="false">SUM(I50:AD50)</f>
        <v>304</v>
      </c>
    </row>
    <row r="51" s="1" customFormat="true" ht="16.5" hidden="false" customHeight="false" outlineLevel="0" collapsed="false">
      <c r="A51" s="11" t="n">
        <v>50</v>
      </c>
      <c r="B51" s="12" t="n">
        <v>24</v>
      </c>
      <c r="C51" s="13" t="n">
        <v>59</v>
      </c>
      <c r="D51" s="17" t="s">
        <v>776</v>
      </c>
      <c r="E51" s="476" t="s">
        <v>787</v>
      </c>
      <c r="F51" s="53" t="n">
        <v>450</v>
      </c>
      <c r="G51" s="50" t="s">
        <v>33</v>
      </c>
      <c r="H51" s="53" t="n">
        <v>583</v>
      </c>
      <c r="I51" s="20" t="n">
        <v>29</v>
      </c>
      <c r="J51" s="20" t="n">
        <v>101</v>
      </c>
      <c r="K51" s="20" t="n">
        <v>7</v>
      </c>
      <c r="L51" s="20" t="n">
        <v>7</v>
      </c>
      <c r="M51" s="20" t="n">
        <v>5</v>
      </c>
      <c r="N51" s="20" t="n">
        <v>0</v>
      </c>
      <c r="O51" s="20" t="n">
        <v>1</v>
      </c>
      <c r="P51" s="20" t="n">
        <v>3</v>
      </c>
      <c r="Q51" s="20" t="n">
        <v>4</v>
      </c>
      <c r="R51" s="20" t="n">
        <v>134</v>
      </c>
      <c r="U51" s="38" t="n">
        <v>0</v>
      </c>
      <c r="V51" s="38" t="n">
        <v>1</v>
      </c>
      <c r="X51" s="20" t="n">
        <v>2</v>
      </c>
      <c r="AC51" s="20" t="n">
        <v>0</v>
      </c>
      <c r="AD51" s="20" t="n">
        <v>16</v>
      </c>
      <c r="AE51" s="20" t="n">
        <f aca="false">SUM(I51:AD51)</f>
        <v>310</v>
      </c>
    </row>
    <row r="52" s="1" customFormat="true" ht="16.5" hidden="false" customHeight="false" outlineLevel="0" collapsed="false">
      <c r="A52" s="11" t="n">
        <v>51</v>
      </c>
      <c r="B52" s="12" t="n">
        <v>24</v>
      </c>
      <c r="C52" s="13" t="n">
        <v>59</v>
      </c>
      <c r="D52" s="17" t="s">
        <v>776</v>
      </c>
      <c r="E52" s="476" t="s">
        <v>788</v>
      </c>
      <c r="F52" s="53" t="n">
        <v>451</v>
      </c>
      <c r="G52" s="50" t="s">
        <v>33</v>
      </c>
      <c r="H52" s="53" t="n">
        <v>456</v>
      </c>
      <c r="I52" s="20" t="n">
        <v>36</v>
      </c>
      <c r="J52" s="20" t="n">
        <v>71</v>
      </c>
      <c r="K52" s="20" t="n">
        <v>13</v>
      </c>
      <c r="L52" s="20" t="n">
        <v>9</v>
      </c>
      <c r="M52" s="20" t="n">
        <v>5</v>
      </c>
      <c r="N52" s="20" t="n">
        <v>0</v>
      </c>
      <c r="O52" s="20" t="n">
        <v>0</v>
      </c>
      <c r="P52" s="20" t="n">
        <v>11</v>
      </c>
      <c r="Q52" s="20" t="n">
        <v>7</v>
      </c>
      <c r="R52" s="20" t="n">
        <v>61</v>
      </c>
      <c r="U52" s="38" t="n">
        <v>7</v>
      </c>
      <c r="V52" s="38" t="n">
        <v>1</v>
      </c>
      <c r="X52" s="20" t="n">
        <v>5</v>
      </c>
      <c r="AC52" s="20" t="n">
        <v>0</v>
      </c>
      <c r="AD52" s="20" t="n">
        <v>13</v>
      </c>
      <c r="AE52" s="20" t="n">
        <f aca="false">SUM(I52:AD52)</f>
        <v>239</v>
      </c>
    </row>
    <row r="53" s="1" customFormat="true" ht="16.5" hidden="false" customHeight="false" outlineLevel="0" collapsed="false">
      <c r="A53" s="11" t="n">
        <v>52</v>
      </c>
      <c r="B53" s="12" t="n">
        <v>24</v>
      </c>
      <c r="C53" s="13" t="n">
        <v>59</v>
      </c>
      <c r="D53" s="17" t="s">
        <v>776</v>
      </c>
      <c r="E53" s="476" t="s">
        <v>789</v>
      </c>
      <c r="F53" s="53" t="n">
        <v>452</v>
      </c>
      <c r="G53" s="50" t="s">
        <v>33</v>
      </c>
      <c r="H53" s="53" t="n">
        <v>399</v>
      </c>
      <c r="I53" s="20" t="n">
        <v>26</v>
      </c>
      <c r="J53" s="20" t="n">
        <v>151</v>
      </c>
      <c r="K53" s="20" t="n">
        <v>1</v>
      </c>
      <c r="L53" s="20" t="n">
        <v>3</v>
      </c>
      <c r="M53" s="20" t="n">
        <v>4</v>
      </c>
      <c r="N53" s="20" t="n">
        <v>0</v>
      </c>
      <c r="O53" s="20" t="n">
        <v>0</v>
      </c>
      <c r="P53" s="20" t="n">
        <v>3</v>
      </c>
      <c r="Q53" s="20" t="n">
        <v>1</v>
      </c>
      <c r="R53" s="20" t="n">
        <v>34</v>
      </c>
      <c r="U53" s="38" t="n">
        <v>2</v>
      </c>
      <c r="V53" s="38" t="n">
        <v>0</v>
      </c>
      <c r="X53" s="20" t="n">
        <v>1</v>
      </c>
      <c r="AC53" s="20" t="n">
        <v>0</v>
      </c>
      <c r="AD53" s="20" t="n">
        <v>16</v>
      </c>
      <c r="AE53" s="20" t="n">
        <f aca="false">SUM(I53:AD53)</f>
        <v>242</v>
      </c>
    </row>
    <row r="54" s="1" customFormat="true" ht="16.5" hidden="false" customHeight="false" outlineLevel="0" collapsed="false">
      <c r="A54" s="11" t="n">
        <v>53</v>
      </c>
      <c r="B54" s="12" t="n">
        <v>24</v>
      </c>
      <c r="C54" s="13" t="n">
        <v>59</v>
      </c>
      <c r="D54" s="17" t="s">
        <v>776</v>
      </c>
      <c r="E54" s="476" t="s">
        <v>789</v>
      </c>
      <c r="F54" s="53" t="n">
        <v>452</v>
      </c>
      <c r="G54" s="50" t="s">
        <v>34</v>
      </c>
      <c r="H54" s="53" t="n">
        <v>399</v>
      </c>
      <c r="I54" s="20" t="n">
        <v>40</v>
      </c>
      <c r="J54" s="20" t="n">
        <v>111</v>
      </c>
      <c r="K54" s="20" t="n">
        <v>1</v>
      </c>
      <c r="L54" s="20" t="n">
        <v>1</v>
      </c>
      <c r="M54" s="20" t="n">
        <v>2</v>
      </c>
      <c r="N54" s="20" t="n">
        <v>2</v>
      </c>
      <c r="O54" s="20" t="n">
        <v>2</v>
      </c>
      <c r="P54" s="20" t="n">
        <v>4</v>
      </c>
      <c r="Q54" s="20" t="n">
        <v>8</v>
      </c>
      <c r="R54" s="20" t="n">
        <v>35</v>
      </c>
      <c r="U54" s="38" t="n">
        <v>0</v>
      </c>
      <c r="V54" s="38" t="n">
        <v>1</v>
      </c>
      <c r="X54" s="20" t="n">
        <v>0</v>
      </c>
      <c r="AC54" s="20" t="n">
        <v>0</v>
      </c>
      <c r="AD54" s="20" t="n">
        <v>7</v>
      </c>
      <c r="AE54" s="20" t="n">
        <f aca="false">SUM(I54:AD54)</f>
        <v>214</v>
      </c>
    </row>
    <row r="55" s="1" customFormat="true" ht="17.25" hidden="false" customHeight="false" outlineLevel="0" collapsed="false">
      <c r="A55" s="11" t="n">
        <v>54</v>
      </c>
      <c r="B55" s="12" t="n">
        <v>24</v>
      </c>
      <c r="C55" s="13" t="n">
        <v>59</v>
      </c>
      <c r="D55" s="17" t="s">
        <v>776</v>
      </c>
      <c r="E55" s="476" t="s">
        <v>790</v>
      </c>
      <c r="F55" s="93" t="n">
        <v>453</v>
      </c>
      <c r="G55" s="54" t="s">
        <v>33</v>
      </c>
      <c r="H55" s="93" t="n">
        <v>193</v>
      </c>
      <c r="I55" s="20" t="n">
        <v>7</v>
      </c>
      <c r="J55" s="20" t="n">
        <v>123</v>
      </c>
      <c r="K55" s="20" t="n">
        <v>0</v>
      </c>
      <c r="L55" s="20" t="n">
        <v>1</v>
      </c>
      <c r="M55" s="20" t="n">
        <v>3</v>
      </c>
      <c r="N55" s="20" t="n">
        <v>0</v>
      </c>
      <c r="O55" s="20" t="n">
        <v>1</v>
      </c>
      <c r="P55" s="20" t="n">
        <v>0</v>
      </c>
      <c r="Q55" s="20" t="n">
        <v>1</v>
      </c>
      <c r="R55" s="20" t="n">
        <v>28</v>
      </c>
      <c r="U55" s="38" t="n">
        <v>0</v>
      </c>
      <c r="V55" s="38" t="n">
        <v>0</v>
      </c>
      <c r="X55" s="20" t="n">
        <v>0</v>
      </c>
      <c r="AC55" s="20" t="n">
        <v>0</v>
      </c>
      <c r="AD55" s="20" t="n">
        <v>7</v>
      </c>
      <c r="AE55" s="20" t="n">
        <f aca="false">SUM(I55:AD55)</f>
        <v>171</v>
      </c>
    </row>
    <row r="56" s="1" customFormat="true" ht="16.5" hidden="false" customHeight="false" outlineLevel="0" collapsed="false">
      <c r="C56" s="29" t="s">
        <v>65</v>
      </c>
      <c r="D56" s="30" t="s">
        <v>66</v>
      </c>
      <c r="E56" s="30"/>
      <c r="F56" s="30"/>
      <c r="G56" s="30"/>
      <c r="H56" s="31" t="n">
        <f aca="false">SUM(H2:H55)</f>
        <v>31839</v>
      </c>
      <c r="I56" s="31" t="n">
        <f aca="false">SUM(I2:I55)</f>
        <v>2534</v>
      </c>
      <c r="J56" s="31" t="n">
        <f aca="false">SUM(J2:J55)</f>
        <v>5671</v>
      </c>
      <c r="K56" s="31" t="n">
        <f aca="false">SUM(K2:K55)</f>
        <v>246</v>
      </c>
      <c r="L56" s="31" t="n">
        <f aca="false">SUM(L2:L55)</f>
        <v>232</v>
      </c>
      <c r="M56" s="31" t="n">
        <f aca="false">SUM(M2:M55)</f>
        <v>701</v>
      </c>
      <c r="N56" s="31" t="n">
        <f aca="false">SUM(N2:N55)</f>
        <v>121</v>
      </c>
      <c r="O56" s="31" t="n">
        <f aca="false">SUM(O2:O55)</f>
        <v>872</v>
      </c>
      <c r="P56" s="31" t="n">
        <f aca="false">SUM(P2:P55)</f>
        <v>250</v>
      </c>
      <c r="Q56" s="31" t="n">
        <f aca="false">SUM(Q2:Q55)</f>
        <v>285</v>
      </c>
      <c r="R56" s="31" t="n">
        <f aca="false">SUM(R2:R55)</f>
        <v>3743</v>
      </c>
      <c r="U56" s="31" t="n">
        <f aca="false">SUM(U2:U55)</f>
        <v>77</v>
      </c>
      <c r="V56" s="31" t="n">
        <f aca="false">SUM(V2:V55)</f>
        <v>87</v>
      </c>
      <c r="X56" s="31" t="n">
        <f aca="false">SUM(X2:X55)</f>
        <v>948</v>
      </c>
      <c r="AC56" s="31" t="n">
        <f aca="false">SUM(AC2:AC55)</f>
        <v>23</v>
      </c>
      <c r="AD56" s="31" t="n">
        <f aca="false">SUM(AD2:AD55)</f>
        <v>675</v>
      </c>
      <c r="AE56" s="31" t="n">
        <f aca="false">SUM(AE2:AE55)</f>
        <v>16465</v>
      </c>
    </row>
    <row r="57" s="1" customFormat="true" ht="16.5" hidden="false" customHeight="false" outlineLevel="0" collapsed="false">
      <c r="F57" s="3"/>
      <c r="G57" s="3"/>
      <c r="U57" s="1" t="n">
        <f aca="false">U56/2</f>
        <v>38.5</v>
      </c>
      <c r="V57" s="1" t="n">
        <f aca="false">V56/2</f>
        <v>43.5</v>
      </c>
    </row>
    <row r="58" s="1" customFormat="true" ht="16.5" hidden="false" customHeight="true" outlineLevel="0" collapsed="false">
      <c r="C58" s="29" t="s">
        <v>67</v>
      </c>
      <c r="D58" s="32" t="s">
        <v>68</v>
      </c>
      <c r="E58" s="32"/>
      <c r="F58" s="32"/>
      <c r="G58" s="32"/>
      <c r="H58" s="33" t="s">
        <v>8</v>
      </c>
      <c r="I58" s="9" t="s">
        <v>9</v>
      </c>
      <c r="J58" s="9" t="s">
        <v>10</v>
      </c>
      <c r="K58" s="9" t="s">
        <v>11</v>
      </c>
      <c r="L58" s="9" t="s">
        <v>12</v>
      </c>
      <c r="M58" s="9" t="s">
        <v>13</v>
      </c>
      <c r="N58" s="9" t="s">
        <v>14</v>
      </c>
      <c r="O58" s="9" t="s">
        <v>15</v>
      </c>
      <c r="P58" s="9" t="s">
        <v>16</v>
      </c>
      <c r="Q58" s="9" t="s">
        <v>17</v>
      </c>
      <c r="R58" s="9" t="s">
        <v>18</v>
      </c>
      <c r="S58" s="9" t="s">
        <v>19</v>
      </c>
      <c r="T58" s="9" t="s">
        <v>20</v>
      </c>
      <c r="U58" s="473" t="s">
        <v>24</v>
      </c>
      <c r="V58" s="9" t="s">
        <v>25</v>
      </c>
      <c r="W58" s="9" t="s">
        <v>26</v>
      </c>
      <c r="X58" s="9" t="s">
        <v>27</v>
      </c>
      <c r="Y58" s="9" t="s">
        <v>28</v>
      </c>
      <c r="Z58" s="471" t="s">
        <v>29</v>
      </c>
      <c r="AA58" s="471" t="s">
        <v>30</v>
      </c>
      <c r="AB58" s="471" t="s">
        <v>31</v>
      </c>
    </row>
    <row r="59" s="1" customFormat="true" ht="16.5" hidden="false" customHeight="false" outlineLevel="0" collapsed="false">
      <c r="D59" s="32"/>
      <c r="E59" s="32"/>
      <c r="F59" s="32"/>
      <c r="G59" s="32"/>
      <c r="H59" s="20" t="n">
        <f aca="false">H56</f>
        <v>31839</v>
      </c>
      <c r="I59" s="20" t="n">
        <f aca="false">I56+39</f>
        <v>2573</v>
      </c>
      <c r="J59" s="20" t="n">
        <f aca="false">J56+44</f>
        <v>5715</v>
      </c>
      <c r="K59" s="20" t="n">
        <f aca="false">K56+38</f>
        <v>284</v>
      </c>
      <c r="L59" s="20" t="n">
        <f aca="false">L56+43</f>
        <v>275</v>
      </c>
      <c r="M59" s="20" t="n">
        <f aca="false">M56</f>
        <v>701</v>
      </c>
      <c r="N59" s="20" t="n">
        <f aca="false">N56</f>
        <v>121</v>
      </c>
      <c r="O59" s="20" t="n">
        <f aca="false">O56</f>
        <v>872</v>
      </c>
      <c r="P59" s="20" t="n">
        <f aca="false">P56</f>
        <v>250</v>
      </c>
      <c r="Q59" s="20" t="n">
        <f aca="false">Q56</f>
        <v>285</v>
      </c>
      <c r="R59" s="20" t="n">
        <f aca="false">R56</f>
        <v>3743</v>
      </c>
      <c r="S59" s="20" t="n">
        <f aca="false">S56</f>
        <v>0</v>
      </c>
      <c r="T59" s="20" t="n">
        <f aca="false">T56</f>
        <v>0</v>
      </c>
      <c r="U59" s="20" t="n">
        <f aca="false">X56</f>
        <v>948</v>
      </c>
      <c r="V59" s="20" t="n">
        <f aca="false">Y56</f>
        <v>0</v>
      </c>
      <c r="W59" s="20" t="n">
        <f aca="false">Z56</f>
        <v>0</v>
      </c>
      <c r="X59" s="20" t="n">
        <f aca="false">AA56</f>
        <v>0</v>
      </c>
      <c r="Y59" s="20" t="n">
        <f aca="false">AB56</f>
        <v>0</v>
      </c>
      <c r="Z59" s="20" t="n">
        <f aca="false">AC56</f>
        <v>23</v>
      </c>
      <c r="AA59" s="20" t="n">
        <f aca="false">AD56</f>
        <v>675</v>
      </c>
      <c r="AB59" s="1" t="n">
        <f aca="false">SUM(I59:AA59)</f>
        <v>16465</v>
      </c>
    </row>
    <row r="60" s="1" customFormat="true" ht="16.5" hidden="false" customHeight="false" outlineLevel="0" collapsed="false">
      <c r="F60" s="3"/>
      <c r="G60" s="3"/>
    </row>
    <row r="61" s="1" customFormat="true" ht="37.5" hidden="false" customHeight="true" outlineLevel="0" collapsed="false">
      <c r="C61" s="29" t="s">
        <v>69</v>
      </c>
      <c r="D61" s="32" t="s">
        <v>70</v>
      </c>
      <c r="E61" s="32"/>
      <c r="F61" s="32"/>
      <c r="G61" s="32"/>
      <c r="H61" s="33" t="s">
        <v>8</v>
      </c>
      <c r="I61" s="34" t="s">
        <v>71</v>
      </c>
      <c r="J61" s="34"/>
      <c r="K61" s="34" t="s">
        <v>72</v>
      </c>
      <c r="L61" s="34"/>
      <c r="M61" s="9" t="s">
        <v>13</v>
      </c>
      <c r="N61" s="9" t="s">
        <v>14</v>
      </c>
      <c r="O61" s="9" t="s">
        <v>15</v>
      </c>
      <c r="P61" s="9" t="s">
        <v>16</v>
      </c>
      <c r="Q61" s="9" t="s">
        <v>17</v>
      </c>
      <c r="R61" s="9" t="s">
        <v>18</v>
      </c>
      <c r="S61" s="9" t="s">
        <v>19</v>
      </c>
      <c r="T61" s="9" t="s">
        <v>20</v>
      </c>
      <c r="U61" s="473" t="s">
        <v>24</v>
      </c>
      <c r="V61" s="9" t="s">
        <v>25</v>
      </c>
      <c r="W61" s="9" t="s">
        <v>26</v>
      </c>
      <c r="X61" s="9" t="s">
        <v>27</v>
      </c>
      <c r="Y61" s="9" t="s">
        <v>28</v>
      </c>
      <c r="Z61" s="471" t="s">
        <v>29</v>
      </c>
      <c r="AA61" s="471" t="s">
        <v>30</v>
      </c>
      <c r="AB61" s="471" t="s">
        <v>31</v>
      </c>
    </row>
    <row r="62" s="1" customFormat="true" ht="27" hidden="false" customHeight="true" outlineLevel="0" collapsed="false">
      <c r="D62" s="32"/>
      <c r="E62" s="32"/>
      <c r="F62" s="32"/>
      <c r="G62" s="32"/>
      <c r="H62" s="20" t="n">
        <f aca="false">H56</f>
        <v>31839</v>
      </c>
      <c r="I62" s="35" t="n">
        <f aca="false">I59+K59</f>
        <v>2857</v>
      </c>
      <c r="J62" s="35"/>
      <c r="K62" s="35" t="n">
        <f aca="false">J59+L59</f>
        <v>5990</v>
      </c>
      <c r="L62" s="35"/>
      <c r="M62" s="20" t="n">
        <f aca="false">M59</f>
        <v>701</v>
      </c>
      <c r="N62" s="20" t="n">
        <f aca="false">N59</f>
        <v>121</v>
      </c>
      <c r="O62" s="20" t="n">
        <f aca="false">O59</f>
        <v>872</v>
      </c>
      <c r="P62" s="20" t="n">
        <f aca="false">P59</f>
        <v>250</v>
      </c>
      <c r="Q62" s="20" t="n">
        <f aca="false">Q59</f>
        <v>285</v>
      </c>
      <c r="R62" s="20" t="n">
        <f aca="false">R59</f>
        <v>3743</v>
      </c>
      <c r="S62" s="20" t="s">
        <v>148</v>
      </c>
      <c r="T62" s="20" t="s">
        <v>148</v>
      </c>
      <c r="U62" s="20" t="n">
        <f aca="false">U59</f>
        <v>948</v>
      </c>
      <c r="V62" s="20" t="s">
        <v>148</v>
      </c>
      <c r="W62" s="20" t="s">
        <v>148</v>
      </c>
      <c r="X62" s="20" t="s">
        <v>148</v>
      </c>
      <c r="Y62" s="20" t="s">
        <v>148</v>
      </c>
      <c r="Z62" s="20" t="n">
        <f aca="false">Z59</f>
        <v>23</v>
      </c>
      <c r="AA62" s="20" t="n">
        <f aca="false">AA59</f>
        <v>675</v>
      </c>
      <c r="AB62" s="1" t="n">
        <f aca="false">SUM(I62:AA62)</f>
        <v>16465</v>
      </c>
    </row>
    <row r="65" customFormat="false" ht="15" hidden="false" customHeight="false" outlineLevel="0" collapsed="false">
      <c r="D65" s="0" t="s">
        <v>791</v>
      </c>
    </row>
    <row r="67" s="474" customFormat="true" ht="12.75" hidden="false" customHeight="false" outlineLevel="0" collapsed="false">
      <c r="A67" s="467" t="s">
        <v>1</v>
      </c>
      <c r="B67" s="468" t="s">
        <v>2</v>
      </c>
      <c r="C67" s="469" t="s">
        <v>3</v>
      </c>
      <c r="D67" s="467" t="s">
        <v>4</v>
      </c>
      <c r="E67" s="467" t="s">
        <v>5</v>
      </c>
      <c r="F67" s="470" t="s">
        <v>6</v>
      </c>
      <c r="G67" s="470" t="s">
        <v>7</v>
      </c>
      <c r="H67" s="470" t="s">
        <v>8</v>
      </c>
      <c r="I67" s="471" t="s">
        <v>9</v>
      </c>
      <c r="J67" s="471" t="s">
        <v>10</v>
      </c>
      <c r="K67" s="471" t="s">
        <v>11</v>
      </c>
      <c r="L67" s="471" t="s">
        <v>12</v>
      </c>
      <c r="M67" s="471" t="s">
        <v>13</v>
      </c>
      <c r="N67" s="471" t="s">
        <v>14</v>
      </c>
      <c r="O67" s="471" t="s">
        <v>15</v>
      </c>
      <c r="P67" s="471" t="s">
        <v>16</v>
      </c>
      <c r="Q67" s="471" t="s">
        <v>17</v>
      </c>
      <c r="R67" s="471" t="s">
        <v>18</v>
      </c>
      <c r="S67" s="9" t="s">
        <v>19</v>
      </c>
      <c r="T67" s="9" t="s">
        <v>20</v>
      </c>
      <c r="U67" s="472" t="s">
        <v>21</v>
      </c>
      <c r="V67" s="472" t="s">
        <v>22</v>
      </c>
      <c r="W67" s="10" t="s">
        <v>23</v>
      </c>
      <c r="X67" s="473" t="s">
        <v>24</v>
      </c>
      <c r="Y67" s="9" t="s">
        <v>25</v>
      </c>
      <c r="Z67" s="9" t="s">
        <v>26</v>
      </c>
      <c r="AA67" s="9" t="s">
        <v>27</v>
      </c>
      <c r="AB67" s="9" t="s">
        <v>28</v>
      </c>
      <c r="AC67" s="471" t="s">
        <v>29</v>
      </c>
      <c r="AD67" s="471" t="s">
        <v>30</v>
      </c>
      <c r="AE67" s="471" t="s">
        <v>31</v>
      </c>
    </row>
    <row r="68" s="1" customFormat="true" ht="16.5" hidden="false" customHeight="false" outlineLevel="0" collapsed="false">
      <c r="A68" s="11" t="n">
        <v>1</v>
      </c>
      <c r="B68" s="12" t="n">
        <v>24</v>
      </c>
      <c r="C68" s="13" t="n">
        <v>252</v>
      </c>
      <c r="D68" s="17" t="s">
        <v>792</v>
      </c>
      <c r="E68" s="17" t="s">
        <v>792</v>
      </c>
      <c r="F68" s="53" t="n">
        <v>1310</v>
      </c>
      <c r="G68" s="50" t="s">
        <v>33</v>
      </c>
      <c r="H68" s="53" t="n">
        <v>401</v>
      </c>
      <c r="I68" s="20" t="n">
        <v>124</v>
      </c>
      <c r="J68" s="20" t="n">
        <v>119</v>
      </c>
      <c r="K68" s="20" t="n">
        <v>3</v>
      </c>
      <c r="L68" s="20" t="n">
        <v>4</v>
      </c>
      <c r="M68" s="20" t="n">
        <v>1</v>
      </c>
      <c r="N68" s="20" t="n">
        <v>0</v>
      </c>
      <c r="R68" s="20" t="n">
        <v>5</v>
      </c>
      <c r="U68" s="38" t="n">
        <v>8</v>
      </c>
      <c r="V68" s="38" t="n">
        <v>5</v>
      </c>
      <c r="AC68" s="20" t="n">
        <v>0</v>
      </c>
      <c r="AD68" s="20" t="n">
        <v>15</v>
      </c>
      <c r="AE68" s="20" t="n">
        <f aca="false">SUM(I68:AD68)</f>
        <v>284</v>
      </c>
    </row>
    <row r="69" s="1" customFormat="true" ht="16.5" hidden="false" customHeight="false" outlineLevel="0" collapsed="false">
      <c r="A69" s="11" t="n">
        <v>2</v>
      </c>
      <c r="B69" s="12" t="n">
        <v>24</v>
      </c>
      <c r="C69" s="13" t="n">
        <v>252</v>
      </c>
      <c r="D69" s="17" t="s">
        <v>792</v>
      </c>
      <c r="E69" s="17" t="s">
        <v>792</v>
      </c>
      <c r="F69" s="53" t="n">
        <v>1310</v>
      </c>
      <c r="G69" s="50" t="s">
        <v>34</v>
      </c>
      <c r="H69" s="53" t="n">
        <v>400</v>
      </c>
      <c r="I69" s="20" t="n">
        <v>128</v>
      </c>
      <c r="J69" s="20" t="n">
        <v>122</v>
      </c>
      <c r="K69" s="20" t="n">
        <v>2</v>
      </c>
      <c r="L69" s="20" t="n">
        <v>0</v>
      </c>
      <c r="M69" s="20" t="n">
        <v>2</v>
      </c>
      <c r="N69" s="20" t="n">
        <v>1</v>
      </c>
      <c r="R69" s="20" t="n">
        <v>2</v>
      </c>
      <c r="U69" s="38" t="n">
        <v>7</v>
      </c>
      <c r="V69" s="38" t="n">
        <v>7</v>
      </c>
      <c r="AC69" s="20" t="n">
        <v>0</v>
      </c>
      <c r="AD69" s="20" t="n">
        <v>16</v>
      </c>
      <c r="AE69" s="20" t="n">
        <f aca="false">SUM(I69:AD69)</f>
        <v>287</v>
      </c>
    </row>
    <row r="70" s="1" customFormat="true" ht="16.5" hidden="false" customHeight="false" outlineLevel="0" collapsed="false">
      <c r="A70" s="11" t="n">
        <v>3</v>
      </c>
      <c r="B70" s="12" t="n">
        <v>24</v>
      </c>
      <c r="C70" s="13" t="n">
        <v>252</v>
      </c>
      <c r="D70" s="17" t="s">
        <v>792</v>
      </c>
      <c r="E70" s="17" t="s">
        <v>793</v>
      </c>
      <c r="F70" s="53" t="n">
        <v>1310</v>
      </c>
      <c r="G70" s="50" t="s">
        <v>62</v>
      </c>
      <c r="H70" s="53" t="n">
        <v>383</v>
      </c>
      <c r="I70" s="20" t="n">
        <v>123</v>
      </c>
      <c r="J70" s="20" t="n">
        <v>123</v>
      </c>
      <c r="K70" s="20" t="n">
        <v>12</v>
      </c>
      <c r="L70" s="20" t="n">
        <v>3</v>
      </c>
      <c r="M70" s="20" t="n">
        <v>1</v>
      </c>
      <c r="N70" s="20" t="n">
        <v>0</v>
      </c>
      <c r="R70" s="20" t="n">
        <v>4</v>
      </c>
      <c r="U70" s="38" t="n">
        <v>1</v>
      </c>
      <c r="V70" s="38" t="n">
        <v>4</v>
      </c>
      <c r="AC70" s="20" t="n">
        <v>0</v>
      </c>
      <c r="AD70" s="20" t="n">
        <v>6</v>
      </c>
      <c r="AE70" s="20" t="n">
        <f aca="false">SUM(I70:AD70)</f>
        <v>277</v>
      </c>
    </row>
    <row r="71" s="1" customFormat="true" ht="16.5" hidden="false" customHeight="false" outlineLevel="0" collapsed="false">
      <c r="A71" s="11" t="n">
        <v>4</v>
      </c>
      <c r="B71" s="12" t="n">
        <v>24</v>
      </c>
      <c r="C71" s="13" t="n">
        <v>252</v>
      </c>
      <c r="D71" s="17" t="s">
        <v>792</v>
      </c>
      <c r="E71" s="475" t="s">
        <v>794</v>
      </c>
      <c r="F71" s="53" t="n">
        <v>1311</v>
      </c>
      <c r="G71" s="50" t="s">
        <v>33</v>
      </c>
      <c r="H71" s="53" t="n">
        <v>690</v>
      </c>
      <c r="I71" s="20" t="n">
        <v>231</v>
      </c>
      <c r="J71" s="20" t="n">
        <v>177</v>
      </c>
      <c r="K71" s="20" t="n">
        <v>20</v>
      </c>
      <c r="L71" s="20" t="n">
        <v>1</v>
      </c>
      <c r="M71" s="20" t="n">
        <v>6</v>
      </c>
      <c r="N71" s="20" t="n">
        <v>3</v>
      </c>
      <c r="R71" s="20" t="n">
        <v>10</v>
      </c>
      <c r="U71" s="38" t="n">
        <v>8</v>
      </c>
      <c r="V71" s="38" t="n">
        <v>1</v>
      </c>
      <c r="AC71" s="20" t="n">
        <v>0</v>
      </c>
      <c r="AD71" s="20" t="n">
        <v>11</v>
      </c>
      <c r="AE71" s="20" t="n">
        <f aca="false">SUM(I71:AD71)</f>
        <v>468</v>
      </c>
    </row>
    <row r="72" s="1" customFormat="true" ht="16.5" hidden="false" customHeight="false" outlineLevel="0" collapsed="false">
      <c r="A72" s="11" t="n">
        <v>5</v>
      </c>
      <c r="B72" s="12" t="n">
        <v>24</v>
      </c>
      <c r="C72" s="13" t="n">
        <v>252</v>
      </c>
      <c r="D72" s="17" t="s">
        <v>792</v>
      </c>
      <c r="E72" s="475" t="s">
        <v>795</v>
      </c>
      <c r="F72" s="53" t="n">
        <v>1312</v>
      </c>
      <c r="G72" s="50" t="s">
        <v>33</v>
      </c>
      <c r="H72" s="53" t="n">
        <v>238</v>
      </c>
      <c r="I72" s="20" t="n">
        <v>75</v>
      </c>
      <c r="J72" s="20" t="n">
        <v>56</v>
      </c>
      <c r="K72" s="20" t="n">
        <v>0</v>
      </c>
      <c r="L72" s="20" t="n">
        <v>0</v>
      </c>
      <c r="M72" s="20" t="n">
        <v>2</v>
      </c>
      <c r="N72" s="20" t="n">
        <v>0</v>
      </c>
      <c r="R72" s="20" t="n">
        <v>2</v>
      </c>
      <c r="U72" s="38" t="n">
        <v>0</v>
      </c>
      <c r="V72" s="38" t="n">
        <v>0</v>
      </c>
      <c r="AC72" s="20" t="n">
        <v>0</v>
      </c>
      <c r="AD72" s="20" t="n">
        <v>8</v>
      </c>
      <c r="AE72" s="20" t="n">
        <f aca="false">SUM(I72:AD72)</f>
        <v>143</v>
      </c>
    </row>
    <row r="73" s="1" customFormat="true" ht="16.5" hidden="false" customHeight="false" outlineLevel="0" collapsed="false">
      <c r="A73" s="11" t="n">
        <v>6</v>
      </c>
      <c r="B73" s="12" t="n">
        <v>24</v>
      </c>
      <c r="C73" s="13" t="n">
        <v>252</v>
      </c>
      <c r="D73" s="17" t="s">
        <v>792</v>
      </c>
      <c r="E73" s="475" t="s">
        <v>365</v>
      </c>
      <c r="F73" s="53" t="n">
        <v>1313</v>
      </c>
      <c r="G73" s="50" t="s">
        <v>33</v>
      </c>
      <c r="H73" s="53" t="n">
        <v>305</v>
      </c>
      <c r="I73" s="20" t="n">
        <v>91</v>
      </c>
      <c r="J73" s="20" t="n">
        <v>127</v>
      </c>
      <c r="K73" s="20" t="n">
        <v>2</v>
      </c>
      <c r="L73" s="20" t="n">
        <v>1</v>
      </c>
      <c r="M73" s="20" t="n">
        <v>2</v>
      </c>
      <c r="N73" s="20" t="n">
        <v>1</v>
      </c>
      <c r="R73" s="20" t="n">
        <v>2</v>
      </c>
      <c r="U73" s="38" t="n">
        <v>3</v>
      </c>
      <c r="V73" s="38" t="n">
        <v>1</v>
      </c>
      <c r="AC73" s="20" t="n">
        <v>0</v>
      </c>
      <c r="AD73" s="20" t="n">
        <v>7</v>
      </c>
      <c r="AE73" s="20" t="n">
        <f aca="false">SUM(I73:AD73)</f>
        <v>237</v>
      </c>
    </row>
    <row r="74" s="1" customFormat="true" ht="16.5" hidden="false" customHeight="false" outlineLevel="0" collapsed="false">
      <c r="C74" s="29" t="s">
        <v>65</v>
      </c>
      <c r="D74" s="30" t="s">
        <v>66</v>
      </c>
      <c r="E74" s="30"/>
      <c r="F74" s="30"/>
      <c r="G74" s="30"/>
      <c r="H74" s="31" t="n">
        <f aca="false">SUM(H68:H73)</f>
        <v>2417</v>
      </c>
      <c r="I74" s="31" t="n">
        <f aca="false">SUM(I68:I73)</f>
        <v>772</v>
      </c>
      <c r="J74" s="31" t="n">
        <f aca="false">SUM(J68:J73)</f>
        <v>724</v>
      </c>
      <c r="K74" s="31" t="n">
        <f aca="false">SUM(K68:K73)</f>
        <v>39</v>
      </c>
      <c r="L74" s="31" t="n">
        <f aca="false">SUM(L68:L73)</f>
        <v>9</v>
      </c>
      <c r="M74" s="31" t="n">
        <f aca="false">SUM(M68:M73)</f>
        <v>14</v>
      </c>
      <c r="N74" s="31" t="n">
        <f aca="false">SUM(N68:N73)</f>
        <v>5</v>
      </c>
      <c r="O74" s="31" t="n">
        <f aca="false">SUM(O68:O73)</f>
        <v>0</v>
      </c>
      <c r="P74" s="31" t="n">
        <f aca="false">SUM(P68:P73)</f>
        <v>0</v>
      </c>
      <c r="Q74" s="31" t="n">
        <f aca="false">SUM(Q68:Q73)</f>
        <v>0</v>
      </c>
      <c r="R74" s="31" t="n">
        <f aca="false">SUM(R68:R73)</f>
        <v>25</v>
      </c>
      <c r="S74" s="31" t="n">
        <f aca="false">SUM(S68:S73)</f>
        <v>0</v>
      </c>
      <c r="T74" s="31" t="n">
        <f aca="false">SUM(T68:T73)</f>
        <v>0</v>
      </c>
      <c r="U74" s="31" t="n">
        <f aca="false">SUM(U68:U73)</f>
        <v>27</v>
      </c>
      <c r="V74" s="31" t="n">
        <f aca="false">SUM(V68:V73)</f>
        <v>18</v>
      </c>
      <c r="W74" s="31" t="n">
        <f aca="false">SUM(W68:W73)</f>
        <v>0</v>
      </c>
      <c r="X74" s="31" t="n">
        <f aca="false">SUM(X68:X73)</f>
        <v>0</v>
      </c>
      <c r="Y74" s="31" t="n">
        <f aca="false">SUM(Y68:Y73)</f>
        <v>0</v>
      </c>
      <c r="Z74" s="31" t="n">
        <f aca="false">SUM(Z68:Z73)</f>
        <v>0</v>
      </c>
      <c r="AA74" s="31" t="n">
        <f aca="false">SUM(AA68:AA73)</f>
        <v>0</v>
      </c>
      <c r="AB74" s="31" t="n">
        <f aca="false">SUM(AB68:AB73)</f>
        <v>0</v>
      </c>
      <c r="AC74" s="31" t="n">
        <f aca="false">SUM(AC68:AC73)</f>
        <v>0</v>
      </c>
      <c r="AD74" s="31" t="n">
        <f aca="false">SUM(AD68:AD73)</f>
        <v>63</v>
      </c>
      <c r="AE74" s="31" t="n">
        <f aca="false">SUM(AE68:AE73)</f>
        <v>1696</v>
      </c>
    </row>
    <row r="75" s="1" customFormat="true" ht="16.5" hidden="false" customHeight="false" outlineLevel="0" collapsed="false">
      <c r="F75" s="3"/>
      <c r="G75" s="3"/>
      <c r="U75" s="1" t="n">
        <f aca="false">U74/2</f>
        <v>13.5</v>
      </c>
      <c r="V75" s="1" t="n">
        <f aca="false">V74/2</f>
        <v>9</v>
      </c>
    </row>
    <row r="76" s="1" customFormat="true" ht="16.5" hidden="false" customHeight="true" outlineLevel="0" collapsed="false">
      <c r="C76" s="29" t="s">
        <v>67</v>
      </c>
      <c r="D76" s="32" t="s">
        <v>68</v>
      </c>
      <c r="E76" s="32"/>
      <c r="F76" s="32"/>
      <c r="G76" s="32"/>
      <c r="H76" s="33" t="s">
        <v>8</v>
      </c>
      <c r="I76" s="9" t="s">
        <v>9</v>
      </c>
      <c r="J76" s="9" t="s">
        <v>10</v>
      </c>
      <c r="K76" s="9" t="s">
        <v>11</v>
      </c>
      <c r="L76" s="9" t="s">
        <v>12</v>
      </c>
      <c r="M76" s="9" t="s">
        <v>13</v>
      </c>
      <c r="N76" s="9" t="s">
        <v>14</v>
      </c>
      <c r="O76" s="471" t="s">
        <v>15</v>
      </c>
      <c r="P76" s="471" t="s">
        <v>16</v>
      </c>
      <c r="Q76" s="471" t="s">
        <v>17</v>
      </c>
      <c r="R76" s="9" t="s">
        <v>18</v>
      </c>
      <c r="S76" s="9" t="s">
        <v>19</v>
      </c>
      <c r="T76" s="9" t="s">
        <v>20</v>
      </c>
      <c r="U76" s="473" t="s">
        <v>24</v>
      </c>
      <c r="V76" s="9" t="s">
        <v>25</v>
      </c>
      <c r="W76" s="9" t="s">
        <v>26</v>
      </c>
      <c r="X76" s="9" t="s">
        <v>27</v>
      </c>
      <c r="Y76" s="9" t="s">
        <v>28</v>
      </c>
      <c r="Z76" s="471" t="s">
        <v>29</v>
      </c>
      <c r="AA76" s="471" t="s">
        <v>30</v>
      </c>
      <c r="AB76" s="471" t="s">
        <v>31</v>
      </c>
    </row>
    <row r="77" s="1" customFormat="true" ht="16.5" hidden="false" customHeight="false" outlineLevel="0" collapsed="false">
      <c r="D77" s="32"/>
      <c r="E77" s="32"/>
      <c r="F77" s="32"/>
      <c r="G77" s="32"/>
      <c r="H77" s="20" t="n">
        <f aca="false">H74</f>
        <v>2417</v>
      </c>
      <c r="I77" s="20" t="n">
        <f aca="false">I74+14</f>
        <v>786</v>
      </c>
      <c r="J77" s="20" t="n">
        <f aca="false">J74+9</f>
        <v>733</v>
      </c>
      <c r="K77" s="20" t="n">
        <f aca="false">K74+13</f>
        <v>52</v>
      </c>
      <c r="L77" s="20" t="n">
        <f aca="false">L74+9</f>
        <v>18</v>
      </c>
      <c r="M77" s="20" t="n">
        <f aca="false">M74</f>
        <v>14</v>
      </c>
      <c r="N77" s="20" t="n">
        <f aca="false">N74</f>
        <v>5</v>
      </c>
      <c r="R77" s="20" t="n">
        <f aca="false">R74</f>
        <v>25</v>
      </c>
      <c r="Z77" s="1" t="n">
        <v>0</v>
      </c>
      <c r="AA77" s="1" t="n">
        <v>63</v>
      </c>
      <c r="AB77" s="1" t="n">
        <f aca="false">SUM(I77:AA77)</f>
        <v>1696</v>
      </c>
    </row>
    <row r="78" s="1" customFormat="true" ht="16.5" hidden="false" customHeight="false" outlineLevel="0" collapsed="false">
      <c r="F78" s="3"/>
      <c r="G78" s="3"/>
    </row>
    <row r="79" s="1" customFormat="true" ht="37.5" hidden="false" customHeight="true" outlineLevel="0" collapsed="false">
      <c r="C79" s="29" t="s">
        <v>69</v>
      </c>
      <c r="D79" s="32" t="s">
        <v>70</v>
      </c>
      <c r="E79" s="32"/>
      <c r="F79" s="32"/>
      <c r="G79" s="32"/>
      <c r="H79" s="33" t="s">
        <v>8</v>
      </c>
      <c r="I79" s="34" t="s">
        <v>71</v>
      </c>
      <c r="J79" s="34"/>
      <c r="K79" s="34" t="s">
        <v>72</v>
      </c>
      <c r="L79" s="34"/>
      <c r="M79" s="9" t="s">
        <v>13</v>
      </c>
      <c r="N79" s="9" t="s">
        <v>14</v>
      </c>
      <c r="O79" s="471" t="s">
        <v>15</v>
      </c>
      <c r="P79" s="471" t="s">
        <v>16</v>
      </c>
      <c r="Q79" s="471" t="s">
        <v>17</v>
      </c>
      <c r="R79" s="9" t="s">
        <v>18</v>
      </c>
      <c r="S79" s="9" t="s">
        <v>19</v>
      </c>
      <c r="T79" s="9" t="s">
        <v>20</v>
      </c>
      <c r="U79" s="473" t="s">
        <v>24</v>
      </c>
      <c r="V79" s="9" t="s">
        <v>25</v>
      </c>
      <c r="W79" s="9" t="s">
        <v>26</v>
      </c>
      <c r="X79" s="9" t="s">
        <v>27</v>
      </c>
      <c r="Y79" s="9" t="s">
        <v>28</v>
      </c>
      <c r="Z79" s="471" t="s">
        <v>29</v>
      </c>
      <c r="AA79" s="471" t="s">
        <v>30</v>
      </c>
      <c r="AB79" s="471" t="s">
        <v>31</v>
      </c>
    </row>
    <row r="80" s="1" customFormat="true" ht="27" hidden="false" customHeight="true" outlineLevel="0" collapsed="false">
      <c r="D80" s="32"/>
      <c r="E80" s="32"/>
      <c r="F80" s="32"/>
      <c r="G80" s="32"/>
      <c r="H80" s="20" t="n">
        <f aca="false">H74</f>
        <v>2417</v>
      </c>
      <c r="I80" s="35" t="n">
        <f aca="false">I77+K77</f>
        <v>838</v>
      </c>
      <c r="J80" s="35"/>
      <c r="K80" s="35" t="n">
        <f aca="false">J77+L77</f>
        <v>751</v>
      </c>
      <c r="L80" s="35"/>
      <c r="M80" s="20" t="n">
        <f aca="false">M77</f>
        <v>14</v>
      </c>
      <c r="N80" s="20" t="n">
        <f aca="false">N77</f>
        <v>5</v>
      </c>
      <c r="O80" s="1" t="s">
        <v>148</v>
      </c>
      <c r="P80" s="1" t="s">
        <v>148</v>
      </c>
      <c r="Q80" s="1" t="s">
        <v>148</v>
      </c>
      <c r="R80" s="20" t="n">
        <f aca="false">R77</f>
        <v>25</v>
      </c>
      <c r="S80" s="1" t="s">
        <v>148</v>
      </c>
      <c r="T80" s="1" t="s">
        <v>148</v>
      </c>
      <c r="U80" s="1" t="s">
        <v>148</v>
      </c>
      <c r="V80" s="1" t="s">
        <v>148</v>
      </c>
      <c r="W80" s="1" t="s">
        <v>148</v>
      </c>
      <c r="X80" s="1" t="s">
        <v>148</v>
      </c>
      <c r="Y80" s="1" t="s">
        <v>148</v>
      </c>
      <c r="Z80" s="1" t="n">
        <v>0</v>
      </c>
      <c r="AA80" s="1" t="n">
        <v>63</v>
      </c>
      <c r="AB80" s="1" t="n">
        <f aca="false">SUM(I80:AA80)</f>
        <v>1696</v>
      </c>
    </row>
    <row r="81" s="1" customFormat="true" ht="16.5" hidden="false" customHeight="false" outlineLevel="0" collapsed="false"/>
  </sheetData>
  <mergeCells count="14">
    <mergeCell ref="D56:E56"/>
    <mergeCell ref="D58:G59"/>
    <mergeCell ref="D61:G62"/>
    <mergeCell ref="I61:J61"/>
    <mergeCell ref="K61:L61"/>
    <mergeCell ref="I62:J62"/>
    <mergeCell ref="K62:L62"/>
    <mergeCell ref="D74:E74"/>
    <mergeCell ref="D76:G77"/>
    <mergeCell ref="D79:G80"/>
    <mergeCell ref="I79:J79"/>
    <mergeCell ref="K79:L79"/>
    <mergeCell ref="I80:J80"/>
    <mergeCell ref="K80:L8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2" activePane="bottomLeft" state="frozen"/>
      <selection pane="topLeft" activeCell="A1" activeCellId="0" sqref="A1"/>
      <selection pane="bottomLeft" activeCell="N153" activeCellId="0" sqref="N153"/>
    </sheetView>
  </sheetViews>
  <sheetFormatPr defaultColWidth="11.43359375" defaultRowHeight="16.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43"/>
    <col collapsed="false" customWidth="true" hidden="false" outlineLevel="0" max="3" min="3" style="1" width="3.99"/>
    <col collapsed="false" customWidth="true" hidden="false" outlineLevel="0" max="4" min="4" style="1" width="23.15"/>
    <col collapsed="false" customWidth="true" hidden="false" outlineLevel="0" max="5" min="5" style="1" width="9.29"/>
    <col collapsed="false" customWidth="true" hidden="false" outlineLevel="0" max="6" min="6" style="1" width="7.15"/>
    <col collapsed="false" customWidth="true" hidden="false" outlineLevel="0" max="7" min="7" style="2" width="22.28"/>
    <col collapsed="false" customWidth="true" hidden="false" outlineLevel="0" max="8" min="8" style="1" width="10"/>
    <col collapsed="false" customWidth="true" hidden="false" outlineLevel="0" max="9" min="9" style="1" width="7.57"/>
    <col collapsed="false" customWidth="true" hidden="false" outlineLevel="0" max="10" min="10" style="1" width="7.42"/>
    <col collapsed="false" customWidth="true" hidden="false" outlineLevel="0" max="11" min="11" style="1" width="5.43"/>
    <col collapsed="false" customWidth="true" hidden="false" outlineLevel="0" max="12" min="12" style="1" width="5.28"/>
    <col collapsed="false" customWidth="true" hidden="false" outlineLevel="0" max="13" min="13" style="1" width="5.01"/>
    <col collapsed="false" customWidth="true" hidden="false" outlineLevel="0" max="14" min="14" style="1" width="5.43"/>
    <col collapsed="false" customWidth="true" hidden="false" outlineLevel="0" max="15" min="15" style="1" width="4.14"/>
    <col collapsed="false" customWidth="true" hidden="false" outlineLevel="0" max="16" min="16" style="1" width="5.43"/>
    <col collapsed="false" customWidth="true" hidden="false" outlineLevel="0" max="17" min="17" style="1" width="4.29"/>
    <col collapsed="false" customWidth="true" hidden="false" outlineLevel="0" max="18" min="18" style="1" width="7.71"/>
    <col collapsed="false" customWidth="true" hidden="false" outlineLevel="0" max="19" min="19" style="1" width="4.14"/>
    <col collapsed="false" customWidth="true" hidden="false" outlineLevel="0" max="20" min="20" style="1" width="5.43"/>
    <col collapsed="false" customWidth="true" hidden="false" outlineLevel="0" max="21" min="21" style="1" width="7.42"/>
    <col collapsed="false" customWidth="true" hidden="false" outlineLevel="0" max="22" min="22" style="1" width="7.86"/>
    <col collapsed="false" customWidth="true" hidden="false" outlineLevel="0" max="23" min="23" style="1" width="8"/>
    <col collapsed="false" customWidth="true" hidden="false" outlineLevel="0" max="26" min="24" style="1" width="5.57"/>
    <col collapsed="false" customWidth="true" hidden="false" outlineLevel="0" max="27" min="27" style="1" width="6.57"/>
    <col collapsed="false" customWidth="true" hidden="false" outlineLevel="0" max="28" min="28" style="1" width="9.71"/>
    <col collapsed="false" customWidth="true" hidden="false" outlineLevel="0" max="29" min="29" style="1" width="3.99"/>
    <col collapsed="false" customWidth="true" hidden="false" outlineLevel="0" max="30" min="30" style="1" width="6.01"/>
    <col collapsed="false" customWidth="true" hidden="false" outlineLevel="0" max="31" min="31" style="1" width="8.57"/>
    <col collapsed="false" customWidth="false" hidden="false" outlineLevel="0" max="1024" min="32" style="1" width="11.42"/>
  </cols>
  <sheetData>
    <row r="1" s="474" customFormat="true" ht="18.75" hidden="false" customHeight="true" outlineLevel="0" collapsed="false">
      <c r="A1" s="467" t="s">
        <v>1</v>
      </c>
      <c r="B1" s="468" t="s">
        <v>2</v>
      </c>
      <c r="C1" s="469" t="s">
        <v>3</v>
      </c>
      <c r="D1" s="467" t="s">
        <v>4</v>
      </c>
      <c r="E1" s="467" t="s">
        <v>5</v>
      </c>
      <c r="F1" s="470" t="s">
        <v>6</v>
      </c>
      <c r="G1" s="470" t="s">
        <v>7</v>
      </c>
      <c r="H1" s="470" t="s">
        <v>8</v>
      </c>
      <c r="I1" s="471" t="s">
        <v>9</v>
      </c>
      <c r="J1" s="471" t="s">
        <v>10</v>
      </c>
      <c r="K1" s="471" t="s">
        <v>11</v>
      </c>
      <c r="L1" s="471" t="s">
        <v>12</v>
      </c>
      <c r="M1" s="471" t="s">
        <v>13</v>
      </c>
      <c r="N1" s="471" t="s">
        <v>14</v>
      </c>
      <c r="O1" s="471" t="s">
        <v>15</v>
      </c>
      <c r="P1" s="471" t="s">
        <v>16</v>
      </c>
      <c r="Q1" s="471" t="s">
        <v>17</v>
      </c>
      <c r="R1" s="471" t="s">
        <v>18</v>
      </c>
      <c r="S1" s="9" t="s">
        <v>19</v>
      </c>
      <c r="T1" s="9" t="s">
        <v>20</v>
      </c>
      <c r="U1" s="472" t="s">
        <v>21</v>
      </c>
      <c r="V1" s="472" t="s">
        <v>22</v>
      </c>
      <c r="W1" s="10" t="s">
        <v>23</v>
      </c>
      <c r="X1" s="473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471" t="s">
        <v>29</v>
      </c>
      <c r="AD1" s="471" t="s">
        <v>30</v>
      </c>
      <c r="AE1" s="471" t="s">
        <v>31</v>
      </c>
    </row>
    <row r="2" customFormat="false" ht="16.5" hidden="false" customHeight="false" outlineLevel="0" collapsed="false">
      <c r="A2" s="11" t="n">
        <v>1</v>
      </c>
      <c r="B2" s="12" t="n">
        <v>25</v>
      </c>
      <c r="C2" s="13" t="n">
        <v>322</v>
      </c>
      <c r="D2" s="17" t="s">
        <v>796</v>
      </c>
      <c r="E2" s="17" t="s">
        <v>796</v>
      </c>
      <c r="F2" s="37" t="n">
        <v>1516</v>
      </c>
      <c r="G2" s="15" t="s">
        <v>33</v>
      </c>
      <c r="H2" s="37" t="n">
        <v>617</v>
      </c>
      <c r="I2" s="32" t="n">
        <v>4</v>
      </c>
      <c r="J2" s="32" t="n">
        <v>46</v>
      </c>
      <c r="K2" s="32" t="n">
        <v>30</v>
      </c>
      <c r="L2" s="32" t="n">
        <v>1</v>
      </c>
      <c r="M2" s="32" t="n">
        <v>160</v>
      </c>
      <c r="N2" s="32" t="n">
        <v>59</v>
      </c>
      <c r="O2" s="32" t="n">
        <v>7</v>
      </c>
      <c r="P2" s="32" t="n">
        <v>10</v>
      </c>
      <c r="Q2" s="32" t="n">
        <v>14</v>
      </c>
      <c r="R2" s="32" t="n">
        <v>36</v>
      </c>
      <c r="S2" s="32" t="n">
        <v>0</v>
      </c>
      <c r="T2" s="32" t="n">
        <v>3</v>
      </c>
      <c r="U2" s="32" t="n">
        <v>6</v>
      </c>
      <c r="V2" s="32" t="n">
        <v>2</v>
      </c>
      <c r="W2" s="20"/>
      <c r="X2" s="20"/>
      <c r="Y2" s="20"/>
      <c r="Z2" s="20"/>
      <c r="AA2" s="20"/>
      <c r="AB2" s="20"/>
      <c r="AC2" s="32" t="n">
        <v>0</v>
      </c>
      <c r="AD2" s="32" t="n">
        <v>18</v>
      </c>
      <c r="AE2" s="20" t="n">
        <f aca="false">SUM(I2:AD2)</f>
        <v>396</v>
      </c>
    </row>
    <row r="3" customFormat="false" ht="16.5" hidden="false" customHeight="false" outlineLevel="0" collapsed="false">
      <c r="A3" s="11" t="n">
        <v>2</v>
      </c>
      <c r="B3" s="12" t="n">
        <v>25</v>
      </c>
      <c r="C3" s="13" t="n">
        <v>322</v>
      </c>
      <c r="D3" s="17" t="s">
        <v>796</v>
      </c>
      <c r="E3" s="17" t="s">
        <v>796</v>
      </c>
      <c r="F3" s="37" t="n">
        <v>1516</v>
      </c>
      <c r="G3" s="15" t="s">
        <v>34</v>
      </c>
      <c r="H3" s="37" t="n">
        <v>617</v>
      </c>
      <c r="I3" s="32" t="n">
        <v>3</v>
      </c>
      <c r="J3" s="32" t="n">
        <v>29</v>
      </c>
      <c r="K3" s="32" t="n">
        <v>44</v>
      </c>
      <c r="L3" s="32" t="n">
        <v>0</v>
      </c>
      <c r="M3" s="32" t="n">
        <v>171</v>
      </c>
      <c r="N3" s="32" t="n">
        <v>43</v>
      </c>
      <c r="O3" s="32" t="n">
        <v>5</v>
      </c>
      <c r="P3" s="32" t="n">
        <v>11</v>
      </c>
      <c r="Q3" s="32" t="n">
        <v>20</v>
      </c>
      <c r="R3" s="32" t="n">
        <v>28</v>
      </c>
      <c r="S3" s="32" t="n">
        <v>0</v>
      </c>
      <c r="T3" s="32" t="n">
        <v>1</v>
      </c>
      <c r="U3" s="32" t="n">
        <v>7</v>
      </c>
      <c r="V3" s="32" t="n">
        <v>1</v>
      </c>
      <c r="W3" s="20"/>
      <c r="X3" s="20"/>
      <c r="Y3" s="20"/>
      <c r="Z3" s="20"/>
      <c r="AA3" s="20"/>
      <c r="AB3" s="20"/>
      <c r="AC3" s="32" t="n">
        <v>0</v>
      </c>
      <c r="AD3" s="32" t="n">
        <v>13</v>
      </c>
      <c r="AE3" s="20" t="n">
        <f aca="false">SUM(I3:AD3)</f>
        <v>376</v>
      </c>
    </row>
    <row r="4" customFormat="false" ht="16.5" hidden="false" customHeight="false" outlineLevel="0" collapsed="false">
      <c r="A4" s="11" t="n">
        <v>3</v>
      </c>
      <c r="B4" s="12" t="n">
        <v>25</v>
      </c>
      <c r="C4" s="13" t="n">
        <v>322</v>
      </c>
      <c r="D4" s="17" t="s">
        <v>796</v>
      </c>
      <c r="E4" s="17" t="s">
        <v>796</v>
      </c>
      <c r="F4" s="37" t="n">
        <v>1516</v>
      </c>
      <c r="G4" s="15" t="s">
        <v>35</v>
      </c>
      <c r="H4" s="37" t="n">
        <v>617</v>
      </c>
      <c r="I4" s="32" t="n">
        <v>6</v>
      </c>
      <c r="J4" s="32" t="n">
        <v>40</v>
      </c>
      <c r="K4" s="32" t="n">
        <v>36</v>
      </c>
      <c r="L4" s="32" t="n">
        <v>2</v>
      </c>
      <c r="M4" s="32" t="n">
        <v>165</v>
      </c>
      <c r="N4" s="32" t="n">
        <v>64</v>
      </c>
      <c r="O4" s="32" t="n">
        <v>4</v>
      </c>
      <c r="P4" s="32" t="n">
        <v>11</v>
      </c>
      <c r="Q4" s="32" t="n">
        <v>18</v>
      </c>
      <c r="R4" s="32" t="n">
        <v>34</v>
      </c>
      <c r="S4" s="32" t="n">
        <v>0</v>
      </c>
      <c r="T4" s="32" t="n">
        <v>0</v>
      </c>
      <c r="U4" s="32" t="n">
        <v>3</v>
      </c>
      <c r="V4" s="32" t="n">
        <v>1</v>
      </c>
      <c r="W4" s="20"/>
      <c r="X4" s="20"/>
      <c r="Y4" s="20"/>
      <c r="Z4" s="20"/>
      <c r="AA4" s="20"/>
      <c r="AB4" s="20"/>
      <c r="AC4" s="32" t="n">
        <v>0</v>
      </c>
      <c r="AD4" s="32" t="n">
        <v>13</v>
      </c>
      <c r="AE4" s="20" t="n">
        <f aca="false">SUM(I4:AD4)</f>
        <v>397</v>
      </c>
    </row>
    <row r="5" customFormat="false" ht="16.5" hidden="false" customHeight="false" outlineLevel="0" collapsed="false">
      <c r="A5" s="11" t="n">
        <v>4</v>
      </c>
      <c r="B5" s="12" t="n">
        <v>25</v>
      </c>
      <c r="C5" s="13" t="n">
        <v>322</v>
      </c>
      <c r="D5" s="17" t="s">
        <v>796</v>
      </c>
      <c r="E5" s="17" t="s">
        <v>796</v>
      </c>
      <c r="F5" s="37" t="n">
        <v>1517</v>
      </c>
      <c r="G5" s="15" t="s">
        <v>33</v>
      </c>
      <c r="H5" s="37" t="n">
        <v>687</v>
      </c>
      <c r="I5" s="32" t="n">
        <v>5</v>
      </c>
      <c r="J5" s="32" t="n">
        <v>27</v>
      </c>
      <c r="K5" s="32" t="n">
        <v>85</v>
      </c>
      <c r="L5" s="32" t="n">
        <v>1</v>
      </c>
      <c r="M5" s="32" t="n">
        <v>220</v>
      </c>
      <c r="N5" s="32" t="n">
        <v>35</v>
      </c>
      <c r="O5" s="32" t="n">
        <v>4</v>
      </c>
      <c r="P5" s="32" t="n">
        <v>5</v>
      </c>
      <c r="Q5" s="32" t="n">
        <v>13</v>
      </c>
      <c r="R5" s="32" t="n">
        <v>36</v>
      </c>
      <c r="S5" s="32" t="n">
        <v>0</v>
      </c>
      <c r="T5" s="32" t="n">
        <v>2</v>
      </c>
      <c r="U5" s="32" t="n">
        <v>2</v>
      </c>
      <c r="V5" s="32" t="n">
        <v>1</v>
      </c>
      <c r="W5" s="20"/>
      <c r="X5" s="20"/>
      <c r="Y5" s="20"/>
      <c r="Z5" s="20"/>
      <c r="AA5" s="20"/>
      <c r="AB5" s="20"/>
      <c r="AC5" s="32" t="n">
        <v>0</v>
      </c>
      <c r="AD5" s="32" t="n">
        <v>9</v>
      </c>
      <c r="AE5" s="20" t="n">
        <f aca="false">SUM(I5:AD5)</f>
        <v>445</v>
      </c>
    </row>
    <row r="6" customFormat="false" ht="16.5" hidden="false" customHeight="false" outlineLevel="0" collapsed="false">
      <c r="A6" s="11" t="n">
        <v>5</v>
      </c>
      <c r="B6" s="12" t="n">
        <v>25</v>
      </c>
      <c r="C6" s="13" t="n">
        <v>322</v>
      </c>
      <c r="D6" s="17" t="s">
        <v>796</v>
      </c>
      <c r="E6" s="17" t="s">
        <v>796</v>
      </c>
      <c r="F6" s="37" t="n">
        <v>1517</v>
      </c>
      <c r="G6" s="15" t="s">
        <v>34</v>
      </c>
      <c r="H6" s="37" t="n">
        <v>687</v>
      </c>
      <c r="I6" s="32" t="n">
        <v>4</v>
      </c>
      <c r="J6" s="32" t="n">
        <v>36</v>
      </c>
      <c r="K6" s="32" t="n">
        <v>50</v>
      </c>
      <c r="L6" s="32" t="n">
        <v>2</v>
      </c>
      <c r="M6" s="32" t="n">
        <v>221</v>
      </c>
      <c r="N6" s="32" t="n">
        <v>31</v>
      </c>
      <c r="O6" s="32" t="n">
        <v>6</v>
      </c>
      <c r="P6" s="32" t="n">
        <v>5</v>
      </c>
      <c r="Q6" s="32" t="n">
        <v>18</v>
      </c>
      <c r="R6" s="32" t="n">
        <v>26</v>
      </c>
      <c r="S6" s="32" t="n">
        <v>0</v>
      </c>
      <c r="T6" s="32" t="n">
        <v>3</v>
      </c>
      <c r="U6" s="32" t="n">
        <v>2</v>
      </c>
      <c r="V6" s="32" t="n">
        <v>0</v>
      </c>
      <c r="W6" s="20"/>
      <c r="X6" s="20"/>
      <c r="Y6" s="20"/>
      <c r="Z6" s="20"/>
      <c r="AA6" s="20"/>
      <c r="AB6" s="20"/>
      <c r="AC6" s="32" t="n">
        <v>0</v>
      </c>
      <c r="AD6" s="32" t="n">
        <v>13</v>
      </c>
      <c r="AE6" s="20" t="n">
        <f aca="false">SUM(I6:AD6)</f>
        <v>417</v>
      </c>
    </row>
    <row r="7" customFormat="false" ht="16.5" hidden="false" customHeight="false" outlineLevel="0" collapsed="false">
      <c r="A7" s="11" t="n">
        <v>6</v>
      </c>
      <c r="B7" s="12" t="n">
        <v>25</v>
      </c>
      <c r="C7" s="13" t="n">
        <v>322</v>
      </c>
      <c r="D7" s="17" t="s">
        <v>796</v>
      </c>
      <c r="E7" s="17" t="s">
        <v>796</v>
      </c>
      <c r="F7" s="37" t="n">
        <v>1518</v>
      </c>
      <c r="G7" s="15" t="s">
        <v>33</v>
      </c>
      <c r="H7" s="37" t="n">
        <v>688</v>
      </c>
      <c r="I7" s="32" t="n">
        <v>2</v>
      </c>
      <c r="J7" s="32" t="n">
        <v>39</v>
      </c>
      <c r="K7" s="32" t="n">
        <v>69</v>
      </c>
      <c r="L7" s="32" t="n">
        <v>0</v>
      </c>
      <c r="M7" s="32" t="n">
        <v>231</v>
      </c>
      <c r="N7" s="32" t="n">
        <v>42</v>
      </c>
      <c r="O7" s="32" t="n">
        <v>1</v>
      </c>
      <c r="P7" s="32" t="n">
        <v>6</v>
      </c>
      <c r="Q7" s="32" t="n">
        <v>25</v>
      </c>
      <c r="R7" s="32" t="n">
        <v>25</v>
      </c>
      <c r="S7" s="32" t="n">
        <v>0</v>
      </c>
      <c r="T7" s="32" t="n">
        <v>0</v>
      </c>
      <c r="U7" s="32" t="n">
        <v>0</v>
      </c>
      <c r="V7" s="32" t="n">
        <v>3</v>
      </c>
      <c r="W7" s="20"/>
      <c r="X7" s="20"/>
      <c r="Y7" s="20"/>
      <c r="Z7" s="20"/>
      <c r="AA7" s="20"/>
      <c r="AB7" s="20"/>
      <c r="AC7" s="32" t="n">
        <v>0</v>
      </c>
      <c r="AD7" s="32" t="n">
        <v>13</v>
      </c>
      <c r="AE7" s="20" t="n">
        <f aca="false">SUM(I7:AD7)</f>
        <v>456</v>
      </c>
    </row>
    <row r="8" customFormat="false" ht="16.5" hidden="false" customHeight="false" outlineLevel="0" collapsed="false">
      <c r="A8" s="11" t="n">
        <v>7</v>
      </c>
      <c r="B8" s="12" t="n">
        <v>25</v>
      </c>
      <c r="C8" s="13" t="n">
        <v>322</v>
      </c>
      <c r="D8" s="17" t="s">
        <v>796</v>
      </c>
      <c r="E8" s="17" t="s">
        <v>796</v>
      </c>
      <c r="F8" s="37" t="n">
        <v>1518</v>
      </c>
      <c r="G8" s="15" t="s">
        <v>34</v>
      </c>
      <c r="H8" s="37" t="n">
        <v>688</v>
      </c>
      <c r="I8" s="32" t="n">
        <v>1</v>
      </c>
      <c r="J8" s="32" t="n">
        <v>38</v>
      </c>
      <c r="K8" s="32" t="n">
        <v>62</v>
      </c>
      <c r="L8" s="32" t="n">
        <v>2</v>
      </c>
      <c r="M8" s="32" t="n">
        <v>224</v>
      </c>
      <c r="N8" s="32" t="n">
        <v>31</v>
      </c>
      <c r="O8" s="32" t="n">
        <v>1</v>
      </c>
      <c r="P8" s="32" t="n">
        <v>11</v>
      </c>
      <c r="Q8" s="32" t="n">
        <v>20</v>
      </c>
      <c r="R8" s="32" t="n">
        <v>33</v>
      </c>
      <c r="S8" s="32" t="n">
        <v>0</v>
      </c>
      <c r="T8" s="32" t="n">
        <v>3</v>
      </c>
      <c r="U8" s="32" t="n">
        <v>3</v>
      </c>
      <c r="V8" s="32" t="n">
        <v>2</v>
      </c>
      <c r="W8" s="20"/>
      <c r="X8" s="20"/>
      <c r="Y8" s="20"/>
      <c r="Z8" s="20"/>
      <c r="AA8" s="20"/>
      <c r="AB8" s="20"/>
      <c r="AC8" s="32" t="n">
        <v>0</v>
      </c>
      <c r="AD8" s="32" t="n">
        <v>12</v>
      </c>
      <c r="AE8" s="20" t="n">
        <f aca="false">SUM(I8:AD8)</f>
        <v>443</v>
      </c>
    </row>
    <row r="9" customFormat="false" ht="16.5" hidden="false" customHeight="false" outlineLevel="0" collapsed="false">
      <c r="A9" s="11" t="n">
        <v>8</v>
      </c>
      <c r="B9" s="12" t="n">
        <v>25</v>
      </c>
      <c r="C9" s="13" t="n">
        <v>322</v>
      </c>
      <c r="D9" s="17" t="s">
        <v>796</v>
      </c>
      <c r="E9" s="17" t="s">
        <v>796</v>
      </c>
      <c r="F9" s="37" t="n">
        <v>1518</v>
      </c>
      <c r="G9" s="15" t="s">
        <v>35</v>
      </c>
      <c r="H9" s="37" t="n">
        <v>687</v>
      </c>
      <c r="I9" s="32" t="n">
        <v>0</v>
      </c>
      <c r="J9" s="32" t="n">
        <v>48</v>
      </c>
      <c r="K9" s="32" t="n">
        <v>66</v>
      </c>
      <c r="L9" s="32" t="n">
        <v>1</v>
      </c>
      <c r="M9" s="32" t="n">
        <v>215</v>
      </c>
      <c r="N9" s="32" t="n">
        <v>24</v>
      </c>
      <c r="O9" s="32" t="n">
        <v>1</v>
      </c>
      <c r="P9" s="32" t="n">
        <v>10</v>
      </c>
      <c r="Q9" s="32" t="n">
        <v>13</v>
      </c>
      <c r="R9" s="32" t="n">
        <v>38</v>
      </c>
      <c r="S9" s="32" t="n">
        <v>0</v>
      </c>
      <c r="T9" s="32" t="n">
        <v>1</v>
      </c>
      <c r="U9" s="32" t="n">
        <v>4</v>
      </c>
      <c r="V9" s="32" t="n">
        <v>0</v>
      </c>
      <c r="W9" s="20"/>
      <c r="X9" s="20"/>
      <c r="Y9" s="20"/>
      <c r="Z9" s="20"/>
      <c r="AA9" s="20"/>
      <c r="AB9" s="20"/>
      <c r="AC9" s="32" t="n">
        <v>0</v>
      </c>
      <c r="AD9" s="32" t="n">
        <v>10</v>
      </c>
      <c r="AE9" s="20" t="n">
        <f aca="false">SUM(I9:AD9)</f>
        <v>431</v>
      </c>
    </row>
    <row r="10" customFormat="false" ht="16.5" hidden="false" customHeight="false" outlineLevel="0" collapsed="false">
      <c r="A10" s="11" t="n">
        <v>9</v>
      </c>
      <c r="B10" s="12" t="n">
        <v>25</v>
      </c>
      <c r="C10" s="13" t="n">
        <v>322</v>
      </c>
      <c r="D10" s="17" t="s">
        <v>796</v>
      </c>
      <c r="E10" s="17" t="s">
        <v>796</v>
      </c>
      <c r="F10" s="37" t="n">
        <v>1518</v>
      </c>
      <c r="G10" s="15" t="s">
        <v>137</v>
      </c>
      <c r="H10" s="37" t="n">
        <v>687</v>
      </c>
      <c r="I10" s="32" t="n">
        <v>7</v>
      </c>
      <c r="J10" s="32" t="n">
        <v>45</v>
      </c>
      <c r="K10" s="32" t="n">
        <v>74</v>
      </c>
      <c r="L10" s="32" t="n">
        <v>2</v>
      </c>
      <c r="M10" s="32" t="n">
        <v>235</v>
      </c>
      <c r="N10" s="32" t="n">
        <v>43</v>
      </c>
      <c r="O10" s="32" t="n">
        <v>3</v>
      </c>
      <c r="P10" s="32" t="n">
        <v>9</v>
      </c>
      <c r="Q10" s="32" t="n">
        <v>15</v>
      </c>
      <c r="R10" s="32" t="n">
        <v>28</v>
      </c>
      <c r="S10" s="32" t="n">
        <v>0</v>
      </c>
      <c r="T10" s="32" t="n">
        <v>2</v>
      </c>
      <c r="U10" s="32" t="n">
        <v>1</v>
      </c>
      <c r="V10" s="32" t="n">
        <v>1</v>
      </c>
      <c r="W10" s="20"/>
      <c r="X10" s="20"/>
      <c r="Y10" s="20"/>
      <c r="Z10" s="20"/>
      <c r="AA10" s="20"/>
      <c r="AB10" s="20"/>
      <c r="AC10" s="32" t="n">
        <v>0</v>
      </c>
      <c r="AD10" s="32" t="n">
        <v>12</v>
      </c>
      <c r="AE10" s="20" t="n">
        <f aca="false">SUM(I10:AD10)</f>
        <v>477</v>
      </c>
    </row>
    <row r="11" customFormat="false" ht="16.5" hidden="false" customHeight="false" outlineLevel="0" collapsed="false">
      <c r="A11" s="11" t="n">
        <v>10</v>
      </c>
      <c r="B11" s="12" t="n">
        <v>25</v>
      </c>
      <c r="C11" s="13" t="n">
        <v>322</v>
      </c>
      <c r="D11" s="17" t="s">
        <v>796</v>
      </c>
      <c r="E11" s="17" t="s">
        <v>796</v>
      </c>
      <c r="F11" s="37" t="n">
        <v>1519</v>
      </c>
      <c r="G11" s="15" t="s">
        <v>33</v>
      </c>
      <c r="H11" s="37" t="n">
        <v>636</v>
      </c>
      <c r="I11" s="32" t="n">
        <v>6</v>
      </c>
      <c r="J11" s="32" t="n">
        <v>54</v>
      </c>
      <c r="K11" s="32" t="n">
        <v>58</v>
      </c>
      <c r="L11" s="32" t="n">
        <v>3</v>
      </c>
      <c r="M11" s="32" t="n">
        <v>166</v>
      </c>
      <c r="N11" s="32" t="n">
        <v>38</v>
      </c>
      <c r="O11" s="32" t="n">
        <v>3</v>
      </c>
      <c r="P11" s="32" t="n">
        <v>8</v>
      </c>
      <c r="Q11" s="32" t="n">
        <v>23</v>
      </c>
      <c r="R11" s="32" t="n">
        <v>34</v>
      </c>
      <c r="S11" s="32" t="n">
        <v>0</v>
      </c>
      <c r="T11" s="32" t="n">
        <v>6</v>
      </c>
      <c r="U11" s="32" t="n">
        <v>2</v>
      </c>
      <c r="V11" s="32" t="n">
        <v>4</v>
      </c>
      <c r="W11" s="20"/>
      <c r="X11" s="20"/>
      <c r="Y11" s="20"/>
      <c r="Z11" s="20"/>
      <c r="AA11" s="20"/>
      <c r="AB11" s="20"/>
      <c r="AC11" s="32" t="n">
        <v>0</v>
      </c>
      <c r="AD11" s="32" t="n">
        <v>12</v>
      </c>
      <c r="AE11" s="20" t="n">
        <f aca="false">SUM(I11:AD11)</f>
        <v>417</v>
      </c>
    </row>
    <row r="12" customFormat="false" ht="16.5" hidden="false" customHeight="false" outlineLevel="0" collapsed="false">
      <c r="A12" s="11" t="n">
        <v>11</v>
      </c>
      <c r="B12" s="12" t="n">
        <v>25</v>
      </c>
      <c r="C12" s="13" t="n">
        <v>322</v>
      </c>
      <c r="D12" s="17" t="s">
        <v>796</v>
      </c>
      <c r="E12" s="17" t="s">
        <v>796</v>
      </c>
      <c r="F12" s="37" t="n">
        <v>1519</v>
      </c>
      <c r="G12" s="15" t="s">
        <v>34</v>
      </c>
      <c r="H12" s="37" t="n">
        <v>636</v>
      </c>
      <c r="I12" s="32" t="n">
        <v>2</v>
      </c>
      <c r="J12" s="32" t="n">
        <v>62</v>
      </c>
      <c r="K12" s="32" t="n">
        <v>40</v>
      </c>
      <c r="L12" s="32" t="n">
        <v>2</v>
      </c>
      <c r="M12" s="32" t="n">
        <v>187</v>
      </c>
      <c r="N12" s="32" t="n">
        <v>52</v>
      </c>
      <c r="O12" s="32" t="n">
        <v>0</v>
      </c>
      <c r="P12" s="32" t="n">
        <v>3</v>
      </c>
      <c r="Q12" s="32" t="n">
        <v>16</v>
      </c>
      <c r="R12" s="32" t="n">
        <v>36</v>
      </c>
      <c r="S12" s="32" t="n">
        <v>0</v>
      </c>
      <c r="T12" s="32" t="n">
        <v>8</v>
      </c>
      <c r="U12" s="32" t="n">
        <v>2</v>
      </c>
      <c r="V12" s="32" t="n">
        <v>1</v>
      </c>
      <c r="W12" s="20"/>
      <c r="X12" s="20"/>
      <c r="Y12" s="20"/>
      <c r="Z12" s="20"/>
      <c r="AA12" s="20"/>
      <c r="AB12" s="20"/>
      <c r="AC12" s="32" t="n">
        <v>0</v>
      </c>
      <c r="AD12" s="32" t="n">
        <v>7</v>
      </c>
      <c r="AE12" s="20" t="n">
        <f aca="false">SUM(I12:AD12)</f>
        <v>418</v>
      </c>
    </row>
    <row r="13" customFormat="false" ht="16.5" hidden="false" customHeight="false" outlineLevel="0" collapsed="false">
      <c r="A13" s="11" t="n">
        <v>12</v>
      </c>
      <c r="B13" s="12" t="n">
        <v>25</v>
      </c>
      <c r="C13" s="13" t="n">
        <v>322</v>
      </c>
      <c r="D13" s="17" t="s">
        <v>796</v>
      </c>
      <c r="E13" s="17" t="s">
        <v>796</v>
      </c>
      <c r="F13" s="37" t="n">
        <v>1519</v>
      </c>
      <c r="G13" s="15" t="s">
        <v>35</v>
      </c>
      <c r="H13" s="37" t="n">
        <v>636</v>
      </c>
      <c r="I13" s="32" t="n">
        <v>2</v>
      </c>
      <c r="J13" s="32" t="n">
        <v>37</v>
      </c>
      <c r="K13" s="32" t="n">
        <v>36</v>
      </c>
      <c r="L13" s="32" t="n">
        <v>0</v>
      </c>
      <c r="M13" s="32" t="n">
        <v>200</v>
      </c>
      <c r="N13" s="32" t="n">
        <v>52</v>
      </c>
      <c r="O13" s="32" t="n">
        <v>2</v>
      </c>
      <c r="P13" s="32" t="n">
        <v>10</v>
      </c>
      <c r="Q13" s="32" t="n">
        <v>26</v>
      </c>
      <c r="R13" s="32" t="n">
        <v>31</v>
      </c>
      <c r="S13" s="32" t="n">
        <v>0</v>
      </c>
      <c r="T13" s="32" t="n">
        <v>1</v>
      </c>
      <c r="U13" s="32" t="n">
        <v>0</v>
      </c>
      <c r="V13" s="32" t="n">
        <v>0</v>
      </c>
      <c r="W13" s="20"/>
      <c r="X13" s="20"/>
      <c r="Y13" s="20"/>
      <c r="Z13" s="20"/>
      <c r="AA13" s="20"/>
      <c r="AB13" s="20"/>
      <c r="AC13" s="32" t="n">
        <v>0</v>
      </c>
      <c r="AD13" s="32" t="n">
        <v>23</v>
      </c>
      <c r="AE13" s="20" t="n">
        <f aca="false">SUM(I13:AD13)</f>
        <v>420</v>
      </c>
    </row>
    <row r="14" customFormat="false" ht="16.5" hidden="false" customHeight="false" outlineLevel="0" collapsed="false">
      <c r="A14" s="11" t="n">
        <v>13</v>
      </c>
      <c r="B14" s="12" t="n">
        <v>25</v>
      </c>
      <c r="C14" s="13" t="n">
        <v>322</v>
      </c>
      <c r="D14" s="17" t="s">
        <v>796</v>
      </c>
      <c r="E14" s="17" t="s">
        <v>796</v>
      </c>
      <c r="F14" s="37" t="n">
        <v>1519</v>
      </c>
      <c r="G14" s="15" t="s">
        <v>137</v>
      </c>
      <c r="H14" s="37" t="n">
        <v>636</v>
      </c>
      <c r="I14" s="32" t="n">
        <v>9</v>
      </c>
      <c r="J14" s="32" t="n">
        <v>53</v>
      </c>
      <c r="K14" s="32" t="n">
        <v>48</v>
      </c>
      <c r="L14" s="32" t="n">
        <v>0</v>
      </c>
      <c r="M14" s="32" t="n">
        <v>178</v>
      </c>
      <c r="N14" s="32" t="n">
        <v>48</v>
      </c>
      <c r="O14" s="32" t="n">
        <v>3</v>
      </c>
      <c r="P14" s="32" t="n">
        <v>9</v>
      </c>
      <c r="Q14" s="32" t="n">
        <v>28</v>
      </c>
      <c r="R14" s="32" t="n">
        <v>25</v>
      </c>
      <c r="S14" s="32" t="n">
        <v>0</v>
      </c>
      <c r="T14" s="32" t="n">
        <v>6</v>
      </c>
      <c r="U14" s="32" t="n">
        <v>1</v>
      </c>
      <c r="V14" s="32" t="n">
        <v>2</v>
      </c>
      <c r="W14" s="20"/>
      <c r="X14" s="20"/>
      <c r="Y14" s="20"/>
      <c r="Z14" s="20"/>
      <c r="AA14" s="20"/>
      <c r="AB14" s="20"/>
      <c r="AC14" s="32" t="n">
        <v>0</v>
      </c>
      <c r="AD14" s="32" t="n">
        <v>18</v>
      </c>
      <c r="AE14" s="20" t="n">
        <f aca="false">SUM(I14:AD14)</f>
        <v>428</v>
      </c>
    </row>
    <row r="15" customFormat="false" ht="16.5" hidden="false" customHeight="false" outlineLevel="0" collapsed="false">
      <c r="A15" s="11" t="n">
        <v>14</v>
      </c>
      <c r="B15" s="12" t="n">
        <v>25</v>
      </c>
      <c r="C15" s="13" t="n">
        <v>322</v>
      </c>
      <c r="D15" s="17" t="s">
        <v>796</v>
      </c>
      <c r="E15" s="17" t="s">
        <v>796</v>
      </c>
      <c r="F15" s="37" t="n">
        <v>1519</v>
      </c>
      <c r="G15" s="15" t="s">
        <v>138</v>
      </c>
      <c r="H15" s="37" t="n">
        <v>636</v>
      </c>
      <c r="I15" s="32" t="n">
        <v>3</v>
      </c>
      <c r="J15" s="32" t="n">
        <v>48</v>
      </c>
      <c r="K15" s="32" t="n">
        <v>41</v>
      </c>
      <c r="L15" s="32" t="n">
        <v>3</v>
      </c>
      <c r="M15" s="32" t="n">
        <v>184</v>
      </c>
      <c r="N15" s="32" t="n">
        <v>49</v>
      </c>
      <c r="O15" s="32" t="n">
        <v>2</v>
      </c>
      <c r="P15" s="32" t="n">
        <v>9</v>
      </c>
      <c r="Q15" s="32" t="n">
        <v>17</v>
      </c>
      <c r="R15" s="32" t="n">
        <v>24</v>
      </c>
      <c r="S15" s="32" t="n">
        <v>0</v>
      </c>
      <c r="T15" s="32" t="n">
        <v>0</v>
      </c>
      <c r="U15" s="32" t="n">
        <v>3</v>
      </c>
      <c r="V15" s="32" t="n">
        <v>0</v>
      </c>
      <c r="W15" s="20"/>
      <c r="X15" s="20"/>
      <c r="Y15" s="20"/>
      <c r="Z15" s="20"/>
      <c r="AA15" s="20"/>
      <c r="AB15" s="20"/>
      <c r="AC15" s="32" t="n">
        <v>1</v>
      </c>
      <c r="AD15" s="32" t="n">
        <v>10</v>
      </c>
      <c r="AE15" s="20" t="n">
        <f aca="false">SUM(I15:AD15)</f>
        <v>394</v>
      </c>
    </row>
    <row r="16" customFormat="false" ht="16.5" hidden="false" customHeight="false" outlineLevel="0" collapsed="false">
      <c r="A16" s="11" t="n">
        <v>15</v>
      </c>
      <c r="B16" s="12" t="n">
        <v>25</v>
      </c>
      <c r="C16" s="13" t="n">
        <v>322</v>
      </c>
      <c r="D16" s="17" t="s">
        <v>796</v>
      </c>
      <c r="E16" s="17" t="s">
        <v>796</v>
      </c>
      <c r="F16" s="37" t="n">
        <v>1519</v>
      </c>
      <c r="G16" s="15" t="s">
        <v>139</v>
      </c>
      <c r="H16" s="37" t="n">
        <v>635</v>
      </c>
      <c r="I16" s="32" t="n">
        <v>6</v>
      </c>
      <c r="J16" s="32" t="n">
        <v>47</v>
      </c>
      <c r="K16" s="32" t="n">
        <v>33</v>
      </c>
      <c r="L16" s="32" t="n">
        <v>2</v>
      </c>
      <c r="M16" s="32" t="n">
        <v>204</v>
      </c>
      <c r="N16" s="32" t="n">
        <v>37</v>
      </c>
      <c r="O16" s="32" t="n">
        <v>2</v>
      </c>
      <c r="P16" s="32" t="n">
        <v>5</v>
      </c>
      <c r="Q16" s="32" t="n">
        <v>25</v>
      </c>
      <c r="R16" s="32" t="n">
        <v>22</v>
      </c>
      <c r="S16" s="32" t="n">
        <v>0</v>
      </c>
      <c r="T16" s="32" t="n">
        <v>1</v>
      </c>
      <c r="U16" s="32" t="n">
        <v>4</v>
      </c>
      <c r="V16" s="32" t="n">
        <v>0</v>
      </c>
      <c r="W16" s="20"/>
      <c r="X16" s="20"/>
      <c r="Y16" s="20"/>
      <c r="Z16" s="20"/>
      <c r="AA16" s="20"/>
      <c r="AB16" s="20"/>
      <c r="AC16" s="32" t="n">
        <v>1</v>
      </c>
      <c r="AD16" s="32" t="n">
        <v>16</v>
      </c>
      <c r="AE16" s="20" t="n">
        <f aca="false">SUM(I16:AD16)</f>
        <v>405</v>
      </c>
    </row>
    <row r="17" customFormat="false" ht="16.5" hidden="false" customHeight="false" outlineLevel="0" collapsed="false">
      <c r="A17" s="11" t="n">
        <v>16</v>
      </c>
      <c r="B17" s="12" t="n">
        <v>25</v>
      </c>
      <c r="C17" s="13" t="n">
        <v>322</v>
      </c>
      <c r="D17" s="17" t="s">
        <v>796</v>
      </c>
      <c r="E17" s="17" t="s">
        <v>796</v>
      </c>
      <c r="F17" s="37" t="n">
        <v>1520</v>
      </c>
      <c r="G17" s="15" t="s">
        <v>33</v>
      </c>
      <c r="H17" s="37" t="n">
        <v>512</v>
      </c>
      <c r="I17" s="32" t="n">
        <v>1</v>
      </c>
      <c r="J17" s="32" t="n">
        <v>39</v>
      </c>
      <c r="K17" s="32" t="n">
        <v>42</v>
      </c>
      <c r="L17" s="32" t="n">
        <v>4</v>
      </c>
      <c r="M17" s="32" t="n">
        <v>158</v>
      </c>
      <c r="N17" s="32" t="n">
        <v>48</v>
      </c>
      <c r="O17" s="32" t="n">
        <v>2</v>
      </c>
      <c r="P17" s="32" t="n">
        <v>8</v>
      </c>
      <c r="Q17" s="32" t="n">
        <v>15</v>
      </c>
      <c r="R17" s="32" t="n">
        <v>24</v>
      </c>
      <c r="S17" s="32" t="n">
        <v>0</v>
      </c>
      <c r="T17" s="32" t="n">
        <v>2</v>
      </c>
      <c r="U17" s="32" t="n">
        <v>0</v>
      </c>
      <c r="V17" s="32" t="n">
        <v>1</v>
      </c>
      <c r="W17" s="20"/>
      <c r="X17" s="20"/>
      <c r="Y17" s="20"/>
      <c r="Z17" s="20"/>
      <c r="AA17" s="20"/>
      <c r="AB17" s="20"/>
      <c r="AC17" s="32" t="n">
        <v>0</v>
      </c>
      <c r="AD17" s="32" t="n">
        <v>8</v>
      </c>
      <c r="AE17" s="20" t="n">
        <f aca="false">SUM(I17:AD17)</f>
        <v>352</v>
      </c>
    </row>
    <row r="18" customFormat="false" ht="16.5" hidden="false" customHeight="false" outlineLevel="0" collapsed="false">
      <c r="A18" s="11" t="n">
        <v>17</v>
      </c>
      <c r="B18" s="12" t="n">
        <v>25</v>
      </c>
      <c r="C18" s="13" t="n">
        <v>322</v>
      </c>
      <c r="D18" s="17" t="s">
        <v>796</v>
      </c>
      <c r="E18" s="17" t="s">
        <v>796</v>
      </c>
      <c r="F18" s="37" t="n">
        <v>1520</v>
      </c>
      <c r="G18" s="15" t="s">
        <v>34</v>
      </c>
      <c r="H18" s="37" t="n">
        <v>511</v>
      </c>
      <c r="I18" s="32" t="n">
        <v>5</v>
      </c>
      <c r="J18" s="32" t="n">
        <v>34</v>
      </c>
      <c r="K18" s="32" t="n">
        <v>42</v>
      </c>
      <c r="L18" s="32" t="n">
        <v>1</v>
      </c>
      <c r="M18" s="32" t="n">
        <v>161</v>
      </c>
      <c r="N18" s="32" t="n">
        <v>35</v>
      </c>
      <c r="O18" s="32" t="n">
        <v>1</v>
      </c>
      <c r="P18" s="32" t="n">
        <v>8</v>
      </c>
      <c r="Q18" s="32" t="n">
        <v>16</v>
      </c>
      <c r="R18" s="32" t="n">
        <v>19</v>
      </c>
      <c r="S18" s="32" t="n">
        <v>0</v>
      </c>
      <c r="T18" s="32" t="n">
        <v>0</v>
      </c>
      <c r="U18" s="32" t="n">
        <v>2</v>
      </c>
      <c r="V18" s="32" t="n">
        <v>0</v>
      </c>
      <c r="W18" s="20"/>
      <c r="X18" s="20"/>
      <c r="Y18" s="20"/>
      <c r="Z18" s="20"/>
      <c r="AA18" s="20"/>
      <c r="AB18" s="20"/>
      <c r="AC18" s="32" t="n">
        <v>0</v>
      </c>
      <c r="AD18" s="32" t="n">
        <v>14</v>
      </c>
      <c r="AE18" s="20" t="n">
        <f aca="false">SUM(I18:AD18)</f>
        <v>338</v>
      </c>
    </row>
    <row r="19" customFormat="false" ht="16.5" hidden="false" customHeight="false" outlineLevel="0" collapsed="false">
      <c r="A19" s="11" t="n">
        <v>18</v>
      </c>
      <c r="B19" s="12" t="n">
        <v>25</v>
      </c>
      <c r="C19" s="13" t="n">
        <v>322</v>
      </c>
      <c r="D19" s="17" t="s">
        <v>796</v>
      </c>
      <c r="E19" s="17" t="s">
        <v>796</v>
      </c>
      <c r="F19" s="37" t="n">
        <v>1520</v>
      </c>
      <c r="G19" s="15" t="s">
        <v>35</v>
      </c>
      <c r="H19" s="37" t="n">
        <v>511</v>
      </c>
      <c r="I19" s="32" t="n">
        <v>8</v>
      </c>
      <c r="J19" s="32" t="n">
        <v>39</v>
      </c>
      <c r="K19" s="32" t="n">
        <v>37</v>
      </c>
      <c r="L19" s="32" t="n">
        <v>0</v>
      </c>
      <c r="M19" s="32" t="n">
        <v>165</v>
      </c>
      <c r="N19" s="32" t="n">
        <v>26</v>
      </c>
      <c r="O19" s="32" t="n">
        <v>2</v>
      </c>
      <c r="P19" s="32" t="n">
        <v>16</v>
      </c>
      <c r="Q19" s="32" t="n">
        <v>16</v>
      </c>
      <c r="R19" s="32" t="n">
        <v>20</v>
      </c>
      <c r="S19" s="32" t="n">
        <v>0</v>
      </c>
      <c r="T19" s="32" t="n">
        <v>2</v>
      </c>
      <c r="U19" s="32" t="n">
        <v>1</v>
      </c>
      <c r="V19" s="32" t="n">
        <v>0</v>
      </c>
      <c r="W19" s="20"/>
      <c r="X19" s="20"/>
      <c r="Y19" s="20"/>
      <c r="Z19" s="20"/>
      <c r="AA19" s="20"/>
      <c r="AB19" s="20"/>
      <c r="AC19" s="32" t="n">
        <v>0</v>
      </c>
      <c r="AD19" s="32" t="n">
        <v>9</v>
      </c>
      <c r="AE19" s="20" t="n">
        <f aca="false">SUM(I19:AD19)</f>
        <v>341</v>
      </c>
    </row>
    <row r="20" customFormat="false" ht="16.5" hidden="false" customHeight="false" outlineLevel="0" collapsed="false">
      <c r="A20" s="11" t="n">
        <v>19</v>
      </c>
      <c r="B20" s="12" t="n">
        <v>25</v>
      </c>
      <c r="C20" s="13" t="n">
        <v>322</v>
      </c>
      <c r="D20" s="17" t="s">
        <v>796</v>
      </c>
      <c r="E20" s="17" t="s">
        <v>796</v>
      </c>
      <c r="F20" s="37" t="n">
        <v>1521</v>
      </c>
      <c r="G20" s="15" t="s">
        <v>33</v>
      </c>
      <c r="H20" s="37" t="n">
        <v>426</v>
      </c>
      <c r="I20" s="32" t="n">
        <v>3</v>
      </c>
      <c r="J20" s="32" t="n">
        <v>25</v>
      </c>
      <c r="K20" s="32" t="n">
        <v>30</v>
      </c>
      <c r="L20" s="32" t="n">
        <v>0</v>
      </c>
      <c r="M20" s="32" t="n">
        <v>113</v>
      </c>
      <c r="N20" s="32" t="n">
        <v>24</v>
      </c>
      <c r="O20" s="32" t="n">
        <v>1</v>
      </c>
      <c r="P20" s="32" t="n">
        <v>4</v>
      </c>
      <c r="Q20" s="32" t="n">
        <v>17</v>
      </c>
      <c r="R20" s="32" t="n">
        <v>34</v>
      </c>
      <c r="S20" s="32" t="n">
        <v>0</v>
      </c>
      <c r="T20" s="32" t="n">
        <v>0</v>
      </c>
      <c r="U20" s="32" t="n">
        <v>4</v>
      </c>
      <c r="V20" s="32" t="n">
        <v>2</v>
      </c>
      <c r="W20" s="20"/>
      <c r="X20" s="20"/>
      <c r="Y20" s="20"/>
      <c r="Z20" s="20"/>
      <c r="AA20" s="20"/>
      <c r="AB20" s="20"/>
      <c r="AC20" s="32" t="n">
        <v>0</v>
      </c>
      <c r="AD20" s="32" t="n">
        <v>19</v>
      </c>
      <c r="AE20" s="20" t="n">
        <f aca="false">SUM(I20:AD20)</f>
        <v>276</v>
      </c>
    </row>
    <row r="21" customFormat="false" ht="16.5" hidden="false" customHeight="false" outlineLevel="0" collapsed="false">
      <c r="A21" s="11" t="n">
        <v>20</v>
      </c>
      <c r="B21" s="12" t="n">
        <v>25</v>
      </c>
      <c r="C21" s="13" t="n">
        <v>322</v>
      </c>
      <c r="D21" s="17" t="s">
        <v>796</v>
      </c>
      <c r="E21" s="17" t="s">
        <v>796</v>
      </c>
      <c r="F21" s="37" t="n">
        <v>1521</v>
      </c>
      <c r="G21" s="15" t="s">
        <v>34</v>
      </c>
      <c r="H21" s="37" t="n">
        <v>425</v>
      </c>
      <c r="I21" s="32" t="n">
        <v>3</v>
      </c>
      <c r="J21" s="32" t="n">
        <v>23</v>
      </c>
      <c r="K21" s="32" t="n">
        <v>31</v>
      </c>
      <c r="L21" s="32" t="n">
        <v>3</v>
      </c>
      <c r="M21" s="32" t="n">
        <v>105</v>
      </c>
      <c r="N21" s="32" t="n">
        <v>25</v>
      </c>
      <c r="O21" s="32" t="n">
        <v>1</v>
      </c>
      <c r="P21" s="32" t="n">
        <v>6</v>
      </c>
      <c r="Q21" s="32" t="n">
        <v>28</v>
      </c>
      <c r="R21" s="32" t="n">
        <v>38</v>
      </c>
      <c r="S21" s="32" t="n">
        <v>0</v>
      </c>
      <c r="T21" s="32" t="n">
        <v>0</v>
      </c>
      <c r="U21" s="32" t="n">
        <v>2</v>
      </c>
      <c r="V21" s="32" t="n">
        <v>0</v>
      </c>
      <c r="W21" s="20"/>
      <c r="X21" s="20"/>
      <c r="Y21" s="20"/>
      <c r="Z21" s="20"/>
      <c r="AA21" s="20"/>
      <c r="AB21" s="20"/>
      <c r="AC21" s="32" t="n">
        <v>0</v>
      </c>
      <c r="AD21" s="32" t="n">
        <v>8</v>
      </c>
      <c r="AE21" s="20" t="n">
        <f aca="false">SUM(I21:AD21)</f>
        <v>273</v>
      </c>
    </row>
    <row r="22" customFormat="false" ht="16.5" hidden="false" customHeight="false" outlineLevel="0" collapsed="false">
      <c r="A22" s="11" t="n">
        <v>21</v>
      </c>
      <c r="B22" s="12" t="n">
        <v>25</v>
      </c>
      <c r="C22" s="13" t="n">
        <v>322</v>
      </c>
      <c r="D22" s="17" t="s">
        <v>796</v>
      </c>
      <c r="E22" s="17" t="s">
        <v>796</v>
      </c>
      <c r="F22" s="37" t="n">
        <v>1521</v>
      </c>
      <c r="G22" s="15" t="s">
        <v>36</v>
      </c>
      <c r="H22" s="37"/>
      <c r="I22" s="32" t="n">
        <v>0</v>
      </c>
      <c r="J22" s="32" t="n">
        <v>5</v>
      </c>
      <c r="K22" s="32" t="n">
        <v>6</v>
      </c>
      <c r="L22" s="32" t="n">
        <v>0</v>
      </c>
      <c r="M22" s="32" t="n">
        <v>19</v>
      </c>
      <c r="N22" s="32" t="n">
        <v>4</v>
      </c>
      <c r="O22" s="32" t="n">
        <v>0</v>
      </c>
      <c r="P22" s="32" t="n">
        <v>5</v>
      </c>
      <c r="Q22" s="32" t="n">
        <v>5</v>
      </c>
      <c r="R22" s="32" t="n">
        <v>11</v>
      </c>
      <c r="S22" s="32" t="n">
        <v>0</v>
      </c>
      <c r="T22" s="32" t="n">
        <v>0</v>
      </c>
      <c r="U22" s="32" t="n">
        <v>1</v>
      </c>
      <c r="V22" s="32" t="n">
        <v>2</v>
      </c>
      <c r="W22" s="20"/>
      <c r="X22" s="20"/>
      <c r="Y22" s="20"/>
      <c r="Z22" s="20"/>
      <c r="AA22" s="20"/>
      <c r="AB22" s="20"/>
      <c r="AC22" s="32" t="n">
        <v>0</v>
      </c>
      <c r="AD22" s="32" t="n">
        <v>1</v>
      </c>
      <c r="AE22" s="20" t="n">
        <f aca="false">SUM(I22:AD22)</f>
        <v>59</v>
      </c>
    </row>
    <row r="23" customFormat="false" ht="16.5" hidden="false" customHeight="false" outlineLevel="0" collapsed="false">
      <c r="A23" s="11" t="n">
        <v>22</v>
      </c>
      <c r="B23" s="12" t="n">
        <v>25</v>
      </c>
      <c r="C23" s="13" t="n">
        <v>322</v>
      </c>
      <c r="D23" s="17" t="s">
        <v>796</v>
      </c>
      <c r="E23" s="17" t="s">
        <v>796</v>
      </c>
      <c r="F23" s="37" t="n">
        <v>1522</v>
      </c>
      <c r="G23" s="15" t="s">
        <v>33</v>
      </c>
      <c r="H23" s="37" t="n">
        <v>622</v>
      </c>
      <c r="I23" s="32" t="n">
        <v>5</v>
      </c>
      <c r="J23" s="32" t="n">
        <v>39</v>
      </c>
      <c r="K23" s="32" t="n">
        <v>34</v>
      </c>
      <c r="L23" s="32" t="n">
        <v>2</v>
      </c>
      <c r="M23" s="32" t="n">
        <v>197</v>
      </c>
      <c r="N23" s="32" t="n">
        <v>59</v>
      </c>
      <c r="O23" s="32" t="n">
        <v>1</v>
      </c>
      <c r="P23" s="32" t="n">
        <v>10</v>
      </c>
      <c r="Q23" s="32" t="n">
        <v>10</v>
      </c>
      <c r="R23" s="32" t="n">
        <v>27</v>
      </c>
      <c r="S23" s="32" t="n">
        <v>0</v>
      </c>
      <c r="T23" s="32" t="n">
        <v>5</v>
      </c>
      <c r="U23" s="32" t="n">
        <v>2</v>
      </c>
      <c r="V23" s="32" t="n">
        <v>1</v>
      </c>
      <c r="W23" s="20"/>
      <c r="X23" s="20"/>
      <c r="Y23" s="20"/>
      <c r="Z23" s="20"/>
      <c r="AA23" s="20"/>
      <c r="AB23" s="20"/>
      <c r="AC23" s="32" t="n">
        <v>0</v>
      </c>
      <c r="AD23" s="32" t="n">
        <v>15</v>
      </c>
      <c r="AE23" s="20" t="n">
        <f aca="false">SUM(I23:AD23)</f>
        <v>407</v>
      </c>
    </row>
    <row r="24" customFormat="false" ht="16.5" hidden="false" customHeight="false" outlineLevel="0" collapsed="false">
      <c r="A24" s="11" t="n">
        <v>23</v>
      </c>
      <c r="B24" s="12" t="n">
        <v>25</v>
      </c>
      <c r="C24" s="13" t="n">
        <v>322</v>
      </c>
      <c r="D24" s="17" t="s">
        <v>796</v>
      </c>
      <c r="E24" s="17" t="s">
        <v>796</v>
      </c>
      <c r="F24" s="37" t="n">
        <v>1522</v>
      </c>
      <c r="G24" s="15" t="s">
        <v>34</v>
      </c>
      <c r="H24" s="37" t="n">
        <v>622</v>
      </c>
      <c r="I24" s="32" t="n">
        <v>4</v>
      </c>
      <c r="J24" s="32" t="n">
        <v>43</v>
      </c>
      <c r="K24" s="32" t="n">
        <v>34</v>
      </c>
      <c r="L24" s="32" t="n">
        <v>4</v>
      </c>
      <c r="M24" s="32" t="n">
        <v>169</v>
      </c>
      <c r="N24" s="32" t="n">
        <v>51</v>
      </c>
      <c r="O24" s="32" t="n">
        <v>5</v>
      </c>
      <c r="P24" s="32" t="n">
        <v>19</v>
      </c>
      <c r="Q24" s="32" t="n">
        <v>16</v>
      </c>
      <c r="R24" s="32" t="n">
        <v>29</v>
      </c>
      <c r="S24" s="32" t="n">
        <v>0</v>
      </c>
      <c r="T24" s="32" t="n">
        <v>3</v>
      </c>
      <c r="U24" s="32" t="n">
        <v>2</v>
      </c>
      <c r="V24" s="32" t="n">
        <v>1</v>
      </c>
      <c r="W24" s="20"/>
      <c r="X24" s="20"/>
      <c r="Y24" s="20"/>
      <c r="Z24" s="20"/>
      <c r="AA24" s="20"/>
      <c r="AB24" s="20"/>
      <c r="AC24" s="32" t="n">
        <v>0</v>
      </c>
      <c r="AD24" s="32" t="n">
        <v>9</v>
      </c>
      <c r="AE24" s="20" t="n">
        <f aca="false">SUM(I24:AD24)</f>
        <v>389</v>
      </c>
    </row>
    <row r="25" customFormat="false" ht="16.5" hidden="false" customHeight="false" outlineLevel="0" collapsed="false">
      <c r="A25" s="11" t="n">
        <v>24</v>
      </c>
      <c r="B25" s="12" t="n">
        <v>25</v>
      </c>
      <c r="C25" s="13" t="n">
        <v>322</v>
      </c>
      <c r="D25" s="17" t="s">
        <v>796</v>
      </c>
      <c r="E25" s="17" t="s">
        <v>796</v>
      </c>
      <c r="F25" s="37" t="n">
        <v>1522</v>
      </c>
      <c r="G25" s="15" t="s">
        <v>35</v>
      </c>
      <c r="H25" s="37" t="n">
        <v>621</v>
      </c>
      <c r="I25" s="32" t="n">
        <v>2</v>
      </c>
      <c r="J25" s="32" t="n">
        <v>62</v>
      </c>
      <c r="K25" s="32" t="n">
        <v>31</v>
      </c>
      <c r="L25" s="32" t="n">
        <v>3</v>
      </c>
      <c r="M25" s="32" t="n">
        <v>183</v>
      </c>
      <c r="N25" s="32" t="n">
        <v>41</v>
      </c>
      <c r="O25" s="32" t="n">
        <v>0</v>
      </c>
      <c r="P25" s="32" t="n">
        <v>13</v>
      </c>
      <c r="Q25" s="32" t="n">
        <v>21</v>
      </c>
      <c r="R25" s="32" t="n">
        <v>15</v>
      </c>
      <c r="S25" s="32" t="n">
        <v>0</v>
      </c>
      <c r="T25" s="32" t="n">
        <v>2</v>
      </c>
      <c r="U25" s="32" t="n">
        <v>4</v>
      </c>
      <c r="V25" s="32" t="n">
        <v>1</v>
      </c>
      <c r="W25" s="20"/>
      <c r="X25" s="20"/>
      <c r="Y25" s="20"/>
      <c r="Z25" s="20"/>
      <c r="AA25" s="20"/>
      <c r="AB25" s="20"/>
      <c r="AC25" s="32" t="n">
        <v>0</v>
      </c>
      <c r="AD25" s="32" t="n">
        <v>12</v>
      </c>
      <c r="AE25" s="20" t="n">
        <f aca="false">SUM(I25:AD25)</f>
        <v>390</v>
      </c>
    </row>
    <row r="26" customFormat="false" ht="16.5" hidden="false" customHeight="false" outlineLevel="0" collapsed="false">
      <c r="A26" s="11" t="n">
        <v>25</v>
      </c>
      <c r="B26" s="12" t="n">
        <v>25</v>
      </c>
      <c r="C26" s="13" t="n">
        <v>322</v>
      </c>
      <c r="D26" s="17" t="s">
        <v>796</v>
      </c>
      <c r="E26" s="17" t="s">
        <v>796</v>
      </c>
      <c r="F26" s="37" t="n">
        <v>1522</v>
      </c>
      <c r="G26" s="15" t="s">
        <v>137</v>
      </c>
      <c r="H26" s="37" t="n">
        <v>621</v>
      </c>
      <c r="I26" s="32" t="n">
        <v>15</v>
      </c>
      <c r="J26" s="32" t="n">
        <v>72</v>
      </c>
      <c r="K26" s="32" t="n">
        <v>29</v>
      </c>
      <c r="L26" s="32" t="n">
        <v>6</v>
      </c>
      <c r="M26" s="32" t="n">
        <v>140</v>
      </c>
      <c r="N26" s="32" t="n">
        <v>55</v>
      </c>
      <c r="O26" s="32" t="n">
        <v>11</v>
      </c>
      <c r="P26" s="32" t="n">
        <v>11</v>
      </c>
      <c r="Q26" s="32" t="n">
        <v>18</v>
      </c>
      <c r="R26" s="32" t="n">
        <v>47</v>
      </c>
      <c r="S26" s="32" t="n">
        <v>0</v>
      </c>
      <c r="T26" s="32" t="n">
        <v>3</v>
      </c>
      <c r="U26" s="32" t="n">
        <v>2</v>
      </c>
      <c r="V26" s="32" t="n">
        <v>0</v>
      </c>
      <c r="W26" s="20"/>
      <c r="X26" s="20"/>
      <c r="Y26" s="20"/>
      <c r="Z26" s="20"/>
      <c r="AA26" s="20"/>
      <c r="AB26" s="20"/>
      <c r="AC26" s="32" t="n">
        <v>0</v>
      </c>
      <c r="AD26" s="32" t="n">
        <v>17</v>
      </c>
      <c r="AE26" s="20" t="n">
        <f aca="false">SUM(I26:AD26)</f>
        <v>426</v>
      </c>
    </row>
    <row r="27" customFormat="false" ht="16.5" hidden="false" customHeight="false" outlineLevel="0" collapsed="false">
      <c r="A27" s="11" t="n">
        <v>26</v>
      </c>
      <c r="B27" s="12" t="n">
        <v>25</v>
      </c>
      <c r="C27" s="13" t="n">
        <v>322</v>
      </c>
      <c r="D27" s="17" t="s">
        <v>796</v>
      </c>
      <c r="E27" s="17" t="s">
        <v>797</v>
      </c>
      <c r="F27" s="37" t="n">
        <v>1523</v>
      </c>
      <c r="G27" s="15" t="s">
        <v>33</v>
      </c>
      <c r="H27" s="37" t="n">
        <v>425</v>
      </c>
      <c r="I27" s="32" t="n">
        <v>0</v>
      </c>
      <c r="J27" s="32" t="n">
        <v>119</v>
      </c>
      <c r="K27" s="32" t="n">
        <v>9</v>
      </c>
      <c r="L27" s="32" t="n">
        <v>3</v>
      </c>
      <c r="M27" s="32" t="n">
        <v>145</v>
      </c>
      <c r="N27" s="32" t="n">
        <v>2</v>
      </c>
      <c r="O27" s="32" t="n">
        <v>0</v>
      </c>
      <c r="P27" s="32" t="n">
        <v>1</v>
      </c>
      <c r="Q27" s="32" t="n">
        <v>2</v>
      </c>
      <c r="R27" s="32" t="n">
        <v>4</v>
      </c>
      <c r="S27" s="32" t="n">
        <v>0</v>
      </c>
      <c r="T27" s="32" t="n">
        <v>0</v>
      </c>
      <c r="U27" s="32" t="n">
        <v>0</v>
      </c>
      <c r="V27" s="32" t="n">
        <v>0</v>
      </c>
      <c r="W27" s="20"/>
      <c r="X27" s="20"/>
      <c r="Y27" s="20"/>
      <c r="Z27" s="20"/>
      <c r="AA27" s="20"/>
      <c r="AB27" s="20"/>
      <c r="AC27" s="32" t="n">
        <v>0</v>
      </c>
      <c r="AD27" s="32" t="n">
        <v>7</v>
      </c>
      <c r="AE27" s="20" t="n">
        <f aca="false">SUM(I27:AD27)</f>
        <v>292</v>
      </c>
    </row>
    <row r="28" customFormat="false" ht="16.5" hidden="false" customHeight="false" outlineLevel="0" collapsed="false">
      <c r="A28" s="11" t="n">
        <v>27</v>
      </c>
      <c r="B28" s="12" t="n">
        <v>25</v>
      </c>
      <c r="C28" s="13" t="n">
        <v>322</v>
      </c>
      <c r="D28" s="17" t="s">
        <v>796</v>
      </c>
      <c r="E28" s="17" t="s">
        <v>797</v>
      </c>
      <c r="F28" s="37" t="n">
        <v>1523</v>
      </c>
      <c r="G28" s="15" t="s">
        <v>34</v>
      </c>
      <c r="H28" s="37" t="n">
        <v>425</v>
      </c>
      <c r="I28" s="32" t="n">
        <v>1</v>
      </c>
      <c r="J28" s="32" t="n">
        <v>109</v>
      </c>
      <c r="K28" s="32" t="n">
        <v>14</v>
      </c>
      <c r="L28" s="32" t="n">
        <v>1</v>
      </c>
      <c r="M28" s="32" t="n">
        <v>156</v>
      </c>
      <c r="N28" s="32" t="n">
        <v>2</v>
      </c>
      <c r="O28" s="32" t="n">
        <v>0</v>
      </c>
      <c r="P28" s="32" t="n">
        <v>1</v>
      </c>
      <c r="Q28" s="32" t="n">
        <v>2</v>
      </c>
      <c r="R28" s="32" t="n">
        <v>4</v>
      </c>
      <c r="S28" s="32" t="n">
        <v>0</v>
      </c>
      <c r="T28" s="32" t="n">
        <v>0</v>
      </c>
      <c r="U28" s="32" t="n">
        <v>1</v>
      </c>
      <c r="V28" s="32" t="n">
        <v>0</v>
      </c>
      <c r="W28" s="20"/>
      <c r="X28" s="20"/>
      <c r="Y28" s="20"/>
      <c r="Z28" s="20"/>
      <c r="AA28" s="20"/>
      <c r="AB28" s="20"/>
      <c r="AC28" s="32" t="n">
        <v>0</v>
      </c>
      <c r="AD28" s="32" t="n">
        <v>6</v>
      </c>
      <c r="AE28" s="20" t="n">
        <f aca="false">SUM(I28:AD28)</f>
        <v>297</v>
      </c>
    </row>
    <row r="29" customFormat="false" ht="16.5" hidden="false" customHeight="false" outlineLevel="0" collapsed="false">
      <c r="A29" s="11" t="n">
        <v>28</v>
      </c>
      <c r="B29" s="12" t="n">
        <v>25</v>
      </c>
      <c r="C29" s="13" t="n">
        <v>322</v>
      </c>
      <c r="D29" s="17" t="s">
        <v>796</v>
      </c>
      <c r="E29" s="17" t="s">
        <v>798</v>
      </c>
      <c r="F29" s="37" t="n">
        <v>1524</v>
      </c>
      <c r="G29" s="15" t="s">
        <v>33</v>
      </c>
      <c r="H29" s="37" t="n">
        <v>445</v>
      </c>
      <c r="I29" s="479" t="n">
        <v>15</v>
      </c>
      <c r="J29" s="479" t="n">
        <v>49</v>
      </c>
      <c r="K29" s="479" t="n">
        <v>31</v>
      </c>
      <c r="L29" s="479" t="n">
        <v>2</v>
      </c>
      <c r="M29" s="479" t="n">
        <v>77</v>
      </c>
      <c r="N29" s="479" t="n">
        <v>19</v>
      </c>
      <c r="O29" s="479" t="n">
        <v>8</v>
      </c>
      <c r="P29" s="479" t="n">
        <v>12</v>
      </c>
      <c r="Q29" s="479" t="n">
        <v>2</v>
      </c>
      <c r="R29" s="479" t="n">
        <v>63</v>
      </c>
      <c r="S29" s="479" t="n">
        <v>0</v>
      </c>
      <c r="T29" s="479" t="n">
        <v>0</v>
      </c>
      <c r="U29" s="479" t="n">
        <v>0</v>
      </c>
      <c r="V29" s="479" t="n">
        <v>0</v>
      </c>
      <c r="W29" s="20"/>
      <c r="X29" s="20"/>
      <c r="Y29" s="20"/>
      <c r="Z29" s="20"/>
      <c r="AA29" s="20"/>
      <c r="AB29" s="20"/>
      <c r="AC29" s="479" t="n">
        <v>0</v>
      </c>
      <c r="AD29" s="479" t="n">
        <v>12</v>
      </c>
      <c r="AE29" s="20" t="n">
        <f aca="false">SUM(I29:AD29)</f>
        <v>290</v>
      </c>
    </row>
    <row r="30" customFormat="false" ht="16.5" hidden="false" customHeight="false" outlineLevel="0" collapsed="false">
      <c r="A30" s="11" t="n">
        <v>29</v>
      </c>
      <c r="B30" s="12" t="n">
        <v>25</v>
      </c>
      <c r="C30" s="13" t="n">
        <v>322</v>
      </c>
      <c r="D30" s="17" t="s">
        <v>796</v>
      </c>
      <c r="E30" s="17" t="s">
        <v>799</v>
      </c>
      <c r="F30" s="37" t="n">
        <v>1525</v>
      </c>
      <c r="G30" s="15" t="s">
        <v>33</v>
      </c>
      <c r="H30" s="37" t="n">
        <v>561</v>
      </c>
      <c r="I30" s="32" t="n">
        <v>2</v>
      </c>
      <c r="J30" s="32" t="n">
        <v>88</v>
      </c>
      <c r="K30" s="32" t="n">
        <v>23</v>
      </c>
      <c r="L30" s="32" t="n">
        <v>1</v>
      </c>
      <c r="M30" s="32" t="n">
        <v>211</v>
      </c>
      <c r="N30" s="32" t="n">
        <v>14</v>
      </c>
      <c r="O30" s="32" t="n">
        <v>1</v>
      </c>
      <c r="P30" s="32" t="n">
        <v>13</v>
      </c>
      <c r="Q30" s="32" t="n">
        <v>7</v>
      </c>
      <c r="R30" s="32" t="n">
        <v>6</v>
      </c>
      <c r="S30" s="32" t="n">
        <v>0</v>
      </c>
      <c r="T30" s="32" t="n">
        <v>3</v>
      </c>
      <c r="U30" s="32" t="n">
        <v>0</v>
      </c>
      <c r="V30" s="32" t="n">
        <v>0</v>
      </c>
      <c r="W30" s="20"/>
      <c r="X30" s="20"/>
      <c r="Y30" s="20"/>
      <c r="Z30" s="20"/>
      <c r="AA30" s="20"/>
      <c r="AB30" s="20"/>
      <c r="AC30" s="32" t="n">
        <v>0</v>
      </c>
      <c r="AD30" s="32" t="n">
        <v>16</v>
      </c>
      <c r="AE30" s="20" t="n">
        <f aca="false">SUM(I30:AD30)</f>
        <v>385</v>
      </c>
    </row>
    <row r="31" customFormat="false" ht="16.5" hidden="false" customHeight="false" outlineLevel="0" collapsed="false">
      <c r="A31" s="11" t="n">
        <v>30</v>
      </c>
      <c r="B31" s="12" t="n">
        <v>25</v>
      </c>
      <c r="C31" s="13" t="n">
        <v>322</v>
      </c>
      <c r="D31" s="17" t="s">
        <v>796</v>
      </c>
      <c r="E31" s="17" t="s">
        <v>799</v>
      </c>
      <c r="F31" s="37" t="n">
        <v>1525</v>
      </c>
      <c r="G31" s="15" t="s">
        <v>34</v>
      </c>
      <c r="H31" s="37" t="n">
        <v>561</v>
      </c>
      <c r="I31" s="32" t="n">
        <v>8</v>
      </c>
      <c r="J31" s="32" t="n">
        <v>75</v>
      </c>
      <c r="K31" s="32" t="n">
        <v>23</v>
      </c>
      <c r="L31" s="32" t="n">
        <v>1</v>
      </c>
      <c r="M31" s="32" t="n">
        <v>195</v>
      </c>
      <c r="N31" s="32" t="n">
        <v>16</v>
      </c>
      <c r="O31" s="32" t="n">
        <v>1</v>
      </c>
      <c r="P31" s="32" t="n">
        <v>10</v>
      </c>
      <c r="Q31" s="32" t="n">
        <v>0</v>
      </c>
      <c r="R31" s="32" t="n">
        <v>2</v>
      </c>
      <c r="S31" s="32" t="n">
        <v>0</v>
      </c>
      <c r="T31" s="32" t="n">
        <v>2</v>
      </c>
      <c r="U31" s="32" t="n">
        <v>1</v>
      </c>
      <c r="V31" s="32" t="n">
        <v>6</v>
      </c>
      <c r="W31" s="20"/>
      <c r="X31" s="20"/>
      <c r="Y31" s="20"/>
      <c r="Z31" s="20"/>
      <c r="AA31" s="20"/>
      <c r="AB31" s="20"/>
      <c r="AC31" s="32" t="n">
        <v>0</v>
      </c>
      <c r="AD31" s="32" t="n">
        <v>28</v>
      </c>
      <c r="AE31" s="20" t="n">
        <f aca="false">SUM(I31:AD31)</f>
        <v>368</v>
      </c>
    </row>
    <row r="32" customFormat="false" ht="16.5" hidden="false" customHeight="false" outlineLevel="0" collapsed="false">
      <c r="A32" s="11" t="n">
        <v>31</v>
      </c>
      <c r="B32" s="12" t="n">
        <v>25</v>
      </c>
      <c r="C32" s="13" t="n">
        <v>322</v>
      </c>
      <c r="D32" s="17" t="s">
        <v>796</v>
      </c>
      <c r="E32" s="17" t="s">
        <v>800</v>
      </c>
      <c r="F32" s="37" t="n">
        <v>1527</v>
      </c>
      <c r="G32" s="15" t="s">
        <v>33</v>
      </c>
      <c r="H32" s="37" t="n">
        <v>703</v>
      </c>
      <c r="I32" s="32" t="n">
        <v>18</v>
      </c>
      <c r="J32" s="32" t="n">
        <v>41</v>
      </c>
      <c r="K32" s="32" t="n">
        <v>43</v>
      </c>
      <c r="L32" s="32" t="n">
        <v>4</v>
      </c>
      <c r="M32" s="32" t="n">
        <v>180</v>
      </c>
      <c r="N32" s="32" t="n">
        <v>46</v>
      </c>
      <c r="O32" s="32" t="n">
        <v>2</v>
      </c>
      <c r="P32" s="32" t="n">
        <v>71</v>
      </c>
      <c r="Q32" s="32" t="n">
        <v>12</v>
      </c>
      <c r="R32" s="32" t="n">
        <v>19</v>
      </c>
      <c r="S32" s="32" t="n">
        <v>0</v>
      </c>
      <c r="T32" s="32" t="n">
        <v>2</v>
      </c>
      <c r="U32" s="32" t="n">
        <v>2</v>
      </c>
      <c r="V32" s="32" t="n">
        <v>0</v>
      </c>
      <c r="W32" s="20"/>
      <c r="X32" s="20"/>
      <c r="Y32" s="20"/>
      <c r="Z32" s="20"/>
      <c r="AA32" s="20"/>
      <c r="AB32" s="20"/>
      <c r="AC32" s="32" t="n">
        <v>0</v>
      </c>
      <c r="AD32" s="32" t="n">
        <v>15</v>
      </c>
      <c r="AE32" s="20" t="n">
        <f aca="false">SUM(I32:AD32)</f>
        <v>455</v>
      </c>
    </row>
    <row r="33" customFormat="false" ht="16.5" hidden="false" customHeight="false" outlineLevel="0" collapsed="false">
      <c r="A33" s="11" t="n">
        <v>32</v>
      </c>
      <c r="B33" s="12" t="n">
        <v>25</v>
      </c>
      <c r="C33" s="13" t="n">
        <v>322</v>
      </c>
      <c r="D33" s="17" t="s">
        <v>796</v>
      </c>
      <c r="E33" s="17" t="s">
        <v>800</v>
      </c>
      <c r="F33" s="37" t="n">
        <v>1527</v>
      </c>
      <c r="G33" s="15" t="s">
        <v>34</v>
      </c>
      <c r="H33" s="37" t="n">
        <v>703</v>
      </c>
      <c r="I33" s="32" t="n">
        <v>7</v>
      </c>
      <c r="J33" s="32" t="n">
        <v>43</v>
      </c>
      <c r="K33" s="32" t="n">
        <v>42</v>
      </c>
      <c r="L33" s="32" t="n">
        <v>2</v>
      </c>
      <c r="M33" s="32" t="n">
        <v>182</v>
      </c>
      <c r="N33" s="32" t="n">
        <v>44</v>
      </c>
      <c r="O33" s="32" t="n">
        <v>5</v>
      </c>
      <c r="P33" s="32" t="n">
        <v>50</v>
      </c>
      <c r="Q33" s="32" t="n">
        <v>15</v>
      </c>
      <c r="R33" s="32" t="n">
        <v>28</v>
      </c>
      <c r="S33" s="32" t="n">
        <v>0</v>
      </c>
      <c r="T33" s="32" t="n">
        <v>2</v>
      </c>
      <c r="U33" s="32" t="n">
        <v>3</v>
      </c>
      <c r="V33" s="32" t="n">
        <v>0</v>
      </c>
      <c r="W33" s="20"/>
      <c r="X33" s="20"/>
      <c r="Y33" s="20"/>
      <c r="Z33" s="20"/>
      <c r="AA33" s="20"/>
      <c r="AB33" s="20"/>
      <c r="AC33" s="32" t="n">
        <v>0</v>
      </c>
      <c r="AD33" s="32" t="n">
        <v>27</v>
      </c>
      <c r="AE33" s="20" t="n">
        <f aca="false">SUM(I33:AD33)</f>
        <v>450</v>
      </c>
    </row>
    <row r="34" customFormat="false" ht="16.5" hidden="false" customHeight="false" outlineLevel="0" collapsed="false">
      <c r="A34" s="11" t="n">
        <v>33</v>
      </c>
      <c r="B34" s="12" t="n">
        <v>25</v>
      </c>
      <c r="C34" s="13" t="n">
        <v>322</v>
      </c>
      <c r="D34" s="17" t="s">
        <v>796</v>
      </c>
      <c r="E34" s="17" t="s">
        <v>800</v>
      </c>
      <c r="F34" s="37" t="n">
        <v>1527</v>
      </c>
      <c r="G34" s="15" t="s">
        <v>35</v>
      </c>
      <c r="H34" s="37" t="n">
        <v>702</v>
      </c>
      <c r="I34" s="32" t="n">
        <v>11</v>
      </c>
      <c r="J34" s="32" t="n">
        <v>43</v>
      </c>
      <c r="K34" s="32" t="n">
        <v>61</v>
      </c>
      <c r="L34" s="32" t="n">
        <v>2</v>
      </c>
      <c r="M34" s="32" t="n">
        <v>163</v>
      </c>
      <c r="N34" s="32" t="n">
        <v>40</v>
      </c>
      <c r="O34" s="32" t="n">
        <v>5</v>
      </c>
      <c r="P34" s="32" t="n">
        <v>61</v>
      </c>
      <c r="Q34" s="32" t="n">
        <v>15</v>
      </c>
      <c r="R34" s="32" t="n">
        <v>18</v>
      </c>
      <c r="S34" s="32" t="n">
        <v>0</v>
      </c>
      <c r="T34" s="32" t="n">
        <v>0</v>
      </c>
      <c r="U34" s="32" t="n">
        <v>1</v>
      </c>
      <c r="V34" s="32" t="n">
        <v>4</v>
      </c>
      <c r="W34" s="20"/>
      <c r="X34" s="20"/>
      <c r="Y34" s="20"/>
      <c r="Z34" s="20"/>
      <c r="AA34" s="20"/>
      <c r="AB34" s="20"/>
      <c r="AC34" s="32" t="n">
        <v>0</v>
      </c>
      <c r="AD34" s="32" t="n">
        <v>20</v>
      </c>
      <c r="AE34" s="20" t="n">
        <f aca="false">SUM(I34:AD34)</f>
        <v>444</v>
      </c>
    </row>
    <row r="35" customFormat="false" ht="16.5" hidden="false" customHeight="false" outlineLevel="0" collapsed="false">
      <c r="A35" s="11" t="n">
        <v>34</v>
      </c>
      <c r="B35" s="12" t="n">
        <v>25</v>
      </c>
      <c r="C35" s="13" t="n">
        <v>322</v>
      </c>
      <c r="D35" s="17" t="s">
        <v>796</v>
      </c>
      <c r="E35" s="17" t="s">
        <v>800</v>
      </c>
      <c r="F35" s="37" t="n">
        <v>1528</v>
      </c>
      <c r="G35" s="15" t="s">
        <v>33</v>
      </c>
      <c r="H35" s="37" t="n">
        <v>503</v>
      </c>
      <c r="I35" s="32" t="n">
        <v>10</v>
      </c>
      <c r="J35" s="32" t="n">
        <v>37</v>
      </c>
      <c r="K35" s="32" t="n">
        <v>25</v>
      </c>
      <c r="L35" s="32" t="n">
        <v>1</v>
      </c>
      <c r="M35" s="32" t="n">
        <v>113</v>
      </c>
      <c r="N35" s="32" t="n">
        <v>31</v>
      </c>
      <c r="O35" s="32" t="n">
        <v>6</v>
      </c>
      <c r="P35" s="32" t="n">
        <v>30</v>
      </c>
      <c r="Q35" s="32" t="n">
        <v>11</v>
      </c>
      <c r="R35" s="32" t="n">
        <v>18</v>
      </c>
      <c r="S35" s="32" t="n">
        <v>0</v>
      </c>
      <c r="T35" s="32" t="n">
        <v>1</v>
      </c>
      <c r="U35" s="32" t="n">
        <v>2</v>
      </c>
      <c r="V35" s="32" t="n">
        <v>0</v>
      </c>
      <c r="W35" s="20"/>
      <c r="X35" s="20"/>
      <c r="Y35" s="20"/>
      <c r="Z35" s="20"/>
      <c r="AA35" s="20"/>
      <c r="AB35" s="20"/>
      <c r="AC35" s="32" t="n">
        <v>0</v>
      </c>
      <c r="AD35" s="32" t="n">
        <v>19</v>
      </c>
      <c r="AE35" s="20" t="n">
        <f aca="false">SUM(I35:AD35)</f>
        <v>304</v>
      </c>
    </row>
    <row r="36" customFormat="false" ht="16.5" hidden="false" customHeight="false" outlineLevel="0" collapsed="false">
      <c r="A36" s="11" t="n">
        <v>35</v>
      </c>
      <c r="B36" s="12" t="n">
        <v>25</v>
      </c>
      <c r="C36" s="13" t="n">
        <v>322</v>
      </c>
      <c r="D36" s="17" t="s">
        <v>796</v>
      </c>
      <c r="E36" s="17" t="s">
        <v>800</v>
      </c>
      <c r="F36" s="37" t="n">
        <v>1528</v>
      </c>
      <c r="G36" s="15" t="s">
        <v>34</v>
      </c>
      <c r="H36" s="37" t="n">
        <v>503</v>
      </c>
      <c r="I36" s="32" t="n">
        <v>5</v>
      </c>
      <c r="J36" s="32" t="n">
        <v>31</v>
      </c>
      <c r="K36" s="32" t="n">
        <v>24</v>
      </c>
      <c r="L36" s="32" t="n">
        <v>1</v>
      </c>
      <c r="M36" s="32" t="n">
        <v>136</v>
      </c>
      <c r="N36" s="32" t="n">
        <v>25</v>
      </c>
      <c r="O36" s="32" t="n">
        <v>2</v>
      </c>
      <c r="P36" s="32" t="n">
        <v>53</v>
      </c>
      <c r="Q36" s="32" t="n">
        <v>10</v>
      </c>
      <c r="R36" s="32" t="n">
        <v>25</v>
      </c>
      <c r="S36" s="32" t="n">
        <v>0</v>
      </c>
      <c r="T36" s="32" t="n">
        <v>0</v>
      </c>
      <c r="U36" s="32" t="n">
        <v>3</v>
      </c>
      <c r="V36" s="32" t="n">
        <v>1</v>
      </c>
      <c r="W36" s="20"/>
      <c r="X36" s="20"/>
      <c r="Y36" s="20"/>
      <c r="Z36" s="20"/>
      <c r="AA36" s="20"/>
      <c r="AB36" s="20"/>
      <c r="AC36" s="32" t="n">
        <v>0</v>
      </c>
      <c r="AD36" s="32" t="n">
        <v>17</v>
      </c>
      <c r="AE36" s="20" t="n">
        <f aca="false">SUM(I36:AD36)</f>
        <v>333</v>
      </c>
    </row>
    <row r="37" customFormat="false" ht="16.5" hidden="false" customHeight="false" outlineLevel="0" collapsed="false">
      <c r="A37" s="11" t="n">
        <v>36</v>
      </c>
      <c r="B37" s="12" t="n">
        <v>25</v>
      </c>
      <c r="C37" s="13" t="n">
        <v>322</v>
      </c>
      <c r="D37" s="17" t="s">
        <v>796</v>
      </c>
      <c r="E37" s="17" t="s">
        <v>800</v>
      </c>
      <c r="F37" s="37" t="n">
        <v>1528</v>
      </c>
      <c r="G37" s="15" t="s">
        <v>35</v>
      </c>
      <c r="H37" s="37" t="n">
        <v>503</v>
      </c>
      <c r="I37" s="32" t="n">
        <v>5</v>
      </c>
      <c r="J37" s="32" t="n">
        <v>38</v>
      </c>
      <c r="K37" s="32" t="n">
        <v>27</v>
      </c>
      <c r="L37" s="32" t="n">
        <v>0</v>
      </c>
      <c r="M37" s="32" t="n">
        <v>162</v>
      </c>
      <c r="N37" s="32" t="n">
        <v>17</v>
      </c>
      <c r="O37" s="32" t="n">
        <v>2</v>
      </c>
      <c r="P37" s="32" t="n">
        <v>49</v>
      </c>
      <c r="Q37" s="32" t="n">
        <v>7</v>
      </c>
      <c r="R37" s="32" t="n">
        <v>22</v>
      </c>
      <c r="S37" s="32" t="n">
        <v>0</v>
      </c>
      <c r="T37" s="32" t="n">
        <v>0</v>
      </c>
      <c r="U37" s="32" t="n">
        <v>0</v>
      </c>
      <c r="V37" s="32" t="n">
        <v>0</v>
      </c>
      <c r="W37" s="20"/>
      <c r="X37" s="20"/>
      <c r="Y37" s="20"/>
      <c r="Z37" s="20"/>
      <c r="AA37" s="20"/>
      <c r="AB37" s="20"/>
      <c r="AC37" s="32" t="n">
        <v>0</v>
      </c>
      <c r="AD37" s="32" t="n">
        <v>12</v>
      </c>
      <c r="AE37" s="20" t="n">
        <f aca="false">SUM(I37:AD37)</f>
        <v>341</v>
      </c>
    </row>
    <row r="38" customFormat="false" ht="16.5" hidden="false" customHeight="false" outlineLevel="0" collapsed="false">
      <c r="A38" s="11" t="n">
        <v>37</v>
      </c>
      <c r="B38" s="12" t="n">
        <v>25</v>
      </c>
      <c r="C38" s="13" t="n">
        <v>322</v>
      </c>
      <c r="D38" s="17" t="s">
        <v>796</v>
      </c>
      <c r="E38" s="17" t="s">
        <v>801</v>
      </c>
      <c r="F38" s="37" t="n">
        <v>1529</v>
      </c>
      <c r="G38" s="15" t="s">
        <v>33</v>
      </c>
      <c r="H38" s="37" t="n">
        <v>565</v>
      </c>
      <c r="I38" s="32" t="n">
        <v>12</v>
      </c>
      <c r="J38" s="32" t="n">
        <v>37</v>
      </c>
      <c r="K38" s="32" t="n">
        <v>87</v>
      </c>
      <c r="L38" s="32" t="n">
        <v>2</v>
      </c>
      <c r="M38" s="32" t="n">
        <v>178</v>
      </c>
      <c r="N38" s="32" t="n">
        <v>38</v>
      </c>
      <c r="O38" s="32" t="n">
        <v>0</v>
      </c>
      <c r="P38" s="32" t="n">
        <v>11</v>
      </c>
      <c r="Q38" s="32" t="n">
        <v>11</v>
      </c>
      <c r="R38" s="32" t="n">
        <v>9</v>
      </c>
      <c r="S38" s="32" t="n">
        <v>0</v>
      </c>
      <c r="T38" s="32" t="n">
        <v>0</v>
      </c>
      <c r="U38" s="32" t="n">
        <v>5</v>
      </c>
      <c r="V38" s="32" t="n">
        <v>3</v>
      </c>
      <c r="W38" s="20"/>
      <c r="X38" s="20"/>
      <c r="Y38" s="20"/>
      <c r="Z38" s="20"/>
      <c r="AA38" s="20"/>
      <c r="AB38" s="20"/>
      <c r="AC38" s="32" t="n">
        <v>0</v>
      </c>
      <c r="AD38" s="32" t="n">
        <v>10</v>
      </c>
      <c r="AE38" s="20" t="n">
        <f aca="false">SUM(I38:AD38)</f>
        <v>403</v>
      </c>
    </row>
    <row r="39" customFormat="false" ht="16.5" hidden="false" customHeight="false" outlineLevel="0" collapsed="false">
      <c r="A39" s="11" t="n">
        <v>38</v>
      </c>
      <c r="B39" s="12" t="n">
        <v>25</v>
      </c>
      <c r="C39" s="13" t="n">
        <v>322</v>
      </c>
      <c r="D39" s="17" t="s">
        <v>796</v>
      </c>
      <c r="E39" s="17" t="s">
        <v>801</v>
      </c>
      <c r="F39" s="37" t="n">
        <v>1529</v>
      </c>
      <c r="G39" s="15" t="s">
        <v>34</v>
      </c>
      <c r="H39" s="37" t="n">
        <v>564</v>
      </c>
      <c r="I39" s="32" t="n">
        <v>12</v>
      </c>
      <c r="J39" s="32" t="n">
        <v>54</v>
      </c>
      <c r="K39" s="32" t="n">
        <v>56</v>
      </c>
      <c r="L39" s="32" t="n">
        <v>4</v>
      </c>
      <c r="M39" s="32" t="n">
        <v>169</v>
      </c>
      <c r="N39" s="32" t="n">
        <v>59</v>
      </c>
      <c r="O39" s="32" t="n">
        <v>7</v>
      </c>
      <c r="P39" s="32" t="n">
        <v>6</v>
      </c>
      <c r="Q39" s="32" t="n">
        <v>18</v>
      </c>
      <c r="R39" s="32" t="n">
        <v>12</v>
      </c>
      <c r="S39" s="32" t="n">
        <v>0</v>
      </c>
      <c r="T39" s="32" t="n">
        <v>2</v>
      </c>
      <c r="U39" s="32" t="n">
        <v>7</v>
      </c>
      <c r="V39" s="32" t="n">
        <v>0</v>
      </c>
      <c r="W39" s="20"/>
      <c r="X39" s="20"/>
      <c r="Y39" s="20"/>
      <c r="Z39" s="20"/>
      <c r="AA39" s="20"/>
      <c r="AB39" s="20"/>
      <c r="AC39" s="32" t="n">
        <v>0</v>
      </c>
      <c r="AD39" s="32" t="n">
        <v>14</v>
      </c>
      <c r="AE39" s="20" t="n">
        <f aca="false">SUM(I39:AD39)</f>
        <v>420</v>
      </c>
    </row>
    <row r="40" customFormat="false" ht="16.5" hidden="false" customHeight="false" outlineLevel="0" collapsed="false">
      <c r="A40" s="11" t="n">
        <v>39</v>
      </c>
      <c r="B40" s="12" t="n">
        <v>25</v>
      </c>
      <c r="C40" s="13" t="n">
        <v>322</v>
      </c>
      <c r="D40" s="17" t="s">
        <v>796</v>
      </c>
      <c r="E40" s="17" t="s">
        <v>801</v>
      </c>
      <c r="F40" s="37" t="n">
        <v>1529</v>
      </c>
      <c r="G40" s="15" t="s">
        <v>35</v>
      </c>
      <c r="H40" s="37" t="n">
        <v>564</v>
      </c>
      <c r="I40" s="32" t="n">
        <v>13</v>
      </c>
      <c r="J40" s="32" t="n">
        <v>61</v>
      </c>
      <c r="K40" s="32" t="n">
        <v>71</v>
      </c>
      <c r="L40" s="32" t="n">
        <v>5</v>
      </c>
      <c r="M40" s="32" t="n">
        <v>135</v>
      </c>
      <c r="N40" s="32" t="n">
        <v>37</v>
      </c>
      <c r="O40" s="32" t="n">
        <v>4</v>
      </c>
      <c r="P40" s="32" t="n">
        <v>9</v>
      </c>
      <c r="Q40" s="32" t="n">
        <v>15</v>
      </c>
      <c r="R40" s="32" t="n">
        <v>17</v>
      </c>
      <c r="S40" s="32" t="n">
        <v>0</v>
      </c>
      <c r="T40" s="32" t="n">
        <v>1</v>
      </c>
      <c r="U40" s="32" t="n">
        <v>5</v>
      </c>
      <c r="V40" s="32" t="n">
        <v>2</v>
      </c>
      <c r="W40" s="20"/>
      <c r="X40" s="20"/>
      <c r="Y40" s="20"/>
      <c r="Z40" s="20"/>
      <c r="AA40" s="20"/>
      <c r="AB40" s="20"/>
      <c r="AC40" s="32" t="n">
        <v>0</v>
      </c>
      <c r="AD40" s="32" t="n">
        <v>17</v>
      </c>
      <c r="AE40" s="20" t="n">
        <f aca="false">SUM(I40:AD40)</f>
        <v>392</v>
      </c>
    </row>
    <row r="41" customFormat="false" ht="16.5" hidden="false" customHeight="false" outlineLevel="0" collapsed="false">
      <c r="A41" s="11" t="n">
        <v>40</v>
      </c>
      <c r="B41" s="12" t="n">
        <v>25</v>
      </c>
      <c r="C41" s="13" t="n">
        <v>322</v>
      </c>
      <c r="D41" s="17" t="s">
        <v>796</v>
      </c>
      <c r="E41" s="17" t="s">
        <v>801</v>
      </c>
      <c r="F41" s="37" t="n">
        <v>1529</v>
      </c>
      <c r="G41" s="15" t="s">
        <v>137</v>
      </c>
      <c r="H41" s="37" t="n">
        <v>564</v>
      </c>
      <c r="I41" s="32" t="n">
        <v>12</v>
      </c>
      <c r="J41" s="32" t="n">
        <v>37</v>
      </c>
      <c r="K41" s="32" t="n">
        <v>71</v>
      </c>
      <c r="L41" s="32" t="n">
        <v>1</v>
      </c>
      <c r="M41" s="32" t="n">
        <v>170</v>
      </c>
      <c r="N41" s="32" t="n">
        <v>32</v>
      </c>
      <c r="O41" s="32" t="n">
        <v>2</v>
      </c>
      <c r="P41" s="32" t="n">
        <v>13</v>
      </c>
      <c r="Q41" s="32" t="n">
        <v>15</v>
      </c>
      <c r="R41" s="32" t="n">
        <v>12</v>
      </c>
      <c r="S41" s="32" t="n">
        <v>0</v>
      </c>
      <c r="T41" s="32" t="n">
        <v>1</v>
      </c>
      <c r="U41" s="32" t="n">
        <v>6</v>
      </c>
      <c r="V41" s="32" t="n">
        <v>0</v>
      </c>
      <c r="W41" s="20"/>
      <c r="X41" s="20"/>
      <c r="Y41" s="20"/>
      <c r="Z41" s="20"/>
      <c r="AA41" s="20"/>
      <c r="AB41" s="20"/>
      <c r="AC41" s="32" t="n">
        <v>0</v>
      </c>
      <c r="AD41" s="32" t="n">
        <v>20</v>
      </c>
      <c r="AE41" s="20" t="n">
        <f aca="false">SUM(I41:AD41)</f>
        <v>392</v>
      </c>
    </row>
    <row r="42" customFormat="false" ht="16.5" hidden="false" customHeight="false" outlineLevel="0" collapsed="false">
      <c r="A42" s="11" t="n">
        <v>41</v>
      </c>
      <c r="B42" s="12" t="n">
        <v>25</v>
      </c>
      <c r="C42" s="13" t="n">
        <v>322</v>
      </c>
      <c r="D42" s="17" t="s">
        <v>796</v>
      </c>
      <c r="E42" s="17" t="s">
        <v>802</v>
      </c>
      <c r="F42" s="37" t="n">
        <v>1529</v>
      </c>
      <c r="G42" s="15" t="s">
        <v>62</v>
      </c>
      <c r="H42" s="37" t="n">
        <v>252</v>
      </c>
      <c r="I42" s="32" t="n">
        <v>0</v>
      </c>
      <c r="J42" s="32" t="n">
        <v>47</v>
      </c>
      <c r="K42" s="32" t="n">
        <v>6</v>
      </c>
      <c r="L42" s="32" t="n">
        <v>1</v>
      </c>
      <c r="M42" s="32" t="n">
        <v>117</v>
      </c>
      <c r="N42" s="32" t="n">
        <v>5</v>
      </c>
      <c r="O42" s="32" t="n">
        <v>1</v>
      </c>
      <c r="P42" s="32" t="n">
        <v>2</v>
      </c>
      <c r="Q42" s="32" t="n">
        <v>4</v>
      </c>
      <c r="R42" s="32" t="n">
        <v>1</v>
      </c>
      <c r="S42" s="32" t="n">
        <v>0</v>
      </c>
      <c r="T42" s="32" t="n">
        <v>1</v>
      </c>
      <c r="U42" s="32" t="n">
        <v>0</v>
      </c>
      <c r="V42" s="32" t="n">
        <v>1</v>
      </c>
      <c r="W42" s="20"/>
      <c r="X42" s="20"/>
      <c r="Y42" s="20"/>
      <c r="Z42" s="20"/>
      <c r="AA42" s="20"/>
      <c r="AB42" s="20"/>
      <c r="AC42" s="32" t="n">
        <v>0</v>
      </c>
      <c r="AD42" s="32" t="n">
        <v>5</v>
      </c>
      <c r="AE42" s="20" t="n">
        <f aca="false">SUM(I42:AD42)</f>
        <v>191</v>
      </c>
    </row>
    <row r="43" customFormat="false" ht="16.5" hidden="false" customHeight="false" outlineLevel="0" collapsed="false">
      <c r="A43" s="11" t="n">
        <v>42</v>
      </c>
      <c r="B43" s="12" t="n">
        <v>25</v>
      </c>
      <c r="C43" s="13" t="n">
        <v>322</v>
      </c>
      <c r="D43" s="17" t="s">
        <v>796</v>
      </c>
      <c r="E43" s="17" t="s">
        <v>803</v>
      </c>
      <c r="F43" s="37" t="n">
        <v>1530</v>
      </c>
      <c r="G43" s="15" t="s">
        <v>33</v>
      </c>
      <c r="H43" s="37" t="n">
        <v>729</v>
      </c>
      <c r="I43" s="32" t="n">
        <v>5</v>
      </c>
      <c r="J43" s="32" t="n">
        <v>59</v>
      </c>
      <c r="K43" s="32" t="n">
        <v>82</v>
      </c>
      <c r="L43" s="32" t="n">
        <v>2</v>
      </c>
      <c r="M43" s="32" t="n">
        <v>243</v>
      </c>
      <c r="N43" s="32" t="n">
        <v>49</v>
      </c>
      <c r="O43" s="32" t="n">
        <v>3</v>
      </c>
      <c r="P43" s="32" t="n">
        <v>5</v>
      </c>
      <c r="Q43" s="32" t="n">
        <v>6</v>
      </c>
      <c r="R43" s="32" t="n">
        <v>16</v>
      </c>
      <c r="S43" s="32" t="n">
        <v>0</v>
      </c>
      <c r="T43" s="32" t="n">
        <v>6</v>
      </c>
      <c r="U43" s="32" t="n">
        <v>6</v>
      </c>
      <c r="V43" s="32" t="n">
        <v>2</v>
      </c>
      <c r="W43" s="20"/>
      <c r="X43" s="20"/>
      <c r="Y43" s="20"/>
      <c r="Z43" s="20"/>
      <c r="AA43" s="20"/>
      <c r="AB43" s="20"/>
      <c r="AC43" s="32" t="n">
        <v>0</v>
      </c>
      <c r="AD43" s="32" t="n">
        <v>18</v>
      </c>
      <c r="AE43" s="20" t="n">
        <f aca="false">SUM(I43:AD43)</f>
        <v>502</v>
      </c>
    </row>
    <row r="44" customFormat="false" ht="16.5" hidden="false" customHeight="false" outlineLevel="0" collapsed="false">
      <c r="A44" s="11" t="n">
        <v>43</v>
      </c>
      <c r="B44" s="12" t="n">
        <v>25</v>
      </c>
      <c r="C44" s="13" t="n">
        <v>322</v>
      </c>
      <c r="D44" s="17" t="s">
        <v>796</v>
      </c>
      <c r="E44" s="17" t="s">
        <v>803</v>
      </c>
      <c r="F44" s="37" t="n">
        <v>1530</v>
      </c>
      <c r="G44" s="15" t="s">
        <v>34</v>
      </c>
      <c r="H44" s="37" t="n">
        <v>728</v>
      </c>
      <c r="I44" s="32" t="n">
        <v>6</v>
      </c>
      <c r="J44" s="32" t="n">
        <v>77</v>
      </c>
      <c r="K44" s="32" t="n">
        <v>82</v>
      </c>
      <c r="L44" s="32" t="n">
        <v>3</v>
      </c>
      <c r="M44" s="32" t="n">
        <v>230</v>
      </c>
      <c r="N44" s="32" t="n">
        <v>28</v>
      </c>
      <c r="O44" s="32" t="n">
        <v>2</v>
      </c>
      <c r="P44" s="32" t="n">
        <v>6</v>
      </c>
      <c r="Q44" s="32" t="n">
        <v>6</v>
      </c>
      <c r="R44" s="32" t="n">
        <v>12</v>
      </c>
      <c r="S44" s="32" t="n">
        <v>0</v>
      </c>
      <c r="T44" s="32" t="n">
        <v>3</v>
      </c>
      <c r="U44" s="32" t="n">
        <v>0</v>
      </c>
      <c r="V44" s="32" t="n">
        <v>0</v>
      </c>
      <c r="W44" s="20"/>
      <c r="X44" s="20"/>
      <c r="Y44" s="20"/>
      <c r="Z44" s="20"/>
      <c r="AA44" s="20"/>
      <c r="AB44" s="20"/>
      <c r="AC44" s="32" t="n">
        <v>0</v>
      </c>
      <c r="AD44" s="32" t="n">
        <v>28</v>
      </c>
      <c r="AE44" s="20" t="n">
        <f aca="false">SUM(I44:AD44)</f>
        <v>483</v>
      </c>
    </row>
    <row r="45" customFormat="false" ht="16.5" hidden="false" customHeight="false" outlineLevel="0" collapsed="false">
      <c r="A45" s="11" t="n">
        <v>44</v>
      </c>
      <c r="B45" s="12" t="n">
        <v>25</v>
      </c>
      <c r="C45" s="13" t="n">
        <v>322</v>
      </c>
      <c r="D45" s="17" t="s">
        <v>796</v>
      </c>
      <c r="E45" s="17" t="s">
        <v>804</v>
      </c>
      <c r="F45" s="37" t="n">
        <v>1531</v>
      </c>
      <c r="G45" s="15" t="s">
        <v>33</v>
      </c>
      <c r="H45" s="37" t="n">
        <v>538</v>
      </c>
      <c r="I45" s="32" t="n">
        <v>8</v>
      </c>
      <c r="J45" s="32" t="n">
        <v>32</v>
      </c>
      <c r="K45" s="32" t="n">
        <v>31</v>
      </c>
      <c r="L45" s="32" t="n">
        <v>0</v>
      </c>
      <c r="M45" s="32" t="n">
        <v>201</v>
      </c>
      <c r="N45" s="32" t="n">
        <v>95</v>
      </c>
      <c r="O45" s="32" t="n">
        <v>1</v>
      </c>
      <c r="P45" s="32" t="n">
        <v>3</v>
      </c>
      <c r="Q45" s="32" t="n">
        <v>4</v>
      </c>
      <c r="R45" s="32" t="n">
        <v>13</v>
      </c>
      <c r="S45" s="32" t="n">
        <v>0</v>
      </c>
      <c r="T45" s="32" t="n">
        <v>1</v>
      </c>
      <c r="U45" s="32" t="n">
        <v>1</v>
      </c>
      <c r="V45" s="32" t="n">
        <v>0</v>
      </c>
      <c r="W45" s="20"/>
      <c r="X45" s="20"/>
      <c r="Y45" s="20"/>
      <c r="Z45" s="20"/>
      <c r="AA45" s="20"/>
      <c r="AB45" s="20"/>
      <c r="AC45" s="32" t="n">
        <v>0</v>
      </c>
      <c r="AD45" s="32" t="n">
        <v>7</v>
      </c>
      <c r="AE45" s="20" t="n">
        <f aca="false">SUM(I45:AD45)</f>
        <v>397</v>
      </c>
    </row>
    <row r="46" customFormat="false" ht="16.5" hidden="false" customHeight="false" outlineLevel="0" collapsed="false">
      <c r="A46" s="11" t="n">
        <v>45</v>
      </c>
      <c r="B46" s="12" t="n">
        <v>25</v>
      </c>
      <c r="C46" s="13" t="n">
        <v>322</v>
      </c>
      <c r="D46" s="17" t="s">
        <v>796</v>
      </c>
      <c r="E46" s="17" t="s">
        <v>804</v>
      </c>
      <c r="F46" s="37" t="n">
        <v>1531</v>
      </c>
      <c r="G46" s="15" t="s">
        <v>34</v>
      </c>
      <c r="H46" s="37" t="n">
        <v>538</v>
      </c>
      <c r="I46" s="32" t="n">
        <v>13</v>
      </c>
      <c r="J46" s="32" t="n">
        <v>80</v>
      </c>
      <c r="K46" s="32" t="n">
        <v>37</v>
      </c>
      <c r="L46" s="32" t="n">
        <v>2</v>
      </c>
      <c r="M46" s="32" t="n">
        <v>177</v>
      </c>
      <c r="N46" s="32" t="n">
        <v>62</v>
      </c>
      <c r="O46" s="32" t="n">
        <v>1</v>
      </c>
      <c r="P46" s="32" t="n">
        <v>4</v>
      </c>
      <c r="Q46" s="32" t="n">
        <v>2</v>
      </c>
      <c r="R46" s="32" t="n">
        <v>22</v>
      </c>
      <c r="S46" s="32" t="n">
        <v>0</v>
      </c>
      <c r="T46" s="32" t="n">
        <v>0</v>
      </c>
      <c r="U46" s="32" t="n">
        <v>0</v>
      </c>
      <c r="V46" s="32" t="n">
        <v>0</v>
      </c>
      <c r="W46" s="20"/>
      <c r="X46" s="20"/>
      <c r="Y46" s="20"/>
      <c r="Z46" s="20"/>
      <c r="AA46" s="20"/>
      <c r="AB46" s="20"/>
      <c r="AC46" s="32" t="n">
        <v>0</v>
      </c>
      <c r="AD46" s="32" t="n">
        <v>8</v>
      </c>
      <c r="AE46" s="20" t="n">
        <f aca="false">SUM(I46:AD46)</f>
        <v>408</v>
      </c>
    </row>
    <row r="47" customFormat="false" ht="16.5" hidden="false" customHeight="false" outlineLevel="0" collapsed="false">
      <c r="A47" s="11" t="n">
        <v>46</v>
      </c>
      <c r="B47" s="12" t="n">
        <v>25</v>
      </c>
      <c r="C47" s="13" t="n">
        <v>322</v>
      </c>
      <c r="D47" s="17" t="s">
        <v>796</v>
      </c>
      <c r="E47" s="17" t="s">
        <v>804</v>
      </c>
      <c r="F47" s="37" t="n">
        <v>1531</v>
      </c>
      <c r="G47" s="15" t="s">
        <v>35</v>
      </c>
      <c r="H47" s="37" t="n">
        <v>537</v>
      </c>
      <c r="I47" s="32" t="n">
        <v>6</v>
      </c>
      <c r="J47" s="32" t="n">
        <v>65</v>
      </c>
      <c r="K47" s="32" t="n">
        <v>25</v>
      </c>
      <c r="L47" s="32" t="n">
        <v>2</v>
      </c>
      <c r="M47" s="32" t="n">
        <v>207</v>
      </c>
      <c r="N47" s="32" t="n">
        <v>44</v>
      </c>
      <c r="O47" s="32" t="n">
        <v>1</v>
      </c>
      <c r="P47" s="32" t="n">
        <v>2</v>
      </c>
      <c r="Q47" s="32" t="n">
        <v>2</v>
      </c>
      <c r="R47" s="32" t="n">
        <v>15</v>
      </c>
      <c r="S47" s="32" t="n">
        <v>0</v>
      </c>
      <c r="T47" s="32" t="n">
        <v>1</v>
      </c>
      <c r="U47" s="32" t="n">
        <v>2</v>
      </c>
      <c r="V47" s="32" t="n">
        <v>1</v>
      </c>
      <c r="W47" s="20"/>
      <c r="X47" s="20"/>
      <c r="Y47" s="20"/>
      <c r="Z47" s="20"/>
      <c r="AA47" s="20"/>
      <c r="AB47" s="20"/>
      <c r="AC47" s="32" t="n">
        <v>0</v>
      </c>
      <c r="AD47" s="32" t="n">
        <v>12</v>
      </c>
      <c r="AE47" s="20" t="n">
        <f aca="false">SUM(I47:AD47)</f>
        <v>385</v>
      </c>
    </row>
    <row r="48" customFormat="false" ht="16.5" hidden="false" customHeight="false" outlineLevel="0" collapsed="false">
      <c r="A48" s="11" t="n">
        <v>47</v>
      </c>
      <c r="B48" s="12" t="n">
        <v>25</v>
      </c>
      <c r="C48" s="13" t="n">
        <v>322</v>
      </c>
      <c r="D48" s="17" t="s">
        <v>796</v>
      </c>
      <c r="E48" s="17" t="s">
        <v>805</v>
      </c>
      <c r="F48" s="37" t="n">
        <v>1532</v>
      </c>
      <c r="G48" s="15" t="s">
        <v>33</v>
      </c>
      <c r="H48" s="37" t="n">
        <v>582</v>
      </c>
      <c r="I48" s="32" t="n">
        <v>6</v>
      </c>
      <c r="J48" s="32" t="n">
        <v>42</v>
      </c>
      <c r="K48" s="32" t="n">
        <v>32</v>
      </c>
      <c r="L48" s="32" t="n">
        <v>5</v>
      </c>
      <c r="M48" s="32" t="n">
        <v>166</v>
      </c>
      <c r="N48" s="32" t="n">
        <v>52</v>
      </c>
      <c r="O48" s="32" t="n">
        <v>3</v>
      </c>
      <c r="P48" s="32" t="n">
        <v>7</v>
      </c>
      <c r="Q48" s="32" t="n">
        <v>17</v>
      </c>
      <c r="R48" s="32" t="n">
        <v>18</v>
      </c>
      <c r="S48" s="32" t="n">
        <v>0</v>
      </c>
      <c r="T48" s="32" t="n">
        <v>3</v>
      </c>
      <c r="U48" s="32" t="n">
        <v>2</v>
      </c>
      <c r="V48" s="32" t="n">
        <v>1</v>
      </c>
      <c r="W48" s="20"/>
      <c r="X48" s="20"/>
      <c r="Y48" s="20"/>
      <c r="Z48" s="20"/>
      <c r="AA48" s="20"/>
      <c r="AB48" s="20"/>
      <c r="AC48" s="32" t="n">
        <v>0</v>
      </c>
      <c r="AD48" s="32" t="n">
        <v>18</v>
      </c>
      <c r="AE48" s="20" t="n">
        <f aca="false">SUM(I48:AD48)</f>
        <v>372</v>
      </c>
    </row>
    <row r="49" customFormat="false" ht="16.5" hidden="false" customHeight="false" outlineLevel="0" collapsed="false">
      <c r="A49" s="11" t="n">
        <v>48</v>
      </c>
      <c r="B49" s="12" t="n">
        <v>25</v>
      </c>
      <c r="C49" s="13" t="n">
        <v>322</v>
      </c>
      <c r="D49" s="17" t="s">
        <v>796</v>
      </c>
      <c r="E49" s="17" t="s">
        <v>805</v>
      </c>
      <c r="F49" s="37" t="n">
        <v>1532</v>
      </c>
      <c r="G49" s="15" t="s">
        <v>34</v>
      </c>
      <c r="H49" s="37" t="n">
        <v>582</v>
      </c>
      <c r="I49" s="32" t="n">
        <v>7</v>
      </c>
      <c r="J49" s="32" t="n">
        <v>60</v>
      </c>
      <c r="K49" s="32" t="n">
        <v>44</v>
      </c>
      <c r="L49" s="32" t="n">
        <v>6</v>
      </c>
      <c r="M49" s="32" t="n">
        <v>158</v>
      </c>
      <c r="N49" s="32" t="n">
        <v>39</v>
      </c>
      <c r="O49" s="32" t="n">
        <v>4</v>
      </c>
      <c r="P49" s="32" t="n">
        <v>6</v>
      </c>
      <c r="Q49" s="32" t="n">
        <v>13</v>
      </c>
      <c r="R49" s="32" t="n">
        <v>15</v>
      </c>
      <c r="S49" s="32" t="n">
        <v>0</v>
      </c>
      <c r="T49" s="32" t="n">
        <v>2</v>
      </c>
      <c r="U49" s="32" t="n">
        <v>2</v>
      </c>
      <c r="V49" s="32" t="n">
        <v>0</v>
      </c>
      <c r="W49" s="20"/>
      <c r="X49" s="20"/>
      <c r="Y49" s="20"/>
      <c r="Z49" s="20"/>
      <c r="AA49" s="20"/>
      <c r="AB49" s="20"/>
      <c r="AC49" s="32" t="n">
        <v>0</v>
      </c>
      <c r="AD49" s="32" t="n">
        <v>16</v>
      </c>
      <c r="AE49" s="20" t="n">
        <f aca="false">SUM(I49:AD49)</f>
        <v>372</v>
      </c>
    </row>
    <row r="50" customFormat="false" ht="16.5" hidden="false" customHeight="false" outlineLevel="0" collapsed="false">
      <c r="A50" s="11" t="n">
        <v>49</v>
      </c>
      <c r="B50" s="12" t="n">
        <v>25</v>
      </c>
      <c r="C50" s="13" t="n">
        <v>322</v>
      </c>
      <c r="D50" s="17" t="s">
        <v>796</v>
      </c>
      <c r="E50" s="17" t="s">
        <v>806</v>
      </c>
      <c r="F50" s="37" t="n">
        <v>1533</v>
      </c>
      <c r="G50" s="15" t="s">
        <v>33</v>
      </c>
      <c r="H50" s="37" t="n">
        <v>678</v>
      </c>
      <c r="I50" s="32" t="n">
        <v>4</v>
      </c>
      <c r="J50" s="32" t="n">
        <v>45</v>
      </c>
      <c r="K50" s="32" t="n">
        <v>55</v>
      </c>
      <c r="L50" s="32" t="n">
        <v>4</v>
      </c>
      <c r="M50" s="32" t="n">
        <v>126</v>
      </c>
      <c r="N50" s="32" t="n">
        <v>92</v>
      </c>
      <c r="O50" s="32" t="n">
        <v>7</v>
      </c>
      <c r="P50" s="32" t="n">
        <v>15</v>
      </c>
      <c r="Q50" s="32" t="n">
        <v>50</v>
      </c>
      <c r="R50" s="32" t="n">
        <v>26</v>
      </c>
      <c r="S50" s="32" t="n">
        <v>0</v>
      </c>
      <c r="T50" s="32" t="n">
        <v>2</v>
      </c>
      <c r="U50" s="32" t="n">
        <v>3</v>
      </c>
      <c r="V50" s="32" t="n">
        <v>2</v>
      </c>
      <c r="W50" s="20"/>
      <c r="X50" s="20"/>
      <c r="Y50" s="20"/>
      <c r="Z50" s="20"/>
      <c r="AA50" s="20"/>
      <c r="AB50" s="20"/>
      <c r="AC50" s="32" t="n">
        <v>0</v>
      </c>
      <c r="AD50" s="32" t="n">
        <v>8</v>
      </c>
      <c r="AE50" s="20" t="n">
        <f aca="false">SUM(I50:AD50)</f>
        <v>439</v>
      </c>
    </row>
    <row r="51" customFormat="false" ht="16.5" hidden="false" customHeight="false" outlineLevel="0" collapsed="false">
      <c r="A51" s="11" t="n">
        <v>50</v>
      </c>
      <c r="B51" s="12" t="n">
        <v>25</v>
      </c>
      <c r="C51" s="13" t="n">
        <v>322</v>
      </c>
      <c r="D51" s="17" t="s">
        <v>796</v>
      </c>
      <c r="E51" s="17" t="s">
        <v>806</v>
      </c>
      <c r="F51" s="37" t="n">
        <v>1533</v>
      </c>
      <c r="G51" s="15" t="s">
        <v>34</v>
      </c>
      <c r="H51" s="37" t="n">
        <v>678</v>
      </c>
      <c r="I51" s="32" t="n">
        <v>5</v>
      </c>
      <c r="J51" s="32" t="n">
        <v>47</v>
      </c>
      <c r="K51" s="32" t="n">
        <v>63</v>
      </c>
      <c r="L51" s="32" t="n">
        <v>3</v>
      </c>
      <c r="M51" s="32" t="n">
        <v>116</v>
      </c>
      <c r="N51" s="32" t="n">
        <v>112</v>
      </c>
      <c r="O51" s="32" t="n">
        <v>4</v>
      </c>
      <c r="P51" s="32" t="n">
        <v>8</v>
      </c>
      <c r="Q51" s="32" t="n">
        <v>46</v>
      </c>
      <c r="R51" s="32" t="n">
        <v>20</v>
      </c>
      <c r="S51" s="32" t="n">
        <v>0</v>
      </c>
      <c r="T51" s="32" t="n">
        <v>1</v>
      </c>
      <c r="U51" s="32" t="n">
        <v>7</v>
      </c>
      <c r="V51" s="32" t="n">
        <v>2</v>
      </c>
      <c r="W51" s="20"/>
      <c r="X51" s="20"/>
      <c r="Y51" s="20"/>
      <c r="Z51" s="20"/>
      <c r="AA51" s="20"/>
      <c r="AB51" s="20"/>
      <c r="AC51" s="32" t="n">
        <v>0</v>
      </c>
      <c r="AD51" s="32" t="n">
        <v>15</v>
      </c>
      <c r="AE51" s="20" t="n">
        <f aca="false">SUM(I51:AD51)</f>
        <v>449</v>
      </c>
    </row>
    <row r="52" customFormat="false" ht="16.5" hidden="false" customHeight="false" outlineLevel="0" collapsed="false">
      <c r="A52" s="11" t="n">
        <v>51</v>
      </c>
      <c r="B52" s="12" t="n">
        <v>25</v>
      </c>
      <c r="C52" s="13" t="n">
        <v>322</v>
      </c>
      <c r="D52" s="17" t="s">
        <v>796</v>
      </c>
      <c r="E52" s="17" t="s">
        <v>806</v>
      </c>
      <c r="F52" s="37" t="n">
        <v>1533</v>
      </c>
      <c r="G52" s="15" t="s">
        <v>35</v>
      </c>
      <c r="H52" s="37" t="n">
        <v>678</v>
      </c>
      <c r="I52" s="32" t="n">
        <v>4</v>
      </c>
      <c r="J52" s="32" t="n">
        <v>35</v>
      </c>
      <c r="K52" s="32" t="n">
        <v>35</v>
      </c>
      <c r="L52" s="32" t="n">
        <v>0</v>
      </c>
      <c r="M52" s="32" t="n">
        <v>135</v>
      </c>
      <c r="N52" s="32" t="n">
        <v>90</v>
      </c>
      <c r="O52" s="32" t="n">
        <v>7</v>
      </c>
      <c r="P52" s="32" t="n">
        <v>7</v>
      </c>
      <c r="Q52" s="32" t="n">
        <v>48</v>
      </c>
      <c r="R52" s="32" t="n">
        <v>26</v>
      </c>
      <c r="S52" s="32" t="n">
        <v>0</v>
      </c>
      <c r="T52" s="32" t="n">
        <v>3</v>
      </c>
      <c r="U52" s="32" t="n">
        <v>4</v>
      </c>
      <c r="V52" s="32" t="n">
        <v>1</v>
      </c>
      <c r="W52" s="20"/>
      <c r="X52" s="20"/>
      <c r="Y52" s="20"/>
      <c r="Z52" s="20"/>
      <c r="AA52" s="20"/>
      <c r="AB52" s="20"/>
      <c r="AC52" s="32" t="n">
        <v>1</v>
      </c>
      <c r="AD52" s="32" t="n">
        <v>10</v>
      </c>
      <c r="AE52" s="20" t="n">
        <f aca="false">SUM(I52:AD52)</f>
        <v>406</v>
      </c>
    </row>
    <row r="53" customFormat="false" ht="16.5" hidden="false" customHeight="false" outlineLevel="0" collapsed="false">
      <c r="A53" s="11" t="n">
        <v>52</v>
      </c>
      <c r="B53" s="12" t="n">
        <v>25</v>
      </c>
      <c r="C53" s="13" t="n">
        <v>322</v>
      </c>
      <c r="D53" s="17" t="s">
        <v>796</v>
      </c>
      <c r="E53" s="17" t="s">
        <v>806</v>
      </c>
      <c r="F53" s="37" t="n">
        <v>1534</v>
      </c>
      <c r="G53" s="15" t="s">
        <v>33</v>
      </c>
      <c r="H53" s="37" t="n">
        <v>590</v>
      </c>
      <c r="I53" s="32" t="n">
        <v>6</v>
      </c>
      <c r="J53" s="32" t="n">
        <v>36</v>
      </c>
      <c r="K53" s="32" t="n">
        <v>42</v>
      </c>
      <c r="L53" s="32" t="n">
        <v>0</v>
      </c>
      <c r="M53" s="32" t="n">
        <v>94</v>
      </c>
      <c r="N53" s="32" t="n">
        <v>76</v>
      </c>
      <c r="O53" s="32" t="n">
        <v>6</v>
      </c>
      <c r="P53" s="32" t="n">
        <v>8</v>
      </c>
      <c r="Q53" s="32" t="n">
        <v>82</v>
      </c>
      <c r="R53" s="32" t="n">
        <v>25</v>
      </c>
      <c r="S53" s="32" t="n">
        <v>0</v>
      </c>
      <c r="T53" s="32" t="n">
        <v>5</v>
      </c>
      <c r="U53" s="32" t="n">
        <v>3</v>
      </c>
      <c r="V53" s="32" t="n">
        <v>0</v>
      </c>
      <c r="W53" s="20"/>
      <c r="X53" s="20"/>
      <c r="Y53" s="20"/>
      <c r="Z53" s="20"/>
      <c r="AA53" s="20"/>
      <c r="AB53" s="20"/>
      <c r="AC53" s="32" t="n">
        <v>0</v>
      </c>
      <c r="AD53" s="32" t="n">
        <v>4</v>
      </c>
      <c r="AE53" s="20" t="n">
        <f aca="false">SUM(I53:AD53)</f>
        <v>387</v>
      </c>
    </row>
    <row r="54" customFormat="false" ht="16.5" hidden="false" customHeight="false" outlineLevel="0" collapsed="false">
      <c r="A54" s="11" t="n">
        <v>53</v>
      </c>
      <c r="B54" s="12" t="n">
        <v>25</v>
      </c>
      <c r="C54" s="13" t="n">
        <v>322</v>
      </c>
      <c r="D54" s="17" t="s">
        <v>796</v>
      </c>
      <c r="E54" s="17" t="s">
        <v>806</v>
      </c>
      <c r="F54" s="37" t="n">
        <v>1534</v>
      </c>
      <c r="G54" s="15" t="s">
        <v>34</v>
      </c>
      <c r="H54" s="37" t="n">
        <v>590</v>
      </c>
      <c r="I54" s="32" t="n">
        <v>4</v>
      </c>
      <c r="J54" s="32" t="n">
        <v>45</v>
      </c>
      <c r="K54" s="32" t="n">
        <v>56</v>
      </c>
      <c r="L54" s="32" t="n">
        <v>1</v>
      </c>
      <c r="M54" s="32" t="n">
        <v>101</v>
      </c>
      <c r="N54" s="32" t="n">
        <v>58</v>
      </c>
      <c r="O54" s="32" t="n">
        <v>1</v>
      </c>
      <c r="P54" s="32" t="n">
        <v>3</v>
      </c>
      <c r="Q54" s="32" t="n">
        <v>68</v>
      </c>
      <c r="R54" s="32" t="n">
        <v>24</v>
      </c>
      <c r="S54" s="32" t="n">
        <v>0</v>
      </c>
      <c r="T54" s="32" t="n">
        <v>6</v>
      </c>
      <c r="U54" s="32" t="n">
        <v>5</v>
      </c>
      <c r="V54" s="32" t="n">
        <v>2</v>
      </c>
      <c r="W54" s="20"/>
      <c r="X54" s="20"/>
      <c r="Y54" s="20"/>
      <c r="Z54" s="20"/>
      <c r="AA54" s="20"/>
      <c r="AB54" s="20"/>
      <c r="AC54" s="32" t="n">
        <v>0</v>
      </c>
      <c r="AD54" s="32" t="n">
        <v>25</v>
      </c>
      <c r="AE54" s="20" t="n">
        <f aca="false">SUM(I54:AD54)</f>
        <v>399</v>
      </c>
    </row>
    <row r="55" customFormat="false" ht="16.5" hidden="false" customHeight="false" outlineLevel="0" collapsed="false">
      <c r="A55" s="11" t="n">
        <v>54</v>
      </c>
      <c r="B55" s="12" t="n">
        <v>25</v>
      </c>
      <c r="C55" s="13" t="n">
        <v>322</v>
      </c>
      <c r="D55" s="17" t="s">
        <v>796</v>
      </c>
      <c r="E55" s="17" t="s">
        <v>806</v>
      </c>
      <c r="F55" s="37" t="n">
        <v>1534</v>
      </c>
      <c r="G55" s="15" t="s">
        <v>35</v>
      </c>
      <c r="H55" s="37" t="n">
        <v>590</v>
      </c>
      <c r="I55" s="32" t="n">
        <v>2</v>
      </c>
      <c r="J55" s="32" t="n">
        <v>51</v>
      </c>
      <c r="K55" s="32" t="n">
        <v>49</v>
      </c>
      <c r="L55" s="32" t="n">
        <v>1</v>
      </c>
      <c r="M55" s="32" t="n">
        <v>103</v>
      </c>
      <c r="N55" s="32" t="n">
        <v>86</v>
      </c>
      <c r="O55" s="32" t="n">
        <v>1</v>
      </c>
      <c r="P55" s="32" t="n">
        <v>6</v>
      </c>
      <c r="Q55" s="32" t="n">
        <v>49</v>
      </c>
      <c r="R55" s="32" t="n">
        <v>17</v>
      </c>
      <c r="S55" s="32" t="n">
        <v>0</v>
      </c>
      <c r="T55" s="32" t="n">
        <v>3</v>
      </c>
      <c r="U55" s="32" t="n">
        <v>4</v>
      </c>
      <c r="V55" s="32" t="n">
        <v>1</v>
      </c>
      <c r="W55" s="20"/>
      <c r="X55" s="20"/>
      <c r="Y55" s="20"/>
      <c r="Z55" s="20"/>
      <c r="AA55" s="20"/>
      <c r="AB55" s="20"/>
      <c r="AC55" s="32" t="n">
        <v>0</v>
      </c>
      <c r="AD55" s="32" t="n">
        <v>13</v>
      </c>
      <c r="AE55" s="20" t="n">
        <f aca="false">SUM(I55:AD55)</f>
        <v>386</v>
      </c>
    </row>
    <row r="56" customFormat="false" ht="16.5" hidden="false" customHeight="false" outlineLevel="0" collapsed="false">
      <c r="A56" s="20"/>
      <c r="B56" s="20"/>
      <c r="C56" s="55" t="s">
        <v>65</v>
      </c>
      <c r="D56" s="30"/>
      <c r="E56" s="30"/>
      <c r="F56" s="30"/>
      <c r="G56" s="480"/>
      <c r="H56" s="31" t="n">
        <f aca="false">SUM(H2:H55)</f>
        <v>31242</v>
      </c>
      <c r="I56" s="31" t="n">
        <f aca="false">SUM(I2:I55)</f>
        <v>313</v>
      </c>
      <c r="J56" s="31" t="n">
        <f aca="false">SUM(J2:J55)</f>
        <v>2613</v>
      </c>
      <c r="K56" s="31" t="n">
        <f aca="false">SUM(K2:K55)</f>
        <v>2334</v>
      </c>
      <c r="L56" s="31" t="n">
        <f aca="false">SUM(L2:L55)</f>
        <v>104</v>
      </c>
      <c r="M56" s="31" t="n">
        <f aca="false">SUM(M2:M55)</f>
        <v>8917</v>
      </c>
      <c r="N56" s="31" t="n">
        <f aca="false">SUM(N2:N55)</f>
        <v>2326</v>
      </c>
      <c r="O56" s="31" t="n">
        <f aca="false">SUM(O2:O55)</f>
        <v>155</v>
      </c>
      <c r="P56" s="31" t="n">
        <f aca="false">SUM(P2:P55)</f>
        <v>694</v>
      </c>
      <c r="Q56" s="31" t="n">
        <f aca="false">SUM(Q2:Q55)</f>
        <v>992</v>
      </c>
      <c r="R56" s="31" t="n">
        <f aca="false">SUM(R2:R55)</f>
        <v>1229</v>
      </c>
      <c r="S56" s="31" t="n">
        <f aca="false">SUM(S2:S55)</f>
        <v>0</v>
      </c>
      <c r="T56" s="31" t="n">
        <f aca="false">SUM(T2:T55)</f>
        <v>105</v>
      </c>
      <c r="U56" s="31" t="n">
        <f aca="false">SUM(U2:U55)</f>
        <v>135</v>
      </c>
      <c r="V56" s="31" t="n">
        <f aca="false">SUM(V2:V55)</f>
        <v>55</v>
      </c>
      <c r="W56" s="31" t="n">
        <f aca="false">SUM(W2:W55)</f>
        <v>0</v>
      </c>
      <c r="X56" s="31" t="n">
        <f aca="false">SUM(X2:X55)</f>
        <v>0</v>
      </c>
      <c r="Y56" s="31" t="n">
        <f aca="false">SUM(Y2:Y55)</f>
        <v>0</v>
      </c>
      <c r="Z56" s="31" t="n">
        <f aca="false">SUM(Z2:Z55)</f>
        <v>0</v>
      </c>
      <c r="AA56" s="31" t="n">
        <f aca="false">SUM(AA2:AA55)</f>
        <v>0</v>
      </c>
      <c r="AB56" s="31" t="n">
        <f aca="false">SUM(AB2:AB55)</f>
        <v>0</v>
      </c>
      <c r="AC56" s="31" t="n">
        <f aca="false">SUM(AC2:AC55)</f>
        <v>3</v>
      </c>
      <c r="AD56" s="31" t="n">
        <f aca="false">SUM(AD2:AD55)</f>
        <v>738</v>
      </c>
      <c r="AE56" s="31" t="n">
        <f aca="false">SUM(AE2:AE55)</f>
        <v>20713</v>
      </c>
    </row>
    <row r="57" customFormat="false" ht="16.5" hidden="false" customHeight="false" outlineLevel="0" collapsed="false">
      <c r="F57" s="3"/>
      <c r="U57" s="1" t="n">
        <f aca="false">U56/2</f>
        <v>67.5</v>
      </c>
      <c r="V57" s="1" t="n">
        <f aca="false">V56/2</f>
        <v>27.5</v>
      </c>
    </row>
    <row r="58" customFormat="false" ht="16.5" hidden="false" customHeight="true" outlineLevel="0" collapsed="false">
      <c r="C58" s="29" t="s">
        <v>67</v>
      </c>
      <c r="D58" s="32" t="s">
        <v>68</v>
      </c>
      <c r="E58" s="32"/>
      <c r="F58" s="32"/>
      <c r="G58" s="32"/>
      <c r="H58" s="33" t="s">
        <v>8</v>
      </c>
      <c r="I58" s="9" t="s">
        <v>9</v>
      </c>
      <c r="J58" s="9" t="s">
        <v>10</v>
      </c>
      <c r="K58" s="9" t="s">
        <v>11</v>
      </c>
      <c r="L58" s="9" t="s">
        <v>12</v>
      </c>
      <c r="M58" s="9" t="s">
        <v>13</v>
      </c>
      <c r="N58" s="9" t="s">
        <v>14</v>
      </c>
      <c r="O58" s="9" t="s">
        <v>15</v>
      </c>
      <c r="P58" s="9" t="s">
        <v>16</v>
      </c>
      <c r="Q58" s="9" t="s">
        <v>17</v>
      </c>
      <c r="R58" s="9" t="s">
        <v>18</v>
      </c>
      <c r="S58" s="9" t="s">
        <v>19</v>
      </c>
      <c r="T58" s="9" t="s">
        <v>20</v>
      </c>
      <c r="U58" s="473" t="s">
        <v>24</v>
      </c>
      <c r="V58" s="9" t="s">
        <v>25</v>
      </c>
      <c r="W58" s="9" t="s">
        <v>26</v>
      </c>
      <c r="X58" s="9" t="s">
        <v>27</v>
      </c>
      <c r="Y58" s="9" t="s">
        <v>28</v>
      </c>
      <c r="Z58" s="9" t="s">
        <v>29</v>
      </c>
      <c r="AA58" s="9" t="s">
        <v>30</v>
      </c>
      <c r="AB58" s="9" t="s">
        <v>31</v>
      </c>
    </row>
    <row r="59" customFormat="false" ht="16.5" hidden="false" customHeight="false" outlineLevel="0" collapsed="false">
      <c r="D59" s="32"/>
      <c r="E59" s="32"/>
      <c r="F59" s="32"/>
      <c r="G59" s="32"/>
      <c r="H59" s="20" t="n">
        <f aca="false">H56</f>
        <v>31242</v>
      </c>
      <c r="I59" s="20" t="n">
        <f aca="false">I56+67</f>
        <v>380</v>
      </c>
      <c r="J59" s="20" t="n">
        <f aca="false">J56+28</f>
        <v>2641</v>
      </c>
      <c r="K59" s="20" t="n">
        <f aca="false">K56+68</f>
        <v>2402</v>
      </c>
      <c r="L59" s="20" t="n">
        <f aca="false">L56+27</f>
        <v>131</v>
      </c>
      <c r="M59" s="20" t="n">
        <f aca="false">M56</f>
        <v>8917</v>
      </c>
      <c r="N59" s="20" t="n">
        <f aca="false">N56</f>
        <v>2326</v>
      </c>
      <c r="O59" s="20" t="n">
        <f aca="false">O56</f>
        <v>155</v>
      </c>
      <c r="P59" s="20" t="n">
        <f aca="false">P56</f>
        <v>694</v>
      </c>
      <c r="Q59" s="20" t="n">
        <f aca="false">Q56</f>
        <v>992</v>
      </c>
      <c r="R59" s="20" t="n">
        <f aca="false">R56</f>
        <v>1229</v>
      </c>
      <c r="S59" s="20" t="n">
        <f aca="false">S56</f>
        <v>0</v>
      </c>
      <c r="T59" s="20" t="n">
        <f aca="false">T56</f>
        <v>105</v>
      </c>
      <c r="Z59" s="20" t="n">
        <f aca="false">AC56</f>
        <v>3</v>
      </c>
      <c r="AA59" s="20" t="n">
        <f aca="false">AD56</f>
        <v>738</v>
      </c>
      <c r="AB59" s="20" t="n">
        <f aca="false">SUM(I59:AA59)</f>
        <v>20713</v>
      </c>
    </row>
    <row r="60" customFormat="false" ht="16.5" hidden="false" customHeight="false" outlineLevel="0" collapsed="false">
      <c r="F60" s="3"/>
    </row>
    <row r="61" customFormat="false" ht="30.75" hidden="false" customHeight="true" outlineLevel="0" collapsed="false">
      <c r="C61" s="29" t="s">
        <v>69</v>
      </c>
      <c r="D61" s="32" t="s">
        <v>70</v>
      </c>
      <c r="E61" s="32"/>
      <c r="F61" s="32"/>
      <c r="G61" s="32"/>
      <c r="H61" s="33" t="s">
        <v>8</v>
      </c>
      <c r="I61" s="34" t="s">
        <v>71</v>
      </c>
      <c r="J61" s="34"/>
      <c r="K61" s="34" t="s">
        <v>72</v>
      </c>
      <c r="L61" s="34"/>
      <c r="M61" s="9" t="s">
        <v>13</v>
      </c>
      <c r="N61" s="9" t="s">
        <v>14</v>
      </c>
      <c r="O61" s="9" t="s">
        <v>15</v>
      </c>
      <c r="P61" s="9" t="s">
        <v>16</v>
      </c>
      <c r="Q61" s="9" t="s">
        <v>17</v>
      </c>
      <c r="R61" s="9" t="s">
        <v>18</v>
      </c>
      <c r="S61" s="9" t="s">
        <v>19</v>
      </c>
      <c r="T61" s="9" t="s">
        <v>20</v>
      </c>
      <c r="U61" s="473" t="s">
        <v>24</v>
      </c>
      <c r="V61" s="9" t="s">
        <v>25</v>
      </c>
      <c r="W61" s="9" t="s">
        <v>26</v>
      </c>
      <c r="X61" s="9" t="s">
        <v>27</v>
      </c>
      <c r="Y61" s="9" t="s">
        <v>28</v>
      </c>
      <c r="Z61" s="9" t="s">
        <v>29</v>
      </c>
      <c r="AA61" s="9" t="s">
        <v>30</v>
      </c>
      <c r="AB61" s="9" t="s">
        <v>31</v>
      </c>
    </row>
    <row r="62" customFormat="false" ht="16.5" hidden="false" customHeight="false" outlineLevel="0" collapsed="false">
      <c r="D62" s="32"/>
      <c r="E62" s="32"/>
      <c r="F62" s="32"/>
      <c r="G62" s="32"/>
      <c r="H62" s="20" t="n">
        <f aca="false">H56</f>
        <v>31242</v>
      </c>
      <c r="I62" s="35" t="n">
        <f aca="false">I59+K59</f>
        <v>2782</v>
      </c>
      <c r="J62" s="35"/>
      <c r="K62" s="35" t="n">
        <f aca="false">J59+L59</f>
        <v>2772</v>
      </c>
      <c r="L62" s="35"/>
      <c r="M62" s="20" t="n">
        <f aca="false">M59</f>
        <v>8917</v>
      </c>
      <c r="N62" s="20" t="n">
        <f aca="false">N59</f>
        <v>2326</v>
      </c>
      <c r="O62" s="20" t="n">
        <f aca="false">O59</f>
        <v>155</v>
      </c>
      <c r="P62" s="20" t="n">
        <f aca="false">P59</f>
        <v>694</v>
      </c>
      <c r="Q62" s="20" t="n">
        <f aca="false">Q59</f>
        <v>992</v>
      </c>
      <c r="R62" s="20" t="n">
        <f aca="false">R59</f>
        <v>1229</v>
      </c>
      <c r="S62" s="20" t="s">
        <v>148</v>
      </c>
      <c r="T62" s="20" t="n">
        <f aca="false">T59</f>
        <v>105</v>
      </c>
      <c r="U62" s="1" t="s">
        <v>148</v>
      </c>
      <c r="V62" s="1" t="s">
        <v>148</v>
      </c>
      <c r="W62" s="1" t="s">
        <v>148</v>
      </c>
      <c r="X62" s="1" t="s">
        <v>148</v>
      </c>
      <c r="Y62" s="1" t="s">
        <v>148</v>
      </c>
      <c r="Z62" s="20" t="n">
        <f aca="false">Z59</f>
        <v>3</v>
      </c>
      <c r="AA62" s="20" t="n">
        <f aca="false">AA59</f>
        <v>738</v>
      </c>
      <c r="AB62" s="20" t="n">
        <f aca="false">SUM(I62:AA62)</f>
        <v>20713</v>
      </c>
    </row>
    <row r="65" s="249" customFormat="true" ht="15.75" hidden="false" customHeight="true" outlineLevel="0" collapsed="false">
      <c r="A65" s="467" t="s">
        <v>1</v>
      </c>
      <c r="B65" s="468" t="s">
        <v>2</v>
      </c>
      <c r="C65" s="469" t="s">
        <v>3</v>
      </c>
      <c r="D65" s="467" t="s">
        <v>4</v>
      </c>
      <c r="E65" s="467" t="s">
        <v>5</v>
      </c>
      <c r="F65" s="481" t="s">
        <v>807</v>
      </c>
      <c r="G65" s="482" t="s">
        <v>808</v>
      </c>
      <c r="H65" s="470" t="s">
        <v>8</v>
      </c>
      <c r="I65" s="481" t="s">
        <v>9</v>
      </c>
      <c r="J65" s="481" t="s">
        <v>10</v>
      </c>
      <c r="K65" s="481" t="s">
        <v>11</v>
      </c>
      <c r="L65" s="481" t="s">
        <v>809</v>
      </c>
      <c r="M65" s="481" t="s">
        <v>13</v>
      </c>
      <c r="N65" s="481" t="s">
        <v>14</v>
      </c>
      <c r="O65" s="481" t="s">
        <v>15</v>
      </c>
      <c r="P65" s="481" t="s">
        <v>16</v>
      </c>
      <c r="Q65" s="481" t="s">
        <v>17</v>
      </c>
      <c r="R65" s="481" t="s">
        <v>18</v>
      </c>
      <c r="S65" s="483" t="s">
        <v>19</v>
      </c>
      <c r="T65" s="483" t="s">
        <v>20</v>
      </c>
      <c r="U65" s="483" t="s">
        <v>21</v>
      </c>
      <c r="V65" s="484" t="s">
        <v>22</v>
      </c>
      <c r="W65" s="5" t="s">
        <v>23</v>
      </c>
      <c r="X65" s="469" t="s">
        <v>24</v>
      </c>
      <c r="Y65" s="5" t="s">
        <v>25</v>
      </c>
      <c r="Z65" s="5" t="s">
        <v>26</v>
      </c>
      <c r="AA65" s="5" t="s">
        <v>27</v>
      </c>
      <c r="AB65" s="5" t="s">
        <v>28</v>
      </c>
      <c r="AC65" s="483" t="s">
        <v>29</v>
      </c>
      <c r="AD65" s="483" t="s">
        <v>30</v>
      </c>
      <c r="AE65" s="485" t="s">
        <v>405</v>
      </c>
    </row>
    <row r="66" customFormat="false" ht="16.5" hidden="false" customHeight="false" outlineLevel="0" collapsed="false">
      <c r="A66" s="259" t="n">
        <v>1</v>
      </c>
      <c r="B66" s="20" t="n">
        <v>25</v>
      </c>
      <c r="C66" s="20" t="n">
        <v>414</v>
      </c>
      <c r="D66" s="20" t="s">
        <v>810</v>
      </c>
      <c r="E66" s="20"/>
      <c r="F66" s="259" t="n">
        <v>1841</v>
      </c>
      <c r="G66" s="486" t="s">
        <v>33</v>
      </c>
      <c r="H66" s="76" t="n">
        <v>656</v>
      </c>
      <c r="I66" s="259" t="n">
        <v>34</v>
      </c>
      <c r="J66" s="259" t="n">
        <v>47</v>
      </c>
      <c r="K66" s="259" t="n">
        <v>19</v>
      </c>
      <c r="L66" s="259" t="n">
        <v>2</v>
      </c>
      <c r="M66" s="259" t="n">
        <v>16</v>
      </c>
      <c r="N66" s="259" t="n">
        <v>73</v>
      </c>
      <c r="O66" s="259" t="n">
        <v>7</v>
      </c>
      <c r="P66" s="259" t="n">
        <v>101</v>
      </c>
      <c r="Q66" s="259" t="n">
        <v>17</v>
      </c>
      <c r="R66" s="259" t="n">
        <v>6</v>
      </c>
      <c r="S66" s="259"/>
      <c r="T66" s="259" t="n">
        <v>82</v>
      </c>
      <c r="U66" s="259" t="n">
        <v>7</v>
      </c>
      <c r="V66" s="259" t="n">
        <v>1</v>
      </c>
      <c r="W66" s="20"/>
      <c r="X66" s="259" t="n">
        <v>2</v>
      </c>
      <c r="Y66" s="20"/>
      <c r="Z66" s="20"/>
      <c r="AA66" s="20"/>
      <c r="AB66" s="20"/>
      <c r="AC66" s="259" t="n">
        <v>0</v>
      </c>
      <c r="AD66" s="259" t="n">
        <v>29</v>
      </c>
      <c r="AE66" s="20" t="n">
        <f aca="false">SUM(I66:AD66)</f>
        <v>443</v>
      </c>
    </row>
    <row r="67" customFormat="false" ht="16.5" hidden="false" customHeight="false" outlineLevel="0" collapsed="false">
      <c r="A67" s="259" t="n">
        <v>2</v>
      </c>
      <c r="B67" s="20" t="n">
        <v>25</v>
      </c>
      <c r="C67" s="20" t="n">
        <v>414</v>
      </c>
      <c r="D67" s="20" t="s">
        <v>810</v>
      </c>
      <c r="E67" s="20"/>
      <c r="F67" s="259" t="n">
        <v>1841</v>
      </c>
      <c r="G67" s="486" t="s">
        <v>34</v>
      </c>
      <c r="H67" s="76" t="n">
        <v>656</v>
      </c>
      <c r="I67" s="259" t="n">
        <v>26</v>
      </c>
      <c r="J67" s="259" t="n">
        <v>25</v>
      </c>
      <c r="K67" s="259" t="n">
        <v>20</v>
      </c>
      <c r="L67" s="259" t="n">
        <v>2</v>
      </c>
      <c r="M67" s="259" t="n">
        <v>12</v>
      </c>
      <c r="N67" s="259" t="n">
        <v>78</v>
      </c>
      <c r="O67" s="259" t="n">
        <v>3</v>
      </c>
      <c r="P67" s="259" t="n">
        <v>101</v>
      </c>
      <c r="Q67" s="259" t="n">
        <v>16</v>
      </c>
      <c r="R67" s="259" t="n">
        <v>11</v>
      </c>
      <c r="S67" s="259"/>
      <c r="T67" s="259" t="n">
        <v>105</v>
      </c>
      <c r="U67" s="259" t="n">
        <v>11</v>
      </c>
      <c r="V67" s="259" t="n">
        <v>2</v>
      </c>
      <c r="W67" s="20"/>
      <c r="X67" s="259" t="n">
        <v>5</v>
      </c>
      <c r="Y67" s="20"/>
      <c r="Z67" s="20"/>
      <c r="AA67" s="20"/>
      <c r="AB67" s="20"/>
      <c r="AC67" s="259" t="n">
        <v>1</v>
      </c>
      <c r="AD67" s="259" t="n">
        <v>28</v>
      </c>
      <c r="AE67" s="20" t="n">
        <f aca="false">SUM(I67:AD67)</f>
        <v>446</v>
      </c>
    </row>
    <row r="68" customFormat="false" ht="16.5" hidden="false" customHeight="false" outlineLevel="0" collapsed="false">
      <c r="A68" s="259" t="n">
        <v>3</v>
      </c>
      <c r="B68" s="20" t="n">
        <v>25</v>
      </c>
      <c r="C68" s="20" t="n">
        <v>414</v>
      </c>
      <c r="D68" s="20" t="s">
        <v>810</v>
      </c>
      <c r="E68" s="20"/>
      <c r="F68" s="259" t="n">
        <v>1841</v>
      </c>
      <c r="G68" s="486" t="s">
        <v>35</v>
      </c>
      <c r="H68" s="76" t="n">
        <v>656</v>
      </c>
      <c r="I68" s="259" t="n">
        <v>29</v>
      </c>
      <c r="J68" s="259" t="n">
        <v>48</v>
      </c>
      <c r="K68" s="259" t="n">
        <v>13</v>
      </c>
      <c r="L68" s="259" t="n">
        <v>3</v>
      </c>
      <c r="M68" s="259" t="n">
        <v>16</v>
      </c>
      <c r="N68" s="259" t="n">
        <v>68</v>
      </c>
      <c r="O68" s="259" t="n">
        <v>4</v>
      </c>
      <c r="P68" s="259" t="n">
        <v>125</v>
      </c>
      <c r="Q68" s="259" t="n">
        <v>21</v>
      </c>
      <c r="R68" s="259" t="n">
        <v>7</v>
      </c>
      <c r="S68" s="259"/>
      <c r="T68" s="259" t="n">
        <v>83</v>
      </c>
      <c r="U68" s="259" t="n">
        <v>8</v>
      </c>
      <c r="V68" s="259" t="n">
        <v>2</v>
      </c>
      <c r="W68" s="20"/>
      <c r="X68" s="259" t="n">
        <v>4</v>
      </c>
      <c r="Y68" s="20"/>
      <c r="Z68" s="20"/>
      <c r="AA68" s="20"/>
      <c r="AB68" s="20"/>
      <c r="AC68" s="259" t="n">
        <v>0</v>
      </c>
      <c r="AD68" s="259" t="n">
        <v>16</v>
      </c>
      <c r="AE68" s="20" t="n">
        <f aca="false">SUM(I68:AD68)</f>
        <v>447</v>
      </c>
    </row>
    <row r="69" customFormat="false" ht="16.5" hidden="false" customHeight="false" outlineLevel="0" collapsed="false">
      <c r="A69" s="259" t="n">
        <v>4</v>
      </c>
      <c r="B69" s="20" t="n">
        <v>25</v>
      </c>
      <c r="C69" s="20" t="n">
        <v>414</v>
      </c>
      <c r="D69" s="20" t="s">
        <v>810</v>
      </c>
      <c r="E69" s="20"/>
      <c r="F69" s="259" t="n">
        <v>1841</v>
      </c>
      <c r="G69" s="486" t="s">
        <v>137</v>
      </c>
      <c r="H69" s="76" t="n">
        <v>656</v>
      </c>
      <c r="I69" s="259" t="n">
        <v>13</v>
      </c>
      <c r="J69" s="259" t="n">
        <v>31</v>
      </c>
      <c r="K69" s="259" t="n">
        <v>20</v>
      </c>
      <c r="L69" s="259" t="n">
        <v>4</v>
      </c>
      <c r="M69" s="259" t="n">
        <v>18</v>
      </c>
      <c r="N69" s="259" t="n">
        <v>91</v>
      </c>
      <c r="O69" s="259" t="n">
        <v>5</v>
      </c>
      <c r="P69" s="259" t="n">
        <v>125</v>
      </c>
      <c r="Q69" s="259" t="n">
        <v>19</v>
      </c>
      <c r="R69" s="259" t="n">
        <v>6</v>
      </c>
      <c r="S69" s="259"/>
      <c r="T69" s="259" t="n">
        <v>100</v>
      </c>
      <c r="U69" s="259" t="n">
        <v>6</v>
      </c>
      <c r="V69" s="259" t="n">
        <v>2</v>
      </c>
      <c r="W69" s="20"/>
      <c r="X69" s="259" t="n">
        <v>3</v>
      </c>
      <c r="Y69" s="20"/>
      <c r="Z69" s="20"/>
      <c r="AA69" s="20"/>
      <c r="AB69" s="20"/>
      <c r="AC69" s="259" t="n">
        <v>0</v>
      </c>
      <c r="AD69" s="259" t="n">
        <v>15</v>
      </c>
      <c r="AE69" s="20" t="n">
        <f aca="false">SUM(I69:AD69)</f>
        <v>458</v>
      </c>
    </row>
    <row r="70" customFormat="false" ht="16.5" hidden="false" customHeight="false" outlineLevel="0" collapsed="false">
      <c r="A70" s="259" t="n">
        <v>5</v>
      </c>
      <c r="B70" s="20" t="n">
        <v>25</v>
      </c>
      <c r="C70" s="20" t="n">
        <v>414</v>
      </c>
      <c r="D70" s="20" t="s">
        <v>810</v>
      </c>
      <c r="E70" s="20"/>
      <c r="F70" s="259" t="n">
        <v>1842</v>
      </c>
      <c r="G70" s="486" t="s">
        <v>33</v>
      </c>
      <c r="H70" s="76" t="n">
        <v>674</v>
      </c>
      <c r="I70" s="259" t="n">
        <v>19</v>
      </c>
      <c r="J70" s="259" t="n">
        <v>53</v>
      </c>
      <c r="K70" s="259" t="n">
        <v>20</v>
      </c>
      <c r="L70" s="259" t="n">
        <v>4</v>
      </c>
      <c r="M70" s="259" t="n">
        <v>37</v>
      </c>
      <c r="N70" s="259" t="n">
        <v>90</v>
      </c>
      <c r="O70" s="259" t="n">
        <v>3</v>
      </c>
      <c r="P70" s="259" t="n">
        <v>76</v>
      </c>
      <c r="Q70" s="259" t="n">
        <v>11</v>
      </c>
      <c r="R70" s="259" t="n">
        <v>3</v>
      </c>
      <c r="S70" s="259"/>
      <c r="T70" s="259" t="n">
        <v>85</v>
      </c>
      <c r="U70" s="259" t="n">
        <v>15</v>
      </c>
      <c r="V70" s="259" t="n">
        <v>4</v>
      </c>
      <c r="W70" s="20"/>
      <c r="X70" s="259" t="n">
        <v>1</v>
      </c>
      <c r="Y70" s="20"/>
      <c r="Z70" s="20"/>
      <c r="AA70" s="20"/>
      <c r="AB70" s="20"/>
      <c r="AC70" s="259" t="n">
        <v>0</v>
      </c>
      <c r="AD70" s="259" t="n">
        <v>16</v>
      </c>
      <c r="AE70" s="20" t="n">
        <f aca="false">SUM(I70:AD70)</f>
        <v>437</v>
      </c>
    </row>
    <row r="71" customFormat="false" ht="16.5" hidden="false" customHeight="false" outlineLevel="0" collapsed="false">
      <c r="A71" s="259" t="n">
        <v>6</v>
      </c>
      <c r="B71" s="20" t="n">
        <v>25</v>
      </c>
      <c r="C71" s="20" t="n">
        <v>414</v>
      </c>
      <c r="D71" s="20" t="s">
        <v>810</v>
      </c>
      <c r="E71" s="20"/>
      <c r="F71" s="259" t="n">
        <v>1842</v>
      </c>
      <c r="G71" s="486" t="s">
        <v>34</v>
      </c>
      <c r="H71" s="76" t="n">
        <v>674</v>
      </c>
      <c r="I71" s="259" t="n">
        <v>23</v>
      </c>
      <c r="J71" s="259" t="n">
        <v>55</v>
      </c>
      <c r="K71" s="259" t="n">
        <v>18</v>
      </c>
      <c r="L71" s="259" t="n">
        <v>6</v>
      </c>
      <c r="M71" s="259" t="n">
        <v>37</v>
      </c>
      <c r="N71" s="259" t="n">
        <v>65</v>
      </c>
      <c r="O71" s="259" t="n">
        <v>3</v>
      </c>
      <c r="P71" s="259" t="n">
        <v>107</v>
      </c>
      <c r="Q71" s="259" t="n">
        <v>21</v>
      </c>
      <c r="R71" s="259" t="n">
        <v>8</v>
      </c>
      <c r="S71" s="259"/>
      <c r="T71" s="259" t="n">
        <v>69</v>
      </c>
      <c r="U71" s="259" t="n">
        <v>4</v>
      </c>
      <c r="V71" s="259" t="n">
        <v>5</v>
      </c>
      <c r="W71" s="20"/>
      <c r="X71" s="259" t="n">
        <v>3</v>
      </c>
      <c r="Y71" s="20"/>
      <c r="Z71" s="20"/>
      <c r="AA71" s="20"/>
      <c r="AB71" s="20"/>
      <c r="AC71" s="259" t="n">
        <v>0</v>
      </c>
      <c r="AD71" s="259" t="n">
        <v>22</v>
      </c>
      <c r="AE71" s="20" t="n">
        <f aca="false">SUM(I71:AD71)</f>
        <v>446</v>
      </c>
    </row>
    <row r="72" customFormat="false" ht="16.5" hidden="false" customHeight="false" outlineLevel="0" collapsed="false">
      <c r="A72" s="259" t="n">
        <v>7</v>
      </c>
      <c r="B72" s="20" t="n">
        <v>25</v>
      </c>
      <c r="C72" s="20" t="n">
        <v>414</v>
      </c>
      <c r="D72" s="20" t="s">
        <v>810</v>
      </c>
      <c r="E72" s="20"/>
      <c r="F72" s="259" t="n">
        <v>1842</v>
      </c>
      <c r="G72" s="486" t="s">
        <v>35</v>
      </c>
      <c r="H72" s="76" t="n">
        <v>674</v>
      </c>
      <c r="I72" s="259" t="n">
        <v>22</v>
      </c>
      <c r="J72" s="259" t="n">
        <v>51</v>
      </c>
      <c r="K72" s="259" t="n">
        <v>10</v>
      </c>
      <c r="L72" s="259" t="n">
        <v>8</v>
      </c>
      <c r="M72" s="259" t="n">
        <v>39</v>
      </c>
      <c r="N72" s="259" t="n">
        <v>79</v>
      </c>
      <c r="O72" s="259" t="n">
        <v>2</v>
      </c>
      <c r="P72" s="259" t="n">
        <v>92</v>
      </c>
      <c r="Q72" s="259" t="n">
        <v>21</v>
      </c>
      <c r="R72" s="259" t="n">
        <v>6</v>
      </c>
      <c r="S72" s="259"/>
      <c r="T72" s="259" t="n">
        <v>88</v>
      </c>
      <c r="U72" s="259" t="n">
        <v>5</v>
      </c>
      <c r="V72" s="259" t="n">
        <v>1</v>
      </c>
      <c r="W72" s="20"/>
      <c r="X72" s="259" t="n">
        <v>3</v>
      </c>
      <c r="Y72" s="20"/>
      <c r="Z72" s="20"/>
      <c r="AA72" s="20"/>
      <c r="AB72" s="20"/>
      <c r="AC72" s="259" t="n">
        <v>0</v>
      </c>
      <c r="AD72" s="259" t="n">
        <v>26</v>
      </c>
      <c r="AE72" s="20" t="n">
        <f aca="false">SUM(I72:AD72)</f>
        <v>453</v>
      </c>
    </row>
    <row r="73" customFormat="false" ht="16.5" hidden="false" customHeight="false" outlineLevel="0" collapsed="false">
      <c r="A73" s="259" t="n">
        <v>8</v>
      </c>
      <c r="B73" s="20" t="n">
        <v>25</v>
      </c>
      <c r="C73" s="20" t="n">
        <v>414</v>
      </c>
      <c r="D73" s="20" t="s">
        <v>810</v>
      </c>
      <c r="E73" s="20"/>
      <c r="F73" s="259" t="n">
        <v>1842</v>
      </c>
      <c r="G73" s="486" t="s">
        <v>137</v>
      </c>
      <c r="H73" s="76" t="n">
        <v>674</v>
      </c>
      <c r="I73" s="259" t="n">
        <v>24</v>
      </c>
      <c r="J73" s="259" t="n">
        <v>48</v>
      </c>
      <c r="K73" s="259" t="n">
        <v>22</v>
      </c>
      <c r="L73" s="259" t="n">
        <v>2</v>
      </c>
      <c r="M73" s="259" t="n">
        <v>33</v>
      </c>
      <c r="N73" s="259" t="n">
        <v>85</v>
      </c>
      <c r="O73" s="259" t="n">
        <v>3</v>
      </c>
      <c r="P73" s="259" t="n">
        <v>76</v>
      </c>
      <c r="Q73" s="259" t="n">
        <v>17</v>
      </c>
      <c r="R73" s="259" t="n">
        <v>9</v>
      </c>
      <c r="S73" s="259"/>
      <c r="T73" s="259" t="n">
        <v>83</v>
      </c>
      <c r="U73" s="259" t="n">
        <v>6</v>
      </c>
      <c r="V73" s="259" t="n">
        <v>1</v>
      </c>
      <c r="W73" s="20"/>
      <c r="X73" s="259" t="n">
        <v>1</v>
      </c>
      <c r="Y73" s="20"/>
      <c r="Z73" s="20"/>
      <c r="AA73" s="20"/>
      <c r="AB73" s="20"/>
      <c r="AC73" s="259" t="n">
        <v>0</v>
      </c>
      <c r="AD73" s="259" t="n">
        <v>20</v>
      </c>
      <c r="AE73" s="20" t="n">
        <f aca="false">SUM(I73:AD73)</f>
        <v>430</v>
      </c>
    </row>
    <row r="74" customFormat="false" ht="16.5" hidden="false" customHeight="false" outlineLevel="0" collapsed="false">
      <c r="A74" s="259" t="n">
        <v>9</v>
      </c>
      <c r="B74" s="20" t="n">
        <v>25</v>
      </c>
      <c r="C74" s="20" t="n">
        <v>414</v>
      </c>
      <c r="D74" s="20" t="s">
        <v>810</v>
      </c>
      <c r="E74" s="20"/>
      <c r="F74" s="259" t="n">
        <v>1842</v>
      </c>
      <c r="G74" s="486" t="s">
        <v>138</v>
      </c>
      <c r="H74" s="76" t="n">
        <v>674</v>
      </c>
      <c r="I74" s="259" t="n">
        <v>23</v>
      </c>
      <c r="J74" s="259" t="n">
        <v>46</v>
      </c>
      <c r="K74" s="259" t="n">
        <v>21</v>
      </c>
      <c r="L74" s="259" t="n">
        <v>6</v>
      </c>
      <c r="M74" s="259" t="n">
        <v>44</v>
      </c>
      <c r="N74" s="259" t="n">
        <v>89</v>
      </c>
      <c r="O74" s="259" t="n">
        <v>1</v>
      </c>
      <c r="P74" s="259" t="n">
        <v>79</v>
      </c>
      <c r="Q74" s="259" t="n">
        <v>17</v>
      </c>
      <c r="R74" s="259" t="n">
        <v>12</v>
      </c>
      <c r="S74" s="259"/>
      <c r="T74" s="259" t="n">
        <v>86</v>
      </c>
      <c r="U74" s="259" t="n">
        <v>14</v>
      </c>
      <c r="V74" s="259" t="n">
        <v>4</v>
      </c>
      <c r="W74" s="20"/>
      <c r="X74" s="259" t="n">
        <v>1</v>
      </c>
      <c r="Y74" s="20"/>
      <c r="Z74" s="20"/>
      <c r="AA74" s="20"/>
      <c r="AB74" s="20"/>
      <c r="AC74" s="259" t="n">
        <v>0</v>
      </c>
      <c r="AD74" s="259" t="n">
        <v>22</v>
      </c>
      <c r="AE74" s="20" t="n">
        <f aca="false">SUM(I74:AD74)</f>
        <v>465</v>
      </c>
    </row>
    <row r="75" customFormat="false" ht="16.5" hidden="false" customHeight="false" outlineLevel="0" collapsed="false">
      <c r="A75" s="259" t="n">
        <v>10</v>
      </c>
      <c r="B75" s="20" t="n">
        <v>25</v>
      </c>
      <c r="C75" s="20" t="n">
        <v>414</v>
      </c>
      <c r="D75" s="20" t="s">
        <v>810</v>
      </c>
      <c r="E75" s="20"/>
      <c r="F75" s="259" t="n">
        <v>1842</v>
      </c>
      <c r="G75" s="486" t="s">
        <v>139</v>
      </c>
      <c r="H75" s="76" t="n">
        <v>674</v>
      </c>
      <c r="I75" s="259" t="n">
        <v>24</v>
      </c>
      <c r="J75" s="259" t="n">
        <v>53</v>
      </c>
      <c r="K75" s="259" t="n">
        <v>20</v>
      </c>
      <c r="L75" s="259" t="n">
        <v>5</v>
      </c>
      <c r="M75" s="259" t="n">
        <v>38</v>
      </c>
      <c r="N75" s="259" t="n">
        <v>95</v>
      </c>
      <c r="O75" s="259" t="n">
        <v>4</v>
      </c>
      <c r="P75" s="259" t="n">
        <v>99</v>
      </c>
      <c r="Q75" s="259" t="n">
        <v>16</v>
      </c>
      <c r="R75" s="259" t="n">
        <v>7</v>
      </c>
      <c r="S75" s="259"/>
      <c r="T75" s="259" t="n">
        <v>64</v>
      </c>
      <c r="U75" s="259" t="n">
        <v>8</v>
      </c>
      <c r="V75" s="259" t="n">
        <v>1</v>
      </c>
      <c r="W75" s="20"/>
      <c r="X75" s="259" t="n">
        <v>5</v>
      </c>
      <c r="Y75" s="20"/>
      <c r="Z75" s="20"/>
      <c r="AA75" s="20"/>
      <c r="AB75" s="20"/>
      <c r="AC75" s="259" t="n">
        <v>0</v>
      </c>
      <c r="AD75" s="259" t="n">
        <v>17</v>
      </c>
      <c r="AE75" s="20" t="n">
        <f aca="false">SUM(I75:AD75)</f>
        <v>456</v>
      </c>
    </row>
    <row r="76" customFormat="false" ht="16.5" hidden="false" customHeight="false" outlineLevel="0" collapsed="false">
      <c r="A76" s="259" t="n">
        <v>11</v>
      </c>
      <c r="B76" s="20" t="n">
        <v>25</v>
      </c>
      <c r="C76" s="20" t="n">
        <v>414</v>
      </c>
      <c r="D76" s="20" t="s">
        <v>810</v>
      </c>
      <c r="E76" s="20"/>
      <c r="F76" s="259" t="n">
        <v>1842</v>
      </c>
      <c r="G76" s="27" t="s">
        <v>140</v>
      </c>
      <c r="H76" s="76" t="n">
        <v>674</v>
      </c>
      <c r="I76" s="259" t="n">
        <v>17</v>
      </c>
      <c r="J76" s="259" t="n">
        <v>50</v>
      </c>
      <c r="K76" s="259" t="n">
        <v>9</v>
      </c>
      <c r="L76" s="259" t="n">
        <v>2</v>
      </c>
      <c r="M76" s="259" t="n">
        <v>44</v>
      </c>
      <c r="N76" s="259" t="n">
        <v>91</v>
      </c>
      <c r="O76" s="259" t="n">
        <v>1</v>
      </c>
      <c r="P76" s="259" t="n">
        <v>77</v>
      </c>
      <c r="Q76" s="259" t="n">
        <v>13</v>
      </c>
      <c r="R76" s="259" t="n">
        <v>7</v>
      </c>
      <c r="S76" s="259"/>
      <c r="T76" s="259" t="n">
        <v>72</v>
      </c>
      <c r="U76" s="259" t="n">
        <v>11</v>
      </c>
      <c r="V76" s="259" t="n">
        <v>7</v>
      </c>
      <c r="W76" s="20"/>
      <c r="X76" s="259" t="n">
        <v>4</v>
      </c>
      <c r="Y76" s="20"/>
      <c r="Z76" s="20"/>
      <c r="AA76" s="20"/>
      <c r="AB76" s="20"/>
      <c r="AC76" s="259" t="n">
        <v>0</v>
      </c>
      <c r="AD76" s="259" t="n">
        <v>7</v>
      </c>
      <c r="AE76" s="20" t="n">
        <f aca="false">SUM(I76:AD76)</f>
        <v>412</v>
      </c>
    </row>
    <row r="77" customFormat="false" ht="16.5" hidden="false" customHeight="false" outlineLevel="0" collapsed="false">
      <c r="A77" s="259" t="n">
        <v>12</v>
      </c>
      <c r="B77" s="20" t="n">
        <v>25</v>
      </c>
      <c r="C77" s="20" t="n">
        <v>414</v>
      </c>
      <c r="D77" s="20" t="s">
        <v>810</v>
      </c>
      <c r="E77" s="20"/>
      <c r="F77" s="259" t="n">
        <v>1843</v>
      </c>
      <c r="G77" s="486" t="s">
        <v>33</v>
      </c>
      <c r="H77" s="76" t="n">
        <v>275</v>
      </c>
      <c r="I77" s="259" t="n">
        <v>2</v>
      </c>
      <c r="J77" s="259" t="n">
        <v>13</v>
      </c>
      <c r="K77" s="259" t="n">
        <v>3</v>
      </c>
      <c r="L77" s="259" t="n">
        <v>2</v>
      </c>
      <c r="M77" s="259" t="n">
        <v>20</v>
      </c>
      <c r="N77" s="259" t="n">
        <v>32</v>
      </c>
      <c r="O77" s="259" t="n">
        <v>2</v>
      </c>
      <c r="P77" s="259" t="n">
        <v>62</v>
      </c>
      <c r="Q77" s="259" t="n">
        <v>7</v>
      </c>
      <c r="R77" s="259" t="n">
        <v>3</v>
      </c>
      <c r="S77" s="259"/>
      <c r="T77" s="259" t="n">
        <v>30</v>
      </c>
      <c r="U77" s="259" t="n">
        <v>0</v>
      </c>
      <c r="V77" s="259" t="n">
        <v>1</v>
      </c>
      <c r="W77" s="20"/>
      <c r="X77" s="259" t="n">
        <v>2</v>
      </c>
      <c r="Y77" s="20"/>
      <c r="Z77" s="20"/>
      <c r="AA77" s="20"/>
      <c r="AB77" s="20"/>
      <c r="AC77" s="259" t="n">
        <v>0</v>
      </c>
      <c r="AD77" s="259" t="n">
        <v>24</v>
      </c>
      <c r="AE77" s="20" t="n">
        <f aca="false">SUM(I77:AD77)</f>
        <v>203</v>
      </c>
    </row>
    <row r="78" customFormat="false" ht="16.5" hidden="false" customHeight="false" outlineLevel="0" collapsed="false">
      <c r="A78" s="259" t="n">
        <v>13</v>
      </c>
      <c r="B78" s="20" t="n">
        <v>25</v>
      </c>
      <c r="C78" s="20" t="n">
        <v>414</v>
      </c>
      <c r="D78" s="20" t="s">
        <v>810</v>
      </c>
      <c r="E78" s="20"/>
      <c r="F78" s="259" t="n">
        <v>1844</v>
      </c>
      <c r="G78" s="486" t="s">
        <v>33</v>
      </c>
      <c r="H78" s="76" t="n">
        <v>697</v>
      </c>
      <c r="I78" s="259" t="n">
        <v>36</v>
      </c>
      <c r="J78" s="259" t="n">
        <v>83</v>
      </c>
      <c r="K78" s="259" t="n">
        <v>11</v>
      </c>
      <c r="L78" s="259" t="n">
        <v>5</v>
      </c>
      <c r="M78" s="259" t="n">
        <v>70</v>
      </c>
      <c r="N78" s="259" t="n">
        <v>76</v>
      </c>
      <c r="O78" s="259" t="n">
        <v>7</v>
      </c>
      <c r="P78" s="259" t="n">
        <v>69</v>
      </c>
      <c r="Q78" s="259" t="n">
        <v>43</v>
      </c>
      <c r="R78" s="259" t="n">
        <v>2</v>
      </c>
      <c r="S78" s="259"/>
      <c r="T78" s="259" t="n">
        <v>85</v>
      </c>
      <c r="U78" s="259" t="n">
        <v>3</v>
      </c>
      <c r="V78" s="259" t="n">
        <v>4</v>
      </c>
      <c r="W78" s="20"/>
      <c r="X78" s="259" t="n">
        <v>1</v>
      </c>
      <c r="Y78" s="20"/>
      <c r="Z78" s="20"/>
      <c r="AA78" s="20"/>
      <c r="AB78" s="20"/>
      <c r="AC78" s="259" t="n">
        <v>0</v>
      </c>
      <c r="AD78" s="259" t="n">
        <v>26</v>
      </c>
      <c r="AE78" s="20" t="n">
        <f aca="false">SUM(I78:AD78)</f>
        <v>521</v>
      </c>
    </row>
    <row r="79" customFormat="false" ht="16.5" hidden="false" customHeight="false" outlineLevel="0" collapsed="false">
      <c r="A79" s="259" t="n">
        <v>14</v>
      </c>
      <c r="B79" s="20" t="n">
        <v>25</v>
      </c>
      <c r="C79" s="20" t="n">
        <v>414</v>
      </c>
      <c r="D79" s="20" t="s">
        <v>810</v>
      </c>
      <c r="E79" s="20"/>
      <c r="F79" s="259" t="n">
        <v>1844</v>
      </c>
      <c r="G79" s="486" t="s">
        <v>34</v>
      </c>
      <c r="H79" s="76" t="n">
        <v>697</v>
      </c>
      <c r="I79" s="259" t="n">
        <v>25</v>
      </c>
      <c r="J79" s="259" t="n">
        <v>69</v>
      </c>
      <c r="K79" s="259" t="n">
        <v>13</v>
      </c>
      <c r="L79" s="259" t="n">
        <v>2</v>
      </c>
      <c r="M79" s="259" t="n">
        <v>94</v>
      </c>
      <c r="N79" s="259" t="n">
        <v>94</v>
      </c>
      <c r="O79" s="259" t="n">
        <v>6</v>
      </c>
      <c r="P79" s="259" t="n">
        <v>58</v>
      </c>
      <c r="Q79" s="259" t="n">
        <v>33</v>
      </c>
      <c r="R79" s="259" t="n">
        <v>4</v>
      </c>
      <c r="S79" s="259"/>
      <c r="T79" s="259" t="n">
        <v>45</v>
      </c>
      <c r="U79" s="259" t="n">
        <v>4</v>
      </c>
      <c r="V79" s="259" t="n">
        <v>3</v>
      </c>
      <c r="W79" s="20"/>
      <c r="X79" s="259" t="n">
        <v>0</v>
      </c>
      <c r="Y79" s="20"/>
      <c r="Z79" s="20"/>
      <c r="AA79" s="20"/>
      <c r="AB79" s="20"/>
      <c r="AC79" s="259" t="n">
        <v>0</v>
      </c>
      <c r="AD79" s="259" t="n">
        <v>23</v>
      </c>
      <c r="AE79" s="20" t="n">
        <f aca="false">SUM(I79:AD79)</f>
        <v>473</v>
      </c>
    </row>
    <row r="80" customFormat="false" ht="16.5" hidden="false" customHeight="false" outlineLevel="0" collapsed="false">
      <c r="A80" s="259" t="n">
        <v>15</v>
      </c>
      <c r="B80" s="20" t="n">
        <v>25</v>
      </c>
      <c r="C80" s="20" t="n">
        <v>414</v>
      </c>
      <c r="D80" s="20" t="s">
        <v>810</v>
      </c>
      <c r="E80" s="20"/>
      <c r="F80" s="259" t="n">
        <v>1844</v>
      </c>
      <c r="G80" s="486" t="s">
        <v>35</v>
      </c>
      <c r="H80" s="76" t="n">
        <v>697</v>
      </c>
      <c r="I80" s="259" t="n">
        <v>19</v>
      </c>
      <c r="J80" s="259" t="n">
        <v>64</v>
      </c>
      <c r="K80" s="259" t="n">
        <v>19</v>
      </c>
      <c r="L80" s="259" t="n">
        <v>8</v>
      </c>
      <c r="M80" s="259" t="n">
        <v>84</v>
      </c>
      <c r="N80" s="259" t="n">
        <v>98</v>
      </c>
      <c r="O80" s="259" t="n">
        <v>9</v>
      </c>
      <c r="P80" s="259" t="n">
        <v>62</v>
      </c>
      <c r="Q80" s="259" t="n">
        <v>42</v>
      </c>
      <c r="R80" s="259" t="n">
        <v>8</v>
      </c>
      <c r="S80" s="259"/>
      <c r="T80" s="259" t="n">
        <v>60</v>
      </c>
      <c r="U80" s="259" t="n">
        <v>4</v>
      </c>
      <c r="V80" s="259" t="n">
        <v>3</v>
      </c>
      <c r="W80" s="20"/>
      <c r="X80" s="259" t="n">
        <v>2</v>
      </c>
      <c r="Y80" s="20"/>
      <c r="Z80" s="20"/>
      <c r="AA80" s="20"/>
      <c r="AB80" s="20"/>
      <c r="AC80" s="259" t="n">
        <v>0</v>
      </c>
      <c r="AD80" s="259" t="n">
        <v>18</v>
      </c>
      <c r="AE80" s="20" t="n">
        <f aca="false">SUM(I80:AD80)</f>
        <v>500</v>
      </c>
    </row>
    <row r="81" customFormat="false" ht="16.5" hidden="false" customHeight="false" outlineLevel="0" collapsed="false">
      <c r="A81" s="259" t="n">
        <v>16</v>
      </c>
      <c r="B81" s="20" t="n">
        <v>25</v>
      </c>
      <c r="C81" s="20" t="n">
        <v>414</v>
      </c>
      <c r="D81" s="20" t="s">
        <v>810</v>
      </c>
      <c r="E81" s="20"/>
      <c r="F81" s="259" t="n">
        <v>1845</v>
      </c>
      <c r="G81" s="486" t="s">
        <v>33</v>
      </c>
      <c r="H81" s="76" t="n">
        <v>666</v>
      </c>
      <c r="I81" s="259" t="n">
        <v>31</v>
      </c>
      <c r="J81" s="259" t="n">
        <v>24</v>
      </c>
      <c r="K81" s="259" t="n">
        <v>28</v>
      </c>
      <c r="L81" s="259" t="n">
        <v>7</v>
      </c>
      <c r="M81" s="259" t="n">
        <v>4</v>
      </c>
      <c r="N81" s="259" t="n">
        <v>130</v>
      </c>
      <c r="O81" s="259" t="n">
        <v>3</v>
      </c>
      <c r="P81" s="259" t="n">
        <v>70</v>
      </c>
      <c r="Q81" s="259" t="n">
        <v>6</v>
      </c>
      <c r="R81" s="259" t="n">
        <v>14</v>
      </c>
      <c r="S81" s="259"/>
      <c r="T81" s="259" t="n">
        <v>40</v>
      </c>
      <c r="U81" s="259" t="n">
        <v>6</v>
      </c>
      <c r="V81" s="259" t="n">
        <v>1</v>
      </c>
      <c r="W81" s="20"/>
      <c r="X81" s="259" t="n">
        <v>14</v>
      </c>
      <c r="Y81" s="20"/>
      <c r="Z81" s="20"/>
      <c r="AA81" s="20"/>
      <c r="AB81" s="20"/>
      <c r="AC81" s="259" t="n">
        <v>0</v>
      </c>
      <c r="AD81" s="259" t="n">
        <v>11</v>
      </c>
      <c r="AE81" s="20" t="n">
        <f aca="false">SUM(I81:AD81)</f>
        <v>389</v>
      </c>
    </row>
    <row r="82" customFormat="false" ht="16.5" hidden="false" customHeight="false" outlineLevel="0" collapsed="false">
      <c r="A82" s="259" t="n">
        <v>17</v>
      </c>
      <c r="B82" s="20" t="n">
        <v>25</v>
      </c>
      <c r="C82" s="20" t="n">
        <v>414</v>
      </c>
      <c r="D82" s="20" t="s">
        <v>810</v>
      </c>
      <c r="E82" s="20"/>
      <c r="F82" s="259" t="n">
        <v>1845</v>
      </c>
      <c r="G82" s="486" t="s">
        <v>34</v>
      </c>
      <c r="H82" s="76" t="n">
        <v>666</v>
      </c>
      <c r="I82" s="259" t="n">
        <v>28</v>
      </c>
      <c r="J82" s="259" t="n">
        <v>33</v>
      </c>
      <c r="K82" s="259" t="n">
        <v>22</v>
      </c>
      <c r="L82" s="259" t="n">
        <v>8</v>
      </c>
      <c r="M82" s="259" t="n">
        <v>14</v>
      </c>
      <c r="N82" s="259" t="n">
        <v>109</v>
      </c>
      <c r="O82" s="259" t="n">
        <v>1</v>
      </c>
      <c r="P82" s="259" t="n">
        <v>78</v>
      </c>
      <c r="Q82" s="259" t="n">
        <v>4</v>
      </c>
      <c r="R82" s="259" t="n">
        <v>16</v>
      </c>
      <c r="S82" s="259"/>
      <c r="T82" s="259" t="n">
        <v>43</v>
      </c>
      <c r="U82" s="259" t="n">
        <v>7</v>
      </c>
      <c r="V82" s="259" t="n">
        <v>1</v>
      </c>
      <c r="W82" s="20"/>
      <c r="X82" s="259" t="n">
        <v>18</v>
      </c>
      <c r="Y82" s="20"/>
      <c r="Z82" s="20"/>
      <c r="AA82" s="20"/>
      <c r="AB82" s="20"/>
      <c r="AC82" s="259" t="n">
        <v>0</v>
      </c>
      <c r="AD82" s="259" t="n">
        <v>12</v>
      </c>
      <c r="AE82" s="20" t="n">
        <f aca="false">SUM(I82:AD82)</f>
        <v>394</v>
      </c>
    </row>
    <row r="83" customFormat="false" ht="16.5" hidden="false" customHeight="false" outlineLevel="0" collapsed="false">
      <c r="A83" s="259" t="n">
        <v>18</v>
      </c>
      <c r="B83" s="20" t="n">
        <v>25</v>
      </c>
      <c r="C83" s="20" t="n">
        <v>414</v>
      </c>
      <c r="D83" s="20" t="s">
        <v>810</v>
      </c>
      <c r="E83" s="20"/>
      <c r="F83" s="259" t="n">
        <v>1845</v>
      </c>
      <c r="G83" s="486" t="s">
        <v>35</v>
      </c>
      <c r="H83" s="76" t="n">
        <v>665</v>
      </c>
      <c r="I83" s="259" t="n">
        <v>29</v>
      </c>
      <c r="J83" s="259" t="n">
        <v>27</v>
      </c>
      <c r="K83" s="259" t="n">
        <v>22</v>
      </c>
      <c r="L83" s="259" t="n">
        <v>4</v>
      </c>
      <c r="M83" s="259" t="n">
        <v>12</v>
      </c>
      <c r="N83" s="259" t="n">
        <v>143</v>
      </c>
      <c r="O83" s="259" t="n">
        <v>5</v>
      </c>
      <c r="P83" s="259" t="n">
        <v>59</v>
      </c>
      <c r="Q83" s="259" t="n">
        <v>7</v>
      </c>
      <c r="R83" s="259" t="n">
        <v>17</v>
      </c>
      <c r="S83" s="259"/>
      <c r="T83" s="259" t="n">
        <v>19</v>
      </c>
      <c r="U83" s="259" t="n">
        <v>5</v>
      </c>
      <c r="V83" s="259" t="n">
        <v>1</v>
      </c>
      <c r="W83" s="20"/>
      <c r="X83" s="259" t="n">
        <v>8</v>
      </c>
      <c r="Y83" s="20"/>
      <c r="Z83" s="20"/>
      <c r="AA83" s="20"/>
      <c r="AB83" s="20"/>
      <c r="AC83" s="259" t="n">
        <v>0</v>
      </c>
      <c r="AD83" s="259" t="n">
        <v>12</v>
      </c>
      <c r="AE83" s="20" t="n">
        <f aca="false">SUM(I83:AD83)</f>
        <v>370</v>
      </c>
    </row>
    <row r="84" customFormat="false" ht="16.5" hidden="false" customHeight="false" outlineLevel="0" collapsed="false">
      <c r="A84" s="259" t="n">
        <v>19</v>
      </c>
      <c r="B84" s="20" t="n">
        <v>25</v>
      </c>
      <c r="C84" s="20" t="n">
        <v>414</v>
      </c>
      <c r="D84" s="20" t="s">
        <v>810</v>
      </c>
      <c r="E84" s="20"/>
      <c r="F84" s="259" t="n">
        <v>1845</v>
      </c>
      <c r="G84" s="486" t="s">
        <v>137</v>
      </c>
      <c r="H84" s="76" t="n">
        <v>665</v>
      </c>
      <c r="I84" s="259" t="n">
        <v>34</v>
      </c>
      <c r="J84" s="259" t="n">
        <v>28</v>
      </c>
      <c r="K84" s="259" t="n">
        <v>26</v>
      </c>
      <c r="L84" s="259" t="n">
        <v>9</v>
      </c>
      <c r="M84" s="259" t="n">
        <v>9</v>
      </c>
      <c r="N84" s="259" t="n">
        <v>125</v>
      </c>
      <c r="O84" s="259" t="n">
        <v>4</v>
      </c>
      <c r="P84" s="259" t="n">
        <v>71</v>
      </c>
      <c r="Q84" s="259" t="n">
        <v>13</v>
      </c>
      <c r="R84" s="259" t="n">
        <v>22</v>
      </c>
      <c r="S84" s="259"/>
      <c r="T84" s="259" t="n">
        <v>30</v>
      </c>
      <c r="U84" s="259" t="n">
        <v>7</v>
      </c>
      <c r="V84" s="259" t="n">
        <v>1</v>
      </c>
      <c r="W84" s="20"/>
      <c r="X84" s="259" t="n">
        <v>12</v>
      </c>
      <c r="Y84" s="20"/>
      <c r="Z84" s="20"/>
      <c r="AA84" s="20"/>
      <c r="AB84" s="20"/>
      <c r="AC84" s="259" t="n">
        <v>0</v>
      </c>
      <c r="AD84" s="259" t="n">
        <v>10</v>
      </c>
      <c r="AE84" s="20" t="n">
        <f aca="false">SUM(I84:AD84)</f>
        <v>401</v>
      </c>
    </row>
    <row r="85" customFormat="false" ht="16.5" hidden="false" customHeight="false" outlineLevel="0" collapsed="false">
      <c r="A85" s="259" t="n">
        <v>20</v>
      </c>
      <c r="B85" s="20" t="n">
        <v>25</v>
      </c>
      <c r="C85" s="20" t="n">
        <v>414</v>
      </c>
      <c r="D85" s="20" t="s">
        <v>810</v>
      </c>
      <c r="E85" s="20"/>
      <c r="F85" s="259" t="n">
        <v>1845</v>
      </c>
      <c r="G85" s="486" t="s">
        <v>138</v>
      </c>
      <c r="H85" s="76" t="n">
        <v>665</v>
      </c>
      <c r="I85" s="259" t="n">
        <v>26</v>
      </c>
      <c r="J85" s="259" t="n">
        <v>24</v>
      </c>
      <c r="K85" s="259" t="n">
        <v>29</v>
      </c>
      <c r="L85" s="259" t="n">
        <v>10</v>
      </c>
      <c r="M85" s="259" t="n">
        <v>9</v>
      </c>
      <c r="N85" s="259" t="n">
        <v>125</v>
      </c>
      <c r="O85" s="259" t="n">
        <v>3</v>
      </c>
      <c r="P85" s="259" t="n">
        <v>76</v>
      </c>
      <c r="Q85" s="259" t="n">
        <v>3</v>
      </c>
      <c r="R85" s="259" t="n">
        <v>19</v>
      </c>
      <c r="S85" s="259"/>
      <c r="T85" s="259" t="n">
        <v>28</v>
      </c>
      <c r="U85" s="259" t="n">
        <v>13</v>
      </c>
      <c r="V85" s="259" t="n">
        <v>4</v>
      </c>
      <c r="W85" s="20"/>
      <c r="X85" s="259" t="n">
        <v>9</v>
      </c>
      <c r="Y85" s="20"/>
      <c r="Z85" s="20"/>
      <c r="AA85" s="20"/>
      <c r="AB85" s="20"/>
      <c r="AC85" s="259" t="n">
        <v>0</v>
      </c>
      <c r="AD85" s="259" t="n">
        <v>8</v>
      </c>
      <c r="AE85" s="20" t="n">
        <f aca="false">SUM(I85:AD85)</f>
        <v>386</v>
      </c>
    </row>
    <row r="86" customFormat="false" ht="16.5" hidden="false" customHeight="false" outlineLevel="0" collapsed="false">
      <c r="A86" s="259" t="n">
        <v>21</v>
      </c>
      <c r="B86" s="20" t="n">
        <v>25</v>
      </c>
      <c r="C86" s="20" t="n">
        <v>414</v>
      </c>
      <c r="D86" s="20" t="s">
        <v>810</v>
      </c>
      <c r="E86" s="20"/>
      <c r="F86" s="259" t="n">
        <v>1845</v>
      </c>
      <c r="G86" s="486" t="s">
        <v>139</v>
      </c>
      <c r="H86" s="76" t="n">
        <v>665</v>
      </c>
      <c r="I86" s="259" t="n">
        <v>28</v>
      </c>
      <c r="J86" s="259" t="n">
        <v>31</v>
      </c>
      <c r="K86" s="259" t="n">
        <v>30</v>
      </c>
      <c r="L86" s="259" t="n">
        <v>11</v>
      </c>
      <c r="M86" s="259" t="n">
        <v>6</v>
      </c>
      <c r="N86" s="259" t="n">
        <v>139</v>
      </c>
      <c r="O86" s="259" t="n">
        <v>1</v>
      </c>
      <c r="P86" s="259" t="n">
        <v>65</v>
      </c>
      <c r="Q86" s="259" t="n">
        <v>7</v>
      </c>
      <c r="R86" s="259" t="n">
        <v>13</v>
      </c>
      <c r="S86" s="259"/>
      <c r="T86" s="259" t="n">
        <v>25</v>
      </c>
      <c r="U86" s="259" t="n">
        <v>10</v>
      </c>
      <c r="V86" s="259" t="n">
        <v>3</v>
      </c>
      <c r="W86" s="20"/>
      <c r="X86" s="259" t="n">
        <v>9</v>
      </c>
      <c r="Y86" s="20"/>
      <c r="Z86" s="20"/>
      <c r="AA86" s="20"/>
      <c r="AB86" s="20"/>
      <c r="AC86" s="259" t="n">
        <v>0</v>
      </c>
      <c r="AD86" s="259" t="n">
        <v>12</v>
      </c>
      <c r="AE86" s="20" t="n">
        <f aca="false">SUM(I86:AD86)</f>
        <v>390</v>
      </c>
    </row>
    <row r="87" customFormat="false" ht="16.5" hidden="false" customHeight="false" outlineLevel="0" collapsed="false">
      <c r="A87" s="259" t="n">
        <v>22</v>
      </c>
      <c r="B87" s="20" t="n">
        <v>25</v>
      </c>
      <c r="C87" s="20" t="n">
        <v>414</v>
      </c>
      <c r="D87" s="20" t="s">
        <v>810</v>
      </c>
      <c r="E87" s="20"/>
      <c r="F87" s="259" t="n">
        <v>1845</v>
      </c>
      <c r="G87" s="486" t="s">
        <v>36</v>
      </c>
      <c r="H87" s="76"/>
      <c r="I87" s="259" t="n">
        <v>5</v>
      </c>
      <c r="J87" s="259" t="n">
        <v>3</v>
      </c>
      <c r="K87" s="259" t="n">
        <v>5</v>
      </c>
      <c r="L87" s="259" t="n">
        <v>0</v>
      </c>
      <c r="M87" s="259" t="n">
        <v>2</v>
      </c>
      <c r="N87" s="259" t="n">
        <v>10</v>
      </c>
      <c r="O87" s="259" t="n">
        <v>1</v>
      </c>
      <c r="P87" s="259" t="n">
        <v>7</v>
      </c>
      <c r="Q87" s="259" t="n">
        <v>1</v>
      </c>
      <c r="R87" s="259" t="n">
        <v>3</v>
      </c>
      <c r="S87" s="259"/>
      <c r="T87" s="259" t="n">
        <v>5</v>
      </c>
      <c r="U87" s="259" t="n">
        <v>0</v>
      </c>
      <c r="V87" s="259" t="n">
        <v>1</v>
      </c>
      <c r="W87" s="20"/>
      <c r="X87" s="259" t="n">
        <v>2</v>
      </c>
      <c r="Y87" s="20"/>
      <c r="Z87" s="20"/>
      <c r="AA87" s="20"/>
      <c r="AB87" s="20"/>
      <c r="AC87" s="259" t="n">
        <v>0</v>
      </c>
      <c r="AD87" s="259" t="n">
        <v>1</v>
      </c>
      <c r="AE87" s="20" t="n">
        <f aca="false">SUM(I87:AD87)</f>
        <v>46</v>
      </c>
    </row>
    <row r="88" customFormat="false" ht="16.5" hidden="false" customHeight="false" outlineLevel="0" collapsed="false">
      <c r="A88" s="259" t="n">
        <v>23</v>
      </c>
      <c r="B88" s="20" t="n">
        <v>25</v>
      </c>
      <c r="C88" s="20" t="n">
        <v>414</v>
      </c>
      <c r="D88" s="20" t="s">
        <v>810</v>
      </c>
      <c r="E88" s="20"/>
      <c r="F88" s="259" t="n">
        <v>1846</v>
      </c>
      <c r="G88" s="486" t="s">
        <v>33</v>
      </c>
      <c r="H88" s="76" t="n">
        <v>735</v>
      </c>
      <c r="I88" s="259" t="n">
        <v>44</v>
      </c>
      <c r="J88" s="259" t="n">
        <v>44</v>
      </c>
      <c r="K88" s="259" t="n">
        <v>25</v>
      </c>
      <c r="L88" s="259" t="n">
        <v>7</v>
      </c>
      <c r="M88" s="259" t="n">
        <v>14</v>
      </c>
      <c r="N88" s="259" t="n">
        <v>118</v>
      </c>
      <c r="O88" s="259" t="n">
        <v>0</v>
      </c>
      <c r="P88" s="259" t="n">
        <v>57</v>
      </c>
      <c r="Q88" s="259" t="n">
        <v>10</v>
      </c>
      <c r="R88" s="259" t="n">
        <v>17</v>
      </c>
      <c r="S88" s="259"/>
      <c r="T88" s="259" t="n">
        <v>18</v>
      </c>
      <c r="U88" s="259" t="n">
        <v>5</v>
      </c>
      <c r="V88" s="259" t="n">
        <v>3</v>
      </c>
      <c r="W88" s="20"/>
      <c r="X88" s="259" t="n">
        <v>16</v>
      </c>
      <c r="Y88" s="20"/>
      <c r="Z88" s="20"/>
      <c r="AA88" s="20"/>
      <c r="AB88" s="20"/>
      <c r="AC88" s="259" t="n">
        <v>0</v>
      </c>
      <c r="AD88" s="259" t="n">
        <v>8</v>
      </c>
      <c r="AE88" s="20" t="n">
        <f aca="false">SUM(I88:AD88)</f>
        <v>386</v>
      </c>
    </row>
    <row r="89" customFormat="false" ht="16.5" hidden="false" customHeight="false" outlineLevel="0" collapsed="false">
      <c r="A89" s="259" t="n">
        <v>24</v>
      </c>
      <c r="B89" s="20" t="n">
        <v>25</v>
      </c>
      <c r="C89" s="20" t="n">
        <v>414</v>
      </c>
      <c r="D89" s="20" t="s">
        <v>810</v>
      </c>
      <c r="E89" s="20"/>
      <c r="F89" s="259" t="n">
        <v>1846</v>
      </c>
      <c r="G89" s="486" t="s">
        <v>34</v>
      </c>
      <c r="H89" s="76" t="n">
        <v>735</v>
      </c>
      <c r="I89" s="259" t="n">
        <v>50</v>
      </c>
      <c r="J89" s="259" t="n">
        <v>31</v>
      </c>
      <c r="K89" s="259" t="n">
        <v>29</v>
      </c>
      <c r="L89" s="259" t="n">
        <v>1</v>
      </c>
      <c r="M89" s="259" t="n">
        <v>8</v>
      </c>
      <c r="N89" s="259" t="n">
        <v>101</v>
      </c>
      <c r="O89" s="259" t="n">
        <v>1</v>
      </c>
      <c r="P89" s="259" t="n">
        <v>54</v>
      </c>
      <c r="Q89" s="259" t="n">
        <v>12</v>
      </c>
      <c r="R89" s="259" t="n">
        <v>27</v>
      </c>
      <c r="S89" s="259"/>
      <c r="T89" s="259" t="n">
        <v>19</v>
      </c>
      <c r="U89" s="259" t="n">
        <v>6</v>
      </c>
      <c r="V89" s="259" t="n">
        <v>1</v>
      </c>
      <c r="W89" s="20"/>
      <c r="X89" s="259" t="n">
        <v>25</v>
      </c>
      <c r="Y89" s="20"/>
      <c r="Z89" s="20"/>
      <c r="AA89" s="20"/>
      <c r="AB89" s="20"/>
      <c r="AC89" s="259" t="n">
        <v>0</v>
      </c>
      <c r="AD89" s="259" t="n">
        <v>8</v>
      </c>
      <c r="AE89" s="20" t="n">
        <f aca="false">SUM(I89:AD89)</f>
        <v>373</v>
      </c>
    </row>
    <row r="90" customFormat="false" ht="16.5" hidden="false" customHeight="false" outlineLevel="0" collapsed="false">
      <c r="A90" s="259" t="n">
        <v>25</v>
      </c>
      <c r="B90" s="20" t="n">
        <v>25</v>
      </c>
      <c r="C90" s="20" t="n">
        <v>414</v>
      </c>
      <c r="D90" s="20" t="s">
        <v>810</v>
      </c>
      <c r="E90" s="20"/>
      <c r="F90" s="259" t="n">
        <v>1846</v>
      </c>
      <c r="G90" s="486" t="s">
        <v>35</v>
      </c>
      <c r="H90" s="76" t="n">
        <v>735</v>
      </c>
      <c r="I90" s="259" t="n">
        <v>38</v>
      </c>
      <c r="J90" s="259" t="n">
        <v>33</v>
      </c>
      <c r="K90" s="259" t="n">
        <v>23</v>
      </c>
      <c r="L90" s="259" t="n">
        <v>3</v>
      </c>
      <c r="M90" s="259" t="n">
        <v>14</v>
      </c>
      <c r="N90" s="259" t="n">
        <v>123</v>
      </c>
      <c r="O90" s="259" t="n">
        <v>1</v>
      </c>
      <c r="P90" s="259" t="n">
        <v>64</v>
      </c>
      <c r="Q90" s="259" t="n">
        <v>9</v>
      </c>
      <c r="R90" s="259" t="n">
        <v>19</v>
      </c>
      <c r="S90" s="259"/>
      <c r="T90" s="259" t="n">
        <v>37</v>
      </c>
      <c r="U90" s="259" t="n">
        <v>7</v>
      </c>
      <c r="V90" s="259" t="n">
        <v>0</v>
      </c>
      <c r="W90" s="20"/>
      <c r="X90" s="259" t="n">
        <v>20</v>
      </c>
      <c r="Y90" s="20"/>
      <c r="Z90" s="20"/>
      <c r="AA90" s="20"/>
      <c r="AB90" s="20"/>
      <c r="AC90" s="259" t="n">
        <v>0</v>
      </c>
      <c r="AD90" s="259" t="n">
        <v>9</v>
      </c>
      <c r="AE90" s="20" t="n">
        <f aca="false">SUM(I90:AD90)</f>
        <v>400</v>
      </c>
    </row>
    <row r="91" customFormat="false" ht="16.5" hidden="false" customHeight="false" outlineLevel="0" collapsed="false">
      <c r="A91" s="259" t="n">
        <v>26</v>
      </c>
      <c r="B91" s="20" t="n">
        <v>25</v>
      </c>
      <c r="C91" s="20" t="n">
        <v>414</v>
      </c>
      <c r="D91" s="20" t="s">
        <v>810</v>
      </c>
      <c r="E91" s="20"/>
      <c r="F91" s="259" t="n">
        <v>1846</v>
      </c>
      <c r="G91" s="486" t="s">
        <v>137</v>
      </c>
      <c r="H91" s="76" t="n">
        <v>735</v>
      </c>
      <c r="I91" s="259" t="n">
        <v>30</v>
      </c>
      <c r="J91" s="259" t="n">
        <v>33</v>
      </c>
      <c r="K91" s="259" t="n">
        <v>23</v>
      </c>
      <c r="L91" s="259" t="n">
        <v>5</v>
      </c>
      <c r="M91" s="259" t="n">
        <v>7</v>
      </c>
      <c r="N91" s="259" t="n">
        <v>127</v>
      </c>
      <c r="O91" s="259" t="n">
        <v>3</v>
      </c>
      <c r="P91" s="259" t="n">
        <v>68</v>
      </c>
      <c r="Q91" s="259" t="n">
        <v>8</v>
      </c>
      <c r="R91" s="259" t="n">
        <v>27</v>
      </c>
      <c r="S91" s="259"/>
      <c r="T91" s="259" t="n">
        <v>41</v>
      </c>
      <c r="U91" s="259" t="n">
        <v>9</v>
      </c>
      <c r="V91" s="259" t="n">
        <v>3</v>
      </c>
      <c r="W91" s="20"/>
      <c r="X91" s="259" t="n">
        <v>20</v>
      </c>
      <c r="Y91" s="20"/>
      <c r="Z91" s="20"/>
      <c r="AA91" s="20"/>
      <c r="AB91" s="20"/>
      <c r="AC91" s="259" t="n">
        <v>0</v>
      </c>
      <c r="AD91" s="259" t="n">
        <v>9</v>
      </c>
      <c r="AE91" s="20" t="n">
        <f aca="false">SUM(I91:AD91)</f>
        <v>413</v>
      </c>
    </row>
    <row r="92" customFormat="false" ht="16.5" hidden="false" customHeight="false" outlineLevel="0" collapsed="false">
      <c r="A92" s="259" t="n">
        <v>27</v>
      </c>
      <c r="B92" s="20" t="n">
        <v>25</v>
      </c>
      <c r="C92" s="20" t="n">
        <v>414</v>
      </c>
      <c r="D92" s="20" t="s">
        <v>810</v>
      </c>
      <c r="E92" s="20"/>
      <c r="F92" s="259" t="n">
        <v>1846</v>
      </c>
      <c r="G92" s="486" t="s">
        <v>138</v>
      </c>
      <c r="H92" s="76" t="n">
        <v>735</v>
      </c>
      <c r="I92" s="259" t="n">
        <v>33</v>
      </c>
      <c r="J92" s="259" t="n">
        <v>37</v>
      </c>
      <c r="K92" s="259" t="n">
        <v>23</v>
      </c>
      <c r="L92" s="259" t="n">
        <v>8</v>
      </c>
      <c r="M92" s="259" t="n">
        <v>12</v>
      </c>
      <c r="N92" s="259" t="n">
        <v>155</v>
      </c>
      <c r="O92" s="259" t="n">
        <v>3</v>
      </c>
      <c r="P92" s="259" t="n">
        <v>58</v>
      </c>
      <c r="Q92" s="259" t="n">
        <v>9</v>
      </c>
      <c r="R92" s="259" t="n">
        <v>28</v>
      </c>
      <c r="S92" s="259"/>
      <c r="T92" s="259" t="n">
        <v>25</v>
      </c>
      <c r="U92" s="259" t="n">
        <v>4</v>
      </c>
      <c r="V92" s="259" t="n">
        <v>2</v>
      </c>
      <c r="W92" s="20"/>
      <c r="X92" s="259" t="n">
        <v>19</v>
      </c>
      <c r="Y92" s="20"/>
      <c r="Z92" s="20"/>
      <c r="AA92" s="20"/>
      <c r="AB92" s="20"/>
      <c r="AC92" s="259" t="n">
        <v>0</v>
      </c>
      <c r="AD92" s="259" t="n">
        <v>12</v>
      </c>
      <c r="AE92" s="20" t="n">
        <f aca="false">SUM(I92:AD92)</f>
        <v>428</v>
      </c>
    </row>
    <row r="93" customFormat="false" ht="16.5" hidden="false" customHeight="false" outlineLevel="0" collapsed="false">
      <c r="A93" s="259" t="n">
        <v>28</v>
      </c>
      <c r="B93" s="20" t="n">
        <v>25</v>
      </c>
      <c r="C93" s="20" t="n">
        <v>414</v>
      </c>
      <c r="D93" s="20" t="s">
        <v>810</v>
      </c>
      <c r="E93" s="20"/>
      <c r="F93" s="259" t="n">
        <v>1846</v>
      </c>
      <c r="G93" s="486" t="s">
        <v>139</v>
      </c>
      <c r="H93" s="76" t="n">
        <v>735</v>
      </c>
      <c r="I93" s="259" t="n">
        <v>39</v>
      </c>
      <c r="J93" s="259" t="n">
        <v>28</v>
      </c>
      <c r="K93" s="259" t="n">
        <v>21</v>
      </c>
      <c r="L93" s="259" t="n">
        <v>2</v>
      </c>
      <c r="M93" s="259" t="n">
        <v>6</v>
      </c>
      <c r="N93" s="259" t="n">
        <v>136</v>
      </c>
      <c r="O93" s="259" t="n">
        <v>1</v>
      </c>
      <c r="P93" s="259" t="n">
        <v>52</v>
      </c>
      <c r="Q93" s="259" t="n">
        <v>12</v>
      </c>
      <c r="R93" s="259" t="n">
        <v>31</v>
      </c>
      <c r="S93" s="259"/>
      <c r="T93" s="259" t="n">
        <v>30</v>
      </c>
      <c r="U93" s="259" t="n">
        <v>12</v>
      </c>
      <c r="V93" s="259" t="n">
        <v>0</v>
      </c>
      <c r="W93" s="20"/>
      <c r="X93" s="259" t="n">
        <v>16</v>
      </c>
      <c r="Y93" s="20"/>
      <c r="Z93" s="20"/>
      <c r="AA93" s="20"/>
      <c r="AB93" s="20"/>
      <c r="AC93" s="259" t="n">
        <v>0</v>
      </c>
      <c r="AD93" s="259" t="n">
        <v>11</v>
      </c>
      <c r="AE93" s="20" t="n">
        <f aca="false">SUM(I93:AD93)</f>
        <v>397</v>
      </c>
    </row>
    <row r="94" customFormat="false" ht="16.5" hidden="false" customHeight="false" outlineLevel="0" collapsed="false">
      <c r="A94" s="259" t="n">
        <v>29</v>
      </c>
      <c r="B94" s="20" t="n">
        <v>25</v>
      </c>
      <c r="C94" s="20" t="n">
        <v>414</v>
      </c>
      <c r="D94" s="20" t="s">
        <v>810</v>
      </c>
      <c r="E94" s="20"/>
      <c r="F94" s="259" t="n">
        <v>1846</v>
      </c>
      <c r="G94" s="27" t="s">
        <v>140</v>
      </c>
      <c r="H94" s="76" t="n">
        <v>735</v>
      </c>
      <c r="I94" s="259" t="n">
        <v>47</v>
      </c>
      <c r="J94" s="259" t="n">
        <v>25</v>
      </c>
      <c r="K94" s="259" t="n">
        <v>28</v>
      </c>
      <c r="L94" s="259" t="n">
        <v>2</v>
      </c>
      <c r="M94" s="259" t="n">
        <v>9</v>
      </c>
      <c r="N94" s="259" t="n">
        <v>127</v>
      </c>
      <c r="O94" s="259" t="n">
        <v>2</v>
      </c>
      <c r="P94" s="259" t="n">
        <v>50</v>
      </c>
      <c r="Q94" s="259" t="n">
        <v>13</v>
      </c>
      <c r="R94" s="259" t="n">
        <v>26</v>
      </c>
      <c r="S94" s="259"/>
      <c r="T94" s="259" t="n">
        <v>36</v>
      </c>
      <c r="U94" s="259" t="n">
        <v>9</v>
      </c>
      <c r="V94" s="259" t="n">
        <v>2</v>
      </c>
      <c r="W94" s="20"/>
      <c r="X94" s="259" t="n">
        <v>14</v>
      </c>
      <c r="Y94" s="20"/>
      <c r="Z94" s="20"/>
      <c r="AA94" s="20"/>
      <c r="AB94" s="20"/>
      <c r="AC94" s="259" t="n">
        <v>0</v>
      </c>
      <c r="AD94" s="259" t="n">
        <v>13</v>
      </c>
      <c r="AE94" s="20" t="n">
        <f aca="false">SUM(I94:AD94)</f>
        <v>403</v>
      </c>
    </row>
    <row r="95" customFormat="false" ht="16.5" hidden="false" customHeight="false" outlineLevel="0" collapsed="false">
      <c r="A95" s="259" t="n">
        <v>30</v>
      </c>
      <c r="B95" s="20" t="n">
        <v>25</v>
      </c>
      <c r="C95" s="20" t="n">
        <v>414</v>
      </c>
      <c r="D95" s="20" t="s">
        <v>810</v>
      </c>
      <c r="E95" s="20"/>
      <c r="F95" s="259" t="n">
        <v>1846</v>
      </c>
      <c r="G95" s="486" t="s">
        <v>502</v>
      </c>
      <c r="H95" s="76" t="n">
        <v>735</v>
      </c>
      <c r="I95" s="259" t="n">
        <v>0</v>
      </c>
      <c r="J95" s="259" t="n">
        <v>0</v>
      </c>
      <c r="K95" s="259" t="n">
        <v>0</v>
      </c>
      <c r="L95" s="259" t="n">
        <v>0</v>
      </c>
      <c r="M95" s="259" t="n">
        <v>12</v>
      </c>
      <c r="N95" s="259" t="n">
        <v>144</v>
      </c>
      <c r="O95" s="259" t="n">
        <v>0</v>
      </c>
      <c r="P95" s="259" t="n">
        <v>44</v>
      </c>
      <c r="Q95" s="259" t="n">
        <v>9</v>
      </c>
      <c r="R95" s="259" t="n">
        <v>27</v>
      </c>
      <c r="S95" s="259"/>
      <c r="T95" s="259" t="n">
        <v>36</v>
      </c>
      <c r="U95" s="259" t="n">
        <v>68</v>
      </c>
      <c r="V95" s="259" t="n">
        <v>48</v>
      </c>
      <c r="W95" s="20"/>
      <c r="X95" s="259" t="n">
        <v>12</v>
      </c>
      <c r="Y95" s="20"/>
      <c r="Z95" s="20"/>
      <c r="AA95" s="20"/>
      <c r="AB95" s="20"/>
      <c r="AC95" s="259" t="n">
        <v>0</v>
      </c>
      <c r="AD95" s="259" t="n">
        <v>9</v>
      </c>
      <c r="AE95" s="20" t="n">
        <f aca="false">SUM(I95:AD95)</f>
        <v>409</v>
      </c>
    </row>
    <row r="96" customFormat="false" ht="16.5" hidden="false" customHeight="false" outlineLevel="0" collapsed="false">
      <c r="A96" s="259" t="n">
        <v>31</v>
      </c>
      <c r="B96" s="20" t="n">
        <v>25</v>
      </c>
      <c r="C96" s="20" t="n">
        <v>414</v>
      </c>
      <c r="D96" s="20" t="s">
        <v>810</v>
      </c>
      <c r="E96" s="20"/>
      <c r="F96" s="259" t="n">
        <v>1846</v>
      </c>
      <c r="G96" s="486" t="s">
        <v>508</v>
      </c>
      <c r="H96" s="76" t="n">
        <v>735</v>
      </c>
      <c r="I96" s="259" t="n">
        <v>46</v>
      </c>
      <c r="J96" s="259" t="n">
        <v>21</v>
      </c>
      <c r="K96" s="259" t="n">
        <v>23</v>
      </c>
      <c r="L96" s="259" t="n">
        <v>1</v>
      </c>
      <c r="M96" s="259" t="n">
        <v>8</v>
      </c>
      <c r="N96" s="259" t="n">
        <v>139</v>
      </c>
      <c r="O96" s="259" t="n">
        <v>0</v>
      </c>
      <c r="P96" s="259" t="n">
        <v>37</v>
      </c>
      <c r="Q96" s="259" t="n">
        <v>15</v>
      </c>
      <c r="R96" s="259" t="n">
        <v>31</v>
      </c>
      <c r="S96" s="259"/>
      <c r="T96" s="259" t="n">
        <v>20</v>
      </c>
      <c r="U96" s="259" t="n">
        <v>5</v>
      </c>
      <c r="V96" s="259" t="n">
        <v>0</v>
      </c>
      <c r="W96" s="20"/>
      <c r="X96" s="259" t="n">
        <v>24</v>
      </c>
      <c r="Y96" s="20"/>
      <c r="Z96" s="20"/>
      <c r="AA96" s="20"/>
      <c r="AB96" s="20"/>
      <c r="AC96" s="259" t="n">
        <v>0</v>
      </c>
      <c r="AD96" s="259" t="n">
        <v>6</v>
      </c>
      <c r="AE96" s="20" t="n">
        <f aca="false">SUM(I96:AD96)</f>
        <v>376</v>
      </c>
    </row>
    <row r="97" customFormat="false" ht="16.5" hidden="false" customHeight="false" outlineLevel="0" collapsed="false">
      <c r="A97" s="259" t="n">
        <v>32</v>
      </c>
      <c r="B97" s="20" t="n">
        <v>25</v>
      </c>
      <c r="C97" s="20" t="n">
        <v>414</v>
      </c>
      <c r="D97" s="20" t="s">
        <v>810</v>
      </c>
      <c r="E97" s="20"/>
      <c r="F97" s="259" t="n">
        <v>1846</v>
      </c>
      <c r="G97" s="486" t="s">
        <v>509</v>
      </c>
      <c r="H97" s="76" t="n">
        <v>735</v>
      </c>
      <c r="I97" s="259" t="n">
        <v>46</v>
      </c>
      <c r="J97" s="259" t="n">
        <v>26</v>
      </c>
      <c r="K97" s="259" t="n">
        <v>20</v>
      </c>
      <c r="L97" s="259" t="n">
        <v>3</v>
      </c>
      <c r="M97" s="259" t="n">
        <v>8</v>
      </c>
      <c r="N97" s="259" t="n">
        <v>124</v>
      </c>
      <c r="O97" s="259" t="n">
        <v>6</v>
      </c>
      <c r="P97" s="259" t="n">
        <v>58</v>
      </c>
      <c r="Q97" s="259" t="n">
        <v>14</v>
      </c>
      <c r="R97" s="259" t="n">
        <v>27</v>
      </c>
      <c r="S97" s="259"/>
      <c r="T97" s="259" t="n">
        <v>32</v>
      </c>
      <c r="U97" s="259" t="n">
        <v>7</v>
      </c>
      <c r="V97" s="259" t="n">
        <v>3</v>
      </c>
      <c r="W97" s="20"/>
      <c r="X97" s="259" t="n">
        <v>21</v>
      </c>
      <c r="Y97" s="20"/>
      <c r="Z97" s="20"/>
      <c r="AA97" s="20"/>
      <c r="AB97" s="20"/>
      <c r="AC97" s="259" t="n">
        <v>0</v>
      </c>
      <c r="AD97" s="259" t="n">
        <v>6</v>
      </c>
      <c r="AE97" s="20" t="n">
        <f aca="false">SUM(I97:AD97)</f>
        <v>401</v>
      </c>
    </row>
    <row r="98" customFormat="false" ht="16.5" hidden="false" customHeight="false" outlineLevel="0" collapsed="false">
      <c r="A98" s="259" t="n">
        <v>33</v>
      </c>
      <c r="B98" s="20" t="n">
        <v>25</v>
      </c>
      <c r="C98" s="20" t="n">
        <v>414</v>
      </c>
      <c r="D98" s="20" t="s">
        <v>810</v>
      </c>
      <c r="E98" s="20"/>
      <c r="F98" s="259" t="n">
        <v>1846</v>
      </c>
      <c r="G98" s="486" t="s">
        <v>517</v>
      </c>
      <c r="H98" s="76" t="n">
        <v>735</v>
      </c>
      <c r="I98" s="259" t="n">
        <v>51</v>
      </c>
      <c r="J98" s="259" t="n">
        <v>31</v>
      </c>
      <c r="K98" s="259" t="n">
        <v>19</v>
      </c>
      <c r="L98" s="259" t="n">
        <v>6</v>
      </c>
      <c r="M98" s="259" t="n">
        <v>15</v>
      </c>
      <c r="N98" s="259" t="n">
        <v>105</v>
      </c>
      <c r="O98" s="259" t="n">
        <v>5</v>
      </c>
      <c r="P98" s="259" t="n">
        <v>57</v>
      </c>
      <c r="Q98" s="259" t="n">
        <v>8</v>
      </c>
      <c r="R98" s="259" t="n">
        <v>39</v>
      </c>
      <c r="S98" s="259"/>
      <c r="T98" s="259" t="n">
        <v>30</v>
      </c>
      <c r="U98" s="259" t="n">
        <v>6</v>
      </c>
      <c r="V98" s="259" t="n">
        <v>3</v>
      </c>
      <c r="W98" s="20"/>
      <c r="X98" s="259" t="n">
        <v>20</v>
      </c>
      <c r="Y98" s="20"/>
      <c r="Z98" s="20"/>
      <c r="AA98" s="20"/>
      <c r="AB98" s="20"/>
      <c r="AC98" s="259" t="n">
        <v>1</v>
      </c>
      <c r="AD98" s="259" t="n">
        <v>6</v>
      </c>
      <c r="AE98" s="20" t="n">
        <f aca="false">SUM(I98:AD98)</f>
        <v>402</v>
      </c>
    </row>
    <row r="99" customFormat="false" ht="16.5" hidden="false" customHeight="false" outlineLevel="0" collapsed="false">
      <c r="A99" s="259" t="n">
        <v>34</v>
      </c>
      <c r="B99" s="20" t="n">
        <v>25</v>
      </c>
      <c r="C99" s="20" t="n">
        <v>414</v>
      </c>
      <c r="D99" s="20" t="s">
        <v>810</v>
      </c>
      <c r="E99" s="20"/>
      <c r="F99" s="259" t="n">
        <v>1846</v>
      </c>
      <c r="G99" s="486" t="s">
        <v>521</v>
      </c>
      <c r="H99" s="76" t="n">
        <v>734</v>
      </c>
      <c r="I99" s="259" t="n">
        <v>37</v>
      </c>
      <c r="J99" s="259" t="n">
        <v>36</v>
      </c>
      <c r="K99" s="259" t="n">
        <v>26</v>
      </c>
      <c r="L99" s="259" t="n">
        <v>5</v>
      </c>
      <c r="M99" s="259" t="n">
        <v>12</v>
      </c>
      <c r="N99" s="259" t="n">
        <v>122</v>
      </c>
      <c r="O99" s="259" t="n">
        <v>2</v>
      </c>
      <c r="P99" s="259" t="n">
        <v>52</v>
      </c>
      <c r="Q99" s="259" t="n">
        <v>16</v>
      </c>
      <c r="R99" s="259" t="n">
        <v>24</v>
      </c>
      <c r="S99" s="259"/>
      <c r="T99" s="259" t="n">
        <v>35</v>
      </c>
      <c r="U99" s="259" t="n">
        <v>3</v>
      </c>
      <c r="V99" s="259" t="n">
        <v>2</v>
      </c>
      <c r="W99" s="20"/>
      <c r="X99" s="259" t="n">
        <v>23</v>
      </c>
      <c r="Y99" s="20"/>
      <c r="Z99" s="20"/>
      <c r="AA99" s="20"/>
      <c r="AB99" s="20"/>
      <c r="AC99" s="259" t="n">
        <v>0</v>
      </c>
      <c r="AD99" s="259" t="n">
        <v>8</v>
      </c>
      <c r="AE99" s="20" t="n">
        <f aca="false">SUM(I99:AD99)</f>
        <v>403</v>
      </c>
    </row>
    <row r="100" customFormat="false" ht="16.5" hidden="false" customHeight="false" outlineLevel="0" collapsed="false">
      <c r="A100" s="259" t="n">
        <v>35</v>
      </c>
      <c r="B100" s="20" t="n">
        <v>25</v>
      </c>
      <c r="C100" s="20" t="n">
        <v>414</v>
      </c>
      <c r="D100" s="20" t="s">
        <v>810</v>
      </c>
      <c r="E100" s="20"/>
      <c r="F100" s="259" t="n">
        <v>1846</v>
      </c>
      <c r="G100" s="486" t="s">
        <v>522</v>
      </c>
      <c r="H100" s="76" t="n">
        <v>734</v>
      </c>
      <c r="I100" s="259" t="n">
        <v>42</v>
      </c>
      <c r="J100" s="259" t="n">
        <v>34</v>
      </c>
      <c r="K100" s="259" t="n">
        <v>26</v>
      </c>
      <c r="L100" s="259" t="n">
        <v>6</v>
      </c>
      <c r="M100" s="259" t="n">
        <v>12</v>
      </c>
      <c r="N100" s="259" t="n">
        <v>147</v>
      </c>
      <c r="O100" s="259" t="n">
        <v>2</v>
      </c>
      <c r="P100" s="259" t="n">
        <v>42</v>
      </c>
      <c r="Q100" s="259" t="n">
        <v>14</v>
      </c>
      <c r="R100" s="259" t="n">
        <v>27</v>
      </c>
      <c r="S100" s="259"/>
      <c r="T100" s="259" t="n">
        <v>23</v>
      </c>
      <c r="U100" s="259" t="n">
        <v>4</v>
      </c>
      <c r="V100" s="259" t="n">
        <v>5</v>
      </c>
      <c r="W100" s="20"/>
      <c r="X100" s="259" t="n">
        <v>26</v>
      </c>
      <c r="Y100" s="20"/>
      <c r="Z100" s="20"/>
      <c r="AA100" s="20"/>
      <c r="AB100" s="20"/>
      <c r="AC100" s="259" t="n">
        <v>0</v>
      </c>
      <c r="AD100" s="259" t="n">
        <v>6</v>
      </c>
      <c r="AE100" s="20" t="n">
        <f aca="false">SUM(I100:AD100)</f>
        <v>416</v>
      </c>
    </row>
    <row r="101" customFormat="false" ht="16.5" hidden="false" customHeight="false" outlineLevel="0" collapsed="false">
      <c r="A101" s="259" t="n">
        <v>36</v>
      </c>
      <c r="B101" s="20" t="n">
        <v>25</v>
      </c>
      <c r="C101" s="20" t="n">
        <v>414</v>
      </c>
      <c r="D101" s="20" t="s">
        <v>810</v>
      </c>
      <c r="E101" s="20"/>
      <c r="F101" s="259" t="n">
        <v>1847</v>
      </c>
      <c r="G101" s="486" t="s">
        <v>33</v>
      </c>
      <c r="H101" s="76" t="n">
        <v>385</v>
      </c>
      <c r="I101" s="259" t="n">
        <v>22</v>
      </c>
      <c r="J101" s="259" t="n">
        <v>18</v>
      </c>
      <c r="K101" s="259" t="n">
        <v>12</v>
      </c>
      <c r="L101" s="259" t="n">
        <v>3</v>
      </c>
      <c r="M101" s="259" t="n">
        <v>5</v>
      </c>
      <c r="N101" s="259" t="n">
        <v>65</v>
      </c>
      <c r="O101" s="259" t="n">
        <v>1</v>
      </c>
      <c r="P101" s="259" t="n">
        <v>23</v>
      </c>
      <c r="Q101" s="259" t="n">
        <v>7</v>
      </c>
      <c r="R101" s="259" t="n">
        <v>15</v>
      </c>
      <c r="S101" s="259"/>
      <c r="T101" s="259" t="n">
        <v>46</v>
      </c>
      <c r="U101" s="259" t="n">
        <v>2</v>
      </c>
      <c r="V101" s="259" t="n">
        <v>2</v>
      </c>
      <c r="W101" s="20"/>
      <c r="X101" s="259" t="n">
        <v>5</v>
      </c>
      <c r="Y101" s="20"/>
      <c r="Z101" s="20"/>
      <c r="AA101" s="20"/>
      <c r="AB101" s="20"/>
      <c r="AC101" s="259" t="n">
        <v>0</v>
      </c>
      <c r="AD101" s="259" t="n">
        <v>9</v>
      </c>
      <c r="AE101" s="20" t="n">
        <f aca="false">SUM(I101:AD101)</f>
        <v>235</v>
      </c>
    </row>
    <row r="102" customFormat="false" ht="16.5" hidden="false" customHeight="false" outlineLevel="0" collapsed="false">
      <c r="A102" s="259" t="n">
        <v>37</v>
      </c>
      <c r="B102" s="20" t="n">
        <v>25</v>
      </c>
      <c r="C102" s="20" t="n">
        <v>414</v>
      </c>
      <c r="D102" s="20" t="s">
        <v>810</v>
      </c>
      <c r="E102" s="20"/>
      <c r="F102" s="259" t="n">
        <v>1847</v>
      </c>
      <c r="G102" s="486" t="s">
        <v>34</v>
      </c>
      <c r="H102" s="76" t="n">
        <v>385</v>
      </c>
      <c r="I102" s="259" t="n">
        <v>22</v>
      </c>
      <c r="J102" s="259" t="n">
        <v>15</v>
      </c>
      <c r="K102" s="259" t="n">
        <v>10</v>
      </c>
      <c r="L102" s="259" t="n">
        <v>1</v>
      </c>
      <c r="M102" s="259" t="n">
        <v>6</v>
      </c>
      <c r="N102" s="259" t="n">
        <v>52</v>
      </c>
      <c r="O102" s="259" t="n">
        <v>1</v>
      </c>
      <c r="P102" s="259" t="n">
        <v>29</v>
      </c>
      <c r="Q102" s="259" t="n">
        <v>5</v>
      </c>
      <c r="R102" s="259" t="n">
        <v>10</v>
      </c>
      <c r="S102" s="259"/>
      <c r="T102" s="259" t="n">
        <v>37</v>
      </c>
      <c r="U102" s="259" t="n">
        <v>3</v>
      </c>
      <c r="V102" s="259" t="n">
        <v>4</v>
      </c>
      <c r="W102" s="20"/>
      <c r="X102" s="259" t="n">
        <v>5</v>
      </c>
      <c r="Y102" s="20"/>
      <c r="Z102" s="20"/>
      <c r="AA102" s="20"/>
      <c r="AB102" s="20"/>
      <c r="AC102" s="259" t="n">
        <v>0</v>
      </c>
      <c r="AD102" s="259" t="n">
        <v>10</v>
      </c>
      <c r="AE102" s="20" t="n">
        <f aca="false">SUM(I102:AD102)</f>
        <v>210</v>
      </c>
    </row>
    <row r="103" customFormat="false" ht="16.5" hidden="false" customHeight="false" outlineLevel="0" collapsed="false">
      <c r="A103" s="259" t="n">
        <v>38</v>
      </c>
      <c r="B103" s="20" t="n">
        <v>25</v>
      </c>
      <c r="C103" s="20" t="n">
        <v>414</v>
      </c>
      <c r="D103" s="20" t="s">
        <v>810</v>
      </c>
      <c r="E103" s="20"/>
      <c r="F103" s="259" t="n">
        <v>1847</v>
      </c>
      <c r="G103" s="486" t="s">
        <v>36</v>
      </c>
      <c r="H103" s="76"/>
      <c r="I103" s="259" t="n">
        <v>1</v>
      </c>
      <c r="J103" s="259" t="n">
        <v>3</v>
      </c>
      <c r="K103" s="259" t="n">
        <v>0</v>
      </c>
      <c r="L103" s="259" t="n">
        <v>1</v>
      </c>
      <c r="M103" s="259" t="n">
        <v>0</v>
      </c>
      <c r="N103" s="259" t="n">
        <v>9</v>
      </c>
      <c r="O103" s="259" t="n">
        <v>0</v>
      </c>
      <c r="P103" s="259" t="n">
        <v>11</v>
      </c>
      <c r="Q103" s="259" t="n">
        <v>2</v>
      </c>
      <c r="R103" s="259" t="n">
        <v>0</v>
      </c>
      <c r="S103" s="259"/>
      <c r="T103" s="259" t="n">
        <v>9</v>
      </c>
      <c r="U103" s="259" t="n">
        <v>1</v>
      </c>
      <c r="V103" s="259" t="n">
        <v>0</v>
      </c>
      <c r="W103" s="20"/>
      <c r="X103" s="259" t="n">
        <v>3</v>
      </c>
      <c r="Y103" s="20"/>
      <c r="Z103" s="20"/>
      <c r="AA103" s="20"/>
      <c r="AB103" s="20"/>
      <c r="AC103" s="259" t="n">
        <v>0</v>
      </c>
      <c r="AD103" s="259" t="n">
        <v>0</v>
      </c>
      <c r="AE103" s="20" t="n">
        <f aca="false">SUM(I103:AD103)</f>
        <v>40</v>
      </c>
    </row>
    <row r="104" customFormat="false" ht="16.5" hidden="false" customHeight="false" outlineLevel="0" collapsed="false">
      <c r="A104" s="259" t="n">
        <v>39</v>
      </c>
      <c r="B104" s="20" t="n">
        <v>25</v>
      </c>
      <c r="C104" s="20" t="n">
        <v>414</v>
      </c>
      <c r="D104" s="20" t="s">
        <v>810</v>
      </c>
      <c r="E104" s="20"/>
      <c r="F104" s="259" t="n">
        <v>1848</v>
      </c>
      <c r="G104" s="486" t="s">
        <v>33</v>
      </c>
      <c r="H104" s="76" t="n">
        <v>649</v>
      </c>
      <c r="I104" s="259" t="n">
        <v>11</v>
      </c>
      <c r="J104" s="259" t="n">
        <v>33</v>
      </c>
      <c r="K104" s="259" t="n">
        <v>10</v>
      </c>
      <c r="L104" s="259" t="n">
        <v>1</v>
      </c>
      <c r="M104" s="259" t="n">
        <v>18</v>
      </c>
      <c r="N104" s="259" t="n">
        <v>97</v>
      </c>
      <c r="O104" s="259" t="n">
        <v>8</v>
      </c>
      <c r="P104" s="259" t="n">
        <v>109</v>
      </c>
      <c r="Q104" s="259" t="n">
        <v>25</v>
      </c>
      <c r="R104" s="259" t="n">
        <v>6</v>
      </c>
      <c r="S104" s="259"/>
      <c r="T104" s="259" t="n">
        <v>61</v>
      </c>
      <c r="U104" s="259" t="n">
        <v>6</v>
      </c>
      <c r="V104" s="259" t="n">
        <v>3</v>
      </c>
      <c r="W104" s="20"/>
      <c r="X104" s="259" t="n">
        <v>5</v>
      </c>
      <c r="Y104" s="20"/>
      <c r="Z104" s="20"/>
      <c r="AA104" s="20"/>
      <c r="AB104" s="20"/>
      <c r="AC104" s="259" t="n">
        <v>0</v>
      </c>
      <c r="AD104" s="259" t="n">
        <v>23</v>
      </c>
      <c r="AE104" s="20" t="n">
        <f aca="false">SUM(I104:AD104)</f>
        <v>416</v>
      </c>
    </row>
    <row r="105" customFormat="false" ht="16.5" hidden="false" customHeight="false" outlineLevel="0" collapsed="false">
      <c r="A105" s="259" t="n">
        <v>40</v>
      </c>
      <c r="B105" s="20" t="n">
        <v>25</v>
      </c>
      <c r="C105" s="20" t="n">
        <v>414</v>
      </c>
      <c r="D105" s="20" t="s">
        <v>810</v>
      </c>
      <c r="E105" s="20"/>
      <c r="F105" s="259" t="n">
        <v>1848</v>
      </c>
      <c r="G105" s="486" t="s">
        <v>34</v>
      </c>
      <c r="H105" s="76" t="n">
        <v>648</v>
      </c>
      <c r="I105" s="259" t="n">
        <v>16</v>
      </c>
      <c r="J105" s="259" t="n">
        <v>48</v>
      </c>
      <c r="K105" s="259" t="n">
        <v>16</v>
      </c>
      <c r="L105" s="259" t="n">
        <v>7</v>
      </c>
      <c r="M105" s="259" t="n">
        <v>9</v>
      </c>
      <c r="N105" s="259" t="n">
        <v>88</v>
      </c>
      <c r="O105" s="259" t="n">
        <v>10</v>
      </c>
      <c r="P105" s="259" t="n">
        <v>113</v>
      </c>
      <c r="Q105" s="259" t="n">
        <v>24</v>
      </c>
      <c r="R105" s="259" t="n">
        <v>12</v>
      </c>
      <c r="S105" s="259"/>
      <c r="T105" s="259" t="n">
        <v>41</v>
      </c>
      <c r="U105" s="259" t="n">
        <v>1</v>
      </c>
      <c r="V105" s="259" t="n">
        <v>5</v>
      </c>
      <c r="W105" s="20"/>
      <c r="X105" s="259" t="n">
        <v>6</v>
      </c>
      <c r="Y105" s="20"/>
      <c r="Z105" s="20"/>
      <c r="AA105" s="20"/>
      <c r="AB105" s="20"/>
      <c r="AC105" s="259" t="n">
        <v>0</v>
      </c>
      <c r="AD105" s="259" t="n">
        <v>31</v>
      </c>
      <c r="AE105" s="20" t="n">
        <f aca="false">SUM(I105:AD105)</f>
        <v>427</v>
      </c>
    </row>
    <row r="106" customFormat="false" ht="16.5" hidden="false" customHeight="false" outlineLevel="0" collapsed="false">
      <c r="A106" s="259" t="n">
        <v>41</v>
      </c>
      <c r="B106" s="20" t="n">
        <v>25</v>
      </c>
      <c r="C106" s="20" t="n">
        <v>414</v>
      </c>
      <c r="D106" s="20" t="s">
        <v>810</v>
      </c>
      <c r="E106" s="20"/>
      <c r="F106" s="259" t="n">
        <v>1848</v>
      </c>
      <c r="G106" s="486" t="s">
        <v>35</v>
      </c>
      <c r="H106" s="76" t="n">
        <v>648</v>
      </c>
      <c r="I106" s="259" t="n">
        <v>22</v>
      </c>
      <c r="J106" s="259" t="n">
        <v>35</v>
      </c>
      <c r="K106" s="259" t="n">
        <v>8</v>
      </c>
      <c r="L106" s="259" t="n">
        <v>11</v>
      </c>
      <c r="M106" s="259" t="n">
        <v>21</v>
      </c>
      <c r="N106" s="259" t="n">
        <v>98</v>
      </c>
      <c r="O106" s="259" t="n">
        <v>6</v>
      </c>
      <c r="P106" s="259" t="n">
        <v>79</v>
      </c>
      <c r="Q106" s="259" t="n">
        <v>26</v>
      </c>
      <c r="R106" s="259" t="n">
        <v>15</v>
      </c>
      <c r="S106" s="259"/>
      <c r="T106" s="259" t="n">
        <v>64</v>
      </c>
      <c r="U106" s="259" t="n">
        <v>5</v>
      </c>
      <c r="V106" s="259" t="n">
        <v>1</v>
      </c>
      <c r="W106" s="20"/>
      <c r="X106" s="259" t="n">
        <v>11</v>
      </c>
      <c r="Y106" s="20"/>
      <c r="Z106" s="20"/>
      <c r="AA106" s="20"/>
      <c r="AB106" s="20"/>
      <c r="AC106" s="259" t="n">
        <v>0</v>
      </c>
      <c r="AD106" s="259" t="n">
        <v>22</v>
      </c>
      <c r="AE106" s="20" t="n">
        <f aca="false">SUM(I106:AD106)</f>
        <v>424</v>
      </c>
    </row>
    <row r="107" customFormat="false" ht="16.5" hidden="false" customHeight="false" outlineLevel="0" collapsed="false">
      <c r="A107" s="259" t="n">
        <v>42</v>
      </c>
      <c r="B107" s="20" t="n">
        <v>25</v>
      </c>
      <c r="C107" s="20" t="n">
        <v>414</v>
      </c>
      <c r="D107" s="20" t="s">
        <v>810</v>
      </c>
      <c r="E107" s="20"/>
      <c r="F107" s="259" t="n">
        <v>1848</v>
      </c>
      <c r="G107" s="27" t="s">
        <v>62</v>
      </c>
      <c r="H107" s="76" t="n">
        <v>667</v>
      </c>
      <c r="I107" s="259" t="n">
        <v>17</v>
      </c>
      <c r="J107" s="259" t="n">
        <v>100</v>
      </c>
      <c r="K107" s="259" t="n">
        <v>19</v>
      </c>
      <c r="L107" s="259" t="n">
        <v>12</v>
      </c>
      <c r="M107" s="259" t="n">
        <v>18</v>
      </c>
      <c r="N107" s="259" t="n">
        <v>117</v>
      </c>
      <c r="O107" s="259" t="n">
        <v>4</v>
      </c>
      <c r="P107" s="259" t="n">
        <v>78</v>
      </c>
      <c r="Q107" s="259" t="n">
        <v>11</v>
      </c>
      <c r="R107" s="259" t="n">
        <v>5</v>
      </c>
      <c r="S107" s="259"/>
      <c r="T107" s="259" t="n">
        <v>81</v>
      </c>
      <c r="U107" s="259" t="n">
        <v>4</v>
      </c>
      <c r="V107" s="259" t="n">
        <v>10</v>
      </c>
      <c r="W107" s="20"/>
      <c r="X107" s="259" t="n">
        <v>3</v>
      </c>
      <c r="Y107" s="20"/>
      <c r="Z107" s="20"/>
      <c r="AA107" s="20"/>
      <c r="AB107" s="20"/>
      <c r="AC107" s="259" t="n">
        <v>0</v>
      </c>
      <c r="AD107" s="259" t="n">
        <v>17</v>
      </c>
      <c r="AE107" s="20" t="n">
        <f aca="false">SUM(I107:AD107)</f>
        <v>496</v>
      </c>
    </row>
    <row r="108" customFormat="false" ht="16.5" hidden="false" customHeight="false" outlineLevel="0" collapsed="false">
      <c r="A108" s="259" t="n">
        <v>43</v>
      </c>
      <c r="B108" s="20" t="n">
        <v>25</v>
      </c>
      <c r="C108" s="20" t="n">
        <v>414</v>
      </c>
      <c r="D108" s="20" t="s">
        <v>810</v>
      </c>
      <c r="E108" s="20"/>
      <c r="F108" s="259" t="n">
        <v>1848</v>
      </c>
      <c r="G108" s="27" t="s">
        <v>75</v>
      </c>
      <c r="H108" s="76" t="n">
        <v>667</v>
      </c>
      <c r="I108" s="259" t="n">
        <v>16</v>
      </c>
      <c r="J108" s="259" t="n">
        <v>93</v>
      </c>
      <c r="K108" s="259" t="n">
        <v>14</v>
      </c>
      <c r="L108" s="259" t="n">
        <v>16</v>
      </c>
      <c r="M108" s="259" t="n">
        <v>39</v>
      </c>
      <c r="N108" s="259" t="n">
        <v>118</v>
      </c>
      <c r="O108" s="259" t="n">
        <v>3</v>
      </c>
      <c r="P108" s="259" t="n">
        <v>86</v>
      </c>
      <c r="Q108" s="259" t="n">
        <v>11</v>
      </c>
      <c r="R108" s="259" t="n">
        <v>4</v>
      </c>
      <c r="S108" s="259"/>
      <c r="T108" s="259" t="n">
        <v>84</v>
      </c>
      <c r="U108" s="259" t="n">
        <v>9</v>
      </c>
      <c r="V108" s="259" t="n">
        <v>6</v>
      </c>
      <c r="W108" s="20"/>
      <c r="X108" s="259" t="n">
        <v>0</v>
      </c>
      <c r="Y108" s="20"/>
      <c r="Z108" s="20"/>
      <c r="AA108" s="20"/>
      <c r="AB108" s="20"/>
      <c r="AC108" s="259" t="n">
        <v>0</v>
      </c>
      <c r="AD108" s="259" t="n">
        <v>17</v>
      </c>
      <c r="AE108" s="20" t="n">
        <f aca="false">SUM(I108:AD108)</f>
        <v>516</v>
      </c>
    </row>
    <row r="109" customFormat="false" ht="16.5" hidden="false" customHeight="false" outlineLevel="0" collapsed="false">
      <c r="A109" s="259" t="n">
        <v>44</v>
      </c>
      <c r="B109" s="20" t="n">
        <v>25</v>
      </c>
      <c r="C109" s="20" t="n">
        <v>414</v>
      </c>
      <c r="D109" s="20" t="s">
        <v>810</v>
      </c>
      <c r="E109" s="20"/>
      <c r="F109" s="259" t="n">
        <v>1849</v>
      </c>
      <c r="G109" s="486" t="s">
        <v>33</v>
      </c>
      <c r="H109" s="76" t="n">
        <v>577</v>
      </c>
      <c r="I109" s="259" t="n">
        <v>26</v>
      </c>
      <c r="J109" s="259" t="n">
        <v>59</v>
      </c>
      <c r="K109" s="259" t="n">
        <v>26</v>
      </c>
      <c r="L109" s="259" t="n">
        <v>3</v>
      </c>
      <c r="M109" s="259" t="n">
        <v>19</v>
      </c>
      <c r="N109" s="259" t="n">
        <v>81</v>
      </c>
      <c r="O109" s="259" t="n">
        <v>3</v>
      </c>
      <c r="P109" s="259" t="n">
        <v>79</v>
      </c>
      <c r="Q109" s="259" t="n">
        <v>15</v>
      </c>
      <c r="R109" s="259" t="n">
        <v>9</v>
      </c>
      <c r="S109" s="259"/>
      <c r="T109" s="259" t="n">
        <v>48</v>
      </c>
      <c r="U109" s="259" t="n">
        <v>10</v>
      </c>
      <c r="V109" s="259" t="n">
        <v>3</v>
      </c>
      <c r="W109" s="20"/>
      <c r="X109" s="259" t="n">
        <v>4</v>
      </c>
      <c r="Y109" s="20"/>
      <c r="Z109" s="20"/>
      <c r="AA109" s="20"/>
      <c r="AB109" s="20"/>
      <c r="AC109" s="259" t="n">
        <v>0</v>
      </c>
      <c r="AD109" s="259" t="n">
        <v>19</v>
      </c>
      <c r="AE109" s="20" t="n">
        <f aca="false">SUM(I109:AD109)</f>
        <v>404</v>
      </c>
    </row>
    <row r="110" customFormat="false" ht="16.5" hidden="false" customHeight="false" outlineLevel="0" collapsed="false">
      <c r="A110" s="259" t="n">
        <v>45</v>
      </c>
      <c r="B110" s="20" t="n">
        <v>25</v>
      </c>
      <c r="C110" s="20" t="n">
        <v>414</v>
      </c>
      <c r="D110" s="20" t="s">
        <v>810</v>
      </c>
      <c r="E110" s="20"/>
      <c r="F110" s="259" t="n">
        <v>1849</v>
      </c>
      <c r="G110" s="486" t="s">
        <v>34</v>
      </c>
      <c r="H110" s="76" t="n">
        <v>577</v>
      </c>
      <c r="I110" s="259" t="n">
        <v>15</v>
      </c>
      <c r="J110" s="259" t="n">
        <v>60</v>
      </c>
      <c r="K110" s="259" t="n">
        <v>20</v>
      </c>
      <c r="L110" s="259" t="n">
        <v>0</v>
      </c>
      <c r="M110" s="259" t="n">
        <v>12</v>
      </c>
      <c r="N110" s="259" t="n">
        <v>82</v>
      </c>
      <c r="O110" s="259" t="n">
        <v>9</v>
      </c>
      <c r="P110" s="259" t="n">
        <v>78</v>
      </c>
      <c r="Q110" s="259" t="n">
        <v>16</v>
      </c>
      <c r="R110" s="259" t="n">
        <v>6</v>
      </c>
      <c r="S110" s="259"/>
      <c r="T110" s="259" t="n">
        <v>71</v>
      </c>
      <c r="U110" s="259" t="n">
        <v>12</v>
      </c>
      <c r="V110" s="259" t="n">
        <v>4</v>
      </c>
      <c r="W110" s="20"/>
      <c r="X110" s="259" t="n">
        <v>5</v>
      </c>
      <c r="Y110" s="20"/>
      <c r="Z110" s="20"/>
      <c r="AA110" s="20"/>
      <c r="AB110" s="20"/>
      <c r="AC110" s="259" t="n">
        <v>0</v>
      </c>
      <c r="AD110" s="259" t="n">
        <v>18</v>
      </c>
      <c r="AE110" s="20" t="n">
        <f aca="false">SUM(I110:AD110)</f>
        <v>408</v>
      </c>
    </row>
    <row r="111" customFormat="false" ht="16.5" hidden="false" customHeight="false" outlineLevel="0" collapsed="false">
      <c r="A111" s="259" t="n">
        <v>46</v>
      </c>
      <c r="B111" s="20" t="n">
        <v>25</v>
      </c>
      <c r="C111" s="20" t="n">
        <v>414</v>
      </c>
      <c r="D111" s="20" t="s">
        <v>810</v>
      </c>
      <c r="E111" s="20"/>
      <c r="F111" s="259" t="n">
        <v>1849</v>
      </c>
      <c r="G111" s="486" t="s">
        <v>35</v>
      </c>
      <c r="H111" s="76" t="n">
        <v>576</v>
      </c>
      <c r="I111" s="259" t="n">
        <v>35</v>
      </c>
      <c r="J111" s="259" t="n">
        <v>61</v>
      </c>
      <c r="K111" s="259" t="n">
        <v>20</v>
      </c>
      <c r="L111" s="259" t="n">
        <v>2</v>
      </c>
      <c r="M111" s="259" t="n">
        <v>15</v>
      </c>
      <c r="N111" s="259" t="n">
        <v>76</v>
      </c>
      <c r="O111" s="259" t="n">
        <v>5</v>
      </c>
      <c r="P111" s="259" t="n">
        <v>72</v>
      </c>
      <c r="Q111" s="259" t="n">
        <v>21</v>
      </c>
      <c r="R111" s="259" t="n">
        <v>7</v>
      </c>
      <c r="S111" s="259"/>
      <c r="T111" s="259" t="n">
        <v>64</v>
      </c>
      <c r="U111" s="259" t="n">
        <v>12</v>
      </c>
      <c r="V111" s="259" t="n">
        <v>2</v>
      </c>
      <c r="W111" s="20"/>
      <c r="X111" s="259" t="n">
        <v>1</v>
      </c>
      <c r="Y111" s="20"/>
      <c r="Z111" s="20"/>
      <c r="AA111" s="20"/>
      <c r="AB111" s="20"/>
      <c r="AC111" s="259" t="n">
        <v>0</v>
      </c>
      <c r="AD111" s="259" t="n">
        <v>14</v>
      </c>
      <c r="AE111" s="20" t="n">
        <f aca="false">SUM(I111:AD111)</f>
        <v>407</v>
      </c>
    </row>
    <row r="112" customFormat="false" ht="16.5" hidden="false" customHeight="false" outlineLevel="0" collapsed="false">
      <c r="A112" s="259" t="n">
        <v>47</v>
      </c>
      <c r="B112" s="20" t="n">
        <v>25</v>
      </c>
      <c r="C112" s="20" t="n">
        <v>414</v>
      </c>
      <c r="D112" s="20" t="s">
        <v>810</v>
      </c>
      <c r="E112" s="20"/>
      <c r="F112" s="259" t="n">
        <v>1850</v>
      </c>
      <c r="G112" s="486" t="s">
        <v>33</v>
      </c>
      <c r="H112" s="76" t="n">
        <v>592</v>
      </c>
      <c r="I112" s="259" t="n">
        <v>27</v>
      </c>
      <c r="J112" s="259" t="n">
        <v>47</v>
      </c>
      <c r="K112" s="259" t="n">
        <v>16</v>
      </c>
      <c r="L112" s="259" t="n">
        <v>9</v>
      </c>
      <c r="M112" s="259" t="n">
        <v>8</v>
      </c>
      <c r="N112" s="259" t="n">
        <v>103</v>
      </c>
      <c r="O112" s="259" t="n">
        <v>4</v>
      </c>
      <c r="P112" s="259" t="n">
        <v>45</v>
      </c>
      <c r="Q112" s="259" t="n">
        <v>4</v>
      </c>
      <c r="R112" s="259" t="n">
        <v>11</v>
      </c>
      <c r="S112" s="259"/>
      <c r="T112" s="259" t="n">
        <v>22</v>
      </c>
      <c r="U112" s="259" t="n">
        <v>7</v>
      </c>
      <c r="V112" s="259" t="n">
        <v>6</v>
      </c>
      <c r="W112" s="20"/>
      <c r="X112" s="259" t="n">
        <v>16</v>
      </c>
      <c r="Y112" s="20"/>
      <c r="Z112" s="20"/>
      <c r="AA112" s="20"/>
      <c r="AB112" s="20"/>
      <c r="AC112" s="259" t="n">
        <v>0</v>
      </c>
      <c r="AD112" s="259" t="n">
        <v>12</v>
      </c>
      <c r="AE112" s="20" t="n">
        <f aca="false">SUM(I112:AD112)</f>
        <v>337</v>
      </c>
    </row>
    <row r="113" customFormat="false" ht="17.25" hidden="false" customHeight="false" outlineLevel="0" collapsed="false">
      <c r="A113" s="259" t="n">
        <v>48</v>
      </c>
      <c r="B113" s="20" t="n">
        <v>25</v>
      </c>
      <c r="C113" s="20" t="n">
        <v>414</v>
      </c>
      <c r="D113" s="20" t="s">
        <v>810</v>
      </c>
      <c r="E113" s="20"/>
      <c r="F113" s="259" t="n">
        <v>1850</v>
      </c>
      <c r="G113" s="486" t="s">
        <v>34</v>
      </c>
      <c r="H113" s="315" t="n">
        <v>591</v>
      </c>
      <c r="I113" s="259" t="n">
        <v>30</v>
      </c>
      <c r="J113" s="259" t="n">
        <v>35</v>
      </c>
      <c r="K113" s="259" t="n">
        <v>13</v>
      </c>
      <c r="L113" s="259" t="n">
        <v>4</v>
      </c>
      <c r="M113" s="259" t="n">
        <v>13</v>
      </c>
      <c r="N113" s="259" t="n">
        <v>101</v>
      </c>
      <c r="O113" s="259" t="n">
        <v>4</v>
      </c>
      <c r="P113" s="259" t="n">
        <v>42</v>
      </c>
      <c r="Q113" s="259" t="n">
        <v>12</v>
      </c>
      <c r="R113" s="259" t="n">
        <v>15</v>
      </c>
      <c r="S113" s="259"/>
      <c r="T113" s="259" t="n">
        <v>19</v>
      </c>
      <c r="U113" s="259" t="n">
        <v>8</v>
      </c>
      <c r="V113" s="259" t="n">
        <v>6</v>
      </c>
      <c r="W113" s="20"/>
      <c r="X113" s="259" t="n">
        <v>8</v>
      </c>
      <c r="Y113" s="20"/>
      <c r="Z113" s="20"/>
      <c r="AA113" s="20"/>
      <c r="AB113" s="20"/>
      <c r="AC113" s="259" t="n">
        <v>0</v>
      </c>
      <c r="AD113" s="259" t="n">
        <v>10</v>
      </c>
      <c r="AE113" s="20" t="n">
        <f aca="false">SUM(I113:AD113)</f>
        <v>320</v>
      </c>
    </row>
    <row r="114" customFormat="false" ht="16.5" hidden="false" customHeight="false" outlineLevel="0" collapsed="false">
      <c r="A114" s="259"/>
      <c r="B114" s="20"/>
      <c r="C114" s="20"/>
      <c r="D114" s="20" t="s">
        <v>811</v>
      </c>
      <c r="E114" s="20"/>
      <c r="F114" s="259"/>
      <c r="G114" s="486"/>
      <c r="H114" s="487"/>
      <c r="I114" s="259"/>
      <c r="J114" s="259" t="n">
        <v>1</v>
      </c>
      <c r="K114" s="259"/>
      <c r="L114" s="259" t="n">
        <v>3</v>
      </c>
      <c r="M114" s="259"/>
      <c r="N114" s="259" t="n">
        <v>2</v>
      </c>
      <c r="O114" s="259"/>
      <c r="P114" s="259"/>
      <c r="Q114" s="259"/>
      <c r="R114" s="259"/>
      <c r="S114" s="259"/>
      <c r="T114" s="259"/>
      <c r="U114" s="259"/>
      <c r="V114" s="259"/>
      <c r="W114" s="20"/>
      <c r="X114" s="259"/>
      <c r="Y114" s="20"/>
      <c r="Z114" s="20"/>
      <c r="AA114" s="20"/>
      <c r="AB114" s="20"/>
      <c r="AC114" s="259"/>
      <c r="AD114" s="259" t="n">
        <v>2</v>
      </c>
      <c r="AE114" s="20" t="n">
        <f aca="false">SUM(I114:AD114)</f>
        <v>8</v>
      </c>
    </row>
    <row r="115" customFormat="false" ht="16.5" hidden="false" customHeight="false" outlineLevel="0" collapsed="false">
      <c r="A115" s="20"/>
      <c r="B115" s="20"/>
      <c r="C115" s="55" t="s">
        <v>65</v>
      </c>
      <c r="D115" s="30"/>
      <c r="E115" s="30"/>
      <c r="F115" s="30"/>
      <c r="G115" s="480"/>
      <c r="H115" s="31" t="n">
        <f aca="false">SUM(H66:H113)</f>
        <v>30215</v>
      </c>
      <c r="I115" s="488" t="n">
        <f aca="false">SUM(I66:I113)</f>
        <v>1280</v>
      </c>
      <c r="J115" s="488" t="n">
        <f aca="false">SUM(J66:J114)</f>
        <v>1893</v>
      </c>
      <c r="K115" s="488" t="n">
        <f aca="false">SUM(K66:K113)</f>
        <v>870</v>
      </c>
      <c r="L115" s="488" t="n">
        <f aca="false">SUM(L66:L114)</f>
        <v>232</v>
      </c>
      <c r="M115" s="488" t="n">
        <f aca="false">SUM(M66:M113)</f>
        <v>978</v>
      </c>
      <c r="N115" s="488" t="n">
        <f aca="false">SUM(N66:N114)</f>
        <v>4742</v>
      </c>
      <c r="O115" s="488" t="n">
        <f aca="false">SUM(O66:O113)</f>
        <v>162</v>
      </c>
      <c r="P115" s="488" t="n">
        <f aca="false">SUM(P66:P113)</f>
        <v>3272</v>
      </c>
      <c r="Q115" s="488" t="n">
        <f aca="false">SUM(Q66:Q113)</f>
        <v>683</v>
      </c>
      <c r="R115" s="488" t="n">
        <f aca="false">SUM(R66:R113)</f>
        <v>668</v>
      </c>
      <c r="S115" s="488" t="n">
        <f aca="false">SUM(S66:S113)</f>
        <v>0</v>
      </c>
      <c r="T115" s="488" t="n">
        <f aca="false">SUM(T66:T113)</f>
        <v>2356</v>
      </c>
      <c r="U115" s="488" t="n">
        <f aca="false">SUM(U66:U113)</f>
        <v>379</v>
      </c>
      <c r="V115" s="488" t="n">
        <f aca="false">SUM(V66:V113)</f>
        <v>177</v>
      </c>
      <c r="W115" s="488" t="n">
        <f aca="false">SUM(W66:W113)</f>
        <v>0</v>
      </c>
      <c r="X115" s="488" t="n">
        <f aca="false">SUM(X66:X113)</f>
        <v>437</v>
      </c>
      <c r="Y115" s="488" t="n">
        <f aca="false">SUM(Y66:Y113)</f>
        <v>0</v>
      </c>
      <c r="Z115" s="488" t="n">
        <f aca="false">SUM(Z66:Z113)</f>
        <v>0</v>
      </c>
      <c r="AA115" s="488" t="n">
        <f aca="false">SUM(AA66:AA113)</f>
        <v>0</v>
      </c>
      <c r="AB115" s="488" t="n">
        <f aca="false">SUM(AB66:AB113)</f>
        <v>0</v>
      </c>
      <c r="AC115" s="488" t="n">
        <f aca="false">SUM(AC66:AC113)</f>
        <v>2</v>
      </c>
      <c r="AD115" s="488" t="n">
        <f aca="false">SUM(AD66:AD114)</f>
        <v>690</v>
      </c>
      <c r="AE115" s="488" t="n">
        <f aca="false">SUM(AE66:AE114)</f>
        <v>18821</v>
      </c>
    </row>
    <row r="116" customFormat="false" ht="16.5" hidden="false" customHeight="false" outlineLevel="0" collapsed="false">
      <c r="F116" s="3"/>
      <c r="U116" s="1" t="n">
        <f aca="false">U115/2</f>
        <v>189.5</v>
      </c>
      <c r="V116" s="1" t="n">
        <f aca="false">V115/2</f>
        <v>88.5</v>
      </c>
    </row>
    <row r="117" customFormat="false" ht="16.5" hidden="false" customHeight="true" outlineLevel="0" collapsed="false">
      <c r="C117" s="29" t="s">
        <v>67</v>
      </c>
      <c r="D117" s="32" t="s">
        <v>68</v>
      </c>
      <c r="E117" s="32"/>
      <c r="F117" s="32"/>
      <c r="G117" s="32"/>
      <c r="H117" s="33" t="s">
        <v>8</v>
      </c>
      <c r="I117" s="9" t="s">
        <v>9</v>
      </c>
      <c r="J117" s="9" t="s">
        <v>10</v>
      </c>
      <c r="K117" s="9" t="s">
        <v>11</v>
      </c>
      <c r="L117" s="9" t="s">
        <v>12</v>
      </c>
      <c r="M117" s="9" t="s">
        <v>13</v>
      </c>
      <c r="N117" s="9" t="s">
        <v>14</v>
      </c>
      <c r="O117" s="9" t="s">
        <v>15</v>
      </c>
      <c r="P117" s="9" t="s">
        <v>16</v>
      </c>
      <c r="Q117" s="9" t="s">
        <v>17</v>
      </c>
      <c r="R117" s="9" t="s">
        <v>18</v>
      </c>
      <c r="S117" s="9" t="s">
        <v>19</v>
      </c>
      <c r="T117" s="9" t="s">
        <v>20</v>
      </c>
      <c r="U117" s="473" t="s">
        <v>24</v>
      </c>
      <c r="V117" s="9" t="s">
        <v>25</v>
      </c>
      <c r="W117" s="9" t="s">
        <v>26</v>
      </c>
      <c r="X117" s="9" t="s">
        <v>27</v>
      </c>
      <c r="Y117" s="9" t="s">
        <v>28</v>
      </c>
      <c r="Z117" s="9" t="s">
        <v>29</v>
      </c>
      <c r="AA117" s="9" t="s">
        <v>30</v>
      </c>
      <c r="AB117" s="9" t="s">
        <v>31</v>
      </c>
    </row>
    <row r="118" customFormat="false" ht="16.5" hidden="false" customHeight="false" outlineLevel="0" collapsed="false">
      <c r="D118" s="32"/>
      <c r="E118" s="32"/>
      <c r="F118" s="32"/>
      <c r="G118" s="32"/>
      <c r="H118" s="20" t="n">
        <f aca="false">H115</f>
        <v>30215</v>
      </c>
      <c r="I118" s="489" t="n">
        <f aca="false">I115+190</f>
        <v>1470</v>
      </c>
      <c r="J118" s="489" t="n">
        <f aca="false">J115+89</f>
        <v>1982</v>
      </c>
      <c r="K118" s="489" t="n">
        <f aca="false">K115+189</f>
        <v>1059</v>
      </c>
      <c r="L118" s="489" t="n">
        <f aca="false">L115+88</f>
        <v>320</v>
      </c>
      <c r="M118" s="489" t="n">
        <f aca="false">M115</f>
        <v>978</v>
      </c>
      <c r="N118" s="20" t="n">
        <f aca="false">N115</f>
        <v>4742</v>
      </c>
      <c r="O118" s="20" t="n">
        <f aca="false">O115</f>
        <v>162</v>
      </c>
      <c r="P118" s="20" t="n">
        <f aca="false">P115</f>
        <v>3272</v>
      </c>
      <c r="Q118" s="20" t="n">
        <f aca="false">Q115</f>
        <v>683</v>
      </c>
      <c r="R118" s="20" t="n">
        <f aca="false">R115</f>
        <v>668</v>
      </c>
      <c r="S118" s="20" t="n">
        <f aca="false">S115</f>
        <v>0</v>
      </c>
      <c r="T118" s="20" t="n">
        <f aca="false">T115</f>
        <v>2356</v>
      </c>
      <c r="U118" s="490" t="n">
        <f aca="false">X115</f>
        <v>437</v>
      </c>
      <c r="Z118" s="20" t="n">
        <f aca="false">AC115</f>
        <v>2</v>
      </c>
      <c r="AA118" s="489" t="n">
        <f aca="false">AD115</f>
        <v>690</v>
      </c>
      <c r="AB118" s="489" t="n">
        <f aca="false">SUM(I118:AA118)</f>
        <v>18821</v>
      </c>
    </row>
    <row r="119" customFormat="false" ht="16.5" hidden="false" customHeight="false" outlineLevel="0" collapsed="false">
      <c r="F119" s="3"/>
      <c r="L119" s="1" t="s">
        <v>684</v>
      </c>
    </row>
    <row r="120" customFormat="false" ht="30.75" hidden="false" customHeight="true" outlineLevel="0" collapsed="false">
      <c r="C120" s="29" t="s">
        <v>69</v>
      </c>
      <c r="D120" s="32" t="s">
        <v>70</v>
      </c>
      <c r="E120" s="32"/>
      <c r="F120" s="32"/>
      <c r="G120" s="32"/>
      <c r="H120" s="33" t="s">
        <v>8</v>
      </c>
      <c r="I120" s="34" t="s">
        <v>71</v>
      </c>
      <c r="J120" s="34"/>
      <c r="K120" s="34" t="s">
        <v>72</v>
      </c>
      <c r="L120" s="34"/>
      <c r="M120" s="9" t="s">
        <v>13</v>
      </c>
      <c r="N120" s="9" t="s">
        <v>14</v>
      </c>
      <c r="O120" s="9" t="s">
        <v>15</v>
      </c>
      <c r="P120" s="9" t="s">
        <v>16</v>
      </c>
      <c r="Q120" s="9" t="s">
        <v>17</v>
      </c>
      <c r="R120" s="9" t="s">
        <v>18</v>
      </c>
      <c r="S120" s="9" t="s">
        <v>19</v>
      </c>
      <c r="T120" s="9" t="s">
        <v>20</v>
      </c>
      <c r="U120" s="473" t="s">
        <v>24</v>
      </c>
      <c r="V120" s="9" t="s">
        <v>25</v>
      </c>
      <c r="W120" s="9" t="s">
        <v>26</v>
      </c>
      <c r="X120" s="9" t="s">
        <v>27</v>
      </c>
      <c r="Y120" s="9" t="s">
        <v>28</v>
      </c>
      <c r="Z120" s="9" t="s">
        <v>29</v>
      </c>
      <c r="AA120" s="9" t="s">
        <v>30</v>
      </c>
      <c r="AB120" s="9" t="s">
        <v>31</v>
      </c>
    </row>
    <row r="121" customFormat="false" ht="16.5" hidden="false" customHeight="false" outlineLevel="0" collapsed="false">
      <c r="D121" s="32"/>
      <c r="E121" s="32"/>
      <c r="F121" s="32"/>
      <c r="G121" s="32"/>
      <c r="H121" s="20" t="n">
        <f aca="false">H115</f>
        <v>30215</v>
      </c>
      <c r="I121" s="491" t="n">
        <f aca="false">I118+K118</f>
        <v>2529</v>
      </c>
      <c r="J121" s="491"/>
      <c r="K121" s="491" t="n">
        <f aca="false">J118+L118</f>
        <v>2302</v>
      </c>
      <c r="L121" s="491"/>
      <c r="M121" s="489" t="n">
        <f aca="false">M118</f>
        <v>978</v>
      </c>
      <c r="N121" s="489" t="n">
        <f aca="false">N118</f>
        <v>4742</v>
      </c>
      <c r="O121" s="489" t="n">
        <f aca="false">O118</f>
        <v>162</v>
      </c>
      <c r="P121" s="489" t="n">
        <f aca="false">P118</f>
        <v>3272</v>
      </c>
      <c r="Q121" s="489" t="n">
        <f aca="false">Q118</f>
        <v>683</v>
      </c>
      <c r="R121" s="489" t="n">
        <f aca="false">R118</f>
        <v>668</v>
      </c>
      <c r="S121" s="489" t="s">
        <v>148</v>
      </c>
      <c r="T121" s="489" t="n">
        <f aca="false">T118</f>
        <v>2356</v>
      </c>
      <c r="U121" s="489" t="n">
        <f aca="false">U118</f>
        <v>437</v>
      </c>
      <c r="V121" s="489" t="s">
        <v>148</v>
      </c>
      <c r="W121" s="489" t="s">
        <v>148</v>
      </c>
      <c r="X121" s="489" t="s">
        <v>148</v>
      </c>
      <c r="Y121" s="489" t="s">
        <v>148</v>
      </c>
      <c r="Z121" s="489" t="n">
        <f aca="false">Z118</f>
        <v>2</v>
      </c>
      <c r="AA121" s="489" t="n">
        <f aca="false">AA118</f>
        <v>690</v>
      </c>
      <c r="AB121" s="489" t="n">
        <f aca="false">SUM(I121:AA121)</f>
        <v>18821</v>
      </c>
    </row>
    <row r="123" customFormat="false" ht="16.5" hidden="false" customHeight="false" outlineLevel="0" collapsed="false">
      <c r="A123" s="1" t="s">
        <v>812</v>
      </c>
    </row>
    <row r="125" s="493" customFormat="true" ht="15.75" hidden="false" customHeight="true" outlineLevel="0" collapsed="false">
      <c r="A125" s="467" t="s">
        <v>1</v>
      </c>
      <c r="B125" s="468" t="s">
        <v>2</v>
      </c>
      <c r="C125" s="469" t="s">
        <v>3</v>
      </c>
      <c r="D125" s="467" t="s">
        <v>4</v>
      </c>
      <c r="E125" s="467" t="s">
        <v>5</v>
      </c>
      <c r="F125" s="483" t="s">
        <v>807</v>
      </c>
      <c r="G125" s="483" t="s">
        <v>808</v>
      </c>
      <c r="H125" s="470" t="s">
        <v>8</v>
      </c>
      <c r="I125" s="483" t="s">
        <v>9</v>
      </c>
      <c r="J125" s="483" t="s">
        <v>10</v>
      </c>
      <c r="K125" s="483" t="s">
        <v>11</v>
      </c>
      <c r="L125" s="483" t="s">
        <v>809</v>
      </c>
      <c r="M125" s="483" t="s">
        <v>13</v>
      </c>
      <c r="N125" s="483" t="s">
        <v>14</v>
      </c>
      <c r="O125" s="483" t="s">
        <v>15</v>
      </c>
      <c r="P125" s="483" t="s">
        <v>16</v>
      </c>
      <c r="Q125" s="483" t="s">
        <v>17</v>
      </c>
      <c r="R125" s="483" t="s">
        <v>18</v>
      </c>
      <c r="S125" s="483" t="s">
        <v>19</v>
      </c>
      <c r="T125" s="483" t="s">
        <v>20</v>
      </c>
      <c r="U125" s="483" t="s">
        <v>21</v>
      </c>
      <c r="V125" s="483" t="s">
        <v>22</v>
      </c>
      <c r="W125" s="5" t="s">
        <v>23</v>
      </c>
      <c r="X125" s="469" t="s">
        <v>24</v>
      </c>
      <c r="Y125" s="5" t="s">
        <v>25</v>
      </c>
      <c r="Z125" s="5" t="s">
        <v>26</v>
      </c>
      <c r="AA125" s="5" t="s">
        <v>27</v>
      </c>
      <c r="AB125" s="5" t="s">
        <v>28</v>
      </c>
      <c r="AC125" s="483" t="s">
        <v>29</v>
      </c>
      <c r="AD125" s="483" t="s">
        <v>30</v>
      </c>
      <c r="AE125" s="492" t="s">
        <v>405</v>
      </c>
    </row>
    <row r="126" customFormat="false" ht="16.5" hidden="false" customHeight="false" outlineLevel="0" collapsed="false">
      <c r="A126" s="259" t="n">
        <v>1</v>
      </c>
      <c r="B126" s="20" t="n">
        <v>25</v>
      </c>
      <c r="C126" s="20" t="n">
        <v>440</v>
      </c>
      <c r="D126" s="20" t="s">
        <v>813</v>
      </c>
      <c r="E126" s="20"/>
      <c r="F126" s="323" t="n">
        <v>1919</v>
      </c>
      <c r="G126" s="20" t="s">
        <v>33</v>
      </c>
      <c r="H126" s="259" t="n">
        <v>626</v>
      </c>
      <c r="I126" s="259" t="n">
        <v>51</v>
      </c>
      <c r="J126" s="259" t="n">
        <v>71</v>
      </c>
      <c r="K126" s="259" t="n">
        <v>40</v>
      </c>
      <c r="L126" s="259" t="n">
        <v>6</v>
      </c>
      <c r="M126" s="259" t="n">
        <v>7</v>
      </c>
      <c r="N126" s="259" t="n">
        <v>7</v>
      </c>
      <c r="O126" s="259"/>
      <c r="P126" s="259" t="n">
        <v>110</v>
      </c>
      <c r="Q126" s="259" t="n">
        <v>4</v>
      </c>
      <c r="R126" s="259" t="n">
        <v>124</v>
      </c>
      <c r="S126" s="259"/>
      <c r="T126" s="259"/>
      <c r="U126" s="259"/>
      <c r="V126" s="259" t="n">
        <v>5</v>
      </c>
      <c r="W126" s="20"/>
      <c r="X126" s="259" t="n">
        <v>6</v>
      </c>
      <c r="Y126" s="20"/>
      <c r="Z126" s="20"/>
      <c r="AA126" s="20"/>
      <c r="AB126" s="20"/>
      <c r="AC126" s="259" t="n">
        <v>0</v>
      </c>
      <c r="AD126" s="259" t="n">
        <v>20</v>
      </c>
      <c r="AE126" s="20" t="n">
        <f aca="false">SUM(I126:AD126)</f>
        <v>451</v>
      </c>
    </row>
    <row r="127" customFormat="false" ht="16.5" hidden="false" customHeight="false" outlineLevel="0" collapsed="false">
      <c r="A127" s="259" t="n">
        <v>2</v>
      </c>
      <c r="B127" s="20" t="n">
        <v>25</v>
      </c>
      <c r="C127" s="20" t="n">
        <v>440</v>
      </c>
      <c r="D127" s="20" t="s">
        <v>813</v>
      </c>
      <c r="E127" s="20"/>
      <c r="F127" s="323" t="n">
        <v>1919</v>
      </c>
      <c r="G127" s="20" t="s">
        <v>34</v>
      </c>
      <c r="H127" s="259" t="n">
        <v>626</v>
      </c>
      <c r="I127" s="259" t="n">
        <v>74</v>
      </c>
      <c r="J127" s="259" t="n">
        <v>82</v>
      </c>
      <c r="K127" s="259" t="n">
        <v>26</v>
      </c>
      <c r="L127" s="259" t="n">
        <v>6</v>
      </c>
      <c r="M127" s="259" t="n">
        <v>6</v>
      </c>
      <c r="N127" s="259" t="n">
        <v>11</v>
      </c>
      <c r="O127" s="259"/>
      <c r="P127" s="259" t="n">
        <v>116</v>
      </c>
      <c r="Q127" s="259" t="n">
        <v>5</v>
      </c>
      <c r="R127" s="259" t="n">
        <v>112</v>
      </c>
      <c r="S127" s="259"/>
      <c r="T127" s="259"/>
      <c r="U127" s="259"/>
      <c r="V127" s="259" t="n">
        <v>3</v>
      </c>
      <c r="W127" s="20"/>
      <c r="X127" s="259" t="n">
        <v>8</v>
      </c>
      <c r="Y127" s="20"/>
      <c r="Z127" s="20"/>
      <c r="AA127" s="20"/>
      <c r="AB127" s="20"/>
      <c r="AC127" s="259" t="n">
        <v>0</v>
      </c>
      <c r="AD127" s="259" t="n">
        <v>12</v>
      </c>
      <c r="AE127" s="20" t="n">
        <f aca="false">SUM(I127:AD127)</f>
        <v>461</v>
      </c>
    </row>
    <row r="128" customFormat="false" ht="16.5" hidden="false" customHeight="false" outlineLevel="0" collapsed="false">
      <c r="A128" s="259" t="n">
        <v>3</v>
      </c>
      <c r="B128" s="20" t="n">
        <v>25</v>
      </c>
      <c r="C128" s="20" t="n">
        <v>440</v>
      </c>
      <c r="D128" s="20" t="s">
        <v>813</v>
      </c>
      <c r="E128" s="20"/>
      <c r="F128" s="323" t="n">
        <v>1919</v>
      </c>
      <c r="G128" s="20" t="s">
        <v>35</v>
      </c>
      <c r="H128" s="259" t="n">
        <v>626</v>
      </c>
      <c r="I128" s="259" t="n">
        <v>76</v>
      </c>
      <c r="J128" s="259" t="n">
        <v>81</v>
      </c>
      <c r="K128" s="259" t="n">
        <v>49</v>
      </c>
      <c r="L128" s="259" t="n">
        <v>3</v>
      </c>
      <c r="M128" s="259" t="n">
        <v>3</v>
      </c>
      <c r="N128" s="259" t="n">
        <v>7</v>
      </c>
      <c r="O128" s="259"/>
      <c r="P128" s="259" t="n">
        <v>97</v>
      </c>
      <c r="Q128" s="259" t="n">
        <v>7</v>
      </c>
      <c r="R128" s="259" t="n">
        <v>101</v>
      </c>
      <c r="S128" s="259"/>
      <c r="T128" s="259"/>
      <c r="U128" s="259"/>
      <c r="V128" s="259" t="n">
        <v>2</v>
      </c>
      <c r="W128" s="20"/>
      <c r="X128" s="259" t="n">
        <v>6</v>
      </c>
      <c r="Y128" s="20"/>
      <c r="Z128" s="20"/>
      <c r="AA128" s="20"/>
      <c r="AB128" s="20"/>
      <c r="AC128" s="259" t="n">
        <v>0</v>
      </c>
      <c r="AD128" s="259" t="n">
        <v>25</v>
      </c>
      <c r="AE128" s="20" t="n">
        <f aca="false">SUM(I128:AD128)</f>
        <v>457</v>
      </c>
    </row>
    <row r="129" customFormat="false" ht="16.5" hidden="false" customHeight="false" outlineLevel="0" collapsed="false">
      <c r="A129" s="259" t="n">
        <v>4</v>
      </c>
      <c r="B129" s="20" t="n">
        <v>25</v>
      </c>
      <c r="C129" s="20" t="n">
        <v>440</v>
      </c>
      <c r="D129" s="20" t="s">
        <v>813</v>
      </c>
      <c r="E129" s="20"/>
      <c r="F129" s="323" t="n">
        <v>1919</v>
      </c>
      <c r="G129" s="20" t="s">
        <v>137</v>
      </c>
      <c r="H129" s="259" t="n">
        <v>626</v>
      </c>
      <c r="I129" s="259" t="n">
        <v>68</v>
      </c>
      <c r="J129" s="259" t="n">
        <v>76</v>
      </c>
      <c r="K129" s="259" t="n">
        <v>30</v>
      </c>
      <c r="L129" s="259" t="n">
        <v>5</v>
      </c>
      <c r="M129" s="259" t="n">
        <v>9</v>
      </c>
      <c r="N129" s="259" t="n">
        <v>4</v>
      </c>
      <c r="O129" s="259"/>
      <c r="P129" s="259" t="n">
        <v>97</v>
      </c>
      <c r="Q129" s="259" t="n">
        <v>7</v>
      </c>
      <c r="R129" s="259" t="n">
        <v>139</v>
      </c>
      <c r="S129" s="259"/>
      <c r="T129" s="259"/>
      <c r="U129" s="259"/>
      <c r="V129" s="259" t="n">
        <v>0</v>
      </c>
      <c r="W129" s="20"/>
      <c r="X129" s="259" t="n">
        <v>4</v>
      </c>
      <c r="Y129" s="20"/>
      <c r="Z129" s="20"/>
      <c r="AA129" s="20"/>
      <c r="AB129" s="20"/>
      <c r="AC129" s="259" t="n">
        <v>0</v>
      </c>
      <c r="AD129" s="259" t="n">
        <v>16</v>
      </c>
      <c r="AE129" s="20" t="n">
        <f aca="false">SUM(I129:AD129)</f>
        <v>455</v>
      </c>
    </row>
    <row r="130" customFormat="false" ht="16.5" hidden="false" customHeight="false" outlineLevel="0" collapsed="false">
      <c r="A130" s="259" t="n">
        <v>5</v>
      </c>
      <c r="B130" s="20" t="n">
        <v>25</v>
      </c>
      <c r="C130" s="20" t="n">
        <v>440</v>
      </c>
      <c r="D130" s="20" t="s">
        <v>813</v>
      </c>
      <c r="E130" s="20"/>
      <c r="F130" s="323" t="n">
        <v>1920</v>
      </c>
      <c r="G130" s="20" t="s">
        <v>33</v>
      </c>
      <c r="H130" s="259" t="n">
        <v>625</v>
      </c>
      <c r="I130" s="259" t="n">
        <v>87</v>
      </c>
      <c r="J130" s="259" t="n">
        <v>60</v>
      </c>
      <c r="K130" s="259" t="n">
        <v>60</v>
      </c>
      <c r="L130" s="259" t="n">
        <v>10</v>
      </c>
      <c r="M130" s="259" t="n">
        <v>5</v>
      </c>
      <c r="N130" s="259" t="n">
        <v>12</v>
      </c>
      <c r="O130" s="259"/>
      <c r="P130" s="259" t="n">
        <v>114</v>
      </c>
      <c r="Q130" s="259" t="n">
        <v>17</v>
      </c>
      <c r="R130" s="259" t="n">
        <v>58</v>
      </c>
      <c r="S130" s="259"/>
      <c r="T130" s="259"/>
      <c r="U130" s="259"/>
      <c r="V130" s="259" t="n">
        <v>1</v>
      </c>
      <c r="W130" s="20"/>
      <c r="X130" s="259" t="n">
        <v>3</v>
      </c>
      <c r="Y130" s="20"/>
      <c r="Z130" s="20"/>
      <c r="AA130" s="20"/>
      <c r="AB130" s="20"/>
      <c r="AC130" s="259" t="n">
        <v>0</v>
      </c>
      <c r="AD130" s="259" t="n">
        <v>14</v>
      </c>
      <c r="AE130" s="20" t="n">
        <f aca="false">SUM(I130:AD130)</f>
        <v>441</v>
      </c>
    </row>
    <row r="131" customFormat="false" ht="16.5" hidden="false" customHeight="false" outlineLevel="0" collapsed="false">
      <c r="A131" s="259" t="n">
        <v>6</v>
      </c>
      <c r="B131" s="20" t="n">
        <v>25</v>
      </c>
      <c r="C131" s="20" t="n">
        <v>440</v>
      </c>
      <c r="D131" s="20" t="s">
        <v>813</v>
      </c>
      <c r="E131" s="20"/>
      <c r="F131" s="323" t="n">
        <v>1920</v>
      </c>
      <c r="G131" s="20" t="s">
        <v>34</v>
      </c>
      <c r="H131" s="259" t="n">
        <v>625</v>
      </c>
      <c r="I131" s="259" t="n">
        <v>91</v>
      </c>
      <c r="J131" s="259" t="n">
        <v>53</v>
      </c>
      <c r="K131" s="259" t="n">
        <v>85</v>
      </c>
      <c r="L131" s="259" t="n">
        <v>5</v>
      </c>
      <c r="M131" s="259" t="n">
        <v>7</v>
      </c>
      <c r="N131" s="259" t="n">
        <v>16</v>
      </c>
      <c r="O131" s="259"/>
      <c r="P131" s="259" t="n">
        <v>131</v>
      </c>
      <c r="Q131" s="259" t="n">
        <v>12</v>
      </c>
      <c r="R131" s="259" t="n">
        <v>55</v>
      </c>
      <c r="S131" s="259"/>
      <c r="T131" s="259"/>
      <c r="U131" s="259"/>
      <c r="V131" s="259" t="n">
        <v>2</v>
      </c>
      <c r="W131" s="20"/>
      <c r="X131" s="259" t="n">
        <v>3</v>
      </c>
      <c r="Y131" s="20"/>
      <c r="Z131" s="20"/>
      <c r="AA131" s="20"/>
      <c r="AB131" s="20"/>
      <c r="AC131" s="259" t="n">
        <v>0</v>
      </c>
      <c r="AD131" s="259" t="n">
        <v>18</v>
      </c>
      <c r="AE131" s="20" t="n">
        <f aca="false">SUM(I131:AD131)</f>
        <v>478</v>
      </c>
    </row>
    <row r="132" customFormat="false" ht="16.5" hidden="false" customHeight="false" outlineLevel="0" collapsed="false">
      <c r="A132" s="259" t="n">
        <v>7</v>
      </c>
      <c r="B132" s="20" t="n">
        <v>25</v>
      </c>
      <c r="C132" s="20" t="n">
        <v>440</v>
      </c>
      <c r="D132" s="20" t="s">
        <v>813</v>
      </c>
      <c r="E132" s="20"/>
      <c r="F132" s="323" t="n">
        <v>1921</v>
      </c>
      <c r="G132" s="20" t="s">
        <v>33</v>
      </c>
      <c r="H132" s="259" t="n">
        <v>451</v>
      </c>
      <c r="I132" s="259" t="n">
        <v>47</v>
      </c>
      <c r="J132" s="259" t="n">
        <v>13</v>
      </c>
      <c r="K132" s="259" t="n">
        <v>38</v>
      </c>
      <c r="L132" s="259" t="n">
        <v>5</v>
      </c>
      <c r="M132" s="259" t="n">
        <v>6</v>
      </c>
      <c r="N132" s="259" t="n">
        <v>50</v>
      </c>
      <c r="O132" s="259"/>
      <c r="P132" s="259" t="n">
        <v>31</v>
      </c>
      <c r="Q132" s="259" t="n">
        <v>13</v>
      </c>
      <c r="R132" s="259" t="n">
        <v>40</v>
      </c>
      <c r="S132" s="259"/>
      <c r="T132" s="259"/>
      <c r="U132" s="259"/>
      <c r="V132" s="259" t="n">
        <v>0</v>
      </c>
      <c r="W132" s="20"/>
      <c r="X132" s="259" t="n">
        <v>11</v>
      </c>
      <c r="Y132" s="20"/>
      <c r="Z132" s="20"/>
      <c r="AA132" s="20"/>
      <c r="AB132" s="20"/>
      <c r="AC132" s="259" t="n">
        <v>0</v>
      </c>
      <c r="AD132" s="259" t="n">
        <v>12</v>
      </c>
      <c r="AE132" s="20" t="n">
        <f aca="false">SUM(I132:AD132)</f>
        <v>266</v>
      </c>
    </row>
    <row r="133" customFormat="false" ht="16.5" hidden="false" customHeight="false" outlineLevel="0" collapsed="false">
      <c r="A133" s="259" t="n">
        <v>8</v>
      </c>
      <c r="B133" s="20" t="n">
        <v>25</v>
      </c>
      <c r="C133" s="20" t="n">
        <v>440</v>
      </c>
      <c r="D133" s="20" t="s">
        <v>813</v>
      </c>
      <c r="E133" s="20"/>
      <c r="F133" s="323" t="n">
        <v>1921</v>
      </c>
      <c r="G133" s="20" t="s">
        <v>34</v>
      </c>
      <c r="H133" s="259" t="n">
        <v>451</v>
      </c>
      <c r="I133" s="259" t="n">
        <v>45</v>
      </c>
      <c r="J133" s="259" t="n">
        <v>13</v>
      </c>
      <c r="K133" s="259" t="n">
        <v>47</v>
      </c>
      <c r="L133" s="259" t="n">
        <v>8</v>
      </c>
      <c r="M133" s="259" t="n">
        <v>5</v>
      </c>
      <c r="N133" s="259" t="n">
        <v>53</v>
      </c>
      <c r="O133" s="259"/>
      <c r="P133" s="259" t="n">
        <v>43</v>
      </c>
      <c r="Q133" s="259" t="n">
        <v>10</v>
      </c>
      <c r="R133" s="259" t="n">
        <v>49</v>
      </c>
      <c r="S133" s="259"/>
      <c r="T133" s="259"/>
      <c r="U133" s="259"/>
      <c r="V133" s="259" t="n">
        <v>0</v>
      </c>
      <c r="W133" s="20"/>
      <c r="X133" s="259" t="n">
        <v>0</v>
      </c>
      <c r="Y133" s="20"/>
      <c r="Z133" s="20"/>
      <c r="AA133" s="20"/>
      <c r="AB133" s="20"/>
      <c r="AC133" s="259" t="n">
        <v>0</v>
      </c>
      <c r="AD133" s="259" t="n">
        <v>13</v>
      </c>
      <c r="AE133" s="20" t="n">
        <f aca="false">SUM(I133:AD133)</f>
        <v>286</v>
      </c>
    </row>
    <row r="134" customFormat="false" ht="16.5" hidden="false" customHeight="false" outlineLevel="0" collapsed="false">
      <c r="A134" s="259" t="n">
        <v>9</v>
      </c>
      <c r="B134" s="20" t="n">
        <v>25</v>
      </c>
      <c r="C134" s="20" t="n">
        <v>440</v>
      </c>
      <c r="D134" s="20" t="s">
        <v>813</v>
      </c>
      <c r="E134" s="20"/>
      <c r="F134" s="323" t="n">
        <v>1922</v>
      </c>
      <c r="G134" s="20" t="s">
        <v>33</v>
      </c>
      <c r="H134" s="259" t="n">
        <v>594</v>
      </c>
      <c r="I134" s="259" t="n">
        <v>92</v>
      </c>
      <c r="J134" s="259" t="n">
        <v>47</v>
      </c>
      <c r="K134" s="259" t="n">
        <v>40</v>
      </c>
      <c r="L134" s="259" t="n">
        <v>8</v>
      </c>
      <c r="M134" s="259" t="n">
        <v>3</v>
      </c>
      <c r="N134" s="259" t="n">
        <v>73</v>
      </c>
      <c r="O134" s="259"/>
      <c r="P134" s="259" t="n">
        <v>31</v>
      </c>
      <c r="Q134" s="259" t="n">
        <v>31</v>
      </c>
      <c r="R134" s="259" t="n">
        <v>41</v>
      </c>
      <c r="S134" s="259"/>
      <c r="T134" s="259"/>
      <c r="U134" s="259"/>
      <c r="V134" s="259" t="n">
        <v>3</v>
      </c>
      <c r="W134" s="20"/>
      <c r="X134" s="259" t="n">
        <v>2</v>
      </c>
      <c r="Y134" s="20"/>
      <c r="Z134" s="20"/>
      <c r="AA134" s="20"/>
      <c r="AB134" s="20"/>
      <c r="AC134" s="259" t="n">
        <v>0</v>
      </c>
      <c r="AD134" s="259" t="n">
        <v>24</v>
      </c>
      <c r="AE134" s="20" t="n">
        <f aca="false">SUM(I134:AD134)</f>
        <v>395</v>
      </c>
    </row>
    <row r="135" customFormat="false" ht="16.5" hidden="false" customHeight="false" outlineLevel="0" collapsed="false">
      <c r="A135" s="259" t="n">
        <v>10</v>
      </c>
      <c r="B135" s="20" t="n">
        <v>25</v>
      </c>
      <c r="C135" s="20" t="n">
        <v>440</v>
      </c>
      <c r="D135" s="20" t="s">
        <v>813</v>
      </c>
      <c r="E135" s="20"/>
      <c r="F135" s="323" t="n">
        <v>1922</v>
      </c>
      <c r="G135" s="20" t="s">
        <v>34</v>
      </c>
      <c r="H135" s="259" t="n">
        <v>593</v>
      </c>
      <c r="I135" s="259" t="n">
        <v>94</v>
      </c>
      <c r="J135" s="259" t="n">
        <v>32</v>
      </c>
      <c r="K135" s="259" t="n">
        <v>23</v>
      </c>
      <c r="L135" s="259" t="n">
        <v>3</v>
      </c>
      <c r="M135" s="259" t="n">
        <v>6</v>
      </c>
      <c r="N135" s="259" t="n">
        <v>84</v>
      </c>
      <c r="O135" s="259"/>
      <c r="P135" s="259" t="n">
        <v>46</v>
      </c>
      <c r="Q135" s="259" t="n">
        <v>15</v>
      </c>
      <c r="R135" s="259" t="n">
        <v>74</v>
      </c>
      <c r="S135" s="259"/>
      <c r="T135" s="259"/>
      <c r="U135" s="259"/>
      <c r="V135" s="259" t="n">
        <v>1</v>
      </c>
      <c r="W135" s="20"/>
      <c r="X135" s="259" t="n">
        <v>0</v>
      </c>
      <c r="Y135" s="20"/>
      <c r="Z135" s="20"/>
      <c r="AA135" s="20"/>
      <c r="AB135" s="20"/>
      <c r="AC135" s="259" t="n">
        <v>0</v>
      </c>
      <c r="AD135" s="259" t="n">
        <v>14</v>
      </c>
      <c r="AE135" s="20" t="n">
        <f aca="false">SUM(I135:AD135)</f>
        <v>392</v>
      </c>
    </row>
    <row r="136" customFormat="false" ht="16.5" hidden="false" customHeight="false" outlineLevel="0" collapsed="false">
      <c r="A136" s="259" t="n">
        <v>11</v>
      </c>
      <c r="B136" s="20" t="n">
        <v>25</v>
      </c>
      <c r="C136" s="20" t="n">
        <v>440</v>
      </c>
      <c r="D136" s="20" t="s">
        <v>813</v>
      </c>
      <c r="E136" s="20"/>
      <c r="F136" s="323" t="n">
        <v>1922</v>
      </c>
      <c r="G136" s="20" t="s">
        <v>35</v>
      </c>
      <c r="H136" s="259" t="n">
        <v>593</v>
      </c>
      <c r="I136" s="259" t="n">
        <v>85</v>
      </c>
      <c r="J136" s="259" t="n">
        <v>55</v>
      </c>
      <c r="K136" s="259" t="n">
        <v>29</v>
      </c>
      <c r="L136" s="259" t="n">
        <v>4</v>
      </c>
      <c r="M136" s="259" t="n">
        <v>5</v>
      </c>
      <c r="N136" s="259" t="n">
        <v>97</v>
      </c>
      <c r="O136" s="259"/>
      <c r="P136" s="259" t="n">
        <v>36</v>
      </c>
      <c r="Q136" s="259" t="n">
        <v>16</v>
      </c>
      <c r="R136" s="259" t="n">
        <v>84</v>
      </c>
      <c r="S136" s="259"/>
      <c r="T136" s="259"/>
      <c r="U136" s="259"/>
      <c r="V136" s="259" t="n">
        <v>3</v>
      </c>
      <c r="W136" s="20"/>
      <c r="X136" s="259" t="n">
        <v>2</v>
      </c>
      <c r="Y136" s="20"/>
      <c r="Z136" s="20"/>
      <c r="AA136" s="20"/>
      <c r="AB136" s="20"/>
      <c r="AC136" s="259" t="n">
        <v>0</v>
      </c>
      <c r="AD136" s="259" t="n">
        <v>8</v>
      </c>
      <c r="AE136" s="20" t="n">
        <f aca="false">SUM(I136:AD136)</f>
        <v>424</v>
      </c>
    </row>
    <row r="137" customFormat="false" ht="16.5" hidden="false" customHeight="false" outlineLevel="0" collapsed="false">
      <c r="A137" s="259" t="n">
        <v>12</v>
      </c>
      <c r="B137" s="20" t="n">
        <v>25</v>
      </c>
      <c r="C137" s="20" t="n">
        <v>440</v>
      </c>
      <c r="D137" s="20" t="s">
        <v>813</v>
      </c>
      <c r="E137" s="20"/>
      <c r="F137" s="323" t="n">
        <v>1922</v>
      </c>
      <c r="G137" s="20" t="s">
        <v>137</v>
      </c>
      <c r="H137" s="259" t="n">
        <v>593</v>
      </c>
      <c r="I137" s="259" t="n">
        <v>86</v>
      </c>
      <c r="J137" s="259" t="n">
        <v>40</v>
      </c>
      <c r="K137" s="259" t="n">
        <v>15</v>
      </c>
      <c r="L137" s="259" t="n">
        <v>2</v>
      </c>
      <c r="M137" s="259" t="n">
        <v>6</v>
      </c>
      <c r="N137" s="259" t="n">
        <v>113</v>
      </c>
      <c r="O137" s="259"/>
      <c r="P137" s="259" t="n">
        <v>31</v>
      </c>
      <c r="Q137" s="259" t="n">
        <v>10</v>
      </c>
      <c r="R137" s="259" t="n">
        <v>44</v>
      </c>
      <c r="S137" s="259"/>
      <c r="T137" s="259"/>
      <c r="U137" s="259"/>
      <c r="V137" s="259" t="n">
        <v>1</v>
      </c>
      <c r="W137" s="20"/>
      <c r="X137" s="259" t="n">
        <v>3</v>
      </c>
      <c r="Y137" s="20"/>
      <c r="Z137" s="20"/>
      <c r="AA137" s="20"/>
      <c r="AB137" s="20"/>
      <c r="AC137" s="259" t="n">
        <v>0</v>
      </c>
      <c r="AD137" s="259" t="n">
        <v>13</v>
      </c>
      <c r="AE137" s="20" t="n">
        <f aca="false">SUM(I137:AD137)</f>
        <v>364</v>
      </c>
    </row>
    <row r="138" customFormat="false" ht="16.5" hidden="false" customHeight="false" outlineLevel="0" collapsed="false">
      <c r="A138" s="259" t="n">
        <v>13</v>
      </c>
      <c r="B138" s="20" t="n">
        <v>25</v>
      </c>
      <c r="C138" s="20" t="n">
        <v>440</v>
      </c>
      <c r="D138" s="20" t="s">
        <v>813</v>
      </c>
      <c r="E138" s="20"/>
      <c r="F138" s="323" t="n">
        <v>1923</v>
      </c>
      <c r="G138" s="20" t="s">
        <v>33</v>
      </c>
      <c r="H138" s="259" t="n">
        <v>579</v>
      </c>
      <c r="I138" s="259" t="n">
        <v>74</v>
      </c>
      <c r="J138" s="259" t="n">
        <v>21</v>
      </c>
      <c r="K138" s="259" t="n">
        <v>124</v>
      </c>
      <c r="L138" s="259" t="n">
        <v>8</v>
      </c>
      <c r="M138" s="259" t="n">
        <v>4</v>
      </c>
      <c r="N138" s="259" t="n">
        <v>27</v>
      </c>
      <c r="O138" s="259"/>
      <c r="P138" s="259" t="n">
        <v>89</v>
      </c>
      <c r="Q138" s="259" t="n">
        <v>9</v>
      </c>
      <c r="R138" s="259" t="n">
        <v>20</v>
      </c>
      <c r="S138" s="259"/>
      <c r="T138" s="259"/>
      <c r="U138" s="259"/>
      <c r="V138" s="259" t="n">
        <v>1</v>
      </c>
      <c r="W138" s="20"/>
      <c r="X138" s="259" t="n">
        <v>6</v>
      </c>
      <c r="Y138" s="20"/>
      <c r="Z138" s="20"/>
      <c r="AA138" s="20"/>
      <c r="AB138" s="20"/>
      <c r="AC138" s="259" t="n">
        <v>0</v>
      </c>
      <c r="AD138" s="259" t="n">
        <v>14</v>
      </c>
      <c r="AE138" s="20" t="n">
        <f aca="false">SUM(I138:AD138)</f>
        <v>397</v>
      </c>
    </row>
    <row r="139" customFormat="false" ht="16.5" hidden="false" customHeight="false" outlineLevel="0" collapsed="false">
      <c r="A139" s="259" t="n">
        <v>14</v>
      </c>
      <c r="B139" s="20" t="n">
        <v>25</v>
      </c>
      <c r="C139" s="20" t="n">
        <v>440</v>
      </c>
      <c r="D139" s="20" t="s">
        <v>813</v>
      </c>
      <c r="E139" s="20"/>
      <c r="F139" s="323" t="n">
        <v>1923</v>
      </c>
      <c r="G139" s="20" t="s">
        <v>34</v>
      </c>
      <c r="H139" s="259" t="n">
        <v>579</v>
      </c>
      <c r="I139" s="259" t="n">
        <v>65</v>
      </c>
      <c r="J139" s="259" t="n">
        <v>42</v>
      </c>
      <c r="K139" s="259" t="n">
        <v>92</v>
      </c>
      <c r="L139" s="259" t="n">
        <v>3</v>
      </c>
      <c r="M139" s="259" t="n">
        <v>6</v>
      </c>
      <c r="N139" s="259" t="n">
        <v>45</v>
      </c>
      <c r="O139" s="259"/>
      <c r="P139" s="259" t="n">
        <v>74</v>
      </c>
      <c r="Q139" s="259" t="n">
        <v>7</v>
      </c>
      <c r="R139" s="259" t="n">
        <v>31</v>
      </c>
      <c r="S139" s="259"/>
      <c r="T139" s="259"/>
      <c r="U139" s="259"/>
      <c r="V139" s="259" t="n">
        <v>1</v>
      </c>
      <c r="W139" s="20"/>
      <c r="X139" s="259" t="n">
        <v>9</v>
      </c>
      <c r="Y139" s="20"/>
      <c r="Z139" s="20"/>
      <c r="AA139" s="20"/>
      <c r="AB139" s="20"/>
      <c r="AC139" s="259" t="n">
        <v>0</v>
      </c>
      <c r="AD139" s="259" t="n">
        <v>15</v>
      </c>
      <c r="AE139" s="20" t="n">
        <f aca="false">SUM(I139:AD139)</f>
        <v>390</v>
      </c>
    </row>
    <row r="140" customFormat="false" ht="16.5" hidden="false" customHeight="false" outlineLevel="0" collapsed="false">
      <c r="A140" s="259" t="n">
        <v>15</v>
      </c>
      <c r="B140" s="20" t="n">
        <v>25</v>
      </c>
      <c r="C140" s="20" t="n">
        <v>440</v>
      </c>
      <c r="D140" s="20" t="s">
        <v>813</v>
      </c>
      <c r="E140" s="20"/>
      <c r="F140" s="323" t="n">
        <v>1923</v>
      </c>
      <c r="G140" s="20" t="s">
        <v>35</v>
      </c>
      <c r="H140" s="259" t="n">
        <v>579</v>
      </c>
      <c r="I140" s="259" t="n">
        <v>78</v>
      </c>
      <c r="J140" s="259" t="n">
        <v>49</v>
      </c>
      <c r="K140" s="259" t="n">
        <v>96</v>
      </c>
      <c r="L140" s="259" t="n">
        <v>2</v>
      </c>
      <c r="M140" s="259" t="n">
        <v>3</v>
      </c>
      <c r="N140" s="259" t="n">
        <v>62</v>
      </c>
      <c r="O140" s="259"/>
      <c r="P140" s="259" t="n">
        <v>62</v>
      </c>
      <c r="Q140" s="259" t="n">
        <v>2</v>
      </c>
      <c r="R140" s="259" t="n">
        <v>28</v>
      </c>
      <c r="S140" s="259"/>
      <c r="T140" s="259"/>
      <c r="U140" s="259"/>
      <c r="V140" s="259" t="n">
        <v>0</v>
      </c>
      <c r="W140" s="20"/>
      <c r="X140" s="259" t="n">
        <v>8</v>
      </c>
      <c r="Y140" s="20"/>
      <c r="Z140" s="20"/>
      <c r="AA140" s="20"/>
      <c r="AB140" s="20"/>
      <c r="AC140" s="259" t="n">
        <v>0</v>
      </c>
      <c r="AD140" s="259" t="n">
        <v>19</v>
      </c>
      <c r="AE140" s="20" t="n">
        <f aca="false">SUM(I140:AD140)</f>
        <v>409</v>
      </c>
    </row>
    <row r="141" customFormat="false" ht="16.5" hidden="false" customHeight="false" outlineLevel="0" collapsed="false">
      <c r="A141" s="259" t="n">
        <v>16</v>
      </c>
      <c r="B141" s="20" t="n">
        <v>25</v>
      </c>
      <c r="C141" s="20" t="n">
        <v>440</v>
      </c>
      <c r="D141" s="20" t="s">
        <v>813</v>
      </c>
      <c r="E141" s="20"/>
      <c r="F141" s="323" t="n">
        <v>1924</v>
      </c>
      <c r="G141" s="20" t="s">
        <v>33</v>
      </c>
      <c r="H141" s="259" t="n">
        <v>534</v>
      </c>
      <c r="I141" s="259" t="n">
        <v>64</v>
      </c>
      <c r="J141" s="259" t="n">
        <v>50</v>
      </c>
      <c r="K141" s="259" t="n">
        <v>26</v>
      </c>
      <c r="L141" s="259" t="n">
        <v>7</v>
      </c>
      <c r="M141" s="259" t="n">
        <v>4</v>
      </c>
      <c r="N141" s="259" t="n">
        <v>24</v>
      </c>
      <c r="O141" s="259"/>
      <c r="P141" s="259" t="n">
        <v>106</v>
      </c>
      <c r="Q141" s="259" t="n">
        <v>9</v>
      </c>
      <c r="R141" s="259" t="n">
        <v>44</v>
      </c>
      <c r="S141" s="259"/>
      <c r="T141" s="259"/>
      <c r="U141" s="259"/>
      <c r="V141" s="259" t="n">
        <v>2</v>
      </c>
      <c r="W141" s="20"/>
      <c r="X141" s="259" t="n">
        <v>0</v>
      </c>
      <c r="Y141" s="20"/>
      <c r="Z141" s="20"/>
      <c r="AA141" s="20"/>
      <c r="AB141" s="20"/>
      <c r="AC141" s="259" t="n">
        <v>0</v>
      </c>
      <c r="AD141" s="259" t="n">
        <v>11</v>
      </c>
      <c r="AE141" s="20" t="n">
        <f aca="false">SUM(I141:AD141)</f>
        <v>347</v>
      </c>
    </row>
    <row r="142" customFormat="false" ht="16.5" hidden="false" customHeight="false" outlineLevel="0" collapsed="false">
      <c r="A142" s="259" t="n">
        <v>17</v>
      </c>
      <c r="B142" s="20" t="n">
        <v>25</v>
      </c>
      <c r="C142" s="20" t="n">
        <v>440</v>
      </c>
      <c r="D142" s="20" t="s">
        <v>813</v>
      </c>
      <c r="E142" s="20"/>
      <c r="F142" s="323" t="n">
        <v>1924</v>
      </c>
      <c r="G142" s="20" t="s">
        <v>34</v>
      </c>
      <c r="H142" s="259" t="n">
        <v>533</v>
      </c>
      <c r="I142" s="259" t="n">
        <v>83</v>
      </c>
      <c r="J142" s="259" t="n">
        <v>40</v>
      </c>
      <c r="K142" s="259" t="n">
        <v>34</v>
      </c>
      <c r="L142" s="259" t="n">
        <v>2</v>
      </c>
      <c r="M142" s="259" t="n">
        <v>2</v>
      </c>
      <c r="N142" s="259" t="n">
        <v>30</v>
      </c>
      <c r="O142" s="259"/>
      <c r="P142" s="259" t="n">
        <v>83</v>
      </c>
      <c r="Q142" s="259" t="n">
        <v>10</v>
      </c>
      <c r="R142" s="259" t="n">
        <v>45</v>
      </c>
      <c r="S142" s="259"/>
      <c r="T142" s="259"/>
      <c r="U142" s="259"/>
      <c r="V142" s="259" t="n">
        <v>4</v>
      </c>
      <c r="W142" s="20"/>
      <c r="X142" s="259" t="n">
        <v>4</v>
      </c>
      <c r="Y142" s="20"/>
      <c r="Z142" s="20"/>
      <c r="AA142" s="20"/>
      <c r="AB142" s="20"/>
      <c r="AC142" s="259" t="n">
        <v>0</v>
      </c>
      <c r="AD142" s="259" t="n">
        <v>19</v>
      </c>
      <c r="AE142" s="20" t="n">
        <f aca="false">SUM(I142:AD142)</f>
        <v>356</v>
      </c>
    </row>
    <row r="143" customFormat="false" ht="16.5" hidden="false" customHeight="false" outlineLevel="0" collapsed="false">
      <c r="A143" s="259" t="n">
        <v>18</v>
      </c>
      <c r="B143" s="20" t="n">
        <v>25</v>
      </c>
      <c r="C143" s="20" t="n">
        <v>440</v>
      </c>
      <c r="D143" s="20" t="s">
        <v>813</v>
      </c>
      <c r="E143" s="20"/>
      <c r="F143" s="323" t="n">
        <v>1924</v>
      </c>
      <c r="G143" s="20" t="s">
        <v>35</v>
      </c>
      <c r="H143" s="259" t="n">
        <v>533</v>
      </c>
      <c r="I143" s="259" t="n">
        <v>65</v>
      </c>
      <c r="J143" s="259" t="n">
        <v>45</v>
      </c>
      <c r="K143" s="259" t="n">
        <v>38</v>
      </c>
      <c r="L143" s="259" t="n">
        <v>9</v>
      </c>
      <c r="M143" s="259" t="n">
        <v>3</v>
      </c>
      <c r="N143" s="259" t="n">
        <v>37</v>
      </c>
      <c r="O143" s="259"/>
      <c r="P143" s="259" t="n">
        <v>85</v>
      </c>
      <c r="Q143" s="259" t="n">
        <v>9</v>
      </c>
      <c r="R143" s="259" t="n">
        <v>48</v>
      </c>
      <c r="S143" s="259"/>
      <c r="T143" s="259"/>
      <c r="U143" s="259"/>
      <c r="V143" s="259" t="n">
        <v>3</v>
      </c>
      <c r="W143" s="20"/>
      <c r="X143" s="259" t="n">
        <v>1</v>
      </c>
      <c r="Y143" s="20"/>
      <c r="Z143" s="20"/>
      <c r="AA143" s="20"/>
      <c r="AB143" s="20"/>
      <c r="AC143" s="259" t="n">
        <v>0</v>
      </c>
      <c r="AD143" s="259" t="n">
        <v>13</v>
      </c>
      <c r="AE143" s="20" t="n">
        <f aca="false">SUM(I143:AD143)</f>
        <v>356</v>
      </c>
    </row>
    <row r="144" customFormat="false" ht="16.5" hidden="false" customHeight="false" outlineLevel="0" collapsed="false">
      <c r="A144" s="259" t="n">
        <v>19</v>
      </c>
      <c r="B144" s="20" t="n">
        <v>25</v>
      </c>
      <c r="C144" s="20" t="n">
        <v>440</v>
      </c>
      <c r="D144" s="20" t="s">
        <v>813</v>
      </c>
      <c r="E144" s="20"/>
      <c r="F144" s="323" t="n">
        <v>1925</v>
      </c>
      <c r="G144" s="20" t="s">
        <v>33</v>
      </c>
      <c r="H144" s="259" t="n">
        <v>725</v>
      </c>
      <c r="I144" s="259" t="n">
        <v>74</v>
      </c>
      <c r="J144" s="259" t="n">
        <v>60</v>
      </c>
      <c r="K144" s="259" t="n">
        <v>32</v>
      </c>
      <c r="L144" s="259" t="n">
        <v>8</v>
      </c>
      <c r="M144" s="259" t="n">
        <v>4</v>
      </c>
      <c r="N144" s="259" t="n">
        <v>22</v>
      </c>
      <c r="O144" s="259"/>
      <c r="P144" s="259" t="n">
        <v>127</v>
      </c>
      <c r="Q144" s="259" t="n">
        <v>12</v>
      </c>
      <c r="R144" s="259" t="n">
        <v>66</v>
      </c>
      <c r="S144" s="259"/>
      <c r="T144" s="259"/>
      <c r="U144" s="259"/>
      <c r="V144" s="259" t="n">
        <v>1</v>
      </c>
      <c r="W144" s="20"/>
      <c r="X144" s="259" t="n">
        <v>8</v>
      </c>
      <c r="Y144" s="20"/>
      <c r="Z144" s="20"/>
      <c r="AA144" s="20"/>
      <c r="AB144" s="20"/>
      <c r="AC144" s="259" t="n">
        <v>0</v>
      </c>
      <c r="AD144" s="259" t="n">
        <v>28</v>
      </c>
      <c r="AE144" s="20" t="n">
        <f aca="false">SUM(I144:AD144)</f>
        <v>442</v>
      </c>
    </row>
    <row r="145" customFormat="false" ht="16.5" hidden="false" customHeight="false" outlineLevel="0" collapsed="false">
      <c r="A145" s="259" t="n">
        <v>20</v>
      </c>
      <c r="B145" s="20" t="n">
        <v>25</v>
      </c>
      <c r="C145" s="20" t="n">
        <v>440</v>
      </c>
      <c r="D145" s="20" t="s">
        <v>813</v>
      </c>
      <c r="E145" s="20"/>
      <c r="F145" s="323" t="n">
        <v>1925</v>
      </c>
      <c r="G145" s="20" t="s">
        <v>34</v>
      </c>
      <c r="H145" s="259" t="n">
        <v>725</v>
      </c>
      <c r="I145" s="259" t="n">
        <v>102</v>
      </c>
      <c r="J145" s="259" t="n">
        <v>49</v>
      </c>
      <c r="K145" s="259" t="n">
        <v>42</v>
      </c>
      <c r="L145" s="259" t="n">
        <v>6</v>
      </c>
      <c r="M145" s="259" t="n">
        <v>6</v>
      </c>
      <c r="N145" s="259" t="n">
        <v>28</v>
      </c>
      <c r="O145" s="259"/>
      <c r="P145" s="259" t="n">
        <v>130</v>
      </c>
      <c r="Q145" s="259" t="n">
        <v>25</v>
      </c>
      <c r="R145" s="259" t="n">
        <v>53</v>
      </c>
      <c r="S145" s="259"/>
      <c r="T145" s="259"/>
      <c r="U145" s="259"/>
      <c r="V145" s="259" t="n">
        <v>2</v>
      </c>
      <c r="W145" s="20"/>
      <c r="X145" s="259" t="n">
        <v>1</v>
      </c>
      <c r="Y145" s="20"/>
      <c r="Z145" s="20"/>
      <c r="AA145" s="20"/>
      <c r="AB145" s="20"/>
      <c r="AC145" s="259" t="n">
        <v>0</v>
      </c>
      <c r="AD145" s="259" t="n">
        <v>18</v>
      </c>
      <c r="AE145" s="20" t="n">
        <f aca="false">SUM(I145:AD145)</f>
        <v>462</v>
      </c>
    </row>
    <row r="146" customFormat="false" ht="16.5" hidden="false" customHeight="false" outlineLevel="0" collapsed="false">
      <c r="A146" s="259" t="n">
        <v>21</v>
      </c>
      <c r="B146" s="20" t="n">
        <v>25</v>
      </c>
      <c r="C146" s="20" t="n">
        <v>440</v>
      </c>
      <c r="D146" s="20" t="s">
        <v>813</v>
      </c>
      <c r="E146" s="20"/>
      <c r="F146" s="323" t="n">
        <v>1925</v>
      </c>
      <c r="G146" s="20" t="s">
        <v>35</v>
      </c>
      <c r="H146" s="259" t="n">
        <v>724</v>
      </c>
      <c r="I146" s="259" t="n">
        <v>83</v>
      </c>
      <c r="J146" s="259" t="n">
        <v>72</v>
      </c>
      <c r="K146" s="259" t="n">
        <v>40</v>
      </c>
      <c r="L146" s="259" t="n">
        <v>14</v>
      </c>
      <c r="M146" s="259" t="n">
        <v>3</v>
      </c>
      <c r="N146" s="259" t="n">
        <v>24</v>
      </c>
      <c r="O146" s="259"/>
      <c r="P146" s="259" t="n">
        <v>105</v>
      </c>
      <c r="Q146" s="259" t="n">
        <v>17</v>
      </c>
      <c r="R146" s="259" t="n">
        <v>76</v>
      </c>
      <c r="S146" s="259"/>
      <c r="T146" s="259"/>
      <c r="U146" s="259"/>
      <c r="V146" s="259" t="n">
        <v>5</v>
      </c>
      <c r="W146" s="20"/>
      <c r="X146" s="259" t="n">
        <v>9</v>
      </c>
      <c r="Y146" s="20"/>
      <c r="Z146" s="20"/>
      <c r="AA146" s="20"/>
      <c r="AB146" s="20"/>
      <c r="AC146" s="259" t="n">
        <v>0</v>
      </c>
      <c r="AD146" s="259" t="n">
        <v>19</v>
      </c>
      <c r="AE146" s="20" t="n">
        <f aca="false">SUM(I146:AD146)</f>
        <v>467</v>
      </c>
    </row>
    <row r="147" customFormat="false" ht="16.5" hidden="false" customHeight="false" outlineLevel="0" collapsed="false">
      <c r="A147" s="259" t="n">
        <v>22</v>
      </c>
      <c r="B147" s="20" t="n">
        <v>25</v>
      </c>
      <c r="C147" s="20" t="n">
        <v>440</v>
      </c>
      <c r="D147" s="20" t="s">
        <v>813</v>
      </c>
      <c r="E147" s="20"/>
      <c r="F147" s="323" t="n">
        <v>1926</v>
      </c>
      <c r="G147" s="20" t="s">
        <v>33</v>
      </c>
      <c r="H147" s="259" t="n">
        <v>694</v>
      </c>
      <c r="I147" s="259" t="n">
        <v>156</v>
      </c>
      <c r="J147" s="259" t="n">
        <v>84</v>
      </c>
      <c r="K147" s="259" t="n">
        <v>20</v>
      </c>
      <c r="L147" s="259" t="n">
        <v>6</v>
      </c>
      <c r="M147" s="259" t="n">
        <v>9</v>
      </c>
      <c r="N147" s="259" t="n">
        <v>17</v>
      </c>
      <c r="O147" s="259"/>
      <c r="P147" s="259" t="n">
        <v>69</v>
      </c>
      <c r="Q147" s="259" t="n">
        <v>4</v>
      </c>
      <c r="R147" s="259" t="n">
        <v>79</v>
      </c>
      <c r="S147" s="259"/>
      <c r="T147" s="259"/>
      <c r="U147" s="259"/>
      <c r="V147" s="259" t="n">
        <v>2</v>
      </c>
      <c r="W147" s="20"/>
      <c r="X147" s="259" t="n">
        <v>2</v>
      </c>
      <c r="Y147" s="20"/>
      <c r="Z147" s="20"/>
      <c r="AA147" s="20"/>
      <c r="AB147" s="20"/>
      <c r="AC147" s="259" t="n">
        <v>0</v>
      </c>
      <c r="AD147" s="259" t="n">
        <v>30</v>
      </c>
      <c r="AE147" s="20" t="n">
        <f aca="false">SUM(I147:AD147)</f>
        <v>478</v>
      </c>
    </row>
    <row r="148" customFormat="false" ht="16.5" hidden="false" customHeight="false" outlineLevel="0" collapsed="false">
      <c r="A148" s="259" t="n">
        <v>23</v>
      </c>
      <c r="B148" s="20" t="n">
        <v>25</v>
      </c>
      <c r="C148" s="20" t="n">
        <v>440</v>
      </c>
      <c r="D148" s="20" t="s">
        <v>813</v>
      </c>
      <c r="E148" s="20"/>
      <c r="F148" s="323" t="n">
        <v>1926</v>
      </c>
      <c r="G148" s="20" t="s">
        <v>34</v>
      </c>
      <c r="H148" s="259" t="n">
        <v>693</v>
      </c>
      <c r="I148" s="259" t="n">
        <v>158</v>
      </c>
      <c r="J148" s="259" t="n">
        <v>68</v>
      </c>
      <c r="K148" s="259" t="n">
        <v>21</v>
      </c>
      <c r="L148" s="259" t="n">
        <v>4</v>
      </c>
      <c r="M148" s="259" t="n">
        <v>4</v>
      </c>
      <c r="N148" s="259" t="n">
        <v>11</v>
      </c>
      <c r="O148" s="259"/>
      <c r="P148" s="259" t="n">
        <v>45</v>
      </c>
      <c r="Q148" s="259" t="n">
        <v>5</v>
      </c>
      <c r="R148" s="259" t="n">
        <v>100</v>
      </c>
      <c r="S148" s="259"/>
      <c r="T148" s="259"/>
      <c r="U148" s="259"/>
      <c r="V148" s="259" t="n">
        <v>3</v>
      </c>
      <c r="W148" s="20"/>
      <c r="X148" s="259" t="n">
        <v>2</v>
      </c>
      <c r="Y148" s="20"/>
      <c r="Z148" s="20"/>
      <c r="AA148" s="20"/>
      <c r="AB148" s="20"/>
      <c r="AC148" s="259" t="n">
        <v>0</v>
      </c>
      <c r="AD148" s="259" t="n">
        <v>16</v>
      </c>
      <c r="AE148" s="20" t="n">
        <f aca="false">SUM(I148:AD148)</f>
        <v>437</v>
      </c>
    </row>
    <row r="149" customFormat="false" ht="16.5" hidden="false" customHeight="false" outlineLevel="0" collapsed="false">
      <c r="A149" s="259" t="n">
        <v>24</v>
      </c>
      <c r="B149" s="20" t="n">
        <v>25</v>
      </c>
      <c r="C149" s="20" t="n">
        <v>440</v>
      </c>
      <c r="D149" s="20" t="s">
        <v>813</v>
      </c>
      <c r="E149" s="20"/>
      <c r="F149" s="323" t="n">
        <v>1927</v>
      </c>
      <c r="G149" s="20" t="s">
        <v>33</v>
      </c>
      <c r="H149" s="259" t="n">
        <v>632</v>
      </c>
      <c r="I149" s="259" t="n">
        <v>78</v>
      </c>
      <c r="J149" s="259" t="n">
        <v>61</v>
      </c>
      <c r="K149" s="259" t="n">
        <v>42</v>
      </c>
      <c r="L149" s="259" t="n">
        <v>4</v>
      </c>
      <c r="M149" s="259" t="n">
        <v>5</v>
      </c>
      <c r="N149" s="259" t="n">
        <v>16</v>
      </c>
      <c r="O149" s="259"/>
      <c r="P149" s="259" t="n">
        <v>75</v>
      </c>
      <c r="Q149" s="259" t="n">
        <v>4</v>
      </c>
      <c r="R149" s="259" t="n">
        <v>107</v>
      </c>
      <c r="S149" s="259"/>
      <c r="T149" s="259"/>
      <c r="U149" s="259"/>
      <c r="V149" s="259" t="n">
        <v>2</v>
      </c>
      <c r="W149" s="20"/>
      <c r="X149" s="259" t="n">
        <v>6</v>
      </c>
      <c r="Y149" s="20"/>
      <c r="Z149" s="20"/>
      <c r="AA149" s="20"/>
      <c r="AB149" s="20"/>
      <c r="AC149" s="259" t="n">
        <v>0</v>
      </c>
      <c r="AD149" s="259" t="n">
        <v>16</v>
      </c>
      <c r="AE149" s="20" t="n">
        <f aca="false">SUM(I149:AD149)</f>
        <v>416</v>
      </c>
    </row>
    <row r="150" customFormat="false" ht="16.5" hidden="false" customHeight="false" outlineLevel="0" collapsed="false">
      <c r="A150" s="259" t="n">
        <v>25</v>
      </c>
      <c r="B150" s="20" t="n">
        <v>25</v>
      </c>
      <c r="C150" s="20" t="n">
        <v>440</v>
      </c>
      <c r="D150" s="20" t="s">
        <v>813</v>
      </c>
      <c r="E150" s="20"/>
      <c r="F150" s="323" t="n">
        <v>1927</v>
      </c>
      <c r="G150" s="20" t="s">
        <v>34</v>
      </c>
      <c r="H150" s="259" t="n">
        <v>632</v>
      </c>
      <c r="I150" s="259" t="n">
        <v>94</v>
      </c>
      <c r="J150" s="259" t="n">
        <v>48</v>
      </c>
      <c r="K150" s="259" t="n">
        <v>41</v>
      </c>
      <c r="L150" s="259" t="n">
        <v>8</v>
      </c>
      <c r="M150" s="259" t="n">
        <v>5</v>
      </c>
      <c r="N150" s="259" t="n">
        <v>16</v>
      </c>
      <c r="O150" s="259"/>
      <c r="P150" s="259" t="n">
        <v>66</v>
      </c>
      <c r="Q150" s="259" t="n">
        <v>4</v>
      </c>
      <c r="R150" s="259" t="n">
        <v>84</v>
      </c>
      <c r="S150" s="259"/>
      <c r="T150" s="259"/>
      <c r="U150" s="259"/>
      <c r="V150" s="259" t="n">
        <v>2</v>
      </c>
      <c r="W150" s="20"/>
      <c r="X150" s="259" t="n">
        <v>5</v>
      </c>
      <c r="Y150" s="20"/>
      <c r="Z150" s="20"/>
      <c r="AA150" s="20"/>
      <c r="AB150" s="20"/>
      <c r="AC150" s="259" t="n">
        <v>0</v>
      </c>
      <c r="AD150" s="259" t="n">
        <v>24</v>
      </c>
      <c r="AE150" s="20" t="n">
        <f aca="false">SUM(I150:AD150)</f>
        <v>397</v>
      </c>
    </row>
    <row r="151" customFormat="false" ht="16.5" hidden="false" customHeight="false" outlineLevel="0" collapsed="false">
      <c r="A151" s="259" t="n">
        <v>26</v>
      </c>
      <c r="B151" s="20" t="n">
        <v>25</v>
      </c>
      <c r="C151" s="20" t="n">
        <v>440</v>
      </c>
      <c r="D151" s="20" t="s">
        <v>813</v>
      </c>
      <c r="E151" s="20"/>
      <c r="F151" s="323" t="n">
        <v>1927</v>
      </c>
      <c r="G151" s="20" t="s">
        <v>35</v>
      </c>
      <c r="H151" s="259" t="n">
        <v>631</v>
      </c>
      <c r="I151" s="259" t="n">
        <v>74</v>
      </c>
      <c r="J151" s="259" t="n">
        <v>58</v>
      </c>
      <c r="K151" s="259" t="n">
        <v>42</v>
      </c>
      <c r="L151" s="259" t="n">
        <v>5</v>
      </c>
      <c r="M151" s="259" t="n">
        <v>7</v>
      </c>
      <c r="N151" s="259" t="n">
        <v>10</v>
      </c>
      <c r="O151" s="259"/>
      <c r="P151" s="259" t="n">
        <v>68</v>
      </c>
      <c r="Q151" s="259" t="n">
        <v>4</v>
      </c>
      <c r="R151" s="259" t="n">
        <v>90</v>
      </c>
      <c r="S151" s="259"/>
      <c r="T151" s="259"/>
      <c r="U151" s="259"/>
      <c r="V151" s="259" t="n">
        <v>4</v>
      </c>
      <c r="W151" s="20"/>
      <c r="X151" s="259" t="n">
        <v>5</v>
      </c>
      <c r="Y151" s="20"/>
      <c r="Z151" s="20"/>
      <c r="AA151" s="20"/>
      <c r="AB151" s="20"/>
      <c r="AC151" s="259" t="n">
        <v>0</v>
      </c>
      <c r="AD151" s="259" t="n">
        <v>19</v>
      </c>
      <c r="AE151" s="20" t="n">
        <f aca="false">SUM(I151:AD151)</f>
        <v>386</v>
      </c>
    </row>
    <row r="152" customFormat="false" ht="16.5" hidden="false" customHeight="false" outlineLevel="0" collapsed="false">
      <c r="A152" s="259" t="n">
        <v>27</v>
      </c>
      <c r="B152" s="20" t="n">
        <v>25</v>
      </c>
      <c r="C152" s="20" t="n">
        <v>440</v>
      </c>
      <c r="D152" s="20" t="s">
        <v>813</v>
      </c>
      <c r="E152" s="20"/>
      <c r="F152" s="323" t="n">
        <v>1927</v>
      </c>
      <c r="G152" s="20" t="s">
        <v>137</v>
      </c>
      <c r="H152" s="259" t="n">
        <v>631</v>
      </c>
      <c r="I152" s="259" t="n">
        <v>72</v>
      </c>
      <c r="J152" s="259" t="n">
        <v>50</v>
      </c>
      <c r="K152" s="259" t="n">
        <v>32</v>
      </c>
      <c r="L152" s="259" t="n">
        <v>3</v>
      </c>
      <c r="M152" s="259" t="n">
        <v>3</v>
      </c>
      <c r="N152" s="259" t="n">
        <v>20</v>
      </c>
      <c r="O152" s="259"/>
      <c r="P152" s="259" t="n">
        <v>78</v>
      </c>
      <c r="Q152" s="259" t="n">
        <v>7</v>
      </c>
      <c r="R152" s="259" t="n">
        <v>96</v>
      </c>
      <c r="S152" s="259"/>
      <c r="T152" s="259"/>
      <c r="U152" s="259"/>
      <c r="V152" s="259" t="n">
        <v>3</v>
      </c>
      <c r="W152" s="20"/>
      <c r="X152" s="259" t="n">
        <v>3</v>
      </c>
      <c r="Y152" s="20"/>
      <c r="Z152" s="20"/>
      <c r="AA152" s="20"/>
      <c r="AB152" s="20"/>
      <c r="AC152" s="259" t="n">
        <v>0</v>
      </c>
      <c r="AD152" s="259" t="n">
        <v>19</v>
      </c>
      <c r="AE152" s="20" t="n">
        <f aca="false">SUM(I152:AD152)</f>
        <v>386</v>
      </c>
    </row>
    <row r="153" customFormat="false" ht="16.5" hidden="false" customHeight="false" outlineLevel="0" collapsed="false">
      <c r="A153" s="259" t="n">
        <v>28</v>
      </c>
      <c r="B153" s="20" t="n">
        <v>25</v>
      </c>
      <c r="C153" s="20" t="n">
        <v>440</v>
      </c>
      <c r="D153" s="20" t="s">
        <v>813</v>
      </c>
      <c r="E153" s="20"/>
      <c r="F153" s="323" t="n">
        <v>1927</v>
      </c>
      <c r="G153" s="20" t="s">
        <v>138</v>
      </c>
      <c r="H153" s="259" t="n">
        <v>631</v>
      </c>
      <c r="I153" s="259" t="n">
        <v>96</v>
      </c>
      <c r="J153" s="259" t="n">
        <v>46</v>
      </c>
      <c r="K153" s="259" t="n">
        <v>38</v>
      </c>
      <c r="L153" s="259" t="n">
        <v>4</v>
      </c>
      <c r="M153" s="259" t="n">
        <v>8</v>
      </c>
      <c r="N153" s="259" t="n">
        <v>15</v>
      </c>
      <c r="O153" s="259"/>
      <c r="P153" s="259" t="n">
        <v>73</v>
      </c>
      <c r="Q153" s="259" t="n">
        <v>6</v>
      </c>
      <c r="R153" s="259" t="n">
        <v>87</v>
      </c>
      <c r="S153" s="259"/>
      <c r="T153" s="259"/>
      <c r="U153" s="259"/>
      <c r="V153" s="259" t="n">
        <v>3</v>
      </c>
      <c r="W153" s="20"/>
      <c r="X153" s="259" t="n">
        <v>7</v>
      </c>
      <c r="Y153" s="20"/>
      <c r="Z153" s="20"/>
      <c r="AA153" s="20"/>
      <c r="AB153" s="20"/>
      <c r="AC153" s="259" t="n">
        <v>0</v>
      </c>
      <c r="AD153" s="259" t="n">
        <v>20</v>
      </c>
      <c r="AE153" s="20" t="n">
        <f aca="false">SUM(I153:AD153)</f>
        <v>403</v>
      </c>
    </row>
    <row r="154" customFormat="false" ht="16.5" hidden="false" customHeight="false" outlineLevel="0" collapsed="false">
      <c r="A154" s="20"/>
      <c r="B154" s="20"/>
      <c r="C154" s="55" t="s">
        <v>65</v>
      </c>
      <c r="D154" s="30"/>
      <c r="E154" s="30"/>
      <c r="F154" s="30"/>
      <c r="G154" s="480"/>
      <c r="H154" s="31" t="n">
        <f aca="false">SUM(H126:H153)</f>
        <v>17084</v>
      </c>
      <c r="I154" s="488" t="n">
        <f aca="false">SUM(I126:I153)</f>
        <v>2312</v>
      </c>
      <c r="J154" s="488" t="n">
        <f aca="false">SUM(J126:J153)</f>
        <v>1466</v>
      </c>
      <c r="K154" s="488" t="n">
        <f aca="false">SUM(K126:K153)</f>
        <v>1242</v>
      </c>
      <c r="L154" s="488" t="n">
        <f aca="false">SUM(L126:L153)</f>
        <v>158</v>
      </c>
      <c r="M154" s="488" t="n">
        <f aca="false">SUM(M126:M153)</f>
        <v>144</v>
      </c>
      <c r="N154" s="488" t="n">
        <f aca="false">SUM(N126:N153)</f>
        <v>931</v>
      </c>
      <c r="O154" s="488" t="n">
        <f aca="false">SUM(O126:O153)</f>
        <v>0</v>
      </c>
      <c r="P154" s="488" t="n">
        <f aca="false">SUM(P126:P153)</f>
        <v>2218</v>
      </c>
      <c r="Q154" s="488" t="n">
        <f aca="false">SUM(Q126:Q153)</f>
        <v>281</v>
      </c>
      <c r="R154" s="488" t="n">
        <f aca="false">SUM(R126:R153)</f>
        <v>1975</v>
      </c>
      <c r="S154" s="488" t="n">
        <f aca="false">SUM(S126:S153)</f>
        <v>0</v>
      </c>
      <c r="T154" s="488" t="n">
        <f aca="false">SUM(T126:T153)</f>
        <v>0</v>
      </c>
      <c r="U154" s="488" t="n">
        <f aca="false">SUM(U126:U153)</f>
        <v>0</v>
      </c>
      <c r="V154" s="488" t="n">
        <f aca="false">SUM(V126:V153)</f>
        <v>59</v>
      </c>
      <c r="W154" s="488" t="n">
        <f aca="false">SUM(W126:W153)</f>
        <v>0</v>
      </c>
      <c r="X154" s="488" t="n">
        <f aca="false">SUM(X126:X153)</f>
        <v>124</v>
      </c>
      <c r="Y154" s="488" t="n">
        <f aca="false">SUM(Y126:Y153)</f>
        <v>0</v>
      </c>
      <c r="Z154" s="488" t="n">
        <f aca="false">SUM(Z126:Z153)</f>
        <v>0</v>
      </c>
      <c r="AA154" s="488" t="n">
        <f aca="false">SUM(AA126:AA153)</f>
        <v>0</v>
      </c>
      <c r="AB154" s="488" t="n">
        <f aca="false">SUM(AB126:AB153)</f>
        <v>0</v>
      </c>
      <c r="AC154" s="488" t="n">
        <f aca="false">SUM(AC126:AC153)</f>
        <v>0</v>
      </c>
      <c r="AD154" s="488" t="n">
        <f aca="false">SUM(AD126:AD153)</f>
        <v>489</v>
      </c>
      <c r="AE154" s="488" t="n">
        <f aca="false">SUM(AE126:AE153)</f>
        <v>11399</v>
      </c>
    </row>
    <row r="155" customFormat="false" ht="16.5" hidden="false" customHeight="false" outlineLevel="0" collapsed="false">
      <c r="F155" s="3"/>
      <c r="U155" s="1" t="n">
        <f aca="false">U154/2</f>
        <v>0</v>
      </c>
      <c r="V155" s="1" t="n">
        <f aca="false">V154/2</f>
        <v>29.5</v>
      </c>
    </row>
    <row r="156" customFormat="false" ht="16.5" hidden="false" customHeight="true" outlineLevel="0" collapsed="false">
      <c r="C156" s="29" t="s">
        <v>67</v>
      </c>
      <c r="D156" s="32" t="s">
        <v>68</v>
      </c>
      <c r="E156" s="32"/>
      <c r="F156" s="32"/>
      <c r="G156" s="32"/>
      <c r="H156" s="33" t="s">
        <v>8</v>
      </c>
      <c r="I156" s="9" t="s">
        <v>9</v>
      </c>
      <c r="J156" s="9" t="s">
        <v>10</v>
      </c>
      <c r="K156" s="9" t="s">
        <v>11</v>
      </c>
      <c r="L156" s="9" t="s">
        <v>12</v>
      </c>
      <c r="M156" s="9" t="s">
        <v>13</v>
      </c>
      <c r="N156" s="9" t="s">
        <v>14</v>
      </c>
      <c r="O156" s="9" t="s">
        <v>15</v>
      </c>
      <c r="P156" s="9" t="s">
        <v>16</v>
      </c>
      <c r="Q156" s="9" t="s">
        <v>17</v>
      </c>
      <c r="R156" s="9" t="s">
        <v>18</v>
      </c>
      <c r="S156" s="9" t="s">
        <v>19</v>
      </c>
      <c r="T156" s="9" t="s">
        <v>20</v>
      </c>
      <c r="U156" s="473" t="s">
        <v>24</v>
      </c>
      <c r="V156" s="9" t="s">
        <v>25</v>
      </c>
      <c r="W156" s="9" t="s">
        <v>26</v>
      </c>
      <c r="X156" s="9" t="s">
        <v>27</v>
      </c>
      <c r="Y156" s="9" t="s">
        <v>28</v>
      </c>
      <c r="Z156" s="9" t="s">
        <v>29</v>
      </c>
      <c r="AA156" s="9" t="s">
        <v>30</v>
      </c>
      <c r="AB156" s="9" t="s">
        <v>31</v>
      </c>
    </row>
    <row r="157" customFormat="false" ht="16.5" hidden="false" customHeight="false" outlineLevel="0" collapsed="false">
      <c r="D157" s="32"/>
      <c r="E157" s="32"/>
      <c r="F157" s="32"/>
      <c r="G157" s="32"/>
      <c r="H157" s="20" t="n">
        <f aca="false">H154</f>
        <v>17084</v>
      </c>
      <c r="I157" s="489" t="n">
        <f aca="false">I154</f>
        <v>2312</v>
      </c>
      <c r="J157" s="489" t="n">
        <f aca="false">J154+30</f>
        <v>1496</v>
      </c>
      <c r="K157" s="489" t="n">
        <f aca="false">K154</f>
        <v>1242</v>
      </c>
      <c r="L157" s="489" t="n">
        <f aca="false">L154+29</f>
        <v>187</v>
      </c>
      <c r="M157" s="489" t="n">
        <f aca="false">M154</f>
        <v>144</v>
      </c>
      <c r="N157" s="20" t="n">
        <f aca="false">N154</f>
        <v>931</v>
      </c>
      <c r="O157" s="20" t="n">
        <f aca="false">O154</f>
        <v>0</v>
      </c>
      <c r="P157" s="20" t="n">
        <f aca="false">P154</f>
        <v>2218</v>
      </c>
      <c r="Q157" s="20" t="n">
        <f aca="false">Q154</f>
        <v>281</v>
      </c>
      <c r="R157" s="20" t="n">
        <f aca="false">R154</f>
        <v>1975</v>
      </c>
      <c r="S157" s="20" t="n">
        <f aca="false">S154</f>
        <v>0</v>
      </c>
      <c r="T157" s="20" t="n">
        <f aca="false">T154</f>
        <v>0</v>
      </c>
      <c r="U157" s="490" t="n">
        <f aca="false">X154</f>
        <v>124</v>
      </c>
      <c r="Z157" s="20" t="n">
        <f aca="false">AC154</f>
        <v>0</v>
      </c>
      <c r="AA157" s="489" t="n">
        <f aca="false">AD154</f>
        <v>489</v>
      </c>
      <c r="AB157" s="489" t="n">
        <f aca="false">SUM(I157:AA157)</f>
        <v>11399</v>
      </c>
    </row>
    <row r="158" customFormat="false" ht="16.5" hidden="false" customHeight="false" outlineLevel="0" collapsed="false">
      <c r="F158" s="3"/>
    </row>
    <row r="159" customFormat="false" ht="30.75" hidden="false" customHeight="true" outlineLevel="0" collapsed="false">
      <c r="C159" s="29" t="s">
        <v>69</v>
      </c>
      <c r="D159" s="32" t="s">
        <v>814</v>
      </c>
      <c r="E159" s="32"/>
      <c r="F159" s="32"/>
      <c r="G159" s="32"/>
      <c r="H159" s="33" t="s">
        <v>8</v>
      </c>
      <c r="I159" s="72" t="s">
        <v>9</v>
      </c>
      <c r="J159" s="158" t="s">
        <v>72</v>
      </c>
      <c r="K159" s="158"/>
      <c r="L159" s="73" t="s">
        <v>11</v>
      </c>
      <c r="M159" s="9" t="s">
        <v>13</v>
      </c>
      <c r="N159" s="9" t="s">
        <v>14</v>
      </c>
      <c r="O159" s="9" t="s">
        <v>15</v>
      </c>
      <c r="P159" s="9" t="s">
        <v>16</v>
      </c>
      <c r="Q159" s="9" t="s">
        <v>17</v>
      </c>
      <c r="R159" s="9" t="s">
        <v>18</v>
      </c>
      <c r="S159" s="9" t="s">
        <v>19</v>
      </c>
      <c r="T159" s="9" t="s">
        <v>20</v>
      </c>
      <c r="U159" s="473" t="s">
        <v>24</v>
      </c>
      <c r="V159" s="9" t="s">
        <v>25</v>
      </c>
      <c r="W159" s="9" t="s">
        <v>26</v>
      </c>
      <c r="X159" s="9" t="s">
        <v>27</v>
      </c>
      <c r="Y159" s="9" t="s">
        <v>28</v>
      </c>
      <c r="Z159" s="9" t="s">
        <v>29</v>
      </c>
      <c r="AA159" s="9" t="s">
        <v>30</v>
      </c>
      <c r="AB159" s="9" t="s">
        <v>31</v>
      </c>
    </row>
    <row r="160" customFormat="false" ht="16.5" hidden="false" customHeight="false" outlineLevel="0" collapsed="false">
      <c r="D160" s="32"/>
      <c r="E160" s="32"/>
      <c r="F160" s="32"/>
      <c r="G160" s="32"/>
      <c r="H160" s="20" t="n">
        <f aca="false">H154</f>
        <v>17084</v>
      </c>
      <c r="I160" s="494" t="n">
        <f aca="false">I157</f>
        <v>2312</v>
      </c>
      <c r="J160" s="495" t="n">
        <f aca="false">J157+L157</f>
        <v>1683</v>
      </c>
      <c r="K160" s="495"/>
      <c r="L160" s="496" t="n">
        <f aca="false">K157</f>
        <v>1242</v>
      </c>
      <c r="M160" s="489" t="n">
        <f aca="false">M157</f>
        <v>144</v>
      </c>
      <c r="N160" s="489" t="n">
        <f aca="false">N157</f>
        <v>931</v>
      </c>
      <c r="O160" s="489" t="s">
        <v>148</v>
      </c>
      <c r="P160" s="489" t="n">
        <f aca="false">P157</f>
        <v>2218</v>
      </c>
      <c r="Q160" s="489" t="n">
        <f aca="false">Q157</f>
        <v>281</v>
      </c>
      <c r="R160" s="489" t="n">
        <f aca="false">R157</f>
        <v>1975</v>
      </c>
      <c r="S160" s="489" t="s">
        <v>148</v>
      </c>
      <c r="T160" s="489" t="s">
        <v>148</v>
      </c>
      <c r="U160" s="489" t="n">
        <f aca="false">U157</f>
        <v>124</v>
      </c>
      <c r="V160" s="489" t="s">
        <v>148</v>
      </c>
      <c r="W160" s="489" t="s">
        <v>148</v>
      </c>
      <c r="X160" s="489" t="s">
        <v>148</v>
      </c>
      <c r="Y160" s="489" t="s">
        <v>148</v>
      </c>
      <c r="Z160" s="489" t="n">
        <f aca="false">Z157</f>
        <v>0</v>
      </c>
      <c r="AA160" s="489" t="n">
        <f aca="false">AA157</f>
        <v>489</v>
      </c>
      <c r="AB160" s="489" t="n">
        <f aca="false">SUM(I160:AA160)</f>
        <v>11399</v>
      </c>
    </row>
    <row r="162" customFormat="false" ht="16.5" hidden="false" customHeight="false" outlineLevel="0" collapsed="false">
      <c r="A162" s="368" t="s">
        <v>815</v>
      </c>
      <c r="B162" s="368"/>
      <c r="C162" s="368"/>
      <c r="D162" s="368"/>
      <c r="E162" s="368"/>
      <c r="F162" s="368"/>
      <c r="G162" s="497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68"/>
      <c r="Z162" s="368"/>
      <c r="AA162" s="368"/>
      <c r="AB162" s="368"/>
      <c r="AC162" s="368"/>
      <c r="AD162" s="368"/>
      <c r="AE162" s="368"/>
    </row>
  </sheetData>
  <mergeCells count="19">
    <mergeCell ref="D56:E56"/>
    <mergeCell ref="D58:G59"/>
    <mergeCell ref="D61:G62"/>
    <mergeCell ref="I61:J61"/>
    <mergeCell ref="K61:L61"/>
    <mergeCell ref="I62:J62"/>
    <mergeCell ref="K62:L62"/>
    <mergeCell ref="D115:E115"/>
    <mergeCell ref="D117:G118"/>
    <mergeCell ref="D120:G121"/>
    <mergeCell ref="I120:J120"/>
    <mergeCell ref="K120:L120"/>
    <mergeCell ref="I121:J121"/>
    <mergeCell ref="K121:L121"/>
    <mergeCell ref="D154:E154"/>
    <mergeCell ref="D156:G157"/>
    <mergeCell ref="D159:G160"/>
    <mergeCell ref="J159:K159"/>
    <mergeCell ref="J160:K16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BM112" activePane="bottomRight" state="frozen"/>
      <selection pane="topLeft" activeCell="A1" activeCellId="0" sqref="A1"/>
      <selection pane="topRight" activeCell="BM1" activeCellId="0" sqref="BM1"/>
      <selection pane="bottomLeft" activeCell="A112" activeCellId="0" sqref="A112"/>
      <selection pane="bottomRight" activeCell="BR120" activeCellId="0" sqref="BR120"/>
    </sheetView>
  </sheetViews>
  <sheetFormatPr defaultColWidth="11.43359375" defaultRowHeight="16.5" zeroHeight="false" outlineLevelRow="0" outlineLevelCol="0"/>
  <cols>
    <col collapsed="false" customWidth="true" hidden="false" outlineLevel="0" max="1" min="1" style="1" width="3.99"/>
    <col collapsed="false" customWidth="true" hidden="false" outlineLevel="0" max="2" min="2" style="1" width="6.28"/>
    <col collapsed="false" customWidth="true" hidden="false" outlineLevel="0" max="3" min="3" style="1" width="5.57"/>
    <col collapsed="false" customWidth="true" hidden="false" outlineLevel="0" max="4" min="4" style="1" width="43"/>
    <col collapsed="false" customWidth="true" hidden="false" outlineLevel="0" max="7" min="5" style="1" width="7.42"/>
    <col collapsed="false" customWidth="true" hidden="false" outlineLevel="0" max="8" min="8" style="1" width="6.42"/>
    <col collapsed="false" customWidth="true" hidden="false" outlineLevel="0" max="9" min="9" style="1" width="7.42"/>
    <col collapsed="false" customWidth="true" hidden="false" outlineLevel="0" max="13" min="10" style="1" width="6.42"/>
    <col collapsed="false" customWidth="true" hidden="false" outlineLevel="0" max="14" min="14" style="1" width="8.71"/>
    <col collapsed="false" customWidth="true" hidden="false" outlineLevel="0" max="15" min="15" style="1" width="5.43"/>
    <col collapsed="false" customWidth="true" hidden="false" outlineLevel="0" max="17" min="16" style="1" width="6.42"/>
    <col collapsed="false" customWidth="true" hidden="false" outlineLevel="0" max="18" min="18" style="1" width="5.86"/>
    <col collapsed="false" customWidth="true" hidden="false" outlineLevel="0" max="19" min="19" style="1" width="4.57"/>
    <col collapsed="false" customWidth="true" hidden="false" outlineLevel="0" max="21" min="20" style="1" width="6.42"/>
    <col collapsed="false" customWidth="true" hidden="false" outlineLevel="0" max="24" min="22" style="1" width="6.01"/>
    <col collapsed="false" customWidth="true" hidden="false" outlineLevel="0" max="25" min="25" style="1" width="4.86"/>
    <col collapsed="false" customWidth="true" hidden="false" outlineLevel="0" max="26" min="26" style="1" width="7.15"/>
    <col collapsed="false" customWidth="true" hidden="false" outlineLevel="0" max="27" min="27" style="1" width="8.86"/>
    <col collapsed="false" customWidth="true" hidden="false" outlineLevel="0" max="28" min="28" style="1" width="2"/>
    <col collapsed="false" customWidth="true" hidden="false" outlineLevel="0" max="31" min="29" style="1" width="7.42"/>
    <col collapsed="false" customWidth="true" hidden="false" outlineLevel="0" max="32" min="32" style="1" width="6.42"/>
    <col collapsed="false" customWidth="true" hidden="false" outlineLevel="0" max="33" min="33" style="1" width="7.42"/>
    <col collapsed="false" customWidth="true" hidden="false" outlineLevel="0" max="37" min="34" style="1" width="6.42"/>
    <col collapsed="false" customWidth="true" hidden="false" outlineLevel="0" max="38" min="38" style="1" width="8.71"/>
    <col collapsed="false" customWidth="true" hidden="false" outlineLevel="0" max="39" min="39" style="1" width="5.43"/>
    <col collapsed="false" customWidth="true" hidden="false" outlineLevel="0" max="42" min="40" style="1" width="6.42"/>
    <col collapsed="false" customWidth="true" hidden="false" outlineLevel="0" max="45" min="43" style="1" width="6.01"/>
    <col collapsed="false" customWidth="true" hidden="false" outlineLevel="0" max="46" min="46" style="1" width="4.86"/>
    <col collapsed="false" customWidth="true" hidden="false" outlineLevel="0" max="47" min="47" style="1" width="7.15"/>
    <col collapsed="false" customWidth="true" hidden="false" outlineLevel="0" max="48" min="48" style="1" width="11.71"/>
    <col collapsed="false" customWidth="true" hidden="false" outlineLevel="0" max="49" min="49" style="1" width="2"/>
    <col collapsed="false" customWidth="true" hidden="false" outlineLevel="0" max="50" min="50" style="1" width="5.43"/>
    <col collapsed="false" customWidth="true" hidden="false" outlineLevel="0" max="51" min="51" style="1" width="7.42"/>
    <col collapsed="false" customWidth="true" hidden="false" outlineLevel="0" max="52" min="52" style="1" width="6.42"/>
    <col collapsed="false" customWidth="true" hidden="false" outlineLevel="0" max="53" min="53" style="1" width="9.29"/>
    <col collapsed="false" customWidth="true" hidden="false" outlineLevel="0" max="54" min="54" style="1" width="6.42"/>
    <col collapsed="false" customWidth="true" hidden="false" outlineLevel="0" max="55" min="55" style="1" width="5.86"/>
    <col collapsed="false" customWidth="true" hidden="false" outlineLevel="0" max="56" min="56" style="1" width="13.7"/>
    <col collapsed="false" customWidth="true" hidden="false" outlineLevel="0" max="57" min="57" style="1" width="7.42"/>
    <col collapsed="false" customWidth="true" hidden="false" outlineLevel="0" max="61" min="58" style="1" width="6.42"/>
    <col collapsed="false" customWidth="true" hidden="false" outlineLevel="0" max="62" min="62" style="1" width="8.71"/>
    <col collapsed="false" customWidth="true" hidden="false" outlineLevel="0" max="63" min="63" style="1" width="5.43"/>
    <col collapsed="false" customWidth="true" hidden="false" outlineLevel="0" max="66" min="64" style="1" width="6.42"/>
    <col collapsed="false" customWidth="true" hidden="false" outlineLevel="0" max="67" min="67" style="1" width="5.43"/>
    <col collapsed="false" customWidth="true" hidden="false" outlineLevel="0" max="69" min="68" style="1" width="6.01"/>
    <col collapsed="false" customWidth="false" hidden="false" outlineLevel="0" max="70" min="70" style="1" width="11.42"/>
    <col collapsed="false" customWidth="true" hidden="false" outlineLevel="0" max="71" min="71" style="1" width="4.86"/>
    <col collapsed="false" customWidth="true" hidden="false" outlineLevel="0" max="72" min="72" style="1" width="7.15"/>
    <col collapsed="false" customWidth="true" hidden="false" outlineLevel="0" max="73" min="73" style="1" width="8.86"/>
    <col collapsed="false" customWidth="true" hidden="false" outlineLevel="0" max="74" min="74" style="3" width="6.01"/>
    <col collapsed="false" customWidth="false" hidden="false" outlineLevel="0" max="1024" min="75" style="1" width="11.42"/>
  </cols>
  <sheetData>
    <row r="1" customFormat="false" ht="16.5" hidden="false" customHeight="false" outlineLevel="0" collapsed="false">
      <c r="A1" s="20"/>
      <c r="B1" s="20"/>
      <c r="C1" s="20"/>
      <c r="D1" s="20"/>
      <c r="E1" s="18" t="s">
        <v>66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C1" s="18" t="s">
        <v>68</v>
      </c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X1" s="18" t="s">
        <v>814</v>
      </c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</row>
    <row r="2" s="85" customFormat="true" ht="33" hidden="false" customHeight="false" outlineLevel="0" collapsed="false">
      <c r="A2" s="498" t="s">
        <v>1</v>
      </c>
      <c r="B2" s="498" t="s">
        <v>2</v>
      </c>
      <c r="C2" s="32" t="s">
        <v>816</v>
      </c>
      <c r="D2" s="498" t="s">
        <v>4</v>
      </c>
      <c r="E2" s="498" t="s">
        <v>9</v>
      </c>
      <c r="F2" s="498" t="s">
        <v>10</v>
      </c>
      <c r="G2" s="498" t="s">
        <v>11</v>
      </c>
      <c r="H2" s="498" t="s">
        <v>12</v>
      </c>
      <c r="I2" s="498" t="s">
        <v>13</v>
      </c>
      <c r="J2" s="498" t="s">
        <v>14</v>
      </c>
      <c r="K2" s="498" t="s">
        <v>15</v>
      </c>
      <c r="L2" s="498" t="s">
        <v>16</v>
      </c>
      <c r="M2" s="498" t="s">
        <v>17</v>
      </c>
      <c r="N2" s="498" t="s">
        <v>18</v>
      </c>
      <c r="O2" s="498" t="s">
        <v>19</v>
      </c>
      <c r="P2" s="498" t="s">
        <v>20</v>
      </c>
      <c r="Q2" s="32" t="s">
        <v>817</v>
      </c>
      <c r="R2" s="32" t="s">
        <v>818</v>
      </c>
      <c r="S2" s="32" t="s">
        <v>819</v>
      </c>
      <c r="T2" s="498" t="s">
        <v>24</v>
      </c>
      <c r="U2" s="498" t="s">
        <v>25</v>
      </c>
      <c r="V2" s="498" t="s">
        <v>26</v>
      </c>
      <c r="W2" s="498" t="s">
        <v>27</v>
      </c>
      <c r="X2" s="498" t="s">
        <v>28</v>
      </c>
      <c r="Y2" s="498" t="s">
        <v>29</v>
      </c>
      <c r="Z2" s="498" t="s">
        <v>30</v>
      </c>
      <c r="AA2" s="32" t="s">
        <v>820</v>
      </c>
      <c r="AC2" s="498" t="s">
        <v>9</v>
      </c>
      <c r="AD2" s="498" t="s">
        <v>10</v>
      </c>
      <c r="AE2" s="498" t="s">
        <v>11</v>
      </c>
      <c r="AF2" s="498" t="s">
        <v>12</v>
      </c>
      <c r="AG2" s="498" t="s">
        <v>13</v>
      </c>
      <c r="AH2" s="498" t="s">
        <v>14</v>
      </c>
      <c r="AI2" s="498" t="s">
        <v>15</v>
      </c>
      <c r="AJ2" s="498" t="s">
        <v>16</v>
      </c>
      <c r="AK2" s="498" t="s">
        <v>17</v>
      </c>
      <c r="AL2" s="498" t="s">
        <v>18</v>
      </c>
      <c r="AM2" s="498" t="s">
        <v>19</v>
      </c>
      <c r="AN2" s="498" t="s">
        <v>20</v>
      </c>
      <c r="AO2" s="498" t="s">
        <v>24</v>
      </c>
      <c r="AP2" s="498" t="s">
        <v>25</v>
      </c>
      <c r="AQ2" s="498" t="s">
        <v>26</v>
      </c>
      <c r="AR2" s="498" t="s">
        <v>27</v>
      </c>
      <c r="AS2" s="498" t="s">
        <v>28</v>
      </c>
      <c r="AT2" s="498" t="s">
        <v>29</v>
      </c>
      <c r="AU2" s="498" t="s">
        <v>30</v>
      </c>
      <c r="AV2" s="498" t="s">
        <v>31</v>
      </c>
      <c r="AX2" s="498" t="s">
        <v>9</v>
      </c>
      <c r="AY2" s="498" t="s">
        <v>821</v>
      </c>
      <c r="AZ2" s="498" t="s">
        <v>10</v>
      </c>
      <c r="BA2" s="498" t="s">
        <v>22</v>
      </c>
      <c r="BB2" s="498" t="s">
        <v>11</v>
      </c>
      <c r="BC2" s="498" t="s">
        <v>12</v>
      </c>
      <c r="BD2" s="32" t="s">
        <v>822</v>
      </c>
      <c r="BE2" s="498" t="s">
        <v>13</v>
      </c>
      <c r="BF2" s="498" t="s">
        <v>14</v>
      </c>
      <c r="BG2" s="498" t="s">
        <v>15</v>
      </c>
      <c r="BH2" s="498" t="s">
        <v>16</v>
      </c>
      <c r="BI2" s="498" t="s">
        <v>17</v>
      </c>
      <c r="BJ2" s="498" t="s">
        <v>18</v>
      </c>
      <c r="BK2" s="498" t="s">
        <v>19</v>
      </c>
      <c r="BL2" s="498" t="s">
        <v>20</v>
      </c>
      <c r="BM2" s="498" t="s">
        <v>24</v>
      </c>
      <c r="BN2" s="498" t="s">
        <v>25</v>
      </c>
      <c r="BO2" s="498" t="s">
        <v>823</v>
      </c>
      <c r="BP2" s="498" t="s">
        <v>27</v>
      </c>
      <c r="BQ2" s="498" t="s">
        <v>28</v>
      </c>
      <c r="BR2" s="32" t="s">
        <v>630</v>
      </c>
      <c r="BS2" s="498" t="s">
        <v>29</v>
      </c>
      <c r="BT2" s="498" t="s">
        <v>30</v>
      </c>
      <c r="BU2" s="498" t="s">
        <v>405</v>
      </c>
    </row>
    <row r="3" customFormat="false" ht="16.5" hidden="false" customHeight="false" outlineLevel="0" collapsed="false">
      <c r="A3" s="20" t="n">
        <v>1</v>
      </c>
      <c r="B3" s="20" t="n">
        <v>1</v>
      </c>
      <c r="C3" s="20" t="n">
        <v>2</v>
      </c>
      <c r="D3" s="20" t="s">
        <v>32</v>
      </c>
      <c r="E3" s="489" t="n">
        <f aca="false">D01!I64</f>
        <v>13174</v>
      </c>
      <c r="F3" s="489" t="n">
        <f aca="false">D01!J64</f>
        <v>7479</v>
      </c>
      <c r="G3" s="489" t="n">
        <f aca="false">D01!K64</f>
        <v>454</v>
      </c>
      <c r="H3" s="489" t="n">
        <f aca="false">D01!L64</f>
        <v>302</v>
      </c>
      <c r="I3" s="489" t="n">
        <f aca="false">D01!M64</f>
        <v>298</v>
      </c>
      <c r="J3" s="489" t="n">
        <f aca="false">D01!N64</f>
        <v>112</v>
      </c>
      <c r="K3" s="489" t="n">
        <f aca="false">D01!O64</f>
        <v>0</v>
      </c>
      <c r="L3" s="489" t="n">
        <f aca="false">D01!P64</f>
        <v>82</v>
      </c>
      <c r="M3" s="489" t="n">
        <f aca="false">D01!Q64</f>
        <v>43</v>
      </c>
      <c r="N3" s="489" t="n">
        <f aca="false">D01!R64</f>
        <v>732</v>
      </c>
      <c r="O3" s="489" t="n">
        <f aca="false">D01!S64</f>
        <v>0</v>
      </c>
      <c r="P3" s="489" t="n">
        <f aca="false">D01!T64</f>
        <v>0</v>
      </c>
      <c r="Q3" s="489" t="n">
        <f aca="false">D01!U64</f>
        <v>477</v>
      </c>
      <c r="R3" s="489" t="n">
        <f aca="false">D01!V64</f>
        <v>110</v>
      </c>
      <c r="S3" s="489" t="n">
        <f aca="false">D01!W64</f>
        <v>0</v>
      </c>
      <c r="T3" s="489" t="n">
        <f aca="false">D01!X64</f>
        <v>0</v>
      </c>
      <c r="U3" s="489" t="n">
        <f aca="false">D01!Y64</f>
        <v>0</v>
      </c>
      <c r="V3" s="489" t="n">
        <f aca="false">D01!Z64</f>
        <v>0</v>
      </c>
      <c r="W3" s="489" t="n">
        <f aca="false">D01!AA64</f>
        <v>0</v>
      </c>
      <c r="X3" s="489" t="n">
        <f aca="false">D01!AB64</f>
        <v>0</v>
      </c>
      <c r="Y3" s="489" t="n">
        <f aca="false">D01!AC64</f>
        <v>4</v>
      </c>
      <c r="Z3" s="489" t="n">
        <f aca="false">D01!AD64</f>
        <v>452</v>
      </c>
      <c r="AA3" s="489" t="n">
        <f aca="false">D01!AE64</f>
        <v>23719</v>
      </c>
      <c r="AB3" s="490"/>
      <c r="AC3" s="489" t="n">
        <f aca="false">D01!I67</f>
        <v>13413</v>
      </c>
      <c r="AD3" s="489" t="n">
        <f aca="false">D01!J67</f>
        <v>7534</v>
      </c>
      <c r="AE3" s="489" t="n">
        <f aca="false">D01!K67</f>
        <v>692</v>
      </c>
      <c r="AF3" s="489" t="n">
        <f aca="false">D01!L67</f>
        <v>357</v>
      </c>
      <c r="AG3" s="489" t="n">
        <f aca="false">D01!M67</f>
        <v>298</v>
      </c>
      <c r="AH3" s="489" t="n">
        <f aca="false">D01!N67</f>
        <v>112</v>
      </c>
      <c r="AI3" s="489" t="n">
        <f aca="false">D01!O67</f>
        <v>0</v>
      </c>
      <c r="AJ3" s="489" t="n">
        <f aca="false">D01!P67</f>
        <v>82</v>
      </c>
      <c r="AK3" s="489" t="n">
        <f aca="false">D01!Q67</f>
        <v>43</v>
      </c>
      <c r="AL3" s="489" t="n">
        <f aca="false">D01!R67</f>
        <v>732</v>
      </c>
      <c r="AM3" s="489" t="n">
        <f aca="false">D01!S67</f>
        <v>0</v>
      </c>
      <c r="AN3" s="489" t="n">
        <f aca="false">D01!T67</f>
        <v>0</v>
      </c>
      <c r="AO3" s="489" t="n">
        <f aca="false">D01!U67</f>
        <v>0</v>
      </c>
      <c r="AP3" s="489" t="n">
        <f aca="false">D01!V67</f>
        <v>0</v>
      </c>
      <c r="AQ3" s="489" t="n">
        <f aca="false">D01!W67</f>
        <v>0</v>
      </c>
      <c r="AR3" s="489" t="n">
        <f aca="false">D01!X67</f>
        <v>0</v>
      </c>
      <c r="AS3" s="489" t="n">
        <f aca="false">D01!Y67</f>
        <v>0</v>
      </c>
      <c r="AT3" s="489" t="n">
        <f aca="false">D01!Z67</f>
        <v>4</v>
      </c>
      <c r="AU3" s="489" t="n">
        <f aca="false">D01!AA67</f>
        <v>452</v>
      </c>
      <c r="AV3" s="489" t="n">
        <f aca="false">D01!AB67</f>
        <v>23719</v>
      </c>
      <c r="AW3" s="490"/>
      <c r="AX3" s="489"/>
      <c r="AY3" s="489" t="n">
        <f aca="false">AC3+AE3</f>
        <v>14105</v>
      </c>
      <c r="AZ3" s="489"/>
      <c r="BA3" s="489" t="n">
        <f aca="false">AD3+AF3</f>
        <v>7891</v>
      </c>
      <c r="BB3" s="489"/>
      <c r="BC3" s="489"/>
      <c r="BD3" s="489"/>
      <c r="BE3" s="489" t="n">
        <f aca="false">D01!M70</f>
        <v>298</v>
      </c>
      <c r="BF3" s="489" t="n">
        <f aca="false">D01!N70</f>
        <v>112</v>
      </c>
      <c r="BG3" s="489" t="n">
        <f aca="false">D01!O70</f>
        <v>0</v>
      </c>
      <c r="BH3" s="489" t="n">
        <f aca="false">D01!P70</f>
        <v>82</v>
      </c>
      <c r="BI3" s="489" t="n">
        <f aca="false">D01!Q70</f>
        <v>43</v>
      </c>
      <c r="BJ3" s="489" t="n">
        <f aca="false">D01!R70</f>
        <v>732</v>
      </c>
      <c r="BK3" s="489" t="n">
        <f aca="false">D01!S70</f>
        <v>0</v>
      </c>
      <c r="BL3" s="489" t="n">
        <f aca="false">D01!T70</f>
        <v>0</v>
      </c>
      <c r="BM3" s="489" t="n">
        <f aca="false">D01!U70</f>
        <v>0</v>
      </c>
      <c r="BN3" s="489" t="n">
        <f aca="false">D01!V70</f>
        <v>0</v>
      </c>
      <c r="BO3" s="489" t="n">
        <f aca="false">D01!W70</f>
        <v>0</v>
      </c>
      <c r="BP3" s="489" t="n">
        <f aca="false">D01!X70</f>
        <v>0</v>
      </c>
      <c r="BQ3" s="489" t="n">
        <f aca="false">D01!Y70</f>
        <v>0</v>
      </c>
      <c r="BR3" s="489"/>
      <c r="BS3" s="489" t="n">
        <f aca="false">D01!Z70</f>
        <v>4</v>
      </c>
      <c r="BT3" s="489" t="n">
        <f aca="false">D01!AA70</f>
        <v>452</v>
      </c>
      <c r="BU3" s="489" t="n">
        <f aca="false">SUM(AX3:BT3)</f>
        <v>23719</v>
      </c>
    </row>
    <row r="4" customFormat="false" ht="16.5" hidden="false" customHeight="false" outlineLevel="0" collapsed="false">
      <c r="A4" s="20" t="n">
        <v>2</v>
      </c>
      <c r="B4" s="20" t="n">
        <v>1</v>
      </c>
      <c r="C4" s="20" t="n">
        <v>24</v>
      </c>
      <c r="D4" s="20" t="s">
        <v>73</v>
      </c>
      <c r="E4" s="489" t="n">
        <f aca="false">D01!I91</f>
        <v>749</v>
      </c>
      <c r="F4" s="489" t="n">
        <f aca="false">D01!J91</f>
        <v>3259</v>
      </c>
      <c r="G4" s="489" t="n">
        <f aca="false">D01!K91</f>
        <v>60</v>
      </c>
      <c r="H4" s="489" t="n">
        <f aca="false">D01!L91</f>
        <v>183</v>
      </c>
      <c r="I4" s="489" t="n">
        <f aca="false">D01!M91</f>
        <v>40</v>
      </c>
      <c r="J4" s="489" t="n">
        <f aca="false">D01!N91</f>
        <v>2027</v>
      </c>
      <c r="K4" s="489" t="n">
        <f aca="false">D01!O91</f>
        <v>0</v>
      </c>
      <c r="L4" s="489" t="n">
        <f aca="false">D01!P91</f>
        <v>23</v>
      </c>
      <c r="M4" s="489" t="n">
        <f aca="false">D01!Q91</f>
        <v>36</v>
      </c>
      <c r="N4" s="489" t="n">
        <f aca="false">D01!R91</f>
        <v>80</v>
      </c>
      <c r="O4" s="489" t="n">
        <f aca="false">D01!S91</f>
        <v>0</v>
      </c>
      <c r="P4" s="489" t="n">
        <f aca="false">D01!T91</f>
        <v>38</v>
      </c>
      <c r="Q4" s="489" t="n">
        <f aca="false">D01!U91</f>
        <v>24</v>
      </c>
      <c r="R4" s="489" t="n">
        <f aca="false">D01!V91</f>
        <v>200</v>
      </c>
      <c r="S4" s="489" t="n">
        <f aca="false">D01!W91</f>
        <v>0</v>
      </c>
      <c r="T4" s="489" t="n">
        <f aca="false">D01!X91</f>
        <v>0</v>
      </c>
      <c r="U4" s="489" t="n">
        <f aca="false">D01!Y91</f>
        <v>0</v>
      </c>
      <c r="V4" s="489" t="n">
        <f aca="false">D01!Z91</f>
        <v>0</v>
      </c>
      <c r="W4" s="489" t="n">
        <f aca="false">D01!AA91</f>
        <v>0</v>
      </c>
      <c r="X4" s="489" t="n">
        <f aca="false">D01!AB91</f>
        <v>0</v>
      </c>
      <c r="Y4" s="489" t="n">
        <f aca="false">D01!AC91</f>
        <v>0</v>
      </c>
      <c r="Z4" s="489" t="n">
        <f aca="false">D01!AD91</f>
        <v>255</v>
      </c>
      <c r="AA4" s="489" t="n">
        <f aca="false">D01!AE91</f>
        <v>6974</v>
      </c>
      <c r="AB4" s="490"/>
      <c r="AC4" s="489" t="n">
        <f aca="false">D01!I94</f>
        <v>761</v>
      </c>
      <c r="AD4" s="489" t="n">
        <f aca="false">D01!J94</f>
        <v>3359</v>
      </c>
      <c r="AE4" s="489" t="n">
        <f aca="false">D01!K94</f>
        <v>72</v>
      </c>
      <c r="AF4" s="489" t="n">
        <f aca="false">D01!L94</f>
        <v>283</v>
      </c>
      <c r="AG4" s="489" t="n">
        <f aca="false">D01!M94</f>
        <v>40</v>
      </c>
      <c r="AH4" s="489" t="n">
        <f aca="false">D01!N94</f>
        <v>2027</v>
      </c>
      <c r="AI4" s="489" t="n">
        <f aca="false">D01!O94</f>
        <v>0</v>
      </c>
      <c r="AJ4" s="489" t="n">
        <f aca="false">D01!P94</f>
        <v>23</v>
      </c>
      <c r="AK4" s="489" t="n">
        <f aca="false">D01!Q94</f>
        <v>36</v>
      </c>
      <c r="AL4" s="489" t="n">
        <f aca="false">D01!R94</f>
        <v>80</v>
      </c>
      <c r="AM4" s="489" t="n">
        <f aca="false">D01!S94</f>
        <v>0</v>
      </c>
      <c r="AN4" s="489" t="n">
        <f aca="false">D01!T94</f>
        <v>38</v>
      </c>
      <c r="AO4" s="489" t="n">
        <f aca="false">D01!U94</f>
        <v>0</v>
      </c>
      <c r="AP4" s="489" t="n">
        <f aca="false">D01!V94</f>
        <v>0</v>
      </c>
      <c r="AQ4" s="489" t="n">
        <f aca="false">D01!W94</f>
        <v>0</v>
      </c>
      <c r="AR4" s="489" t="n">
        <f aca="false">D01!X94</f>
        <v>0</v>
      </c>
      <c r="AS4" s="489" t="n">
        <f aca="false">D01!Y94</f>
        <v>0</v>
      </c>
      <c r="AT4" s="489" t="n">
        <f aca="false">D01!Z94</f>
        <v>0</v>
      </c>
      <c r="AU4" s="489" t="n">
        <f aca="false">D01!AA94</f>
        <v>255</v>
      </c>
      <c r="AV4" s="489" t="n">
        <f aca="false">D01!AB94</f>
        <v>6974</v>
      </c>
      <c r="AW4" s="490"/>
      <c r="AX4" s="489"/>
      <c r="AY4" s="489" t="n">
        <f aca="false">AC4+AE4</f>
        <v>833</v>
      </c>
      <c r="AZ4" s="489"/>
      <c r="BA4" s="489" t="n">
        <f aca="false">AD4+AF4</f>
        <v>3642</v>
      </c>
      <c r="BB4" s="489"/>
      <c r="BC4" s="489"/>
      <c r="BD4" s="489"/>
      <c r="BE4" s="489" t="n">
        <f aca="false">D01!M97</f>
        <v>40</v>
      </c>
      <c r="BF4" s="489" t="n">
        <f aca="false">D01!N97</f>
        <v>2027</v>
      </c>
      <c r="BG4" s="489" t="n">
        <f aca="false">D01!O97</f>
        <v>0</v>
      </c>
      <c r="BH4" s="489" t="n">
        <f aca="false">D01!P97</f>
        <v>23</v>
      </c>
      <c r="BI4" s="489" t="n">
        <f aca="false">D01!Q97</f>
        <v>36</v>
      </c>
      <c r="BJ4" s="489" t="n">
        <f aca="false">D01!R97</f>
        <v>80</v>
      </c>
      <c r="BK4" s="489" t="n">
        <f aca="false">D01!S97</f>
        <v>0</v>
      </c>
      <c r="BL4" s="489" t="n">
        <f aca="false">D01!T97</f>
        <v>38</v>
      </c>
      <c r="BM4" s="489" t="n">
        <f aca="false">D01!U97</f>
        <v>0</v>
      </c>
      <c r="BN4" s="489" t="n">
        <f aca="false">D01!V97</f>
        <v>0</v>
      </c>
      <c r="BO4" s="489" t="n">
        <f aca="false">D01!W97</f>
        <v>0</v>
      </c>
      <c r="BP4" s="489" t="n">
        <f aca="false">D01!X97</f>
        <v>0</v>
      </c>
      <c r="BQ4" s="489" t="n">
        <f aca="false">D01!Y97</f>
        <v>0</v>
      </c>
      <c r="BR4" s="489"/>
      <c r="BS4" s="489" t="n">
        <f aca="false">D01!Z97</f>
        <v>0</v>
      </c>
      <c r="BT4" s="489" t="n">
        <f aca="false">D01!AA97</f>
        <v>255</v>
      </c>
      <c r="BU4" s="489" t="n">
        <f aca="false">SUM(AX4:BT4)</f>
        <v>6974</v>
      </c>
    </row>
    <row r="5" customFormat="false" ht="16.5" hidden="false" customHeight="false" outlineLevel="0" collapsed="false">
      <c r="A5" s="20" t="n">
        <v>3</v>
      </c>
      <c r="B5" s="20" t="n">
        <v>1</v>
      </c>
      <c r="C5" s="20" t="n">
        <v>167</v>
      </c>
      <c r="D5" s="20" t="s">
        <v>74</v>
      </c>
      <c r="E5" s="489" t="n">
        <f aca="false">D01!I107</f>
        <v>81</v>
      </c>
      <c r="F5" s="489" t="n">
        <f aca="false">D01!J107</f>
        <v>1364</v>
      </c>
      <c r="G5" s="489" t="n">
        <f aca="false">D01!K107</f>
        <v>1137</v>
      </c>
      <c r="H5" s="489" t="n">
        <f aca="false">D01!L107</f>
        <v>4</v>
      </c>
      <c r="I5" s="489" t="n">
        <f aca="false">D01!M107</f>
        <v>2</v>
      </c>
      <c r="J5" s="489" t="n">
        <f aca="false">D01!N107</f>
        <v>0</v>
      </c>
      <c r="K5" s="489" t="n">
        <f aca="false">D01!O107</f>
        <v>0</v>
      </c>
      <c r="L5" s="489" t="n">
        <f aca="false">D01!P107</f>
        <v>0</v>
      </c>
      <c r="M5" s="489" t="n">
        <f aca="false">D01!Q107</f>
        <v>0</v>
      </c>
      <c r="N5" s="489" t="n">
        <f aca="false">D01!R107</f>
        <v>4</v>
      </c>
      <c r="O5" s="489" t="n">
        <f aca="false">D01!S107</f>
        <v>0</v>
      </c>
      <c r="P5" s="489" t="n">
        <f aca="false">D01!T107</f>
        <v>0</v>
      </c>
      <c r="Q5" s="489" t="n">
        <f aca="false">D01!U107</f>
        <v>21</v>
      </c>
      <c r="R5" s="489" t="n">
        <f aca="false">D01!V107</f>
        <v>13</v>
      </c>
      <c r="S5" s="489" t="n">
        <f aca="false">D01!W107</f>
        <v>0</v>
      </c>
      <c r="T5" s="489" t="n">
        <f aca="false">D01!X107</f>
        <v>0</v>
      </c>
      <c r="U5" s="489" t="n">
        <f aca="false">D01!Y107</f>
        <v>0</v>
      </c>
      <c r="V5" s="489" t="n">
        <f aca="false">D01!Z107</f>
        <v>0</v>
      </c>
      <c r="W5" s="489" t="n">
        <f aca="false">D01!AA107</f>
        <v>0</v>
      </c>
      <c r="X5" s="489" t="n">
        <f aca="false">D01!AB107</f>
        <v>0</v>
      </c>
      <c r="Y5" s="489" t="n">
        <f aca="false">D01!AC107</f>
        <v>0</v>
      </c>
      <c r="Z5" s="489" t="n">
        <f aca="false">D01!AD107</f>
        <v>19</v>
      </c>
      <c r="AA5" s="489" t="n">
        <f aca="false">D01!AE107</f>
        <v>2645</v>
      </c>
      <c r="AB5" s="490"/>
      <c r="AC5" s="489" t="n">
        <f aca="false">D01!I110</f>
        <v>91</v>
      </c>
      <c r="AD5" s="489" t="n">
        <f aca="false">D01!J110</f>
        <v>1371</v>
      </c>
      <c r="AE5" s="489" t="n">
        <f aca="false">D01!K110</f>
        <v>1148</v>
      </c>
      <c r="AF5" s="489" t="n">
        <f aca="false">D01!L110</f>
        <v>10</v>
      </c>
      <c r="AG5" s="489" t="n">
        <f aca="false">D01!M110</f>
        <v>2</v>
      </c>
      <c r="AH5" s="489" t="n">
        <f aca="false">D01!N110</f>
        <v>0</v>
      </c>
      <c r="AI5" s="489" t="n">
        <f aca="false">D01!O110</f>
        <v>0</v>
      </c>
      <c r="AJ5" s="489" t="n">
        <f aca="false">D01!P110</f>
        <v>0</v>
      </c>
      <c r="AK5" s="489" t="n">
        <f aca="false">D01!Q110</f>
        <v>0</v>
      </c>
      <c r="AL5" s="489" t="n">
        <f aca="false">D01!R110</f>
        <v>4</v>
      </c>
      <c r="AM5" s="489" t="n">
        <f aca="false">D01!S110</f>
        <v>0</v>
      </c>
      <c r="AN5" s="489" t="n">
        <f aca="false">D01!T110</f>
        <v>0</v>
      </c>
      <c r="AO5" s="489" t="n">
        <f aca="false">D01!U110</f>
        <v>0</v>
      </c>
      <c r="AP5" s="489" t="n">
        <f aca="false">D01!V110</f>
        <v>0</v>
      </c>
      <c r="AQ5" s="489" t="n">
        <f aca="false">D01!W110</f>
        <v>0</v>
      </c>
      <c r="AR5" s="489" t="n">
        <f aca="false">D01!X110</f>
        <v>0</v>
      </c>
      <c r="AS5" s="489" t="n">
        <f aca="false">D01!Y110</f>
        <v>0</v>
      </c>
      <c r="AT5" s="489" t="n">
        <f aca="false">D01!Z110</f>
        <v>0</v>
      </c>
      <c r="AU5" s="489" t="n">
        <f aca="false">D01!AA110</f>
        <v>19</v>
      </c>
      <c r="AV5" s="489" t="n">
        <f aca="false">D01!AB110</f>
        <v>2645</v>
      </c>
      <c r="AW5" s="490"/>
      <c r="AX5" s="489"/>
      <c r="AY5" s="489" t="n">
        <f aca="false">AC5+AE5</f>
        <v>1239</v>
      </c>
      <c r="AZ5" s="489"/>
      <c r="BA5" s="489" t="n">
        <f aca="false">AD5+AF5</f>
        <v>1381</v>
      </c>
      <c r="BB5" s="489"/>
      <c r="BC5" s="489"/>
      <c r="BD5" s="489"/>
      <c r="BE5" s="489" t="n">
        <f aca="false">D01!M113</f>
        <v>2</v>
      </c>
      <c r="BF5" s="489" t="n">
        <f aca="false">D01!N113</f>
        <v>0</v>
      </c>
      <c r="BG5" s="489" t="n">
        <f aca="false">D01!O113</f>
        <v>0</v>
      </c>
      <c r="BH5" s="489" t="n">
        <f aca="false">D01!P113</f>
        <v>0</v>
      </c>
      <c r="BI5" s="489" t="n">
        <f aca="false">D01!Q113</f>
        <v>0</v>
      </c>
      <c r="BJ5" s="489" t="n">
        <f aca="false">D01!R113</f>
        <v>4</v>
      </c>
      <c r="BK5" s="489" t="n">
        <f aca="false">D01!S113</f>
        <v>0</v>
      </c>
      <c r="BL5" s="489" t="n">
        <f aca="false">D01!T113</f>
        <v>0</v>
      </c>
      <c r="BM5" s="489" t="n">
        <f aca="false">D01!U113</f>
        <v>0</v>
      </c>
      <c r="BN5" s="489" t="n">
        <f aca="false">D01!V113</f>
        <v>0</v>
      </c>
      <c r="BO5" s="489" t="n">
        <f aca="false">D01!W113</f>
        <v>0</v>
      </c>
      <c r="BP5" s="489" t="n">
        <f aca="false">D01!X113</f>
        <v>0</v>
      </c>
      <c r="BQ5" s="489" t="n">
        <f aca="false">D01!Y113</f>
        <v>0</v>
      </c>
      <c r="BR5" s="489"/>
      <c r="BS5" s="489" t="n">
        <f aca="false">D01!Z113</f>
        <v>0</v>
      </c>
      <c r="BT5" s="489" t="n">
        <f aca="false">D01!AA113</f>
        <v>19</v>
      </c>
      <c r="BU5" s="489" t="n">
        <f aca="false">SUM(AX5:BT5)</f>
        <v>2645</v>
      </c>
    </row>
    <row r="6" customFormat="false" ht="16.5" hidden="false" customHeight="false" outlineLevel="0" collapsed="false">
      <c r="A6" s="20" t="n">
        <v>4</v>
      </c>
      <c r="B6" s="20" t="n">
        <v>1</v>
      </c>
      <c r="C6" s="20" t="n">
        <v>170</v>
      </c>
      <c r="D6" s="20" t="s">
        <v>76</v>
      </c>
      <c r="E6" s="489" t="n">
        <f aca="false">D01!I142</f>
        <v>15</v>
      </c>
      <c r="F6" s="489" t="n">
        <f aca="false">D01!J142</f>
        <v>1324</v>
      </c>
      <c r="G6" s="489" t="n">
        <f aca="false">D01!K142</f>
        <v>79</v>
      </c>
      <c r="H6" s="489" t="n">
        <f aca="false">D01!L142</f>
        <v>25</v>
      </c>
      <c r="I6" s="489" t="n">
        <f aca="false">D01!M142</f>
        <v>2495</v>
      </c>
      <c r="J6" s="489" t="n">
        <f aca="false">D01!N142</f>
        <v>2312</v>
      </c>
      <c r="K6" s="489" t="n">
        <f aca="false">D01!O142</f>
        <v>0</v>
      </c>
      <c r="L6" s="489" t="n">
        <f aca="false">D01!P142</f>
        <v>0</v>
      </c>
      <c r="M6" s="489" t="n">
        <f aca="false">D01!Q142</f>
        <v>66</v>
      </c>
      <c r="N6" s="489" t="n">
        <f aca="false">D01!R142</f>
        <v>41</v>
      </c>
      <c r="O6" s="489" t="n">
        <f aca="false">D01!S142</f>
        <v>0</v>
      </c>
      <c r="P6" s="489" t="n">
        <f aca="false">D01!T142</f>
        <v>2048</v>
      </c>
      <c r="Q6" s="489" t="n">
        <f aca="false">D01!U142</f>
        <v>2</v>
      </c>
      <c r="R6" s="489" t="n">
        <f aca="false">D01!V142</f>
        <v>11</v>
      </c>
      <c r="S6" s="489" t="n">
        <f aca="false">D01!W142</f>
        <v>0</v>
      </c>
      <c r="T6" s="489" t="n">
        <f aca="false">D01!X142</f>
        <v>244</v>
      </c>
      <c r="U6" s="489" t="n">
        <f aca="false">D01!Y142</f>
        <v>0</v>
      </c>
      <c r="V6" s="489" t="n">
        <f aca="false">D01!Z142</f>
        <v>0</v>
      </c>
      <c r="W6" s="489" t="n">
        <f aca="false">D01!AA142</f>
        <v>0</v>
      </c>
      <c r="X6" s="489" t="n">
        <f aca="false">D01!AB142</f>
        <v>0</v>
      </c>
      <c r="Y6" s="489" t="n">
        <f aca="false">D01!AC142</f>
        <v>0</v>
      </c>
      <c r="Z6" s="489" t="n">
        <f aca="false">D01!AD142</f>
        <v>271</v>
      </c>
      <c r="AA6" s="489" t="n">
        <f aca="false">D01!AE142</f>
        <v>8933</v>
      </c>
      <c r="AB6" s="490"/>
      <c r="AC6" s="489" t="n">
        <f aca="false">D01!I145</f>
        <v>16</v>
      </c>
      <c r="AD6" s="489" t="n">
        <f aca="false">D01!J145</f>
        <v>1330</v>
      </c>
      <c r="AE6" s="489" t="n">
        <f aca="false">D01!K145</f>
        <v>80</v>
      </c>
      <c r="AF6" s="489" t="n">
        <f aca="false">D01!L145</f>
        <v>30</v>
      </c>
      <c r="AG6" s="489" t="n">
        <f aca="false">D01!M145</f>
        <v>2495</v>
      </c>
      <c r="AH6" s="489" t="n">
        <f aca="false">D01!N145</f>
        <v>2312</v>
      </c>
      <c r="AI6" s="489" t="n">
        <f aca="false">D01!O145</f>
        <v>0</v>
      </c>
      <c r="AJ6" s="489" t="n">
        <f aca="false">D01!P145</f>
        <v>0</v>
      </c>
      <c r="AK6" s="489" t="n">
        <f aca="false">D01!Q145</f>
        <v>66</v>
      </c>
      <c r="AL6" s="489" t="n">
        <f aca="false">D01!R145</f>
        <v>41</v>
      </c>
      <c r="AM6" s="489" t="n">
        <f aca="false">D01!S145</f>
        <v>0</v>
      </c>
      <c r="AN6" s="489" t="n">
        <f aca="false">D01!T145</f>
        <v>2048</v>
      </c>
      <c r="AO6" s="489" t="n">
        <f aca="false">D01!U145</f>
        <v>244</v>
      </c>
      <c r="AP6" s="489" t="n">
        <f aca="false">D01!V145</f>
        <v>0</v>
      </c>
      <c r="AQ6" s="489" t="n">
        <f aca="false">D01!W145</f>
        <v>0</v>
      </c>
      <c r="AR6" s="489" t="n">
        <f aca="false">D01!X145</f>
        <v>0</v>
      </c>
      <c r="AS6" s="489" t="n">
        <f aca="false">D01!Y145</f>
        <v>0</v>
      </c>
      <c r="AT6" s="489" t="n">
        <f aca="false">D01!Z145</f>
        <v>0</v>
      </c>
      <c r="AU6" s="489" t="n">
        <f aca="false">D01!AA145</f>
        <v>271</v>
      </c>
      <c r="AV6" s="489" t="n">
        <f aca="false">D01!AB145</f>
        <v>8933</v>
      </c>
      <c r="AW6" s="490"/>
      <c r="AX6" s="489"/>
      <c r="AY6" s="489" t="n">
        <f aca="false">AC6+AE6</f>
        <v>96</v>
      </c>
      <c r="AZ6" s="489"/>
      <c r="BA6" s="489" t="n">
        <f aca="false">AD6+AF6</f>
        <v>1360</v>
      </c>
      <c r="BB6" s="489"/>
      <c r="BC6" s="489"/>
      <c r="BD6" s="489"/>
      <c r="BE6" s="489" t="n">
        <f aca="false">D01!M148</f>
        <v>2495</v>
      </c>
      <c r="BF6" s="489" t="n">
        <f aca="false">D01!N148</f>
        <v>2312</v>
      </c>
      <c r="BG6" s="489" t="n">
        <f aca="false">D01!O148</f>
        <v>0</v>
      </c>
      <c r="BH6" s="489" t="n">
        <f aca="false">D01!P148</f>
        <v>0</v>
      </c>
      <c r="BI6" s="489" t="n">
        <f aca="false">D01!Q148</f>
        <v>66</v>
      </c>
      <c r="BJ6" s="489" t="n">
        <f aca="false">D01!R148</f>
        <v>41</v>
      </c>
      <c r="BK6" s="489" t="n">
        <f aca="false">D01!S148</f>
        <v>0</v>
      </c>
      <c r="BL6" s="489" t="n">
        <f aca="false">D01!T148</f>
        <v>2048</v>
      </c>
      <c r="BM6" s="489" t="n">
        <f aca="false">D01!U148</f>
        <v>244</v>
      </c>
      <c r="BN6" s="489" t="n">
        <f aca="false">D01!V148</f>
        <v>0</v>
      </c>
      <c r="BO6" s="489" t="n">
        <f aca="false">D01!W148</f>
        <v>0</v>
      </c>
      <c r="BP6" s="489" t="n">
        <f aca="false">D01!X148</f>
        <v>0</v>
      </c>
      <c r="BQ6" s="489" t="n">
        <f aca="false">D01!Y148</f>
        <v>0</v>
      </c>
      <c r="BR6" s="489"/>
      <c r="BS6" s="489" t="n">
        <f aca="false">D01!Z148</f>
        <v>0</v>
      </c>
      <c r="BT6" s="489" t="n">
        <f aca="false">D01!AA148</f>
        <v>271</v>
      </c>
      <c r="BU6" s="489" t="n">
        <f aca="false">SUM(AX6:BT6)</f>
        <v>8933</v>
      </c>
    </row>
    <row r="7" customFormat="false" ht="16.5" hidden="false" customHeight="false" outlineLevel="0" collapsed="false">
      <c r="A7" s="20" t="n">
        <v>5</v>
      </c>
      <c r="B7" s="20" t="n">
        <v>1</v>
      </c>
      <c r="C7" s="20" t="n">
        <v>276</v>
      </c>
      <c r="D7" s="20" t="s">
        <v>824</v>
      </c>
      <c r="E7" s="489" t="n">
        <f aca="false">D01!I204</f>
        <v>4508</v>
      </c>
      <c r="F7" s="489" t="n">
        <f aca="false">D01!J204</f>
        <v>11908</v>
      </c>
      <c r="G7" s="489" t="n">
        <f aca="false">D01!K204</f>
        <v>2491</v>
      </c>
      <c r="H7" s="489" t="n">
        <f aca="false">D01!L204</f>
        <v>55</v>
      </c>
      <c r="I7" s="489" t="n">
        <f aca="false">D01!M204</f>
        <v>417</v>
      </c>
      <c r="J7" s="489" t="n">
        <f aca="false">D01!N204</f>
        <v>49</v>
      </c>
      <c r="K7" s="489" t="n">
        <f aca="false">D01!O204</f>
        <v>282</v>
      </c>
      <c r="L7" s="489" t="n">
        <f aca="false">D01!P204</f>
        <v>44</v>
      </c>
      <c r="M7" s="489" t="n">
        <f aca="false">D01!Q204</f>
        <v>0</v>
      </c>
      <c r="N7" s="489" t="n">
        <f aca="false">D01!R204</f>
        <v>545</v>
      </c>
      <c r="O7" s="489" t="n">
        <f aca="false">D01!S204</f>
        <v>0</v>
      </c>
      <c r="P7" s="489" t="n">
        <f aca="false">D01!T204</f>
        <v>0</v>
      </c>
      <c r="Q7" s="489" t="n">
        <f aca="false">D01!U204</f>
        <v>299</v>
      </c>
      <c r="R7" s="489" t="n">
        <f aca="false">D01!V204</f>
        <v>80</v>
      </c>
      <c r="S7" s="489" t="n">
        <f aca="false">D01!W204</f>
        <v>0</v>
      </c>
      <c r="T7" s="489" t="n">
        <f aca="false">D01!X204</f>
        <v>0</v>
      </c>
      <c r="U7" s="489" t="n">
        <f aca="false">D01!Y204</f>
        <v>0</v>
      </c>
      <c r="V7" s="489" t="n">
        <f aca="false">D01!Z204</f>
        <v>0</v>
      </c>
      <c r="W7" s="489" t="n">
        <f aca="false">D01!AA204</f>
        <v>0</v>
      </c>
      <c r="X7" s="489" t="n">
        <f aca="false">D01!AB204</f>
        <v>0</v>
      </c>
      <c r="Y7" s="489" t="n">
        <f aca="false">D01!AC204</f>
        <v>0</v>
      </c>
      <c r="Z7" s="489" t="n">
        <f aca="false">D01!AD204</f>
        <v>310</v>
      </c>
      <c r="AA7" s="489" t="n">
        <f aca="false">D01!AE204</f>
        <v>20988</v>
      </c>
      <c r="AB7" s="490"/>
      <c r="AC7" s="489" t="n">
        <f aca="false">D01!I207</f>
        <v>4658</v>
      </c>
      <c r="AD7" s="489" t="n">
        <f aca="false">D01!J207</f>
        <v>11948</v>
      </c>
      <c r="AE7" s="489" t="n">
        <f aca="false">D01!K207</f>
        <v>2640</v>
      </c>
      <c r="AF7" s="489" t="n">
        <f aca="false">D01!L207</f>
        <v>95</v>
      </c>
      <c r="AG7" s="489" t="n">
        <f aca="false">D01!M207</f>
        <v>417</v>
      </c>
      <c r="AH7" s="489" t="n">
        <f aca="false">D01!N207</f>
        <v>49</v>
      </c>
      <c r="AI7" s="489" t="n">
        <f aca="false">D01!O207</f>
        <v>282</v>
      </c>
      <c r="AJ7" s="489" t="n">
        <f aca="false">D01!P207</f>
        <v>44</v>
      </c>
      <c r="AK7" s="489" t="n">
        <f aca="false">D01!Q207</f>
        <v>0</v>
      </c>
      <c r="AL7" s="489" t="n">
        <f aca="false">D01!R207</f>
        <v>545</v>
      </c>
      <c r="AM7" s="489" t="n">
        <f aca="false">D01!S207</f>
        <v>0</v>
      </c>
      <c r="AN7" s="489" t="n">
        <f aca="false">D01!T207</f>
        <v>0</v>
      </c>
      <c r="AO7" s="489" t="n">
        <f aca="false">D01!U207</f>
        <v>0</v>
      </c>
      <c r="AP7" s="489" t="n">
        <f aca="false">D01!V207</f>
        <v>0</v>
      </c>
      <c r="AQ7" s="489" t="n">
        <f aca="false">D01!W207</f>
        <v>0</v>
      </c>
      <c r="AR7" s="489" t="n">
        <f aca="false">D01!X207</f>
        <v>0</v>
      </c>
      <c r="AS7" s="489" t="n">
        <f aca="false">D01!Y207</f>
        <v>0</v>
      </c>
      <c r="AT7" s="489" t="n">
        <f aca="false">D01!Z207</f>
        <v>0</v>
      </c>
      <c r="AU7" s="489" t="n">
        <f aca="false">D01!AA207</f>
        <v>310</v>
      </c>
      <c r="AV7" s="489" t="n">
        <f aca="false">D01!AB207</f>
        <v>20988</v>
      </c>
      <c r="AW7" s="490"/>
      <c r="AX7" s="489"/>
      <c r="AY7" s="489" t="n">
        <f aca="false">AC7+AE7</f>
        <v>7298</v>
      </c>
      <c r="AZ7" s="489"/>
      <c r="BA7" s="489" t="n">
        <f aca="false">AD7+AF7</f>
        <v>12043</v>
      </c>
      <c r="BB7" s="489"/>
      <c r="BC7" s="489"/>
      <c r="BD7" s="489"/>
      <c r="BE7" s="489" t="n">
        <f aca="false">D01!M210</f>
        <v>417</v>
      </c>
      <c r="BF7" s="489" t="n">
        <f aca="false">D01!N210</f>
        <v>49</v>
      </c>
      <c r="BG7" s="489" t="n">
        <f aca="false">D01!O210</f>
        <v>282</v>
      </c>
      <c r="BH7" s="489" t="n">
        <f aca="false">D01!P210</f>
        <v>44</v>
      </c>
      <c r="BI7" s="489" t="n">
        <f aca="false">D01!Q210</f>
        <v>0</v>
      </c>
      <c r="BJ7" s="489" t="n">
        <f aca="false">D01!R210</f>
        <v>545</v>
      </c>
      <c r="BK7" s="489" t="n">
        <f aca="false">D01!S210</f>
        <v>0</v>
      </c>
      <c r="BL7" s="489" t="n">
        <f aca="false">D01!T210</f>
        <v>0</v>
      </c>
      <c r="BM7" s="489" t="n">
        <f aca="false">D01!U210</f>
        <v>0</v>
      </c>
      <c r="BN7" s="489" t="n">
        <f aca="false">D01!V210</f>
        <v>0</v>
      </c>
      <c r="BO7" s="489" t="n">
        <f aca="false">D01!W210</f>
        <v>0</v>
      </c>
      <c r="BP7" s="489" t="n">
        <f aca="false">D01!X210</f>
        <v>0</v>
      </c>
      <c r="BQ7" s="489" t="n">
        <f aca="false">D01!Y210</f>
        <v>0</v>
      </c>
      <c r="BR7" s="489"/>
      <c r="BS7" s="489" t="n">
        <f aca="false">D01!Z210</f>
        <v>0</v>
      </c>
      <c r="BT7" s="489" t="n">
        <f aca="false">D01!AA210</f>
        <v>310</v>
      </c>
      <c r="BU7" s="489" t="n">
        <f aca="false">SUM(AX7:BT7)</f>
        <v>20988</v>
      </c>
    </row>
    <row r="8" customFormat="false" ht="16.5" hidden="false" customHeight="false" outlineLevel="0" collapsed="false">
      <c r="A8" s="20" t="n">
        <v>6</v>
      </c>
      <c r="B8" s="20" t="n">
        <v>1</v>
      </c>
      <c r="C8" s="20" t="n">
        <v>307</v>
      </c>
      <c r="D8" s="20" t="s">
        <v>125</v>
      </c>
      <c r="E8" s="489" t="n">
        <f aca="false">D01!I228</f>
        <v>212</v>
      </c>
      <c r="F8" s="489" t="n">
        <f aca="false">D01!J228</f>
        <v>1795</v>
      </c>
      <c r="G8" s="489" t="n">
        <f aca="false">D01!K228</f>
        <v>55</v>
      </c>
      <c r="H8" s="489" t="n">
        <f aca="false">D01!L228</f>
        <v>15</v>
      </c>
      <c r="I8" s="489" t="n">
        <f aca="false">D01!M228</f>
        <v>68</v>
      </c>
      <c r="J8" s="489" t="n">
        <f aca="false">D01!N228</f>
        <v>1470</v>
      </c>
      <c r="K8" s="489" t="n">
        <f aca="false">D01!O228</f>
        <v>0</v>
      </c>
      <c r="L8" s="489" t="n">
        <f aca="false">D01!P228</f>
        <v>60</v>
      </c>
      <c r="M8" s="489" t="n">
        <f aca="false">D01!Q228</f>
        <v>0</v>
      </c>
      <c r="N8" s="489" t="n">
        <f aca="false">D01!R228</f>
        <v>2229</v>
      </c>
      <c r="O8" s="489" t="n">
        <f aca="false">D01!S228</f>
        <v>0</v>
      </c>
      <c r="P8" s="489" t="n">
        <f aca="false">D01!T228</f>
        <v>0</v>
      </c>
      <c r="Q8" s="489" t="n">
        <f aca="false">D01!U228</f>
        <v>5</v>
      </c>
      <c r="R8" s="489" t="n">
        <f aca="false">D01!V228</f>
        <v>6</v>
      </c>
      <c r="S8" s="489" t="n">
        <f aca="false">D01!W228</f>
        <v>0</v>
      </c>
      <c r="T8" s="489" t="n">
        <f aca="false">D01!X228</f>
        <v>0</v>
      </c>
      <c r="U8" s="489" t="n">
        <f aca="false">D01!Y228</f>
        <v>0</v>
      </c>
      <c r="V8" s="489" t="n">
        <f aca="false">D01!Z228</f>
        <v>0</v>
      </c>
      <c r="W8" s="489" t="n">
        <f aca="false">D01!AA228</f>
        <v>0</v>
      </c>
      <c r="X8" s="489" t="n">
        <f aca="false">D01!AB228</f>
        <v>0</v>
      </c>
      <c r="Y8" s="489" t="n">
        <f aca="false">D01!AC228</f>
        <v>0</v>
      </c>
      <c r="Z8" s="489" t="n">
        <f aca="false">D01!AD228</f>
        <v>201</v>
      </c>
      <c r="AA8" s="489" t="n">
        <f aca="false">D01!AE228</f>
        <v>6116</v>
      </c>
      <c r="AB8" s="490"/>
      <c r="AC8" s="489" t="n">
        <f aca="false">D01!I231</f>
        <v>215</v>
      </c>
      <c r="AD8" s="489" t="n">
        <f aca="false">D01!J231</f>
        <v>1798</v>
      </c>
      <c r="AE8" s="489" t="n">
        <f aca="false">D01!K231</f>
        <v>57</v>
      </c>
      <c r="AF8" s="489" t="n">
        <f aca="false">D01!L231</f>
        <v>18</v>
      </c>
      <c r="AG8" s="489" t="n">
        <f aca="false">D01!M231</f>
        <v>68</v>
      </c>
      <c r="AH8" s="489" t="n">
        <f aca="false">D01!N231</f>
        <v>1470</v>
      </c>
      <c r="AI8" s="489" t="n">
        <f aca="false">D01!O231</f>
        <v>0</v>
      </c>
      <c r="AJ8" s="489" t="n">
        <f aca="false">D01!P231</f>
        <v>60</v>
      </c>
      <c r="AK8" s="489" t="n">
        <f aca="false">D01!Q231</f>
        <v>0</v>
      </c>
      <c r="AL8" s="489" t="n">
        <f aca="false">D01!R231</f>
        <v>2229</v>
      </c>
      <c r="AM8" s="489" t="n">
        <f aca="false">D01!S231</f>
        <v>0</v>
      </c>
      <c r="AN8" s="489" t="n">
        <f aca="false">D01!T231</f>
        <v>0</v>
      </c>
      <c r="AO8" s="489" t="n">
        <f aca="false">D01!U231</f>
        <v>0</v>
      </c>
      <c r="AP8" s="489" t="n">
        <f aca="false">D01!V231</f>
        <v>0</v>
      </c>
      <c r="AQ8" s="489" t="n">
        <f aca="false">D01!W231</f>
        <v>0</v>
      </c>
      <c r="AR8" s="489" t="n">
        <f aca="false">D01!X231</f>
        <v>0</v>
      </c>
      <c r="AS8" s="489" t="n">
        <f aca="false">D01!Y231</f>
        <v>0</v>
      </c>
      <c r="AT8" s="489" t="n">
        <f aca="false">D01!Z231</f>
        <v>0</v>
      </c>
      <c r="AU8" s="489" t="n">
        <f aca="false">D01!AA231</f>
        <v>201</v>
      </c>
      <c r="AV8" s="489" t="n">
        <f aca="false">D01!AB231</f>
        <v>6116</v>
      </c>
      <c r="AW8" s="490"/>
      <c r="AX8" s="489"/>
      <c r="AY8" s="489" t="n">
        <f aca="false">AC8+AE8</f>
        <v>272</v>
      </c>
      <c r="AZ8" s="489"/>
      <c r="BA8" s="489" t="n">
        <f aca="false">AD8+AF8</f>
        <v>1816</v>
      </c>
      <c r="BB8" s="489"/>
      <c r="BC8" s="489"/>
      <c r="BD8" s="489"/>
      <c r="BE8" s="489" t="n">
        <f aca="false">D01!M234</f>
        <v>68</v>
      </c>
      <c r="BF8" s="489" t="n">
        <f aca="false">D01!N234</f>
        <v>1470</v>
      </c>
      <c r="BG8" s="489" t="n">
        <f aca="false">D01!O234</f>
        <v>0</v>
      </c>
      <c r="BH8" s="489" t="n">
        <f aca="false">D01!P234</f>
        <v>60</v>
      </c>
      <c r="BI8" s="489" t="n">
        <f aca="false">D01!Q234</f>
        <v>0</v>
      </c>
      <c r="BJ8" s="489" t="n">
        <f aca="false">D01!R234</f>
        <v>2229</v>
      </c>
      <c r="BK8" s="489" t="n">
        <f aca="false">D01!S234</f>
        <v>0</v>
      </c>
      <c r="BL8" s="489" t="n">
        <f aca="false">D01!T234</f>
        <v>0</v>
      </c>
      <c r="BM8" s="489" t="n">
        <f aca="false">D01!U234</f>
        <v>0</v>
      </c>
      <c r="BN8" s="489" t="n">
        <f aca="false">D01!V234</f>
        <v>0</v>
      </c>
      <c r="BO8" s="489" t="n">
        <f aca="false">D01!W234</f>
        <v>0</v>
      </c>
      <c r="BP8" s="489" t="n">
        <f aca="false">D01!X234</f>
        <v>0</v>
      </c>
      <c r="BQ8" s="489" t="n">
        <f aca="false">D01!Y234</f>
        <v>0</v>
      </c>
      <c r="BR8" s="489"/>
      <c r="BS8" s="489" t="n">
        <f aca="false">D01!Z234</f>
        <v>0</v>
      </c>
      <c r="BT8" s="489" t="n">
        <f aca="false">D01!AA234</f>
        <v>201</v>
      </c>
      <c r="BU8" s="489" t="n">
        <f aca="false">SUM(AX8:BT8)</f>
        <v>6116</v>
      </c>
    </row>
    <row r="9" customFormat="false" ht="16.5" hidden="false" customHeight="false" outlineLevel="0" collapsed="false">
      <c r="A9" s="20" t="n">
        <v>7</v>
      </c>
      <c r="B9" s="20" t="n">
        <v>2</v>
      </c>
      <c r="C9" s="20" t="n">
        <v>182</v>
      </c>
      <c r="D9" s="20" t="s">
        <v>133</v>
      </c>
      <c r="E9" s="489" t="n">
        <f aca="false">D02!I197</f>
        <v>5689</v>
      </c>
      <c r="F9" s="489" t="n">
        <f aca="false">D02!J197</f>
        <v>11817</v>
      </c>
      <c r="G9" s="489" t="n">
        <f aca="false">D02!K197</f>
        <v>6032</v>
      </c>
      <c r="H9" s="489" t="n">
        <f aca="false">D02!L197</f>
        <v>801</v>
      </c>
      <c r="I9" s="489" t="n">
        <f aca="false">D02!M197</f>
        <v>16112</v>
      </c>
      <c r="J9" s="489" t="n">
        <f aca="false">D02!N197</f>
        <v>2776</v>
      </c>
      <c r="K9" s="489" t="n">
        <f aca="false">D02!O197</f>
        <v>325</v>
      </c>
      <c r="L9" s="489" t="n">
        <f aca="false">D02!P197</f>
        <v>1319</v>
      </c>
      <c r="M9" s="489" t="n">
        <f aca="false">D02!Q197</f>
        <v>319</v>
      </c>
      <c r="N9" s="489" t="n">
        <f aca="false">D02!R197</f>
        <v>10570</v>
      </c>
      <c r="O9" s="489" t="n">
        <f aca="false">D02!S197</f>
        <v>0</v>
      </c>
      <c r="P9" s="489" t="n">
        <f aca="false">D02!T197</f>
        <v>301</v>
      </c>
      <c r="Q9" s="489" t="n">
        <f aca="false">D02!U197</f>
        <v>937</v>
      </c>
      <c r="R9" s="489" t="n">
        <f aca="false">D02!V197</f>
        <v>278</v>
      </c>
      <c r="S9" s="489" t="n">
        <f aca="false">D02!W197</f>
        <v>0</v>
      </c>
      <c r="T9" s="489" t="n">
        <f aca="false">D02!X197</f>
        <v>4519</v>
      </c>
      <c r="U9" s="489" t="n">
        <f aca="false">D02!Y197</f>
        <v>342</v>
      </c>
      <c r="V9" s="489" t="n">
        <f aca="false">D02!Z197</f>
        <v>0</v>
      </c>
      <c r="W9" s="489" t="n">
        <f aca="false">D02!AA197</f>
        <v>0</v>
      </c>
      <c r="X9" s="489" t="n">
        <f aca="false">D02!AB197</f>
        <v>0</v>
      </c>
      <c r="Y9" s="489" t="n">
        <f aca="false">D02!AC197</f>
        <v>28</v>
      </c>
      <c r="Z9" s="489" t="n">
        <f aca="false">D02!AD197</f>
        <v>1658</v>
      </c>
      <c r="AA9" s="489" t="n">
        <f aca="false">D02!AE197</f>
        <v>63823</v>
      </c>
      <c r="AB9" s="490"/>
      <c r="AC9" s="489" t="n">
        <f aca="false">D02!I200</f>
        <v>6157</v>
      </c>
      <c r="AD9" s="489" t="n">
        <f aca="false">D02!J200</f>
        <v>11956</v>
      </c>
      <c r="AE9" s="489" t="n">
        <f aca="false">D02!K200</f>
        <v>6501</v>
      </c>
      <c r="AF9" s="489" t="n">
        <f aca="false">D02!L200</f>
        <v>940</v>
      </c>
      <c r="AG9" s="489" t="n">
        <f aca="false">D02!M200</f>
        <v>16112</v>
      </c>
      <c r="AH9" s="489" t="n">
        <f aca="false">D02!N200</f>
        <v>2776</v>
      </c>
      <c r="AI9" s="489" t="n">
        <f aca="false">D02!O200</f>
        <v>325</v>
      </c>
      <c r="AJ9" s="489" t="n">
        <f aca="false">D02!P200</f>
        <v>1319</v>
      </c>
      <c r="AK9" s="489" t="n">
        <f aca="false">D02!Q200</f>
        <v>319</v>
      </c>
      <c r="AL9" s="489" t="n">
        <f aca="false">D02!R200</f>
        <v>10570</v>
      </c>
      <c r="AM9" s="489" t="n">
        <f aca="false">D02!S200</f>
        <v>0</v>
      </c>
      <c r="AN9" s="489" t="n">
        <f aca="false">D02!T200</f>
        <v>301</v>
      </c>
      <c r="AO9" s="489" t="n">
        <f aca="false">D02!U200</f>
        <v>4519</v>
      </c>
      <c r="AP9" s="489" t="n">
        <f aca="false">D02!V200</f>
        <v>342</v>
      </c>
      <c r="AQ9" s="489" t="n">
        <f aca="false">D02!W200</f>
        <v>0</v>
      </c>
      <c r="AR9" s="489" t="n">
        <f aca="false">D02!X200</f>
        <v>0</v>
      </c>
      <c r="AS9" s="489" t="n">
        <f aca="false">D02!Y200</f>
        <v>0</v>
      </c>
      <c r="AT9" s="489" t="n">
        <f aca="false">D02!Z200</f>
        <v>28</v>
      </c>
      <c r="AU9" s="489" t="n">
        <f aca="false">D02!AA200</f>
        <v>1658</v>
      </c>
      <c r="AV9" s="489" t="n">
        <f aca="false">D02!AB200</f>
        <v>63823</v>
      </c>
      <c r="AW9" s="490"/>
      <c r="AX9" s="489"/>
      <c r="AY9" s="489" t="n">
        <f aca="false">AC9+AE9</f>
        <v>12658</v>
      </c>
      <c r="AZ9" s="489"/>
      <c r="BA9" s="489" t="n">
        <f aca="false">AD9+AF9</f>
        <v>12896</v>
      </c>
      <c r="BB9" s="489"/>
      <c r="BC9" s="489"/>
      <c r="BD9" s="489"/>
      <c r="BE9" s="489" t="n">
        <f aca="false">D02!M203</f>
        <v>16112</v>
      </c>
      <c r="BF9" s="489" t="n">
        <f aca="false">D02!N203</f>
        <v>2776</v>
      </c>
      <c r="BG9" s="489" t="n">
        <f aca="false">D02!O203</f>
        <v>325</v>
      </c>
      <c r="BH9" s="489" t="n">
        <f aca="false">D02!P203</f>
        <v>1319</v>
      </c>
      <c r="BI9" s="489" t="n">
        <f aca="false">D02!Q203</f>
        <v>319</v>
      </c>
      <c r="BJ9" s="489" t="n">
        <f aca="false">D02!R203</f>
        <v>10570</v>
      </c>
      <c r="BK9" s="489" t="n">
        <f aca="false">D02!S203</f>
        <v>0</v>
      </c>
      <c r="BL9" s="489" t="n">
        <f aca="false">D02!T203</f>
        <v>301</v>
      </c>
      <c r="BM9" s="489" t="n">
        <f aca="false">D02!U203</f>
        <v>4519</v>
      </c>
      <c r="BN9" s="489" t="n">
        <f aca="false">D02!V203</f>
        <v>342</v>
      </c>
      <c r="BO9" s="489" t="n">
        <f aca="false">D02!W203</f>
        <v>0</v>
      </c>
      <c r="BP9" s="489" t="n">
        <f aca="false">D02!X203</f>
        <v>0</v>
      </c>
      <c r="BQ9" s="489" t="n">
        <f aca="false">D02!Y203</f>
        <v>0</v>
      </c>
      <c r="BR9" s="489"/>
      <c r="BS9" s="489" t="n">
        <f aca="false">D02!Z203</f>
        <v>28</v>
      </c>
      <c r="BT9" s="489" t="n">
        <f aca="false">D02!AA203</f>
        <v>1658</v>
      </c>
      <c r="BU9" s="489" t="n">
        <f aca="false">SUM(AX9:BT9)</f>
        <v>63823</v>
      </c>
    </row>
    <row r="10" customFormat="false" ht="16.5" hidden="false" customHeight="false" outlineLevel="0" collapsed="false">
      <c r="A10" s="20" t="n">
        <v>9</v>
      </c>
      <c r="B10" s="20" t="n">
        <v>3</v>
      </c>
      <c r="C10" s="20" t="n">
        <v>11</v>
      </c>
      <c r="D10" s="20" t="s">
        <v>142</v>
      </c>
      <c r="E10" s="489" t="n">
        <f aca="false">D03!I12</f>
        <v>100</v>
      </c>
      <c r="F10" s="489" t="n">
        <f aca="false">D03!J12</f>
        <v>1887</v>
      </c>
      <c r="G10" s="489" t="n">
        <f aca="false">D03!K12</f>
        <v>1309</v>
      </c>
      <c r="H10" s="489" t="n">
        <f aca="false">D03!L12</f>
        <v>11</v>
      </c>
      <c r="I10" s="489" t="n">
        <f aca="false">D03!M12</f>
        <v>12</v>
      </c>
      <c r="J10" s="489" t="n">
        <f aca="false">D03!N12</f>
        <v>3</v>
      </c>
      <c r="K10" s="489" t="n">
        <f aca="false">D03!O12</f>
        <v>69</v>
      </c>
      <c r="L10" s="489" t="n">
        <f aca="false">D03!P12</f>
        <v>0</v>
      </c>
      <c r="M10" s="489" t="n">
        <f aca="false">D03!Q12</f>
        <v>0</v>
      </c>
      <c r="N10" s="489" t="n">
        <f aca="false">D03!R12</f>
        <v>236</v>
      </c>
      <c r="O10" s="489" t="n">
        <f aca="false">D03!S12</f>
        <v>0</v>
      </c>
      <c r="P10" s="489" t="n">
        <f aca="false">D03!T12</f>
        <v>0</v>
      </c>
      <c r="Q10" s="489" t="n">
        <f aca="false">D03!U12</f>
        <v>46</v>
      </c>
      <c r="R10" s="489" t="n">
        <f aca="false">D03!V12</f>
        <v>35</v>
      </c>
      <c r="S10" s="489" t="n">
        <f aca="false">D03!W12</f>
        <v>0</v>
      </c>
      <c r="T10" s="489" t="n">
        <f aca="false">D03!X12</f>
        <v>0</v>
      </c>
      <c r="U10" s="489" t="n">
        <f aca="false">D03!Y12</f>
        <v>0</v>
      </c>
      <c r="V10" s="489" t="n">
        <f aca="false">D03!Z12</f>
        <v>0</v>
      </c>
      <c r="W10" s="489" t="n">
        <f aca="false">D03!AA12</f>
        <v>0</v>
      </c>
      <c r="X10" s="489" t="n">
        <f aca="false">D03!AB12</f>
        <v>0</v>
      </c>
      <c r="Y10" s="489" t="n">
        <f aca="false">D03!AC12</f>
        <v>0</v>
      </c>
      <c r="Z10" s="489" t="n">
        <f aca="false">D03!AD12</f>
        <v>92</v>
      </c>
      <c r="AA10" s="489" t="n">
        <f aca="false">D03!AE12</f>
        <v>3800</v>
      </c>
      <c r="AB10" s="490"/>
      <c r="AC10" s="489" t="n">
        <f aca="false">D03!I15</f>
        <v>123</v>
      </c>
      <c r="AD10" s="489" t="n">
        <f aca="false">D03!J15</f>
        <v>1905</v>
      </c>
      <c r="AE10" s="489" t="n">
        <f aca="false">D03!K15</f>
        <v>1332</v>
      </c>
      <c r="AF10" s="489" t="n">
        <f aca="false">D03!L15</f>
        <v>28</v>
      </c>
      <c r="AG10" s="489" t="n">
        <f aca="false">D03!M15</f>
        <v>12</v>
      </c>
      <c r="AH10" s="489" t="n">
        <f aca="false">D03!N15</f>
        <v>3</v>
      </c>
      <c r="AI10" s="489" t="n">
        <f aca="false">D03!O15</f>
        <v>69</v>
      </c>
      <c r="AJ10" s="489" t="n">
        <f aca="false">D03!P15</f>
        <v>0</v>
      </c>
      <c r="AK10" s="489" t="n">
        <f aca="false">D03!Q15</f>
        <v>0</v>
      </c>
      <c r="AL10" s="489" t="n">
        <f aca="false">D03!R15</f>
        <v>236</v>
      </c>
      <c r="AM10" s="489" t="n">
        <f aca="false">D03!S15</f>
        <v>0</v>
      </c>
      <c r="AN10" s="489" t="n">
        <f aca="false">D03!T15</f>
        <v>0</v>
      </c>
      <c r="AO10" s="489" t="n">
        <f aca="false">D03!U15</f>
        <v>0</v>
      </c>
      <c r="AP10" s="489" t="n">
        <f aca="false">D03!V15</f>
        <v>0</v>
      </c>
      <c r="AQ10" s="489" t="n">
        <f aca="false">D03!W15</f>
        <v>0</v>
      </c>
      <c r="AR10" s="489" t="n">
        <f aca="false">D03!X15</f>
        <v>0</v>
      </c>
      <c r="AS10" s="489" t="n">
        <f aca="false">D03!Y15</f>
        <v>0</v>
      </c>
      <c r="AT10" s="489" t="n">
        <f aca="false">D03!Z15</f>
        <v>0</v>
      </c>
      <c r="AU10" s="489" t="n">
        <f aca="false">D03!AA15</f>
        <v>92</v>
      </c>
      <c r="AV10" s="489" t="n">
        <f aca="false">D03!AB15</f>
        <v>3800</v>
      </c>
      <c r="AW10" s="490"/>
      <c r="AX10" s="489"/>
      <c r="AY10" s="489" t="n">
        <f aca="false">AC10+AE10</f>
        <v>1455</v>
      </c>
      <c r="AZ10" s="489"/>
      <c r="BA10" s="489" t="n">
        <f aca="false">AD10+AF10</f>
        <v>1933</v>
      </c>
      <c r="BB10" s="489"/>
      <c r="BC10" s="489"/>
      <c r="BD10" s="489"/>
      <c r="BE10" s="489" t="n">
        <f aca="false">D03!M18</f>
        <v>12</v>
      </c>
      <c r="BF10" s="489" t="n">
        <f aca="false">D03!N18</f>
        <v>3</v>
      </c>
      <c r="BG10" s="489" t="n">
        <f aca="false">D03!O18</f>
        <v>69</v>
      </c>
      <c r="BH10" s="489" t="n">
        <f aca="false">D03!P18</f>
        <v>0</v>
      </c>
      <c r="BI10" s="489" t="n">
        <f aca="false">D03!Q18</f>
        <v>0</v>
      </c>
      <c r="BJ10" s="489" t="n">
        <f aca="false">D03!R18</f>
        <v>236</v>
      </c>
      <c r="BK10" s="489" t="n">
        <f aca="false">D03!S18</f>
        <v>0</v>
      </c>
      <c r="BL10" s="489" t="n">
        <f aca="false">D03!T18</f>
        <v>0</v>
      </c>
      <c r="BM10" s="489" t="n">
        <f aca="false">D03!U18</f>
        <v>0</v>
      </c>
      <c r="BN10" s="489" t="n">
        <f aca="false">D03!V18</f>
        <v>0</v>
      </c>
      <c r="BO10" s="489" t="n">
        <f aca="false">D03!W18</f>
        <v>0</v>
      </c>
      <c r="BP10" s="489" t="n">
        <f aca="false">D03!X18</f>
        <v>0</v>
      </c>
      <c r="BQ10" s="489" t="n">
        <f aca="false">D03!Y18</f>
        <v>0</v>
      </c>
      <c r="BR10" s="489"/>
      <c r="BS10" s="489" t="n">
        <f aca="false">D03!Z18</f>
        <v>0</v>
      </c>
      <c r="BT10" s="489" t="n">
        <f aca="false">D03!AA18</f>
        <v>92</v>
      </c>
      <c r="BU10" s="489" t="n">
        <f aca="false">SUM(AX10:BT10)</f>
        <v>3800</v>
      </c>
    </row>
    <row r="11" customFormat="false" ht="16.5" hidden="false" customHeight="false" outlineLevel="0" collapsed="false">
      <c r="A11" s="20" t="n">
        <v>10</v>
      </c>
      <c r="B11" s="20" t="n">
        <v>3</v>
      </c>
      <c r="C11" s="20" t="n">
        <v>44</v>
      </c>
      <c r="D11" s="20" t="s">
        <v>144</v>
      </c>
      <c r="E11" s="489" t="n">
        <f aca="false">D03!I81</f>
        <v>0</v>
      </c>
      <c r="F11" s="489" t="n">
        <f aca="false">D03!J81</f>
        <v>3138</v>
      </c>
      <c r="G11" s="489" t="n">
        <f aca="false">D03!K81</f>
        <v>6037</v>
      </c>
      <c r="H11" s="489" t="n">
        <f aca="false">D03!L81</f>
        <v>226</v>
      </c>
      <c r="I11" s="489" t="n">
        <f aca="false">D03!M81</f>
        <v>759</v>
      </c>
      <c r="J11" s="489" t="n">
        <f aca="false">D03!N81</f>
        <v>5719</v>
      </c>
      <c r="K11" s="489" t="n">
        <f aca="false">D03!O81</f>
        <v>100</v>
      </c>
      <c r="L11" s="489" t="n">
        <f aca="false">D03!P81</f>
        <v>247</v>
      </c>
      <c r="M11" s="489" t="n">
        <f aca="false">D03!Q81</f>
        <v>0</v>
      </c>
      <c r="N11" s="489" t="n">
        <f aca="false">D03!R81</f>
        <v>2206</v>
      </c>
      <c r="O11" s="489" t="n">
        <f aca="false">D03!S81</f>
        <v>0</v>
      </c>
      <c r="P11" s="489" t="n">
        <f aca="false">D03!T81</f>
        <v>77</v>
      </c>
      <c r="Q11" s="489" t="n">
        <f aca="false">D03!U81</f>
        <v>0</v>
      </c>
      <c r="R11" s="489" t="n">
        <f aca="false">D03!V81</f>
        <v>95</v>
      </c>
      <c r="S11" s="489" t="n">
        <f aca="false">D03!W81</f>
        <v>0</v>
      </c>
      <c r="T11" s="489" t="n">
        <f aca="false">D03!X81</f>
        <v>0</v>
      </c>
      <c r="U11" s="489" t="n">
        <f aca="false">D03!Y81</f>
        <v>0</v>
      </c>
      <c r="V11" s="489" t="n">
        <f aca="false">D03!Z81</f>
        <v>0</v>
      </c>
      <c r="W11" s="489" t="n">
        <f aca="false">D03!AA81</f>
        <v>0</v>
      </c>
      <c r="X11" s="489" t="n">
        <f aca="false">D03!AB81</f>
        <v>0</v>
      </c>
      <c r="Y11" s="489" t="n">
        <f aca="false">D03!AC81</f>
        <v>1</v>
      </c>
      <c r="Z11" s="489" t="n">
        <f aca="false">D03!AD81</f>
        <v>576</v>
      </c>
      <c r="AA11" s="489" t="n">
        <f aca="false">D03!AE81</f>
        <v>19181</v>
      </c>
      <c r="AB11" s="490"/>
      <c r="AC11" s="489" t="n">
        <f aca="false">D03!I84</f>
        <v>0</v>
      </c>
      <c r="AD11" s="489" t="n">
        <f aca="false">D03!J84</f>
        <v>3186</v>
      </c>
      <c r="AE11" s="489" t="n">
        <f aca="false">D03!K84</f>
        <v>6037</v>
      </c>
      <c r="AF11" s="489" t="n">
        <f aca="false">D03!L84</f>
        <v>273</v>
      </c>
      <c r="AG11" s="489" t="n">
        <f aca="false">D03!M84</f>
        <v>759</v>
      </c>
      <c r="AH11" s="489" t="n">
        <f aca="false">D03!N84</f>
        <v>5719</v>
      </c>
      <c r="AI11" s="489" t="n">
        <f aca="false">D03!O84</f>
        <v>100</v>
      </c>
      <c r="AJ11" s="489" t="n">
        <f aca="false">D03!P84</f>
        <v>247</v>
      </c>
      <c r="AK11" s="489" t="n">
        <f aca="false">D03!Q84</f>
        <v>0</v>
      </c>
      <c r="AL11" s="489" t="n">
        <f aca="false">D03!R84</f>
        <v>2206</v>
      </c>
      <c r="AM11" s="489" t="n">
        <f aca="false">D03!S84</f>
        <v>0</v>
      </c>
      <c r="AN11" s="489" t="n">
        <f aca="false">D03!T84</f>
        <v>77</v>
      </c>
      <c r="AO11" s="489" t="n">
        <f aca="false">D03!U84</f>
        <v>0</v>
      </c>
      <c r="AP11" s="489" t="n">
        <f aca="false">D03!V84</f>
        <v>0</v>
      </c>
      <c r="AQ11" s="489" t="n">
        <f aca="false">D03!W84</f>
        <v>0</v>
      </c>
      <c r="AR11" s="489" t="n">
        <f aca="false">D03!X84</f>
        <v>0</v>
      </c>
      <c r="AS11" s="489" t="n">
        <f aca="false">D03!Y84</f>
        <v>0</v>
      </c>
      <c r="AT11" s="489" t="n">
        <f aca="false">D03!Z84</f>
        <v>1</v>
      </c>
      <c r="AU11" s="489" t="n">
        <f aca="false">D03!AA84</f>
        <v>576</v>
      </c>
      <c r="AV11" s="489" t="n">
        <f aca="false">D03!AB84</f>
        <v>19181</v>
      </c>
      <c r="AW11" s="490"/>
      <c r="AX11" s="489" t="n">
        <f aca="false">AC11</f>
        <v>0</v>
      </c>
      <c r="AY11" s="489"/>
      <c r="AZ11" s="489"/>
      <c r="BA11" s="489" t="n">
        <f aca="false">AD11+AF11</f>
        <v>3459</v>
      </c>
      <c r="BB11" s="489" t="n">
        <f aca="false">AE11</f>
        <v>6037</v>
      </c>
      <c r="BC11" s="489"/>
      <c r="BD11" s="489"/>
      <c r="BE11" s="489" t="n">
        <f aca="false">D03!M87</f>
        <v>759</v>
      </c>
      <c r="BF11" s="489" t="n">
        <f aca="false">D03!N87</f>
        <v>5719</v>
      </c>
      <c r="BG11" s="489" t="n">
        <f aca="false">D03!O87</f>
        <v>100</v>
      </c>
      <c r="BH11" s="489" t="n">
        <f aca="false">D03!P87</f>
        <v>247</v>
      </c>
      <c r="BI11" s="489" t="n">
        <f aca="false">D03!Q87</f>
        <v>0</v>
      </c>
      <c r="BJ11" s="489" t="n">
        <f aca="false">D03!R87</f>
        <v>2206</v>
      </c>
      <c r="BK11" s="489" t="n">
        <f aca="false">D03!S87</f>
        <v>0</v>
      </c>
      <c r="BL11" s="489" t="n">
        <f aca="false">D03!T87</f>
        <v>77</v>
      </c>
      <c r="BM11" s="489" t="n">
        <f aca="false">D03!U87</f>
        <v>0</v>
      </c>
      <c r="BN11" s="489" t="n">
        <f aca="false">D03!V87</f>
        <v>0</v>
      </c>
      <c r="BO11" s="489" t="n">
        <f aca="false">D03!W87</f>
        <v>0</v>
      </c>
      <c r="BP11" s="489" t="n">
        <f aca="false">D03!X87</f>
        <v>0</v>
      </c>
      <c r="BQ11" s="489" t="n">
        <f aca="false">D03!Y87</f>
        <v>0</v>
      </c>
      <c r="BR11" s="489"/>
      <c r="BS11" s="489" t="n">
        <f aca="false">D03!Z87</f>
        <v>1</v>
      </c>
      <c r="BT11" s="489" t="n">
        <f aca="false">D03!AA87</f>
        <v>576</v>
      </c>
      <c r="BU11" s="489" t="n">
        <f aca="false">SUM(AX11:BT11)</f>
        <v>19181</v>
      </c>
    </row>
    <row r="12" customFormat="false" ht="16.5" hidden="false" customHeight="false" outlineLevel="0" collapsed="false">
      <c r="A12" s="20" t="n">
        <v>11</v>
      </c>
      <c r="B12" s="20" t="n">
        <v>3</v>
      </c>
      <c r="C12" s="20" t="n">
        <v>131</v>
      </c>
      <c r="D12" s="20" t="s">
        <v>145</v>
      </c>
      <c r="E12" s="489" t="n">
        <f aca="false">D03!I124</f>
        <v>21</v>
      </c>
      <c r="F12" s="489" t="n">
        <f aca="false">D03!J124</f>
        <v>6400</v>
      </c>
      <c r="G12" s="489" t="n">
        <f aca="false">D03!K124</f>
        <v>1589</v>
      </c>
      <c r="H12" s="489" t="n">
        <f aca="false">D03!L124</f>
        <v>22</v>
      </c>
      <c r="I12" s="489" t="n">
        <f aca="false">D03!M124</f>
        <v>89</v>
      </c>
      <c r="J12" s="489" t="n">
        <f aca="false">D03!N124</f>
        <v>51</v>
      </c>
      <c r="K12" s="489" t="n">
        <f aca="false">D03!O124</f>
        <v>249</v>
      </c>
      <c r="L12" s="489" t="n">
        <f aca="false">D03!P124</f>
        <v>75</v>
      </c>
      <c r="M12" s="489" t="n">
        <f aca="false">D03!Q124</f>
        <v>79</v>
      </c>
      <c r="N12" s="489" t="n">
        <f aca="false">D03!R124</f>
        <v>6871</v>
      </c>
      <c r="O12" s="489" t="n">
        <f aca="false">D03!S124</f>
        <v>0</v>
      </c>
      <c r="P12" s="489" t="n">
        <f aca="false">D03!T124</f>
        <v>46</v>
      </c>
      <c r="Q12" s="489" t="n">
        <f aca="false">D03!U124</f>
        <v>19</v>
      </c>
      <c r="R12" s="489" t="n">
        <f aca="false">D03!V124</f>
        <v>97</v>
      </c>
      <c r="S12" s="489" t="n">
        <f aca="false">D03!W124</f>
        <v>0</v>
      </c>
      <c r="T12" s="489" t="n">
        <f aca="false">D03!X124</f>
        <v>0</v>
      </c>
      <c r="U12" s="489" t="n">
        <f aca="false">D03!Y124</f>
        <v>0</v>
      </c>
      <c r="V12" s="489" t="n">
        <f aca="false">D03!Z124</f>
        <v>0</v>
      </c>
      <c r="W12" s="489" t="n">
        <f aca="false">D03!AA124</f>
        <v>0</v>
      </c>
      <c r="X12" s="489" t="n">
        <f aca="false">D03!AB124</f>
        <v>0</v>
      </c>
      <c r="Y12" s="489" t="n">
        <f aca="false">D03!AC124</f>
        <v>0</v>
      </c>
      <c r="Z12" s="489" t="n">
        <f aca="false">D03!AD124</f>
        <v>155</v>
      </c>
      <c r="AA12" s="489" t="n">
        <f aca="false">D03!AE124</f>
        <v>15763</v>
      </c>
      <c r="AB12" s="490"/>
      <c r="AC12" s="489" t="n">
        <f aca="false">D03!I127</f>
        <v>30</v>
      </c>
      <c r="AD12" s="489" t="n">
        <f aca="false">D03!J127</f>
        <v>6449</v>
      </c>
      <c r="AE12" s="489" t="n">
        <f aca="false">D03!K127</f>
        <v>1599</v>
      </c>
      <c r="AF12" s="489" t="n">
        <f aca="false">D03!L127</f>
        <v>70</v>
      </c>
      <c r="AG12" s="489" t="n">
        <f aca="false">D03!M127</f>
        <v>89</v>
      </c>
      <c r="AH12" s="489" t="n">
        <f aca="false">D03!N127</f>
        <v>51</v>
      </c>
      <c r="AI12" s="489" t="n">
        <f aca="false">D03!O127</f>
        <v>249</v>
      </c>
      <c r="AJ12" s="489" t="n">
        <f aca="false">D03!P127</f>
        <v>75</v>
      </c>
      <c r="AK12" s="489" t="n">
        <f aca="false">D03!Q127</f>
        <v>79</v>
      </c>
      <c r="AL12" s="489" t="n">
        <f aca="false">D03!R127</f>
        <v>6871</v>
      </c>
      <c r="AM12" s="489" t="n">
        <f aca="false">D03!S127</f>
        <v>0</v>
      </c>
      <c r="AN12" s="489" t="n">
        <f aca="false">D03!T127</f>
        <v>46</v>
      </c>
      <c r="AO12" s="489" t="n">
        <f aca="false">D03!U127</f>
        <v>0</v>
      </c>
      <c r="AP12" s="489" t="n">
        <f aca="false">D03!V127</f>
        <v>0</v>
      </c>
      <c r="AQ12" s="489" t="n">
        <f aca="false">D03!W127</f>
        <v>0</v>
      </c>
      <c r="AR12" s="489" t="n">
        <f aca="false">D03!X127</f>
        <v>0</v>
      </c>
      <c r="AS12" s="489" t="n">
        <f aca="false">D03!Y127</f>
        <v>0</v>
      </c>
      <c r="AT12" s="489" t="n">
        <f aca="false">D03!Z127</f>
        <v>0</v>
      </c>
      <c r="AU12" s="489" t="n">
        <f aca="false">D03!AA127</f>
        <v>155</v>
      </c>
      <c r="AV12" s="489" t="n">
        <f aca="false">D03!AB127</f>
        <v>15763</v>
      </c>
      <c r="AW12" s="490"/>
      <c r="AX12" s="489"/>
      <c r="AY12" s="489" t="n">
        <f aca="false">AC12+AE12</f>
        <v>1629</v>
      </c>
      <c r="AZ12" s="489"/>
      <c r="BA12" s="489" t="n">
        <f aca="false">AD12+AF12</f>
        <v>6519</v>
      </c>
      <c r="BB12" s="489"/>
      <c r="BC12" s="489"/>
      <c r="BD12" s="489"/>
      <c r="BE12" s="489" t="n">
        <f aca="false">D03!M130</f>
        <v>89</v>
      </c>
      <c r="BF12" s="489" t="n">
        <f aca="false">D03!N130</f>
        <v>51</v>
      </c>
      <c r="BG12" s="489" t="n">
        <f aca="false">D03!O130</f>
        <v>249</v>
      </c>
      <c r="BH12" s="489" t="n">
        <f aca="false">D03!P130</f>
        <v>75</v>
      </c>
      <c r="BI12" s="489" t="n">
        <f aca="false">D03!Q130</f>
        <v>79</v>
      </c>
      <c r="BJ12" s="489" t="n">
        <f aca="false">D03!R130</f>
        <v>6871</v>
      </c>
      <c r="BK12" s="489" t="n">
        <f aca="false">D03!S130</f>
        <v>0</v>
      </c>
      <c r="BL12" s="489" t="n">
        <f aca="false">D03!T130</f>
        <v>46</v>
      </c>
      <c r="BM12" s="489" t="n">
        <f aca="false">D03!U130</f>
        <v>0</v>
      </c>
      <c r="BN12" s="489" t="n">
        <f aca="false">D03!V130</f>
        <v>0</v>
      </c>
      <c r="BO12" s="489" t="n">
        <f aca="false">D03!W130</f>
        <v>0</v>
      </c>
      <c r="BP12" s="489" t="n">
        <f aca="false">D03!X130</f>
        <v>0</v>
      </c>
      <c r="BQ12" s="489" t="n">
        <f aca="false">D03!Y130</f>
        <v>0</v>
      </c>
      <c r="BR12" s="489"/>
      <c r="BS12" s="489" t="n">
        <f aca="false">D03!Z130</f>
        <v>0</v>
      </c>
      <c r="BT12" s="489" t="n">
        <f aca="false">D03!AA130</f>
        <v>155</v>
      </c>
      <c r="BU12" s="489" t="n">
        <f aca="false">SUM(AX12:BT12)</f>
        <v>15763</v>
      </c>
    </row>
    <row r="13" customFormat="false" ht="16.5" hidden="false" customHeight="false" outlineLevel="0" collapsed="false">
      <c r="A13" s="38" t="n">
        <v>12</v>
      </c>
      <c r="B13" s="38" t="n">
        <v>3</v>
      </c>
      <c r="C13" s="38" t="n">
        <v>133</v>
      </c>
      <c r="D13" s="38" t="s">
        <v>146</v>
      </c>
      <c r="E13" s="489" t="n">
        <f aca="false">D03!I148</f>
        <v>292</v>
      </c>
      <c r="F13" s="489" t="n">
        <f aca="false">D03!J148</f>
        <v>3454</v>
      </c>
      <c r="G13" s="489" t="n">
        <f aca="false">D03!K148</f>
        <v>22</v>
      </c>
      <c r="H13" s="489" t="n">
        <f aca="false">D03!L148</f>
        <v>19</v>
      </c>
      <c r="I13" s="489" t="n">
        <f aca="false">D03!M148</f>
        <v>100</v>
      </c>
      <c r="J13" s="489" t="n">
        <f aca="false">D03!N148</f>
        <v>0</v>
      </c>
      <c r="K13" s="489" t="n">
        <f aca="false">D03!O148</f>
        <v>1166</v>
      </c>
      <c r="L13" s="489" t="n">
        <f aca="false">D03!P148</f>
        <v>0</v>
      </c>
      <c r="M13" s="489" t="n">
        <f aca="false">D03!Q148</f>
        <v>21</v>
      </c>
      <c r="N13" s="489" t="n">
        <f aca="false">D03!R148</f>
        <v>2080</v>
      </c>
      <c r="O13" s="489" t="n">
        <f aca="false">D03!S148</f>
        <v>0</v>
      </c>
      <c r="P13" s="489" t="n">
        <f aca="false">D03!T148</f>
        <v>0</v>
      </c>
      <c r="Q13" s="489" t="n">
        <f aca="false">D03!U148</f>
        <v>0</v>
      </c>
      <c r="R13" s="489" t="n">
        <f aca="false">D03!V148</f>
        <v>15</v>
      </c>
      <c r="S13" s="489" t="n">
        <f aca="false">D03!W148</f>
        <v>0</v>
      </c>
      <c r="T13" s="489" t="n">
        <f aca="false">D03!X148</f>
        <v>0</v>
      </c>
      <c r="U13" s="489" t="n">
        <f aca="false">D03!Y148</f>
        <v>0</v>
      </c>
      <c r="V13" s="489" t="n">
        <f aca="false">D03!Z148</f>
        <v>0</v>
      </c>
      <c r="W13" s="489" t="n">
        <f aca="false">D03!AA148</f>
        <v>0</v>
      </c>
      <c r="X13" s="489" t="n">
        <f aca="false">D03!AB148</f>
        <v>0</v>
      </c>
      <c r="Y13" s="489" t="n">
        <f aca="false">D03!AC148</f>
        <v>0</v>
      </c>
      <c r="Z13" s="489" t="n">
        <f aca="false">D03!AD148</f>
        <v>60</v>
      </c>
      <c r="AA13" s="489" t="n">
        <f aca="false">D03!AE148</f>
        <v>7229</v>
      </c>
      <c r="AB13" s="490"/>
      <c r="AC13" s="489" t="n">
        <f aca="false">D03!I151</f>
        <v>292</v>
      </c>
      <c r="AD13" s="489" t="n">
        <f aca="false">D03!J151</f>
        <v>3462</v>
      </c>
      <c r="AE13" s="489" t="n">
        <f aca="false">D03!K151</f>
        <v>22</v>
      </c>
      <c r="AF13" s="489" t="n">
        <f aca="false">D03!L151</f>
        <v>26</v>
      </c>
      <c r="AG13" s="489" t="n">
        <f aca="false">D03!M151</f>
        <v>100</v>
      </c>
      <c r="AH13" s="489" t="n">
        <f aca="false">D03!N151</f>
        <v>0</v>
      </c>
      <c r="AI13" s="489" t="n">
        <f aca="false">D03!O151</f>
        <v>1166</v>
      </c>
      <c r="AJ13" s="489" t="n">
        <f aca="false">D03!P151</f>
        <v>0</v>
      </c>
      <c r="AK13" s="489" t="n">
        <f aca="false">D03!Q151</f>
        <v>21</v>
      </c>
      <c r="AL13" s="489" t="n">
        <f aca="false">D03!R151</f>
        <v>2080</v>
      </c>
      <c r="AM13" s="489" t="n">
        <f aca="false">D03!S151</f>
        <v>0</v>
      </c>
      <c r="AN13" s="489" t="n">
        <f aca="false">D03!T151</f>
        <v>0</v>
      </c>
      <c r="AO13" s="489" t="n">
        <f aca="false">D03!U151</f>
        <v>0</v>
      </c>
      <c r="AP13" s="489" t="n">
        <f aca="false">D03!V151</f>
        <v>0</v>
      </c>
      <c r="AQ13" s="489" t="n">
        <f aca="false">D03!W151</f>
        <v>0</v>
      </c>
      <c r="AR13" s="489" t="n">
        <f aca="false">D03!X151</f>
        <v>0</v>
      </c>
      <c r="AS13" s="489" t="n">
        <f aca="false">D03!Y151</f>
        <v>0</v>
      </c>
      <c r="AT13" s="489" t="n">
        <f aca="false">D03!Z151</f>
        <v>0</v>
      </c>
      <c r="AU13" s="489" t="n">
        <f aca="false">D03!AA151</f>
        <v>60</v>
      </c>
      <c r="AV13" s="489" t="n">
        <f aca="false">D03!AB151</f>
        <v>7229</v>
      </c>
      <c r="AW13" s="490"/>
      <c r="AX13" s="489"/>
      <c r="AY13" s="489" t="n">
        <f aca="false">AC13+AE13</f>
        <v>314</v>
      </c>
      <c r="AZ13" s="489"/>
      <c r="BA13" s="489" t="n">
        <f aca="false">AD13+AF13</f>
        <v>3488</v>
      </c>
      <c r="BB13" s="489"/>
      <c r="BC13" s="489"/>
      <c r="BD13" s="489"/>
      <c r="BE13" s="489" t="n">
        <f aca="false">D03!M154</f>
        <v>100</v>
      </c>
      <c r="BF13" s="489" t="n">
        <f aca="false">D03!N154</f>
        <v>0</v>
      </c>
      <c r="BG13" s="489" t="n">
        <f aca="false">D03!O154</f>
        <v>1166</v>
      </c>
      <c r="BH13" s="489" t="n">
        <f aca="false">D03!P154</f>
        <v>0</v>
      </c>
      <c r="BI13" s="489" t="n">
        <f aca="false">D03!Q154</f>
        <v>21</v>
      </c>
      <c r="BJ13" s="489" t="n">
        <f aca="false">D03!R154</f>
        <v>2080</v>
      </c>
      <c r="BK13" s="489" t="n">
        <f aca="false">D03!S154</f>
        <v>0</v>
      </c>
      <c r="BL13" s="489" t="n">
        <f aca="false">D03!T154</f>
        <v>0</v>
      </c>
      <c r="BM13" s="489" t="n">
        <f aca="false">D03!U154</f>
        <v>0</v>
      </c>
      <c r="BN13" s="489" t="n">
        <f aca="false">D03!V154</f>
        <v>0</v>
      </c>
      <c r="BO13" s="489" t="n">
        <f aca="false">D03!W154</f>
        <v>0</v>
      </c>
      <c r="BP13" s="489" t="n">
        <f aca="false">D03!X154</f>
        <v>0</v>
      </c>
      <c r="BQ13" s="489" t="n">
        <f aca="false">D03!Y154</f>
        <v>0</v>
      </c>
      <c r="BR13" s="489"/>
      <c r="BS13" s="489" t="n">
        <f aca="false">D03!Z154</f>
        <v>0</v>
      </c>
      <c r="BT13" s="489" t="n">
        <f aca="false">D03!AA154</f>
        <v>60</v>
      </c>
      <c r="BU13" s="489" t="n">
        <f aca="false">SUM(AX13:BT13)</f>
        <v>7229</v>
      </c>
    </row>
    <row r="14" customFormat="false" ht="16.5" hidden="false" customHeight="false" outlineLevel="0" collapsed="false">
      <c r="A14" s="20" t="n">
        <v>13</v>
      </c>
      <c r="B14" s="20" t="n">
        <v>3</v>
      </c>
      <c r="C14" s="20" t="n">
        <v>164</v>
      </c>
      <c r="D14" s="20" t="s">
        <v>147</v>
      </c>
      <c r="E14" s="489" t="n">
        <f aca="false">D03!I173</f>
        <v>135</v>
      </c>
      <c r="F14" s="489" t="n">
        <f aca="false">D03!J173</f>
        <v>2241</v>
      </c>
      <c r="G14" s="489" t="n">
        <f aca="false">D03!K173</f>
        <v>597</v>
      </c>
      <c r="H14" s="489" t="n">
        <f aca="false">D03!L173</f>
        <v>103</v>
      </c>
      <c r="I14" s="489" t="n">
        <f aca="false">D03!M173</f>
        <v>314</v>
      </c>
      <c r="J14" s="489" t="n">
        <f aca="false">D03!N173</f>
        <v>856</v>
      </c>
      <c r="K14" s="489" t="n">
        <f aca="false">D03!O173</f>
        <v>0</v>
      </c>
      <c r="L14" s="489" t="n">
        <f aca="false">D03!P173</f>
        <v>49</v>
      </c>
      <c r="M14" s="489" t="n">
        <f aca="false">D03!Q173</f>
        <v>39</v>
      </c>
      <c r="N14" s="489" t="n">
        <f aca="false">D03!R173</f>
        <v>1905</v>
      </c>
      <c r="O14" s="489" t="n">
        <f aca="false">D03!S173</f>
        <v>0</v>
      </c>
      <c r="P14" s="489" t="n">
        <f aca="false">D03!T173</f>
        <v>0</v>
      </c>
      <c r="Q14" s="489" t="n">
        <f aca="false">D03!U173</f>
        <v>42</v>
      </c>
      <c r="R14" s="489" t="n">
        <f aca="false">D03!V173</f>
        <v>51</v>
      </c>
      <c r="S14" s="489" t="n">
        <f aca="false">D03!W173</f>
        <v>0</v>
      </c>
      <c r="T14" s="489" t="n">
        <f aca="false">D03!X173</f>
        <v>0</v>
      </c>
      <c r="U14" s="489" t="n">
        <f aca="false">D03!Y173</f>
        <v>0</v>
      </c>
      <c r="V14" s="489" t="n">
        <f aca="false">D03!Z173</f>
        <v>0</v>
      </c>
      <c r="W14" s="489" t="n">
        <f aca="false">D03!AA173</f>
        <v>0</v>
      </c>
      <c r="X14" s="489" t="n">
        <f aca="false">D03!AB173</f>
        <v>0</v>
      </c>
      <c r="Y14" s="489" t="n">
        <f aca="false">D03!AC173</f>
        <v>3</v>
      </c>
      <c r="Z14" s="489" t="n">
        <f aca="false">D03!AD173</f>
        <v>222</v>
      </c>
      <c r="AA14" s="489" t="n">
        <f aca="false">D03!AE173</f>
        <v>6557</v>
      </c>
      <c r="AB14" s="490"/>
      <c r="AC14" s="489" t="n">
        <f aca="false">D03!I176</f>
        <v>156</v>
      </c>
      <c r="AD14" s="489" t="n">
        <f aca="false">D03!J176</f>
        <v>2267</v>
      </c>
      <c r="AE14" s="489" t="n">
        <f aca="false">D03!K176</f>
        <v>618</v>
      </c>
      <c r="AF14" s="489" t="n">
        <f aca="false">D03!L176</f>
        <v>128</v>
      </c>
      <c r="AG14" s="489" t="n">
        <f aca="false">D03!M176</f>
        <v>314</v>
      </c>
      <c r="AH14" s="489" t="n">
        <f aca="false">D03!N176</f>
        <v>856</v>
      </c>
      <c r="AI14" s="489" t="str">
        <f aca="false">D03!O176</f>
        <v>-</v>
      </c>
      <c r="AJ14" s="489" t="n">
        <f aca="false">D03!P176</f>
        <v>49</v>
      </c>
      <c r="AK14" s="489" t="n">
        <f aca="false">D03!Q176</f>
        <v>39</v>
      </c>
      <c r="AL14" s="489" t="n">
        <f aca="false">D03!R176</f>
        <v>1905</v>
      </c>
      <c r="AM14" s="489" t="str">
        <f aca="false">D03!S176</f>
        <v>-</v>
      </c>
      <c r="AN14" s="489" t="str">
        <f aca="false">D03!T176</f>
        <v>-</v>
      </c>
      <c r="AO14" s="489" t="str">
        <f aca="false">D03!U176</f>
        <v>-</v>
      </c>
      <c r="AP14" s="489" t="str">
        <f aca="false">D03!V176</f>
        <v>-</v>
      </c>
      <c r="AQ14" s="489" t="str">
        <f aca="false">D03!W176</f>
        <v>-</v>
      </c>
      <c r="AR14" s="489" t="str">
        <f aca="false">D03!X176</f>
        <v>-</v>
      </c>
      <c r="AS14" s="489" t="str">
        <f aca="false">D03!Y176</f>
        <v>-</v>
      </c>
      <c r="AT14" s="489" t="n">
        <f aca="false">D03!Z176</f>
        <v>3</v>
      </c>
      <c r="AU14" s="489" t="n">
        <f aca="false">D03!AA176</f>
        <v>222</v>
      </c>
      <c r="AV14" s="489" t="n">
        <f aca="false">D03!AB176</f>
        <v>6557</v>
      </c>
      <c r="AW14" s="490"/>
      <c r="AX14" s="489"/>
      <c r="AY14" s="489" t="n">
        <f aca="false">AC14+AE14</f>
        <v>774</v>
      </c>
      <c r="AZ14" s="489"/>
      <c r="BA14" s="489" t="n">
        <f aca="false">AD14+AF14</f>
        <v>2395</v>
      </c>
      <c r="BB14" s="489"/>
      <c r="BC14" s="489"/>
      <c r="BD14" s="489"/>
      <c r="BE14" s="489" t="n">
        <f aca="false">D03!M179</f>
        <v>314</v>
      </c>
      <c r="BF14" s="489" t="n">
        <f aca="false">D03!N179</f>
        <v>856</v>
      </c>
      <c r="BG14" s="489" t="str">
        <f aca="false">D03!O179</f>
        <v>-</v>
      </c>
      <c r="BH14" s="489" t="n">
        <f aca="false">D03!P179</f>
        <v>49</v>
      </c>
      <c r="BI14" s="489" t="n">
        <f aca="false">D03!Q179</f>
        <v>39</v>
      </c>
      <c r="BJ14" s="489" t="n">
        <f aca="false">D03!R179</f>
        <v>1905</v>
      </c>
      <c r="BK14" s="489" t="str">
        <f aca="false">D03!S179</f>
        <v>-</v>
      </c>
      <c r="BL14" s="489" t="str">
        <f aca="false">D03!T179</f>
        <v>-</v>
      </c>
      <c r="BM14" s="489" t="str">
        <f aca="false">D03!U179</f>
        <v>-</v>
      </c>
      <c r="BN14" s="489" t="str">
        <f aca="false">D03!V179</f>
        <v>-</v>
      </c>
      <c r="BO14" s="489" t="str">
        <f aca="false">D03!W179</f>
        <v>-</v>
      </c>
      <c r="BP14" s="489" t="str">
        <f aca="false">D03!X179</f>
        <v>-</v>
      </c>
      <c r="BQ14" s="489" t="str">
        <f aca="false">D03!Y179</f>
        <v>-</v>
      </c>
      <c r="BR14" s="489"/>
      <c r="BS14" s="489" t="n">
        <f aca="false">D03!Z179</f>
        <v>3</v>
      </c>
      <c r="BT14" s="489" t="n">
        <f aca="false">D03!AA179</f>
        <v>222</v>
      </c>
      <c r="BU14" s="489" t="n">
        <f aca="false">SUM(AX14:BT14)</f>
        <v>6557</v>
      </c>
    </row>
    <row r="15" customFormat="false" ht="16.5" hidden="false" customHeight="false" outlineLevel="0" collapsed="false">
      <c r="A15" s="20" t="n">
        <v>14</v>
      </c>
      <c r="B15" s="20" t="n">
        <v>3</v>
      </c>
      <c r="C15" s="20" t="n">
        <v>181</v>
      </c>
      <c r="D15" s="20" t="s">
        <v>149</v>
      </c>
      <c r="E15" s="489" t="n">
        <f aca="false">D03!I188</f>
        <v>0</v>
      </c>
      <c r="F15" s="489" t="n">
        <f aca="false">D03!J188</f>
        <v>60</v>
      </c>
      <c r="G15" s="489" t="n">
        <f aca="false">D03!K188</f>
        <v>0</v>
      </c>
      <c r="H15" s="489" t="n">
        <f aca="false">D03!L188</f>
        <v>297</v>
      </c>
      <c r="I15" s="489" t="n">
        <f aca="false">D03!M188</f>
        <v>4</v>
      </c>
      <c r="J15" s="489" t="n">
        <f aca="false">D03!N188</f>
        <v>0</v>
      </c>
      <c r="K15" s="489" t="n">
        <f aca="false">D03!O188</f>
        <v>30</v>
      </c>
      <c r="L15" s="489" t="n">
        <f aca="false">D03!P188</f>
        <v>292</v>
      </c>
      <c r="M15" s="489" t="n">
        <f aca="false">D03!Q188</f>
        <v>210</v>
      </c>
      <c r="N15" s="489" t="n">
        <f aca="false">D03!R188</f>
        <v>480</v>
      </c>
      <c r="O15" s="489" t="n">
        <f aca="false">D03!S188</f>
        <v>0</v>
      </c>
      <c r="P15" s="489" t="n">
        <f aca="false">D03!T188</f>
        <v>0</v>
      </c>
      <c r="Q15" s="489" t="n">
        <f aca="false">D03!U188</f>
        <v>0</v>
      </c>
      <c r="R15" s="489" t="n">
        <f aca="false">D03!V188</f>
        <v>8</v>
      </c>
      <c r="S15" s="489" t="n">
        <f aca="false">D03!W188</f>
        <v>0</v>
      </c>
      <c r="T15" s="489" t="n">
        <f aca="false">D03!X188</f>
        <v>0</v>
      </c>
      <c r="U15" s="489" t="n">
        <f aca="false">D03!Y188</f>
        <v>0</v>
      </c>
      <c r="V15" s="489" t="n">
        <f aca="false">D03!Z188</f>
        <v>0</v>
      </c>
      <c r="W15" s="489" t="n">
        <f aca="false">D03!AA188</f>
        <v>0</v>
      </c>
      <c r="X15" s="489" t="n">
        <f aca="false">D03!AB188</f>
        <v>0</v>
      </c>
      <c r="Y15" s="489" t="n">
        <f aca="false">D03!AC188</f>
        <v>0</v>
      </c>
      <c r="Z15" s="489" t="n">
        <f aca="false">D03!AD188</f>
        <v>20</v>
      </c>
      <c r="AA15" s="489" t="n">
        <f aca="false">D03!AE188</f>
        <v>1401</v>
      </c>
      <c r="AB15" s="490"/>
      <c r="AC15" s="489" t="n">
        <f aca="false">D03!I191</f>
        <v>0</v>
      </c>
      <c r="AD15" s="489" t="n">
        <f aca="false">D03!J191</f>
        <v>64</v>
      </c>
      <c r="AE15" s="489" t="n">
        <f aca="false">D03!K191</f>
        <v>0</v>
      </c>
      <c r="AF15" s="489" t="n">
        <f aca="false">D03!L191</f>
        <v>301</v>
      </c>
      <c r="AG15" s="489" t="n">
        <f aca="false">D03!M191</f>
        <v>4</v>
      </c>
      <c r="AH15" s="489" t="n">
        <f aca="false">D03!N191</f>
        <v>0</v>
      </c>
      <c r="AI15" s="489" t="n">
        <f aca="false">D03!O191</f>
        <v>30</v>
      </c>
      <c r="AJ15" s="489" t="n">
        <f aca="false">D03!P191</f>
        <v>292</v>
      </c>
      <c r="AK15" s="489" t="n">
        <f aca="false">D03!Q191</f>
        <v>210</v>
      </c>
      <c r="AL15" s="489" t="n">
        <f aca="false">D03!R191</f>
        <v>480</v>
      </c>
      <c r="AM15" s="489" t="n">
        <f aca="false">D03!S191</f>
        <v>0</v>
      </c>
      <c r="AN15" s="489" t="n">
        <f aca="false">D03!T191</f>
        <v>0</v>
      </c>
      <c r="AO15" s="489" t="n">
        <f aca="false">D03!U191</f>
        <v>0</v>
      </c>
      <c r="AP15" s="489" t="n">
        <f aca="false">D03!V191</f>
        <v>0</v>
      </c>
      <c r="AQ15" s="489" t="n">
        <f aca="false">D03!W191</f>
        <v>0</v>
      </c>
      <c r="AR15" s="489" t="n">
        <f aca="false">D03!X191</f>
        <v>0</v>
      </c>
      <c r="AS15" s="489" t="n">
        <f aca="false">D03!Y191</f>
        <v>0</v>
      </c>
      <c r="AT15" s="489" t="n">
        <f aca="false">D03!Z191</f>
        <v>0</v>
      </c>
      <c r="AU15" s="489" t="n">
        <f aca="false">D03!AA191</f>
        <v>20</v>
      </c>
      <c r="AV15" s="489" t="n">
        <f aca="false">D03!AB191</f>
        <v>1401</v>
      </c>
      <c r="AW15" s="490"/>
      <c r="AX15" s="489"/>
      <c r="AY15" s="489" t="n">
        <f aca="false">AC15+AE15</f>
        <v>0</v>
      </c>
      <c r="AZ15" s="489"/>
      <c r="BA15" s="489" t="n">
        <f aca="false">AD15+AF15</f>
        <v>365</v>
      </c>
      <c r="BB15" s="489"/>
      <c r="BC15" s="489"/>
      <c r="BD15" s="489"/>
      <c r="BE15" s="489" t="n">
        <f aca="false">D03!M194</f>
        <v>4</v>
      </c>
      <c r="BF15" s="489" t="str">
        <f aca="false">D03!N194</f>
        <v>-</v>
      </c>
      <c r="BG15" s="489" t="n">
        <f aca="false">D03!O194</f>
        <v>30</v>
      </c>
      <c r="BH15" s="489" t="n">
        <f aca="false">D03!P194</f>
        <v>292</v>
      </c>
      <c r="BI15" s="489" t="n">
        <f aca="false">D03!Q194</f>
        <v>210</v>
      </c>
      <c r="BJ15" s="489" t="n">
        <f aca="false">D03!R194</f>
        <v>480</v>
      </c>
      <c r="BK15" s="489" t="str">
        <f aca="false">D03!S194</f>
        <v>-</v>
      </c>
      <c r="BL15" s="489" t="str">
        <f aca="false">D03!T194</f>
        <v>-</v>
      </c>
      <c r="BM15" s="489" t="str">
        <f aca="false">D03!U194</f>
        <v>-</v>
      </c>
      <c r="BN15" s="489" t="str">
        <f aca="false">D03!V194</f>
        <v>-</v>
      </c>
      <c r="BO15" s="489" t="str">
        <f aca="false">D03!W194</f>
        <v>-</v>
      </c>
      <c r="BP15" s="489" t="str">
        <f aca="false">D03!X194</f>
        <v>-</v>
      </c>
      <c r="BQ15" s="489" t="str">
        <f aca="false">D03!Y194</f>
        <v>-</v>
      </c>
      <c r="BR15" s="489"/>
      <c r="BS15" s="489" t="n">
        <f aca="false">D03!Z194</f>
        <v>0</v>
      </c>
      <c r="BT15" s="489" t="n">
        <f aca="false">D03!AA194</f>
        <v>20</v>
      </c>
      <c r="BU15" s="489" t="n">
        <f aca="false">SUM(AX15:BT15)</f>
        <v>1401</v>
      </c>
    </row>
    <row r="16" customFormat="false" ht="16.5" hidden="false" customHeight="false" outlineLevel="0" collapsed="false">
      <c r="A16" s="20" t="n">
        <v>8</v>
      </c>
      <c r="B16" s="20" t="n">
        <v>3</v>
      </c>
      <c r="C16" s="20" t="n">
        <v>232</v>
      </c>
      <c r="D16" s="20" t="s">
        <v>150</v>
      </c>
      <c r="E16" s="489" t="n">
        <f aca="false">D03!I225</f>
        <v>3481</v>
      </c>
      <c r="F16" s="489" t="n">
        <f aca="false">D03!J225</f>
        <v>1280</v>
      </c>
      <c r="G16" s="489" t="n">
        <f aca="false">D03!K225</f>
        <v>538</v>
      </c>
      <c r="H16" s="489" t="n">
        <f aca="false">D03!L225</f>
        <v>44</v>
      </c>
      <c r="I16" s="489" t="n">
        <f aca="false">D03!M225</f>
        <v>0</v>
      </c>
      <c r="J16" s="489" t="n">
        <f aca="false">D03!N225</f>
        <v>2083</v>
      </c>
      <c r="K16" s="489" t="n">
        <f aca="false">D03!O225</f>
        <v>0</v>
      </c>
      <c r="L16" s="489" t="n">
        <f aca="false">D03!P225</f>
        <v>77</v>
      </c>
      <c r="M16" s="489" t="n">
        <f aca="false">D03!Q225</f>
        <v>253</v>
      </c>
      <c r="N16" s="489" t="n">
        <f aca="false">D03!R225</f>
        <v>3895</v>
      </c>
      <c r="O16" s="489" t="n">
        <f aca="false">D03!S225</f>
        <v>0</v>
      </c>
      <c r="P16" s="489" t="n">
        <f aca="false">D03!T225</f>
        <v>0</v>
      </c>
      <c r="Q16" s="489" t="n">
        <f aca="false">D03!U225</f>
        <v>141</v>
      </c>
      <c r="R16" s="489" t="n">
        <f aca="false">D03!V225</f>
        <v>23</v>
      </c>
      <c r="S16" s="489" t="n">
        <f aca="false">D03!W225</f>
        <v>0</v>
      </c>
      <c r="T16" s="489" t="n">
        <f aca="false">D03!X225</f>
        <v>0</v>
      </c>
      <c r="U16" s="489" t="n">
        <f aca="false">D03!Y225</f>
        <v>0</v>
      </c>
      <c r="V16" s="489" t="n">
        <f aca="false">D03!Z225</f>
        <v>0</v>
      </c>
      <c r="W16" s="489" t="n">
        <f aca="false">D03!AA225</f>
        <v>0</v>
      </c>
      <c r="X16" s="489" t="n">
        <f aca="false">D03!AB225</f>
        <v>0</v>
      </c>
      <c r="Y16" s="489" t="n">
        <f aca="false">D03!AC225</f>
        <v>7</v>
      </c>
      <c r="Z16" s="489" t="n">
        <f aca="false">D03!AD225</f>
        <v>194</v>
      </c>
      <c r="AA16" s="489" t="n">
        <f aca="false">D03!AE225</f>
        <v>12016</v>
      </c>
      <c r="AB16" s="490"/>
      <c r="AC16" s="489" t="n">
        <f aca="false">D03!I228</f>
        <v>3552</v>
      </c>
      <c r="AD16" s="489" t="n">
        <f aca="false">D03!J228</f>
        <v>1292</v>
      </c>
      <c r="AE16" s="489" t="n">
        <f aca="false">D03!K228</f>
        <v>608</v>
      </c>
      <c r="AF16" s="489" t="n">
        <f aca="false">D03!L228</f>
        <v>55</v>
      </c>
      <c r="AG16" s="489" t="n">
        <f aca="false">D03!M228</f>
        <v>0</v>
      </c>
      <c r="AH16" s="489" t="n">
        <f aca="false">D03!N228</f>
        <v>2083</v>
      </c>
      <c r="AI16" s="489" t="n">
        <f aca="false">D03!O228</f>
        <v>0</v>
      </c>
      <c r="AJ16" s="489" t="n">
        <f aca="false">D03!P228</f>
        <v>77</v>
      </c>
      <c r="AK16" s="489" t="n">
        <f aca="false">D03!Q228</f>
        <v>253</v>
      </c>
      <c r="AL16" s="489" t="n">
        <f aca="false">D03!R228</f>
        <v>3895</v>
      </c>
      <c r="AM16" s="489" t="n">
        <f aca="false">D03!S228</f>
        <v>0</v>
      </c>
      <c r="AN16" s="489" t="n">
        <f aca="false">D03!T228</f>
        <v>0</v>
      </c>
      <c r="AO16" s="489" t="n">
        <f aca="false">D03!U228</f>
        <v>0</v>
      </c>
      <c r="AP16" s="489" t="n">
        <f aca="false">D03!V228</f>
        <v>0</v>
      </c>
      <c r="AQ16" s="489" t="n">
        <f aca="false">D03!W228</f>
        <v>0</v>
      </c>
      <c r="AR16" s="489" t="n">
        <f aca="false">D03!X228</f>
        <v>0</v>
      </c>
      <c r="AS16" s="489" t="n">
        <f aca="false">D03!Y228</f>
        <v>0</v>
      </c>
      <c r="AT16" s="489" t="n">
        <f aca="false">D03!Z228</f>
        <v>7</v>
      </c>
      <c r="AU16" s="489" t="n">
        <f aca="false">D03!AA228</f>
        <v>194</v>
      </c>
      <c r="AV16" s="489" t="n">
        <f aca="false">D03!AB228</f>
        <v>12016</v>
      </c>
      <c r="AW16" s="490"/>
      <c r="AX16" s="489"/>
      <c r="AY16" s="489" t="n">
        <f aca="false">AC16+AE16</f>
        <v>4160</v>
      </c>
      <c r="AZ16" s="489"/>
      <c r="BA16" s="489" t="n">
        <f aca="false">AD16+AF16</f>
        <v>1347</v>
      </c>
      <c r="BB16" s="489"/>
      <c r="BC16" s="489"/>
      <c r="BD16" s="489"/>
      <c r="BE16" s="489" t="n">
        <f aca="false">D03!M231</f>
        <v>0</v>
      </c>
      <c r="BF16" s="489" t="n">
        <f aca="false">D03!N231</f>
        <v>2083</v>
      </c>
      <c r="BG16" s="489" t="n">
        <f aca="false">D03!O231</f>
        <v>0</v>
      </c>
      <c r="BH16" s="489" t="n">
        <f aca="false">D03!P231</f>
        <v>77</v>
      </c>
      <c r="BI16" s="489" t="n">
        <f aca="false">D03!Q231</f>
        <v>253</v>
      </c>
      <c r="BJ16" s="489" t="n">
        <f aca="false">D03!R231</f>
        <v>3895</v>
      </c>
      <c r="BK16" s="489" t="n">
        <f aca="false">D03!S231</f>
        <v>0</v>
      </c>
      <c r="BL16" s="489" t="n">
        <f aca="false">D03!T231</f>
        <v>0</v>
      </c>
      <c r="BM16" s="489" t="n">
        <f aca="false">D03!U231</f>
        <v>0</v>
      </c>
      <c r="BN16" s="489" t="n">
        <f aca="false">D03!V231</f>
        <v>0</v>
      </c>
      <c r="BO16" s="489" t="n">
        <f aca="false">D03!W231</f>
        <v>0</v>
      </c>
      <c r="BP16" s="489" t="n">
        <f aca="false">D03!X231</f>
        <v>0</v>
      </c>
      <c r="BQ16" s="489" t="n">
        <f aca="false">D03!Y231</f>
        <v>0</v>
      </c>
      <c r="BR16" s="489"/>
      <c r="BS16" s="489" t="n">
        <f aca="false">D03!Z231</f>
        <v>7</v>
      </c>
      <c r="BT16" s="489" t="n">
        <f aca="false">D03!AA231</f>
        <v>194</v>
      </c>
      <c r="BU16" s="489" t="n">
        <f aca="false">SUM(AX16:BT16)</f>
        <v>12016</v>
      </c>
    </row>
    <row r="17" customFormat="false" ht="16.5" hidden="false" customHeight="false" outlineLevel="0" collapsed="false">
      <c r="A17" s="20" t="n">
        <v>15</v>
      </c>
      <c r="B17" s="20" t="n">
        <v>3</v>
      </c>
      <c r="C17" s="20" t="n">
        <v>418</v>
      </c>
      <c r="D17" s="20" t="s">
        <v>151</v>
      </c>
      <c r="E17" s="489" t="n">
        <f aca="false">D03!I248</f>
        <v>164</v>
      </c>
      <c r="F17" s="489" t="n">
        <f aca="false">D03!J248</f>
        <v>748</v>
      </c>
      <c r="G17" s="489" t="n">
        <f aca="false">D03!K248</f>
        <v>1601</v>
      </c>
      <c r="H17" s="489" t="n">
        <f aca="false">D03!L248</f>
        <v>10</v>
      </c>
      <c r="I17" s="489" t="n">
        <f aca="false">D03!M248</f>
        <v>1416</v>
      </c>
      <c r="J17" s="489" t="n">
        <f aca="false">D03!N248</f>
        <v>10</v>
      </c>
      <c r="K17" s="489" t="n">
        <f aca="false">D03!O248</f>
        <v>0</v>
      </c>
      <c r="L17" s="489" t="n">
        <f aca="false">D03!P248</f>
        <v>16</v>
      </c>
      <c r="M17" s="489" t="n">
        <f aca="false">D03!Q248</f>
        <v>39</v>
      </c>
      <c r="N17" s="489" t="n">
        <f aca="false">D03!R248</f>
        <v>242</v>
      </c>
      <c r="O17" s="489" t="n">
        <f aca="false">D03!S248</f>
        <v>0</v>
      </c>
      <c r="P17" s="489" t="n">
        <f aca="false">D03!T248</f>
        <v>0</v>
      </c>
      <c r="Q17" s="489" t="n">
        <f aca="false">D03!U248</f>
        <v>100</v>
      </c>
      <c r="R17" s="489" t="n">
        <f aca="false">D03!V248</f>
        <v>0</v>
      </c>
      <c r="S17" s="489" t="n">
        <f aca="false">D03!W248</f>
        <v>0</v>
      </c>
      <c r="T17" s="489" t="n">
        <f aca="false">D03!X248</f>
        <v>898</v>
      </c>
      <c r="U17" s="489" t="n">
        <f aca="false">D03!Y248</f>
        <v>0</v>
      </c>
      <c r="V17" s="489" t="n">
        <f aca="false">D03!Z248</f>
        <v>0</v>
      </c>
      <c r="W17" s="489" t="n">
        <f aca="false">D03!AA248</f>
        <v>0</v>
      </c>
      <c r="X17" s="489" t="n">
        <f aca="false">D03!AB248</f>
        <v>0</v>
      </c>
      <c r="Y17" s="489" t="n">
        <f aca="false">D03!AC248</f>
        <v>0</v>
      </c>
      <c r="Z17" s="489" t="n">
        <f aca="false">D03!AD248</f>
        <v>150</v>
      </c>
      <c r="AA17" s="489" t="n">
        <f aca="false">D03!AE248</f>
        <v>5394</v>
      </c>
      <c r="AB17" s="490"/>
      <c r="AC17" s="489" t="n">
        <f aca="false">D03!I251</f>
        <v>214</v>
      </c>
      <c r="AD17" s="489" t="n">
        <f aca="false">D03!J251</f>
        <v>748</v>
      </c>
      <c r="AE17" s="489" t="n">
        <f aca="false">D03!K251</f>
        <v>1651</v>
      </c>
      <c r="AF17" s="489" t="n">
        <f aca="false">D03!L251</f>
        <v>10</v>
      </c>
      <c r="AG17" s="489" t="n">
        <f aca="false">D03!M251</f>
        <v>1416</v>
      </c>
      <c r="AH17" s="489" t="n">
        <f aca="false">D03!N251</f>
        <v>10</v>
      </c>
      <c r="AI17" s="489" t="n">
        <f aca="false">D03!O251</f>
        <v>0</v>
      </c>
      <c r="AJ17" s="489" t="n">
        <f aca="false">D03!P251</f>
        <v>16</v>
      </c>
      <c r="AK17" s="489" t="n">
        <f aca="false">D03!Q251</f>
        <v>39</v>
      </c>
      <c r="AL17" s="489" t="n">
        <f aca="false">D03!R251</f>
        <v>242</v>
      </c>
      <c r="AM17" s="489" t="n">
        <f aca="false">D03!S251</f>
        <v>0</v>
      </c>
      <c r="AN17" s="489" t="n">
        <f aca="false">D03!T251</f>
        <v>0</v>
      </c>
      <c r="AO17" s="489" t="n">
        <f aca="false">D03!U251</f>
        <v>898</v>
      </c>
      <c r="AP17" s="489" t="n">
        <f aca="false">D03!V251</f>
        <v>0</v>
      </c>
      <c r="AQ17" s="489" t="n">
        <f aca="false">D03!W251</f>
        <v>0</v>
      </c>
      <c r="AR17" s="489" t="n">
        <f aca="false">D03!X251</f>
        <v>0</v>
      </c>
      <c r="AS17" s="489" t="n">
        <f aca="false">D03!Y251</f>
        <v>0</v>
      </c>
      <c r="AT17" s="489" t="n">
        <f aca="false">D03!Z251</f>
        <v>0</v>
      </c>
      <c r="AU17" s="489" t="n">
        <f aca="false">D03!AA251</f>
        <v>150</v>
      </c>
      <c r="AV17" s="489" t="n">
        <f aca="false">D03!AB251</f>
        <v>5394</v>
      </c>
      <c r="AW17" s="490"/>
      <c r="AX17" s="489"/>
      <c r="AY17" s="489" t="n">
        <f aca="false">AC17+AE17</f>
        <v>1865</v>
      </c>
      <c r="AZ17" s="489" t="n">
        <f aca="false">AD17</f>
        <v>748</v>
      </c>
      <c r="BA17" s="489"/>
      <c r="BB17" s="489"/>
      <c r="BC17" s="489" t="n">
        <f aca="false">AF17</f>
        <v>10</v>
      </c>
      <c r="BD17" s="489"/>
      <c r="BE17" s="489" t="n">
        <f aca="false">D03!M254</f>
        <v>1416</v>
      </c>
      <c r="BF17" s="489" t="n">
        <f aca="false">D03!N254</f>
        <v>10</v>
      </c>
      <c r="BG17" s="489" t="str">
        <f aca="false">D03!O254</f>
        <v>-</v>
      </c>
      <c r="BH17" s="489" t="n">
        <f aca="false">D03!P254</f>
        <v>16</v>
      </c>
      <c r="BI17" s="489" t="n">
        <f aca="false">D03!Q254</f>
        <v>39</v>
      </c>
      <c r="BJ17" s="489" t="n">
        <f aca="false">D03!R254</f>
        <v>242</v>
      </c>
      <c r="BK17" s="489" t="str">
        <f aca="false">D03!S254</f>
        <v>-</v>
      </c>
      <c r="BL17" s="489" t="str">
        <f aca="false">D03!T254</f>
        <v>-</v>
      </c>
      <c r="BM17" s="489" t="n">
        <f aca="false">D03!U254</f>
        <v>898</v>
      </c>
      <c r="BN17" s="489" t="str">
        <f aca="false">D03!V254</f>
        <v>-</v>
      </c>
      <c r="BO17" s="489" t="str">
        <f aca="false">D03!W254</f>
        <v>-</v>
      </c>
      <c r="BP17" s="489" t="str">
        <f aca="false">D03!X254</f>
        <v>-</v>
      </c>
      <c r="BQ17" s="489" t="str">
        <f aca="false">D03!Y254</f>
        <v>-</v>
      </c>
      <c r="BR17" s="489"/>
      <c r="BS17" s="489" t="n">
        <f aca="false">D03!Z254</f>
        <v>0</v>
      </c>
      <c r="BT17" s="489" t="n">
        <f aca="false">D03!AA254</f>
        <v>150</v>
      </c>
      <c r="BU17" s="489" t="n">
        <f aca="false">SUM(AX17:BT17)</f>
        <v>5394</v>
      </c>
    </row>
    <row r="18" customFormat="false" ht="16.5" hidden="false" customHeight="false" outlineLevel="0" collapsed="false">
      <c r="A18" s="20" t="n">
        <v>16</v>
      </c>
      <c r="B18" s="20" t="n">
        <v>4</v>
      </c>
      <c r="C18" s="20" t="n">
        <v>38</v>
      </c>
      <c r="D18" s="20" t="s">
        <v>152</v>
      </c>
      <c r="E18" s="489" t="n">
        <f aca="false">D04!I10</f>
        <v>0</v>
      </c>
      <c r="F18" s="489" t="n">
        <f aca="false">D04!J10</f>
        <v>1645</v>
      </c>
      <c r="G18" s="489" t="n">
        <f aca="false">D04!K10</f>
        <v>0</v>
      </c>
      <c r="H18" s="489" t="n">
        <f aca="false">D04!L10</f>
        <v>39</v>
      </c>
      <c r="I18" s="489" t="n">
        <f aca="false">D04!M10</f>
        <v>84</v>
      </c>
      <c r="J18" s="489" t="n">
        <f aca="false">D04!N10</f>
        <v>0</v>
      </c>
      <c r="K18" s="489" t="n">
        <f aca="false">D04!O10</f>
        <v>60</v>
      </c>
      <c r="L18" s="489" t="n">
        <f aca="false">D04!P10</f>
        <v>0</v>
      </c>
      <c r="M18" s="489" t="n">
        <f aca="false">D04!Q10</f>
        <v>0</v>
      </c>
      <c r="N18" s="489" t="n">
        <f aca="false">D04!R10</f>
        <v>1340</v>
      </c>
      <c r="O18" s="489" t="n">
        <f aca="false">D04!S10</f>
        <v>0</v>
      </c>
      <c r="P18" s="489" t="n">
        <f aca="false">D04!T10</f>
        <v>0</v>
      </c>
      <c r="Q18" s="489" t="n">
        <f aca="false">D04!U10</f>
        <v>0</v>
      </c>
      <c r="R18" s="489" t="n">
        <f aca="false">D04!V10</f>
        <v>10</v>
      </c>
      <c r="S18" s="489" t="n">
        <f aca="false">D04!W10</f>
        <v>0</v>
      </c>
      <c r="T18" s="489" t="n">
        <f aca="false">D04!X10</f>
        <v>0</v>
      </c>
      <c r="U18" s="489" t="n">
        <f aca="false">D04!Y10</f>
        <v>0</v>
      </c>
      <c r="V18" s="489" t="n">
        <f aca="false">D04!Z10</f>
        <v>0</v>
      </c>
      <c r="W18" s="489" t="n">
        <f aca="false">D04!AA10</f>
        <v>0</v>
      </c>
      <c r="X18" s="489" t="n">
        <f aca="false">D04!AB10</f>
        <v>0</v>
      </c>
      <c r="Y18" s="489" t="n">
        <f aca="false">D04!AC10</f>
        <v>0</v>
      </c>
      <c r="Z18" s="489" t="n">
        <f aca="false">D04!AD10</f>
        <v>107</v>
      </c>
      <c r="AA18" s="489" t="n">
        <f aca="false">D04!AE10</f>
        <v>3285</v>
      </c>
      <c r="AB18" s="490"/>
      <c r="AC18" s="489" t="n">
        <f aca="false">D04!I13</f>
        <v>0</v>
      </c>
      <c r="AD18" s="489" t="n">
        <f aca="false">D04!J13</f>
        <v>1650</v>
      </c>
      <c r="AE18" s="489" t="n">
        <f aca="false">D04!K13</f>
        <v>0</v>
      </c>
      <c r="AF18" s="489" t="n">
        <f aca="false">D04!L13</f>
        <v>44</v>
      </c>
      <c r="AG18" s="489" t="n">
        <f aca="false">D04!M13</f>
        <v>84</v>
      </c>
      <c r="AH18" s="489" t="n">
        <f aca="false">D04!N13</f>
        <v>0</v>
      </c>
      <c r="AI18" s="489" t="n">
        <f aca="false">D04!O13</f>
        <v>60</v>
      </c>
      <c r="AJ18" s="489" t="n">
        <f aca="false">D04!P13</f>
        <v>0</v>
      </c>
      <c r="AK18" s="489" t="n">
        <f aca="false">D04!Q13</f>
        <v>0</v>
      </c>
      <c r="AL18" s="489" t="n">
        <f aca="false">D04!R13</f>
        <v>1340</v>
      </c>
      <c r="AM18" s="489" t="n">
        <f aca="false">D04!S13</f>
        <v>0</v>
      </c>
      <c r="AN18" s="489" t="n">
        <f aca="false">D04!T13</f>
        <v>0</v>
      </c>
      <c r="AO18" s="489" t="n">
        <f aca="false">D04!U13</f>
        <v>0</v>
      </c>
      <c r="AP18" s="489" t="n">
        <f aca="false">D04!V13</f>
        <v>0</v>
      </c>
      <c r="AQ18" s="489" t="n">
        <f aca="false">D04!W13</f>
        <v>0</v>
      </c>
      <c r="AR18" s="489" t="n">
        <f aca="false">D04!X13</f>
        <v>0</v>
      </c>
      <c r="AS18" s="489" t="n">
        <f aca="false">D04!Y13</f>
        <v>0</v>
      </c>
      <c r="AT18" s="489" t="n">
        <f aca="false">D04!Z13</f>
        <v>0</v>
      </c>
      <c r="AU18" s="489" t="n">
        <f aca="false">D04!AA13</f>
        <v>107</v>
      </c>
      <c r="AV18" s="489" t="n">
        <f aca="false">D04!AB13</f>
        <v>3285</v>
      </c>
      <c r="AW18" s="490"/>
      <c r="AX18" s="489"/>
      <c r="AY18" s="489"/>
      <c r="AZ18" s="489"/>
      <c r="BA18" s="489" t="n">
        <f aca="false">AD18+AF18</f>
        <v>1694</v>
      </c>
      <c r="BB18" s="489"/>
      <c r="BC18" s="489"/>
      <c r="BD18" s="489"/>
      <c r="BE18" s="489" t="n">
        <f aca="false">D04!M16</f>
        <v>84</v>
      </c>
      <c r="BF18" s="489" t="str">
        <f aca="false">D04!N16</f>
        <v>-</v>
      </c>
      <c r="BG18" s="489" t="n">
        <f aca="false">D04!O16</f>
        <v>60</v>
      </c>
      <c r="BH18" s="489" t="str">
        <f aca="false">D04!P16</f>
        <v>-</v>
      </c>
      <c r="BI18" s="489" t="str">
        <f aca="false">D04!Q16</f>
        <v>-</v>
      </c>
      <c r="BJ18" s="489" t="n">
        <f aca="false">D04!R16</f>
        <v>1340</v>
      </c>
      <c r="BK18" s="489" t="str">
        <f aca="false">D04!S16</f>
        <v>-</v>
      </c>
      <c r="BL18" s="489" t="str">
        <f aca="false">D04!T16</f>
        <v>-</v>
      </c>
      <c r="BM18" s="489" t="str">
        <f aca="false">D04!U16</f>
        <v>-</v>
      </c>
      <c r="BN18" s="489" t="str">
        <f aca="false">D04!V16</f>
        <v>-</v>
      </c>
      <c r="BO18" s="489" t="str">
        <f aca="false">D04!W16</f>
        <v>-</v>
      </c>
      <c r="BP18" s="489" t="str">
        <f aca="false">D04!X16</f>
        <v>-</v>
      </c>
      <c r="BQ18" s="489" t="str">
        <f aca="false">D04!Y16</f>
        <v>-</v>
      </c>
      <c r="BR18" s="489"/>
      <c r="BS18" s="489" t="n">
        <f aca="false">D04!Z16</f>
        <v>0</v>
      </c>
      <c r="BT18" s="489" t="n">
        <f aca="false">D04!AA16</f>
        <v>107</v>
      </c>
      <c r="BU18" s="489" t="n">
        <f aca="false">SUM(AX18:BT18)</f>
        <v>3285</v>
      </c>
    </row>
    <row r="19" customFormat="false" ht="16.5" hidden="false" customHeight="false" outlineLevel="0" collapsed="false">
      <c r="A19" s="38" t="n">
        <v>17</v>
      </c>
      <c r="B19" s="38" t="n">
        <v>4</v>
      </c>
      <c r="C19" s="38" t="n">
        <v>39</v>
      </c>
      <c r="D19" s="38" t="s">
        <v>155</v>
      </c>
      <c r="E19" s="489" t="n">
        <f aca="false">D04!I59</f>
        <v>102</v>
      </c>
      <c r="F19" s="489" t="n">
        <f aca="false">D04!J59</f>
        <v>3134</v>
      </c>
      <c r="G19" s="489" t="n">
        <f aca="false">D04!K59</f>
        <v>4593</v>
      </c>
      <c r="H19" s="489" t="n">
        <f aca="false">D04!L59</f>
        <v>51</v>
      </c>
      <c r="I19" s="489" t="n">
        <f aca="false">D04!M59</f>
        <v>108</v>
      </c>
      <c r="J19" s="489" t="n">
        <f aca="false">D04!N59</f>
        <v>72</v>
      </c>
      <c r="K19" s="489" t="n">
        <f aca="false">D04!O59</f>
        <v>0</v>
      </c>
      <c r="L19" s="489" t="n">
        <f aca="false">D04!P59</f>
        <v>118</v>
      </c>
      <c r="M19" s="489" t="n">
        <f aca="false">D04!Q59</f>
        <v>790</v>
      </c>
      <c r="N19" s="489" t="n">
        <f aca="false">D04!R59</f>
        <v>5124</v>
      </c>
      <c r="O19" s="489" t="n">
        <f aca="false">D04!S59</f>
        <v>157</v>
      </c>
      <c r="P19" s="489" t="n">
        <f aca="false">D04!T59</f>
        <v>0</v>
      </c>
      <c r="Q19" s="489" t="n">
        <f aca="false">D04!U59</f>
        <v>184</v>
      </c>
      <c r="R19" s="489" t="n">
        <f aca="false">D04!V59</f>
        <v>36</v>
      </c>
      <c r="S19" s="489" t="n">
        <f aca="false">D04!W59</f>
        <v>0</v>
      </c>
      <c r="T19" s="489" t="n">
        <f aca="false">D04!X59</f>
        <v>639</v>
      </c>
      <c r="U19" s="489" t="n">
        <f aca="false">D04!Y59</f>
        <v>0</v>
      </c>
      <c r="V19" s="489" t="n">
        <f aca="false">D04!Z59</f>
        <v>0</v>
      </c>
      <c r="W19" s="489" t="n">
        <f aca="false">D04!AA59</f>
        <v>0</v>
      </c>
      <c r="X19" s="489" t="n">
        <f aca="false">D04!AB59</f>
        <v>0</v>
      </c>
      <c r="Y19" s="489" t="n">
        <f aca="false">D04!AC59</f>
        <v>0</v>
      </c>
      <c r="Z19" s="489" t="n">
        <f aca="false">D04!AD59</f>
        <v>442</v>
      </c>
      <c r="AA19" s="489" t="n">
        <f aca="false">D04!AE59</f>
        <v>15550</v>
      </c>
      <c r="AB19" s="490"/>
      <c r="AC19" s="489" t="n">
        <f aca="false">D04!I62</f>
        <v>194</v>
      </c>
      <c r="AD19" s="489" t="n">
        <f aca="false">D04!J62</f>
        <v>3152</v>
      </c>
      <c r="AE19" s="489" t="n">
        <f aca="false">D04!K62</f>
        <v>4685</v>
      </c>
      <c r="AF19" s="489" t="n">
        <f aca="false">D04!L62</f>
        <v>69</v>
      </c>
      <c r="AG19" s="489" t="n">
        <f aca="false">D04!M62</f>
        <v>108</v>
      </c>
      <c r="AH19" s="489" t="n">
        <f aca="false">D04!N62</f>
        <v>72</v>
      </c>
      <c r="AI19" s="489" t="n">
        <f aca="false">D04!O62</f>
        <v>0</v>
      </c>
      <c r="AJ19" s="489" t="n">
        <f aca="false">D04!P62</f>
        <v>118</v>
      </c>
      <c r="AK19" s="489" t="n">
        <f aca="false">D04!Q62</f>
        <v>790</v>
      </c>
      <c r="AL19" s="489" t="n">
        <f aca="false">D04!R62</f>
        <v>5124</v>
      </c>
      <c r="AM19" s="489" t="n">
        <f aca="false">D04!S62</f>
        <v>157</v>
      </c>
      <c r="AN19" s="489" t="n">
        <f aca="false">D04!T62</f>
        <v>0</v>
      </c>
      <c r="AO19" s="489" t="n">
        <f aca="false">D04!U62</f>
        <v>639</v>
      </c>
      <c r="AP19" s="489" t="n">
        <f aca="false">D04!V62</f>
        <v>0</v>
      </c>
      <c r="AQ19" s="489" t="n">
        <f aca="false">D04!W62</f>
        <v>0</v>
      </c>
      <c r="AR19" s="489" t="n">
        <f aca="false">D04!X62</f>
        <v>0</v>
      </c>
      <c r="AS19" s="489" t="n">
        <f aca="false">D04!Y62</f>
        <v>0</v>
      </c>
      <c r="AT19" s="489" t="n">
        <f aca="false">D04!Z62</f>
        <v>0</v>
      </c>
      <c r="AU19" s="489" t="n">
        <f aca="false">D04!AA62</f>
        <v>442</v>
      </c>
      <c r="AV19" s="489" t="n">
        <f aca="false">D04!AB62</f>
        <v>15550</v>
      </c>
      <c r="AW19" s="490"/>
      <c r="AX19" s="489"/>
      <c r="AY19" s="489" t="n">
        <f aca="false">AC19+AE19</f>
        <v>4879</v>
      </c>
      <c r="AZ19" s="489"/>
      <c r="BA19" s="489" t="n">
        <f aca="false">AD19+AF19</f>
        <v>3221</v>
      </c>
      <c r="BB19" s="489"/>
      <c r="BC19" s="489"/>
      <c r="BD19" s="489"/>
      <c r="BE19" s="489" t="n">
        <f aca="false">D04!M65</f>
        <v>108</v>
      </c>
      <c r="BF19" s="489" t="n">
        <f aca="false">D04!N65</f>
        <v>72</v>
      </c>
      <c r="BG19" s="489" t="str">
        <f aca="false">D04!O65</f>
        <v>-</v>
      </c>
      <c r="BH19" s="489" t="n">
        <f aca="false">D04!P65</f>
        <v>118</v>
      </c>
      <c r="BI19" s="489" t="n">
        <f aca="false">D04!Q65</f>
        <v>790</v>
      </c>
      <c r="BJ19" s="489" t="n">
        <f aca="false">D04!R65</f>
        <v>5124</v>
      </c>
      <c r="BK19" s="489" t="n">
        <f aca="false">D04!S65</f>
        <v>157</v>
      </c>
      <c r="BL19" s="489" t="str">
        <f aca="false">D04!T65</f>
        <v>-</v>
      </c>
      <c r="BM19" s="489" t="n">
        <f aca="false">D04!U65</f>
        <v>639</v>
      </c>
      <c r="BN19" s="489" t="str">
        <f aca="false">D04!V65</f>
        <v>-</v>
      </c>
      <c r="BO19" s="489" t="str">
        <f aca="false">D04!W65</f>
        <v>-</v>
      </c>
      <c r="BP19" s="489" t="str">
        <f aca="false">D04!X65</f>
        <v>-</v>
      </c>
      <c r="BQ19" s="489" t="str">
        <f aca="false">D04!Y65</f>
        <v>-</v>
      </c>
      <c r="BR19" s="489"/>
      <c r="BS19" s="489" t="n">
        <f aca="false">D04!Z65</f>
        <v>0</v>
      </c>
      <c r="BT19" s="489" t="n">
        <f aca="false">D04!AA65</f>
        <v>442</v>
      </c>
      <c r="BU19" s="489" t="n">
        <f aca="false">SUM(AX19:BT19)</f>
        <v>15550</v>
      </c>
    </row>
    <row r="20" customFormat="false" ht="16.5" hidden="false" customHeight="false" outlineLevel="0" collapsed="false">
      <c r="A20" s="20" t="n">
        <v>18</v>
      </c>
      <c r="B20" s="20" t="n">
        <v>4</v>
      </c>
      <c r="C20" s="20" t="n">
        <v>115</v>
      </c>
      <c r="D20" s="20" t="s">
        <v>189</v>
      </c>
      <c r="E20" s="489" t="n">
        <f aca="false">D04!I76</f>
        <v>5</v>
      </c>
      <c r="F20" s="489" t="n">
        <f aca="false">D04!J76</f>
        <v>511</v>
      </c>
      <c r="G20" s="489" t="n">
        <f aca="false">D04!K76</f>
        <v>760</v>
      </c>
      <c r="H20" s="489" t="n">
        <f aca="false">D04!L76</f>
        <v>2</v>
      </c>
      <c r="I20" s="489" t="n">
        <f aca="false">D04!M76</f>
        <v>15</v>
      </c>
      <c r="J20" s="489" t="n">
        <f aca="false">D04!N76</f>
        <v>6</v>
      </c>
      <c r="K20" s="489" t="n">
        <f aca="false">D04!O76</f>
        <v>5</v>
      </c>
      <c r="L20" s="489" t="n">
        <f aca="false">D04!P76</f>
        <v>0</v>
      </c>
      <c r="M20" s="489" t="n">
        <f aca="false">D04!Q76</f>
        <v>856</v>
      </c>
      <c r="N20" s="489" t="n">
        <f aca="false">D04!R76</f>
        <v>33</v>
      </c>
      <c r="O20" s="489" t="n">
        <f aca="false">D04!S76</f>
        <v>0</v>
      </c>
      <c r="P20" s="489" t="n">
        <f aca="false">D04!T76</f>
        <v>0</v>
      </c>
      <c r="Q20" s="489" t="n">
        <f aca="false">D04!U76</f>
        <v>1</v>
      </c>
      <c r="R20" s="489" t="n">
        <f aca="false">D04!V76</f>
        <v>2</v>
      </c>
      <c r="S20" s="489" t="n">
        <f aca="false">D04!W76</f>
        <v>0</v>
      </c>
      <c r="T20" s="489" t="n">
        <f aca="false">D04!X76</f>
        <v>0</v>
      </c>
      <c r="U20" s="489" t="n">
        <f aca="false">D04!Y76</f>
        <v>0</v>
      </c>
      <c r="V20" s="489" t="n">
        <f aca="false">D04!Z76</f>
        <v>0</v>
      </c>
      <c r="W20" s="489" t="n">
        <f aca="false">D04!AA76</f>
        <v>0</v>
      </c>
      <c r="X20" s="489" t="n">
        <f aca="false">D04!AB76</f>
        <v>0</v>
      </c>
      <c r="Y20" s="489" t="n">
        <f aca="false">D04!AC76</f>
        <v>0</v>
      </c>
      <c r="Z20" s="489" t="n">
        <f aca="false">D04!AD76</f>
        <v>64</v>
      </c>
      <c r="AA20" s="489" t="n">
        <f aca="false">D04!AE76</f>
        <v>2260</v>
      </c>
      <c r="AB20" s="490"/>
      <c r="AC20" s="489" t="n">
        <f aca="false">D04!I79</f>
        <v>5</v>
      </c>
      <c r="AD20" s="489" t="n">
        <f aca="false">D04!J79</f>
        <v>512</v>
      </c>
      <c r="AE20" s="489" t="n">
        <f aca="false">D04!K79</f>
        <v>761</v>
      </c>
      <c r="AF20" s="489" t="n">
        <f aca="false">D04!L79</f>
        <v>3</v>
      </c>
      <c r="AG20" s="489" t="n">
        <f aca="false">D04!M79</f>
        <v>15</v>
      </c>
      <c r="AH20" s="489" t="n">
        <f aca="false">D04!N79</f>
        <v>6</v>
      </c>
      <c r="AI20" s="489" t="n">
        <f aca="false">D04!O79</f>
        <v>5</v>
      </c>
      <c r="AJ20" s="489" t="n">
        <f aca="false">D04!P79</f>
        <v>0</v>
      </c>
      <c r="AK20" s="489" t="n">
        <f aca="false">D04!Q79</f>
        <v>856</v>
      </c>
      <c r="AL20" s="489" t="n">
        <f aca="false">D04!R79</f>
        <v>33</v>
      </c>
      <c r="AM20" s="489" t="n">
        <f aca="false">D04!S79</f>
        <v>0</v>
      </c>
      <c r="AN20" s="489" t="n">
        <f aca="false">D04!T79</f>
        <v>0</v>
      </c>
      <c r="AO20" s="489" t="n">
        <f aca="false">D04!U79</f>
        <v>0</v>
      </c>
      <c r="AP20" s="489" t="n">
        <f aca="false">D04!V79</f>
        <v>0</v>
      </c>
      <c r="AQ20" s="489" t="n">
        <f aca="false">D04!W79</f>
        <v>0</v>
      </c>
      <c r="AR20" s="489" t="n">
        <f aca="false">D04!X79</f>
        <v>0</v>
      </c>
      <c r="AS20" s="489" t="n">
        <f aca="false">D04!Y79</f>
        <v>0</v>
      </c>
      <c r="AT20" s="489" t="n">
        <f aca="false">D04!Z79</f>
        <v>0</v>
      </c>
      <c r="AU20" s="489" t="n">
        <f aca="false">D04!AA79</f>
        <v>64</v>
      </c>
      <c r="AV20" s="489" t="n">
        <f aca="false">D04!AB79</f>
        <v>2260</v>
      </c>
      <c r="AW20" s="490"/>
      <c r="AX20" s="489"/>
      <c r="AY20" s="489" t="n">
        <f aca="false">AC20+AE20</f>
        <v>766</v>
      </c>
      <c r="AZ20" s="489"/>
      <c r="BA20" s="489" t="n">
        <f aca="false">AD20+AF20</f>
        <v>515</v>
      </c>
      <c r="BB20" s="489"/>
      <c r="BC20" s="489"/>
      <c r="BD20" s="489"/>
      <c r="BE20" s="489" t="n">
        <f aca="false">D04!M82</f>
        <v>15</v>
      </c>
      <c r="BF20" s="489" t="n">
        <f aca="false">D04!N82</f>
        <v>6</v>
      </c>
      <c r="BG20" s="489" t="n">
        <f aca="false">D04!O82</f>
        <v>5</v>
      </c>
      <c r="BH20" s="489" t="str">
        <f aca="false">D04!P82</f>
        <v>-</v>
      </c>
      <c r="BI20" s="489" t="n">
        <f aca="false">D04!Q82</f>
        <v>856</v>
      </c>
      <c r="BJ20" s="489" t="n">
        <f aca="false">D04!R82</f>
        <v>33</v>
      </c>
      <c r="BK20" s="489" t="str">
        <f aca="false">D04!S82</f>
        <v>-</v>
      </c>
      <c r="BL20" s="489" t="str">
        <f aca="false">D04!T82</f>
        <v>-</v>
      </c>
      <c r="BM20" s="489" t="str">
        <f aca="false">D04!U82</f>
        <v>-</v>
      </c>
      <c r="BN20" s="489" t="str">
        <f aca="false">D04!V82</f>
        <v>-</v>
      </c>
      <c r="BO20" s="489" t="str">
        <f aca="false">D04!W82</f>
        <v>-</v>
      </c>
      <c r="BP20" s="489" t="str">
        <f aca="false">D04!X82</f>
        <v>-</v>
      </c>
      <c r="BQ20" s="489" t="str">
        <f aca="false">D04!Y82</f>
        <v>-</v>
      </c>
      <c r="BR20" s="489"/>
      <c r="BS20" s="489" t="n">
        <f aca="false">D04!Z82</f>
        <v>0</v>
      </c>
      <c r="BT20" s="489" t="n">
        <f aca="false">D04!AA82</f>
        <v>64</v>
      </c>
      <c r="BU20" s="489" t="n">
        <f aca="false">SUM(AX20:BT20)</f>
        <v>2260</v>
      </c>
    </row>
    <row r="21" customFormat="false" ht="16.5" hidden="false" customHeight="false" outlineLevel="0" collapsed="false">
      <c r="A21" s="20" t="n">
        <v>19</v>
      </c>
      <c r="B21" s="20" t="n">
        <v>4</v>
      </c>
      <c r="C21" s="20" t="n">
        <v>175</v>
      </c>
      <c r="D21" s="20" t="s">
        <v>825</v>
      </c>
      <c r="E21" s="489" t="n">
        <f aca="false">D04!I105</f>
        <v>1120</v>
      </c>
      <c r="F21" s="489" t="n">
        <f aca="false">D04!J105</f>
        <v>1172</v>
      </c>
      <c r="G21" s="489" t="n">
        <f aca="false">D04!K105</f>
        <v>438</v>
      </c>
      <c r="H21" s="489" t="n">
        <f aca="false">D04!L105</f>
        <v>41</v>
      </c>
      <c r="I21" s="489" t="n">
        <f aca="false">D04!M105</f>
        <v>431</v>
      </c>
      <c r="J21" s="489" t="n">
        <f aca="false">D04!N105</f>
        <v>4</v>
      </c>
      <c r="K21" s="489" t="n">
        <f aca="false">D04!O105</f>
        <v>168</v>
      </c>
      <c r="L21" s="489" t="n">
        <f aca="false">D04!P105</f>
        <v>191</v>
      </c>
      <c r="M21" s="489" t="n">
        <f aca="false">D04!Q105</f>
        <v>381</v>
      </c>
      <c r="N21" s="489" t="n">
        <f aca="false">D04!R105</f>
        <v>738</v>
      </c>
      <c r="O21" s="489" t="n">
        <f aca="false">D04!S105</f>
        <v>0</v>
      </c>
      <c r="P21" s="489" t="n">
        <f aca="false">D04!T105</f>
        <v>14</v>
      </c>
      <c r="Q21" s="489" t="n">
        <f aca="false">D04!U105</f>
        <v>251</v>
      </c>
      <c r="R21" s="489" t="n">
        <f aca="false">D04!V105</f>
        <v>30</v>
      </c>
      <c r="S21" s="489" t="n">
        <f aca="false">D04!W105</f>
        <v>0</v>
      </c>
      <c r="T21" s="489" t="n">
        <f aca="false">D04!X105</f>
        <v>0</v>
      </c>
      <c r="U21" s="489" t="n">
        <f aca="false">D04!Y105</f>
        <v>0</v>
      </c>
      <c r="V21" s="489" t="n">
        <f aca="false">D04!Z105</f>
        <v>0</v>
      </c>
      <c r="W21" s="489" t="n">
        <f aca="false">D04!AA105</f>
        <v>0</v>
      </c>
      <c r="X21" s="489" t="n">
        <f aca="false">D04!AB105</f>
        <v>0</v>
      </c>
      <c r="Y21" s="489" t="n">
        <f aca="false">D04!AC105</f>
        <v>0</v>
      </c>
      <c r="Z21" s="489" t="n">
        <f aca="false">D04!AD105</f>
        <v>223</v>
      </c>
      <c r="AA21" s="489" t="n">
        <f aca="false">D04!AE105</f>
        <v>5202</v>
      </c>
      <c r="AB21" s="490"/>
      <c r="AC21" s="489" t="n">
        <f aca="false">D04!I108</f>
        <v>1246</v>
      </c>
      <c r="AD21" s="489" t="n">
        <f aca="false">D04!J108</f>
        <v>1187</v>
      </c>
      <c r="AE21" s="489" t="n">
        <f aca="false">D04!K108</f>
        <v>563</v>
      </c>
      <c r="AF21" s="489" t="n">
        <f aca="false">D04!L108</f>
        <v>56</v>
      </c>
      <c r="AG21" s="489" t="n">
        <f aca="false">D04!M108</f>
        <v>431</v>
      </c>
      <c r="AH21" s="489" t="n">
        <f aca="false">D04!N108</f>
        <v>4</v>
      </c>
      <c r="AI21" s="489" t="n">
        <f aca="false">D04!O108</f>
        <v>168</v>
      </c>
      <c r="AJ21" s="489" t="n">
        <f aca="false">D04!P108</f>
        <v>191</v>
      </c>
      <c r="AK21" s="489" t="n">
        <f aca="false">D04!Q108</f>
        <v>381</v>
      </c>
      <c r="AL21" s="489" t="n">
        <f aca="false">D04!R108</f>
        <v>738</v>
      </c>
      <c r="AM21" s="489" t="n">
        <f aca="false">D04!S108</f>
        <v>0</v>
      </c>
      <c r="AN21" s="489" t="n">
        <f aca="false">D04!T108</f>
        <v>14</v>
      </c>
      <c r="AO21" s="489" t="n">
        <f aca="false">D04!U108</f>
        <v>0</v>
      </c>
      <c r="AP21" s="489" t="n">
        <f aca="false">D04!V108</f>
        <v>0</v>
      </c>
      <c r="AQ21" s="489" t="n">
        <f aca="false">D04!W108</f>
        <v>0</v>
      </c>
      <c r="AR21" s="489" t="n">
        <f aca="false">D04!X108</f>
        <v>0</v>
      </c>
      <c r="AS21" s="489" t="n">
        <f aca="false">D04!Y108</f>
        <v>0</v>
      </c>
      <c r="AT21" s="489" t="n">
        <f aca="false">D04!Z108</f>
        <v>0</v>
      </c>
      <c r="AU21" s="489" t="n">
        <f aca="false">D04!AA108</f>
        <v>223</v>
      </c>
      <c r="AV21" s="489" t="n">
        <f aca="false">D04!AB108</f>
        <v>5202</v>
      </c>
      <c r="AW21" s="490"/>
      <c r="AX21" s="489"/>
      <c r="AY21" s="489" t="n">
        <f aca="false">AC21+AE21</f>
        <v>1809</v>
      </c>
      <c r="AZ21" s="489"/>
      <c r="BA21" s="489" t="n">
        <f aca="false">AD21+AF21</f>
        <v>1243</v>
      </c>
      <c r="BB21" s="489"/>
      <c r="BC21" s="489"/>
      <c r="BD21" s="489"/>
      <c r="BE21" s="489" t="n">
        <f aca="false">D04!M111</f>
        <v>431</v>
      </c>
      <c r="BF21" s="489" t="n">
        <f aca="false">D04!N111</f>
        <v>4</v>
      </c>
      <c r="BG21" s="489" t="n">
        <f aca="false">D04!O111</f>
        <v>168</v>
      </c>
      <c r="BH21" s="489" t="n">
        <f aca="false">D04!P111</f>
        <v>191</v>
      </c>
      <c r="BI21" s="489" t="n">
        <f aca="false">D04!Q111</f>
        <v>381</v>
      </c>
      <c r="BJ21" s="489" t="n">
        <f aca="false">D04!R111</f>
        <v>738</v>
      </c>
      <c r="BK21" s="489" t="str">
        <f aca="false">D04!S111</f>
        <v>-</v>
      </c>
      <c r="BL21" s="489" t="n">
        <f aca="false">D04!T111</f>
        <v>14</v>
      </c>
      <c r="BM21" s="489" t="str">
        <f aca="false">D04!U111</f>
        <v>-</v>
      </c>
      <c r="BN21" s="489" t="str">
        <f aca="false">D04!V111</f>
        <v>-</v>
      </c>
      <c r="BO21" s="489" t="str">
        <f aca="false">D04!W111</f>
        <v>-</v>
      </c>
      <c r="BP21" s="489" t="str">
        <f aca="false">D04!X111</f>
        <v>-</v>
      </c>
      <c r="BQ21" s="489" t="str">
        <f aca="false">D04!Y111</f>
        <v>-</v>
      </c>
      <c r="BR21" s="489"/>
      <c r="BS21" s="489" t="n">
        <f aca="false">D04!Z111</f>
        <v>0</v>
      </c>
      <c r="BT21" s="489" t="n">
        <f aca="false">D04!AA111</f>
        <v>223</v>
      </c>
      <c r="BU21" s="489" t="n">
        <f aca="false">SUM(AX21:BT21)</f>
        <v>5202</v>
      </c>
    </row>
    <row r="22" customFormat="false" ht="16.5" hidden="false" customHeight="false" outlineLevel="0" collapsed="false">
      <c r="A22" s="20" t="n">
        <v>20</v>
      </c>
      <c r="B22" s="20" t="n">
        <v>4</v>
      </c>
      <c r="C22" s="20" t="n">
        <v>189</v>
      </c>
      <c r="D22" s="20" t="s">
        <v>201</v>
      </c>
      <c r="E22" s="489" t="n">
        <f aca="false">D04!I117</f>
        <v>2</v>
      </c>
      <c r="F22" s="489" t="n">
        <f aca="false">D04!J117</f>
        <v>362</v>
      </c>
      <c r="G22" s="489" t="n">
        <f aca="false">D04!K117</f>
        <v>6</v>
      </c>
      <c r="H22" s="489" t="n">
        <f aca="false">D04!L117</f>
        <v>4</v>
      </c>
      <c r="I22" s="489" t="n">
        <f aca="false">D04!M117</f>
        <v>9</v>
      </c>
      <c r="J22" s="489" t="n">
        <f aca="false">D04!N117</f>
        <v>0</v>
      </c>
      <c r="K22" s="489" t="n">
        <f aca="false">D04!O117</f>
        <v>124</v>
      </c>
      <c r="L22" s="489" t="n">
        <f aca="false">D04!P117</f>
        <v>0</v>
      </c>
      <c r="M22" s="489" t="n">
        <f aca="false">D04!Q117</f>
        <v>9</v>
      </c>
      <c r="N22" s="489" t="n">
        <f aca="false">D04!R117</f>
        <v>0</v>
      </c>
      <c r="O22" s="489" t="n">
        <f aca="false">D04!S117</f>
        <v>0</v>
      </c>
      <c r="P22" s="489" t="n">
        <f aca="false">D04!T117</f>
        <v>433</v>
      </c>
      <c r="Q22" s="489" t="n">
        <f aca="false">D04!U117</f>
        <v>0</v>
      </c>
      <c r="R22" s="489" t="n">
        <f aca="false">D04!V117</f>
        <v>4</v>
      </c>
      <c r="S22" s="489" t="n">
        <f aca="false">D04!W117</f>
        <v>0</v>
      </c>
      <c r="T22" s="489" t="n">
        <f aca="false">D04!X117</f>
        <v>0</v>
      </c>
      <c r="U22" s="489" t="n">
        <f aca="false">D04!Y117</f>
        <v>0</v>
      </c>
      <c r="V22" s="489" t="n">
        <f aca="false">D04!Z117</f>
        <v>0</v>
      </c>
      <c r="W22" s="489" t="n">
        <f aca="false">D04!AA117</f>
        <v>0</v>
      </c>
      <c r="X22" s="489" t="n">
        <f aca="false">D04!AB117</f>
        <v>0</v>
      </c>
      <c r="Y22" s="489" t="n">
        <f aca="false">D04!AC117</f>
        <v>0</v>
      </c>
      <c r="Z22" s="489" t="n">
        <f aca="false">D04!AD117</f>
        <v>43</v>
      </c>
      <c r="AA22" s="489" t="n">
        <f aca="false">D04!AE117</f>
        <v>996</v>
      </c>
      <c r="AB22" s="490"/>
      <c r="AC22" s="489" t="n">
        <f aca="false">D04!I120</f>
        <v>2</v>
      </c>
      <c r="AD22" s="489" t="n">
        <f aca="false">D04!J120</f>
        <v>364</v>
      </c>
      <c r="AE22" s="489" t="n">
        <f aca="false">D04!K120</f>
        <v>6</v>
      </c>
      <c r="AF22" s="489" t="n">
        <f aca="false">D04!L120</f>
        <v>6</v>
      </c>
      <c r="AG22" s="489" t="n">
        <f aca="false">D04!M120</f>
        <v>9</v>
      </c>
      <c r="AH22" s="489" t="n">
        <f aca="false">D04!N120</f>
        <v>0</v>
      </c>
      <c r="AI22" s="489" t="n">
        <f aca="false">D04!O120</f>
        <v>124</v>
      </c>
      <c r="AJ22" s="489" t="n">
        <f aca="false">D04!P120</f>
        <v>0</v>
      </c>
      <c r="AK22" s="489" t="n">
        <f aca="false">D04!Q120</f>
        <v>9</v>
      </c>
      <c r="AL22" s="489" t="n">
        <f aca="false">D04!R120</f>
        <v>0</v>
      </c>
      <c r="AM22" s="489" t="n">
        <f aca="false">D04!S120</f>
        <v>0</v>
      </c>
      <c r="AN22" s="489" t="n">
        <f aca="false">D04!T120</f>
        <v>433</v>
      </c>
      <c r="AO22" s="489" t="n">
        <f aca="false">D04!U120</f>
        <v>0</v>
      </c>
      <c r="AP22" s="489" t="n">
        <f aca="false">D04!V120</f>
        <v>0</v>
      </c>
      <c r="AQ22" s="489" t="n">
        <f aca="false">D04!W120</f>
        <v>0</v>
      </c>
      <c r="AR22" s="489" t="n">
        <f aca="false">D04!X120</f>
        <v>0</v>
      </c>
      <c r="AS22" s="489" t="n">
        <f aca="false">D04!Y120</f>
        <v>0</v>
      </c>
      <c r="AT22" s="489" t="n">
        <f aca="false">D04!Z120</f>
        <v>0</v>
      </c>
      <c r="AU22" s="489" t="n">
        <f aca="false">D04!AA120</f>
        <v>43</v>
      </c>
      <c r="AV22" s="489" t="n">
        <f aca="false">D04!AB120</f>
        <v>996</v>
      </c>
      <c r="AW22" s="490"/>
      <c r="AX22" s="489"/>
      <c r="AY22" s="489" t="n">
        <f aca="false">AC22+AE22</f>
        <v>8</v>
      </c>
      <c r="AZ22" s="489"/>
      <c r="BA22" s="489" t="n">
        <f aca="false">AD22+AF22</f>
        <v>370</v>
      </c>
      <c r="BB22" s="489"/>
      <c r="BC22" s="489"/>
      <c r="BD22" s="489"/>
      <c r="BE22" s="489" t="n">
        <f aca="false">D04!M123</f>
        <v>9</v>
      </c>
      <c r="BF22" s="489" t="str">
        <f aca="false">D04!N123</f>
        <v>-</v>
      </c>
      <c r="BG22" s="489" t="n">
        <f aca="false">D04!O123</f>
        <v>124</v>
      </c>
      <c r="BH22" s="489" t="str">
        <f aca="false">D04!P123</f>
        <v>-</v>
      </c>
      <c r="BI22" s="489" t="n">
        <f aca="false">D04!Q123</f>
        <v>9</v>
      </c>
      <c r="BJ22" s="489" t="str">
        <f aca="false">D04!R123</f>
        <v>-</v>
      </c>
      <c r="BK22" s="489" t="str">
        <f aca="false">D04!S123</f>
        <v>-</v>
      </c>
      <c r="BL22" s="489" t="n">
        <f aca="false">D04!T123</f>
        <v>433</v>
      </c>
      <c r="BM22" s="489" t="n">
        <f aca="false">D04!U123</f>
        <v>0</v>
      </c>
      <c r="BN22" s="489" t="n">
        <f aca="false">D04!V123</f>
        <v>0</v>
      </c>
      <c r="BO22" s="489" t="n">
        <f aca="false">D04!W123</f>
        <v>0</v>
      </c>
      <c r="BP22" s="489" t="n">
        <f aca="false">D04!X123</f>
        <v>0</v>
      </c>
      <c r="BQ22" s="489" t="n">
        <f aca="false">D04!Y123</f>
        <v>0</v>
      </c>
      <c r="BR22" s="489"/>
      <c r="BS22" s="489" t="n">
        <f aca="false">D04!Z123</f>
        <v>0</v>
      </c>
      <c r="BT22" s="489" t="n">
        <f aca="false">D04!AA123</f>
        <v>43</v>
      </c>
      <c r="BU22" s="489" t="n">
        <f aca="false">SUM(AX22:BT22)</f>
        <v>996</v>
      </c>
    </row>
    <row r="23" customFormat="false" ht="16.5" hidden="false" customHeight="false" outlineLevel="0" collapsed="false">
      <c r="A23" s="20" t="n">
        <v>21</v>
      </c>
      <c r="B23" s="20" t="n">
        <v>4</v>
      </c>
      <c r="C23" s="20" t="n">
        <v>432</v>
      </c>
      <c r="D23" s="20" t="s">
        <v>826</v>
      </c>
      <c r="E23" s="489" t="n">
        <f aca="false">D04!I129</f>
        <v>2</v>
      </c>
      <c r="F23" s="489" t="n">
        <f aca="false">D04!J129</f>
        <v>253</v>
      </c>
      <c r="G23" s="489" t="n">
        <f aca="false">D04!K129</f>
        <v>16</v>
      </c>
      <c r="H23" s="489" t="n">
        <f aca="false">D04!L129</f>
        <v>74</v>
      </c>
      <c r="I23" s="489" t="n">
        <f aca="false">D04!M129</f>
        <v>2</v>
      </c>
      <c r="J23" s="489" t="n">
        <f aca="false">D04!N129</f>
        <v>0</v>
      </c>
      <c r="K23" s="489" t="n">
        <f aca="false">D04!O129</f>
        <v>109</v>
      </c>
      <c r="L23" s="489" t="n">
        <f aca="false">D04!P129</f>
        <v>291</v>
      </c>
      <c r="M23" s="489" t="n">
        <f aca="false">D04!Q129</f>
        <v>0</v>
      </c>
      <c r="N23" s="489" t="n">
        <f aca="false">D04!R129</f>
        <v>297</v>
      </c>
      <c r="O23" s="489" t="n">
        <f aca="false">D04!S129</f>
        <v>0</v>
      </c>
      <c r="P23" s="489" t="n">
        <f aca="false">D04!T129</f>
        <v>0</v>
      </c>
      <c r="Q23" s="489" t="n">
        <f aca="false">D04!U129</f>
        <v>0</v>
      </c>
      <c r="R23" s="489" t="n">
        <f aca="false">D04!V129</f>
        <v>40</v>
      </c>
      <c r="S23" s="489" t="n">
        <f aca="false">D04!W129</f>
        <v>0</v>
      </c>
      <c r="T23" s="489" t="n">
        <f aca="false">D04!X129</f>
        <v>0</v>
      </c>
      <c r="U23" s="489" t="n">
        <f aca="false">D04!Y129</f>
        <v>0</v>
      </c>
      <c r="V23" s="489" t="n">
        <f aca="false">D04!Z129</f>
        <v>0</v>
      </c>
      <c r="W23" s="489" t="n">
        <f aca="false">D04!AA129</f>
        <v>0</v>
      </c>
      <c r="X23" s="489" t="n">
        <f aca="false">D04!AB129</f>
        <v>0</v>
      </c>
      <c r="Y23" s="489" t="n">
        <f aca="false">D04!AC129</f>
        <v>0</v>
      </c>
      <c r="Z23" s="489" t="n">
        <f aca="false">D04!AD129</f>
        <v>30</v>
      </c>
      <c r="AA23" s="489" t="n">
        <f aca="false">D04!AE129</f>
        <v>1114</v>
      </c>
      <c r="AB23" s="490"/>
      <c r="AC23" s="489" t="n">
        <f aca="false">D04!I132</f>
        <v>2</v>
      </c>
      <c r="AD23" s="489" t="n">
        <f aca="false">D04!J132</f>
        <v>273</v>
      </c>
      <c r="AE23" s="489" t="n">
        <f aca="false">D04!K132</f>
        <v>16</v>
      </c>
      <c r="AF23" s="489" t="n">
        <f aca="false">D04!L132</f>
        <v>94</v>
      </c>
      <c r="AG23" s="489" t="n">
        <f aca="false">D04!M132</f>
        <v>2</v>
      </c>
      <c r="AH23" s="489" t="n">
        <f aca="false">D04!N132</f>
        <v>0</v>
      </c>
      <c r="AI23" s="489" t="n">
        <f aca="false">D04!O132</f>
        <v>109</v>
      </c>
      <c r="AJ23" s="489" t="n">
        <f aca="false">D04!P132</f>
        <v>291</v>
      </c>
      <c r="AK23" s="489" t="n">
        <f aca="false">D04!Q132</f>
        <v>0</v>
      </c>
      <c r="AL23" s="489" t="n">
        <f aca="false">D04!R132</f>
        <v>297</v>
      </c>
      <c r="AM23" s="489" t="n">
        <f aca="false">D04!S132</f>
        <v>0</v>
      </c>
      <c r="AN23" s="489" t="n">
        <f aca="false">D04!T132</f>
        <v>0</v>
      </c>
      <c r="AO23" s="489" t="n">
        <f aca="false">D04!U132</f>
        <v>0</v>
      </c>
      <c r="AP23" s="489" t="n">
        <f aca="false">D04!V132</f>
        <v>0</v>
      </c>
      <c r="AQ23" s="489" t="n">
        <f aca="false">D04!W132</f>
        <v>0</v>
      </c>
      <c r="AR23" s="489" t="n">
        <f aca="false">D04!X132</f>
        <v>0</v>
      </c>
      <c r="AS23" s="489" t="n">
        <f aca="false">D04!Y132</f>
        <v>0</v>
      </c>
      <c r="AT23" s="489" t="n">
        <f aca="false">D04!Z132</f>
        <v>0</v>
      </c>
      <c r="AU23" s="489" t="n">
        <f aca="false">D04!AA132</f>
        <v>30</v>
      </c>
      <c r="AV23" s="489" t="n">
        <f aca="false">D04!AB132</f>
        <v>1114</v>
      </c>
      <c r="AW23" s="490"/>
      <c r="AX23" s="489"/>
      <c r="AY23" s="489" t="n">
        <f aca="false">AC23+AE23</f>
        <v>18</v>
      </c>
      <c r="AZ23" s="489"/>
      <c r="BA23" s="489" t="n">
        <f aca="false">AD23+AF23</f>
        <v>367</v>
      </c>
      <c r="BB23" s="489"/>
      <c r="BC23" s="489"/>
      <c r="BD23" s="489"/>
      <c r="BE23" s="489" t="n">
        <f aca="false">D04!M135</f>
        <v>2</v>
      </c>
      <c r="BF23" s="489" t="str">
        <f aca="false">D04!N135</f>
        <v>-</v>
      </c>
      <c r="BG23" s="489" t="n">
        <f aca="false">D04!O135</f>
        <v>109</v>
      </c>
      <c r="BH23" s="489" t="n">
        <f aca="false">D04!P135</f>
        <v>291</v>
      </c>
      <c r="BI23" s="489" t="str">
        <f aca="false">D04!Q135</f>
        <v>-</v>
      </c>
      <c r="BJ23" s="489" t="n">
        <f aca="false">D04!R135</f>
        <v>297</v>
      </c>
      <c r="BK23" s="489" t="str">
        <f aca="false">D04!S135</f>
        <v>-</v>
      </c>
      <c r="BL23" s="489" t="str">
        <f aca="false">D04!T135</f>
        <v>-</v>
      </c>
      <c r="BM23" s="489" t="str">
        <f aca="false">D04!U135</f>
        <v>-</v>
      </c>
      <c r="BN23" s="489" t="str">
        <f aca="false">D04!V135</f>
        <v>-</v>
      </c>
      <c r="BO23" s="489" t="str">
        <f aca="false">D04!W135</f>
        <v>-</v>
      </c>
      <c r="BP23" s="489" t="str">
        <f aca="false">D04!X135</f>
        <v>-</v>
      </c>
      <c r="BQ23" s="489" t="str">
        <f aca="false">D04!Y135</f>
        <v>-</v>
      </c>
      <c r="BR23" s="489"/>
      <c r="BS23" s="489" t="n">
        <f aca="false">D04!Z135</f>
        <v>0</v>
      </c>
      <c r="BT23" s="489" t="n">
        <f aca="false">D04!AA135</f>
        <v>30</v>
      </c>
      <c r="BU23" s="489" t="n">
        <f aca="false">SUM(AX23:BT23)</f>
        <v>1114</v>
      </c>
    </row>
    <row r="24" customFormat="false" ht="16.5" hidden="false" customHeight="false" outlineLevel="0" collapsed="false">
      <c r="A24" s="20" t="n">
        <v>22</v>
      </c>
      <c r="B24" s="20" t="n">
        <v>4</v>
      </c>
      <c r="C24" s="20" t="n">
        <v>435</v>
      </c>
      <c r="D24" s="20" t="s">
        <v>206</v>
      </c>
      <c r="E24" s="489" t="n">
        <f aca="false">D04!I145</f>
        <v>9</v>
      </c>
      <c r="F24" s="489" t="n">
        <f aca="false">D04!J145</f>
        <v>1226</v>
      </c>
      <c r="G24" s="489" t="n">
        <f aca="false">D04!K145</f>
        <v>23</v>
      </c>
      <c r="H24" s="489" t="n">
        <f aca="false">D04!L145</f>
        <v>15</v>
      </c>
      <c r="I24" s="489" t="n">
        <f aca="false">D04!M145</f>
        <v>9</v>
      </c>
      <c r="J24" s="489" t="n">
        <f aca="false">D04!N145</f>
        <v>0</v>
      </c>
      <c r="K24" s="489" t="n">
        <f aca="false">D04!O145</f>
        <v>0</v>
      </c>
      <c r="L24" s="489" t="n">
        <f aca="false">D04!P145</f>
        <v>20</v>
      </c>
      <c r="M24" s="489" t="n">
        <f aca="false">D04!Q145</f>
        <v>0</v>
      </c>
      <c r="N24" s="489" t="n">
        <f aca="false">D04!R145</f>
        <v>558</v>
      </c>
      <c r="O24" s="489" t="n">
        <f aca="false">D04!S145</f>
        <v>0</v>
      </c>
      <c r="P24" s="489" t="n">
        <f aca="false">D04!T145</f>
        <v>0</v>
      </c>
      <c r="Q24" s="489" t="n">
        <f aca="false">D04!U145</f>
        <v>1</v>
      </c>
      <c r="R24" s="489" t="n">
        <f aca="false">D04!V145</f>
        <v>13</v>
      </c>
      <c r="S24" s="489" t="n">
        <f aca="false">D04!W145</f>
        <v>0</v>
      </c>
      <c r="T24" s="489" t="n">
        <f aca="false">D04!X145</f>
        <v>0</v>
      </c>
      <c r="U24" s="489" t="n">
        <f aca="false">D04!Y145</f>
        <v>0</v>
      </c>
      <c r="V24" s="489" t="n">
        <f aca="false">D04!Z145</f>
        <v>0</v>
      </c>
      <c r="W24" s="489" t="n">
        <f aca="false">D04!AA145</f>
        <v>0</v>
      </c>
      <c r="X24" s="489" t="n">
        <f aca="false">D04!AB145</f>
        <v>0</v>
      </c>
      <c r="Y24" s="489" t="n">
        <f aca="false">D04!AC145</f>
        <v>0</v>
      </c>
      <c r="Z24" s="489" t="n">
        <f aca="false">D04!AD145</f>
        <v>87</v>
      </c>
      <c r="AA24" s="489" t="n">
        <f aca="false">D04!AE145</f>
        <v>1961</v>
      </c>
      <c r="AB24" s="490"/>
      <c r="AC24" s="489" t="n">
        <f aca="false">D04!I148</f>
        <v>9</v>
      </c>
      <c r="AD24" s="489" t="n">
        <f aca="false">D04!J148</f>
        <v>1233</v>
      </c>
      <c r="AE24" s="489" t="n">
        <f aca="false">D04!K148</f>
        <v>24</v>
      </c>
      <c r="AF24" s="489" t="n">
        <f aca="false">D04!L148</f>
        <v>21</v>
      </c>
      <c r="AG24" s="489" t="n">
        <f aca="false">D04!M148</f>
        <v>9</v>
      </c>
      <c r="AH24" s="489" t="n">
        <f aca="false">D04!N148</f>
        <v>0</v>
      </c>
      <c r="AI24" s="489" t="n">
        <f aca="false">D04!O148</f>
        <v>0</v>
      </c>
      <c r="AJ24" s="489" t="n">
        <f aca="false">D04!P148</f>
        <v>20</v>
      </c>
      <c r="AK24" s="489" t="n">
        <f aca="false">D04!Q148</f>
        <v>0</v>
      </c>
      <c r="AL24" s="489" t="n">
        <f aca="false">D04!R148</f>
        <v>558</v>
      </c>
      <c r="AM24" s="489" t="n">
        <f aca="false">D04!S148</f>
        <v>0</v>
      </c>
      <c r="AN24" s="489" t="n">
        <f aca="false">D04!T148</f>
        <v>0</v>
      </c>
      <c r="AO24" s="489" t="n">
        <f aca="false">D04!U148</f>
        <v>0</v>
      </c>
      <c r="AP24" s="489" t="n">
        <f aca="false">D04!V148</f>
        <v>0</v>
      </c>
      <c r="AQ24" s="489" t="n">
        <f aca="false">D04!W148</f>
        <v>0</v>
      </c>
      <c r="AR24" s="489" t="n">
        <f aca="false">D04!X148</f>
        <v>0</v>
      </c>
      <c r="AS24" s="489" t="n">
        <f aca="false">D04!Y148</f>
        <v>0</v>
      </c>
      <c r="AT24" s="489" t="n">
        <f aca="false">D04!Z148</f>
        <v>0</v>
      </c>
      <c r="AU24" s="489" t="n">
        <f aca="false">D04!AA148</f>
        <v>87</v>
      </c>
      <c r="AV24" s="489" t="n">
        <f aca="false">D04!AB148</f>
        <v>1961</v>
      </c>
      <c r="AW24" s="490"/>
      <c r="AX24" s="489"/>
      <c r="AY24" s="489" t="n">
        <f aca="false">AC24+AE24</f>
        <v>33</v>
      </c>
      <c r="AZ24" s="489"/>
      <c r="BA24" s="489" t="n">
        <f aca="false">AD24+AF24</f>
        <v>1254</v>
      </c>
      <c r="BB24" s="489"/>
      <c r="BC24" s="489"/>
      <c r="BD24" s="489"/>
      <c r="BE24" s="489" t="n">
        <f aca="false">D04!M151</f>
        <v>9</v>
      </c>
      <c r="BF24" s="489" t="str">
        <f aca="false">D04!N151</f>
        <v>-</v>
      </c>
      <c r="BG24" s="489" t="str">
        <f aca="false">D04!O151</f>
        <v>-</v>
      </c>
      <c r="BH24" s="489" t="n">
        <f aca="false">D04!P151</f>
        <v>20</v>
      </c>
      <c r="BI24" s="489" t="n">
        <f aca="false">D04!Q151</f>
        <v>0</v>
      </c>
      <c r="BJ24" s="489" t="n">
        <f aca="false">D04!R151</f>
        <v>558</v>
      </c>
      <c r="BK24" s="489" t="str">
        <f aca="false">D04!S151</f>
        <v>-</v>
      </c>
      <c r="BL24" s="489" t="str">
        <f aca="false">D04!T151</f>
        <v>-</v>
      </c>
      <c r="BM24" s="489" t="str">
        <f aca="false">D04!U151</f>
        <v>-</v>
      </c>
      <c r="BN24" s="489" t="str">
        <f aca="false">D04!V151</f>
        <v>-</v>
      </c>
      <c r="BO24" s="489" t="str">
        <f aca="false">D04!W151</f>
        <v>-</v>
      </c>
      <c r="BP24" s="489" t="str">
        <f aca="false">D04!X151</f>
        <v>-</v>
      </c>
      <c r="BQ24" s="489" t="str">
        <f aca="false">D04!Y151</f>
        <v>-</v>
      </c>
      <c r="BR24" s="489"/>
      <c r="BS24" s="489" t="n">
        <f aca="false">D04!Z151</f>
        <v>0</v>
      </c>
      <c r="BT24" s="489" t="n">
        <f aca="false">D04!AA151</f>
        <v>87</v>
      </c>
      <c r="BU24" s="489" t="n">
        <f aca="false">SUM(AX24:BT24)</f>
        <v>1961</v>
      </c>
    </row>
    <row r="25" customFormat="false" ht="16.5" hidden="false" customHeight="false" outlineLevel="0" collapsed="false">
      <c r="A25" s="20" t="n">
        <v>23</v>
      </c>
      <c r="B25" s="20" t="n">
        <v>4</v>
      </c>
      <c r="C25" s="20" t="n">
        <v>437</v>
      </c>
      <c r="D25" s="20" t="s">
        <v>210</v>
      </c>
      <c r="E25" s="489" t="n">
        <f aca="false">D04!I157</f>
        <v>5</v>
      </c>
      <c r="F25" s="489" t="n">
        <f aca="false">D04!J157</f>
        <v>283</v>
      </c>
      <c r="G25" s="489" t="n">
        <f aca="false">D04!K157</f>
        <v>285</v>
      </c>
      <c r="H25" s="489" t="n">
        <f aca="false">D04!L157</f>
        <v>2</v>
      </c>
      <c r="I25" s="489" t="n">
        <f aca="false">D04!M157</f>
        <v>0</v>
      </c>
      <c r="J25" s="489" t="n">
        <f aca="false">D04!N157</f>
        <v>0</v>
      </c>
      <c r="K25" s="489" t="n">
        <f aca="false">D04!O157</f>
        <v>0</v>
      </c>
      <c r="L25" s="489" t="n">
        <f aca="false">D04!P157</f>
        <v>0</v>
      </c>
      <c r="M25" s="489" t="n">
        <f aca="false">D04!Q157</f>
        <v>5</v>
      </c>
      <c r="N25" s="489" t="n">
        <f aca="false">D04!R157</f>
        <v>5</v>
      </c>
      <c r="O25" s="489" t="n">
        <f aca="false">D04!S157</f>
        <v>0</v>
      </c>
      <c r="P25" s="489" t="n">
        <f aca="false">D04!T157</f>
        <v>0</v>
      </c>
      <c r="Q25" s="489" t="n">
        <f aca="false">D04!U157</f>
        <v>4</v>
      </c>
      <c r="R25" s="489" t="n">
        <f aca="false">D04!V157</f>
        <v>1</v>
      </c>
      <c r="S25" s="489" t="n">
        <f aca="false">D04!W157</f>
        <v>0</v>
      </c>
      <c r="T25" s="489" t="n">
        <f aca="false">D04!X157</f>
        <v>0</v>
      </c>
      <c r="U25" s="489" t="n">
        <f aca="false">D04!Y157</f>
        <v>0</v>
      </c>
      <c r="V25" s="489" t="n">
        <f aca="false">D04!Z157</f>
        <v>0</v>
      </c>
      <c r="W25" s="489" t="n">
        <f aca="false">D04!AA157</f>
        <v>0</v>
      </c>
      <c r="X25" s="489" t="n">
        <f aca="false">D04!AB157</f>
        <v>0</v>
      </c>
      <c r="Y25" s="489" t="n">
        <f aca="false">D04!AC157</f>
        <v>0</v>
      </c>
      <c r="Z25" s="489" t="n">
        <f aca="false">D04!AD157</f>
        <v>13</v>
      </c>
      <c r="AA25" s="489" t="n">
        <f aca="false">D04!AE157</f>
        <v>603</v>
      </c>
      <c r="AB25" s="490"/>
      <c r="AC25" s="489" t="n">
        <f aca="false">D04!I160</f>
        <v>7</v>
      </c>
      <c r="AD25" s="489" t="n">
        <f aca="false">D04!J160</f>
        <v>284</v>
      </c>
      <c r="AE25" s="489" t="n">
        <f aca="false">D04!K160</f>
        <v>287</v>
      </c>
      <c r="AF25" s="489" t="n">
        <f aca="false">D04!L160</f>
        <v>2</v>
      </c>
      <c r="AG25" s="489" t="n">
        <f aca="false">D04!M160</f>
        <v>0</v>
      </c>
      <c r="AH25" s="489" t="n">
        <f aca="false">D04!N160</f>
        <v>0</v>
      </c>
      <c r="AI25" s="489" t="n">
        <f aca="false">D04!O160</f>
        <v>0</v>
      </c>
      <c r="AJ25" s="489" t="n">
        <f aca="false">D04!P160</f>
        <v>0</v>
      </c>
      <c r="AK25" s="489" t="n">
        <f aca="false">D04!Q160</f>
        <v>5</v>
      </c>
      <c r="AL25" s="489" t="n">
        <f aca="false">D04!R160</f>
        <v>5</v>
      </c>
      <c r="AM25" s="489" t="n">
        <f aca="false">D04!S160</f>
        <v>0</v>
      </c>
      <c r="AN25" s="489" t="n">
        <f aca="false">D04!T160</f>
        <v>0</v>
      </c>
      <c r="AO25" s="489" t="n">
        <f aca="false">D04!U160</f>
        <v>0</v>
      </c>
      <c r="AP25" s="489" t="n">
        <f aca="false">D04!V160</f>
        <v>0</v>
      </c>
      <c r="AQ25" s="489" t="n">
        <f aca="false">D04!W160</f>
        <v>0</v>
      </c>
      <c r="AR25" s="489" t="n">
        <f aca="false">D04!X160</f>
        <v>0</v>
      </c>
      <c r="AS25" s="489" t="n">
        <f aca="false">D04!Y160</f>
        <v>0</v>
      </c>
      <c r="AT25" s="489" t="n">
        <f aca="false">D04!Z160</f>
        <v>0</v>
      </c>
      <c r="AU25" s="489" t="n">
        <f aca="false">D04!AA160</f>
        <v>13</v>
      </c>
      <c r="AV25" s="489" t="n">
        <f aca="false">D04!AB160</f>
        <v>603</v>
      </c>
      <c r="AW25" s="490"/>
      <c r="AX25" s="489"/>
      <c r="AY25" s="489" t="n">
        <f aca="false">AC25+AE25</f>
        <v>294</v>
      </c>
      <c r="AZ25" s="489"/>
      <c r="BA25" s="489" t="n">
        <f aca="false">AD25+AF25</f>
        <v>286</v>
      </c>
      <c r="BB25" s="489"/>
      <c r="BC25" s="489"/>
      <c r="BD25" s="489"/>
      <c r="BE25" s="489" t="str">
        <f aca="false">D04!M163</f>
        <v>-</v>
      </c>
      <c r="BF25" s="489" t="str">
        <f aca="false">D04!N163</f>
        <v>-</v>
      </c>
      <c r="BG25" s="489" t="str">
        <f aca="false">D04!O163</f>
        <v>-</v>
      </c>
      <c r="BH25" s="489" t="str">
        <f aca="false">D04!P163</f>
        <v>-</v>
      </c>
      <c r="BI25" s="489" t="n">
        <f aca="false">D04!Q163</f>
        <v>5</v>
      </c>
      <c r="BJ25" s="489" t="n">
        <f aca="false">D04!R163</f>
        <v>5</v>
      </c>
      <c r="BK25" s="489" t="str">
        <f aca="false">D04!S163</f>
        <v>-</v>
      </c>
      <c r="BL25" s="489" t="str">
        <f aca="false">D04!T163</f>
        <v>-</v>
      </c>
      <c r="BM25" s="489" t="str">
        <f aca="false">D04!U163</f>
        <v>-</v>
      </c>
      <c r="BN25" s="489" t="str">
        <f aca="false">D04!V163</f>
        <v>-</v>
      </c>
      <c r="BO25" s="489" t="str">
        <f aca="false">D04!W163</f>
        <v>-</v>
      </c>
      <c r="BP25" s="489" t="str">
        <f aca="false">D04!X163</f>
        <v>-</v>
      </c>
      <c r="BQ25" s="489" t="str">
        <f aca="false">D04!Y163</f>
        <v>-</v>
      </c>
      <c r="BR25" s="489"/>
      <c r="BS25" s="489" t="n">
        <f aca="false">D04!Z163</f>
        <v>0</v>
      </c>
      <c r="BT25" s="489" t="n">
        <f aca="false">D04!AA163</f>
        <v>13</v>
      </c>
      <c r="BU25" s="489" t="n">
        <f aca="false">SUM(AX25:BT25)</f>
        <v>603</v>
      </c>
    </row>
    <row r="26" customFormat="false" ht="16.5" hidden="false" customHeight="false" outlineLevel="0" collapsed="false">
      <c r="A26" s="20" t="n">
        <v>24</v>
      </c>
      <c r="B26" s="20" t="n">
        <v>4</v>
      </c>
      <c r="C26" s="20" t="n">
        <v>545</v>
      </c>
      <c r="D26" s="20" t="s">
        <v>211</v>
      </c>
      <c r="E26" s="489" t="n">
        <f aca="false">D04!I180</f>
        <v>112</v>
      </c>
      <c r="F26" s="489" t="n">
        <f aca="false">D04!J180</f>
        <v>882</v>
      </c>
      <c r="G26" s="489" t="n">
        <f aca="false">D04!K180</f>
        <v>1971</v>
      </c>
      <c r="H26" s="489" t="n">
        <f aca="false">D04!L180</f>
        <v>31</v>
      </c>
      <c r="I26" s="489" t="n">
        <f aca="false">D04!M180</f>
        <v>56</v>
      </c>
      <c r="J26" s="489" t="n">
        <f aca="false">D04!N180</f>
        <v>13</v>
      </c>
      <c r="K26" s="489" t="n">
        <f aca="false">D04!O180</f>
        <v>0</v>
      </c>
      <c r="L26" s="489" t="n">
        <f aca="false">D04!P180</f>
        <v>1162</v>
      </c>
      <c r="M26" s="489" t="n">
        <f aca="false">D04!Q180</f>
        <v>21</v>
      </c>
      <c r="N26" s="489" t="n">
        <f aca="false">D04!R180</f>
        <v>353</v>
      </c>
      <c r="O26" s="489" t="n">
        <f aca="false">D04!S180</f>
        <v>0</v>
      </c>
      <c r="P26" s="489" t="n">
        <f aca="false">D04!T180</f>
        <v>0</v>
      </c>
      <c r="Q26" s="489" t="n">
        <f aca="false">D04!U180</f>
        <v>46</v>
      </c>
      <c r="R26" s="489" t="n">
        <f aca="false">D04!V180</f>
        <v>18</v>
      </c>
      <c r="S26" s="489" t="n">
        <f aca="false">D04!W180</f>
        <v>0</v>
      </c>
      <c r="T26" s="489" t="n">
        <f aca="false">D04!X180</f>
        <v>0</v>
      </c>
      <c r="U26" s="489" t="n">
        <f aca="false">D04!Y180</f>
        <v>0</v>
      </c>
      <c r="V26" s="489" t="n">
        <f aca="false">D04!Z180</f>
        <v>0</v>
      </c>
      <c r="W26" s="489" t="n">
        <f aca="false">D04!AA180</f>
        <v>0</v>
      </c>
      <c r="X26" s="489" t="n">
        <f aca="false">D04!AB180</f>
        <v>0</v>
      </c>
      <c r="Y26" s="489" t="n">
        <f aca="false">D04!AC180</f>
        <v>0</v>
      </c>
      <c r="Z26" s="489" t="n">
        <f aca="false">D04!AD180</f>
        <v>147</v>
      </c>
      <c r="AA26" s="489" t="n">
        <f aca="false">D04!AE180</f>
        <v>4812</v>
      </c>
      <c r="AB26" s="490"/>
      <c r="AC26" s="489" t="n">
        <f aca="false">D04!I183</f>
        <v>135</v>
      </c>
      <c r="AD26" s="489" t="n">
        <f aca="false">D04!J183</f>
        <v>891</v>
      </c>
      <c r="AE26" s="489" t="n">
        <f aca="false">D04!K183</f>
        <v>1994</v>
      </c>
      <c r="AF26" s="489" t="n">
        <f aca="false">D04!L183</f>
        <v>40</v>
      </c>
      <c r="AG26" s="489" t="n">
        <f aca="false">D04!M183</f>
        <v>56</v>
      </c>
      <c r="AH26" s="489" t="n">
        <f aca="false">D04!N183</f>
        <v>13</v>
      </c>
      <c r="AI26" s="489" t="n">
        <f aca="false">D04!O183</f>
        <v>0</v>
      </c>
      <c r="AJ26" s="489" t="n">
        <f aca="false">D04!P183</f>
        <v>1162</v>
      </c>
      <c r="AK26" s="489" t="n">
        <f aca="false">D04!Q183</f>
        <v>21</v>
      </c>
      <c r="AL26" s="489" t="n">
        <f aca="false">D04!R183</f>
        <v>353</v>
      </c>
      <c r="AM26" s="489" t="n">
        <f aca="false">D04!S183</f>
        <v>0</v>
      </c>
      <c r="AN26" s="489" t="n">
        <f aca="false">D04!T183</f>
        <v>0</v>
      </c>
      <c r="AO26" s="489" t="n">
        <f aca="false">D04!U183</f>
        <v>0</v>
      </c>
      <c r="AP26" s="489" t="n">
        <f aca="false">D04!V183</f>
        <v>0</v>
      </c>
      <c r="AQ26" s="489" t="n">
        <f aca="false">D04!W183</f>
        <v>0</v>
      </c>
      <c r="AR26" s="489" t="n">
        <f aca="false">D04!X183</f>
        <v>0</v>
      </c>
      <c r="AS26" s="489" t="n">
        <f aca="false">D04!Y183</f>
        <v>0</v>
      </c>
      <c r="AT26" s="489" t="n">
        <f aca="false">D04!Z183</f>
        <v>0</v>
      </c>
      <c r="AU26" s="489" t="n">
        <f aca="false">D04!AA183</f>
        <v>147</v>
      </c>
      <c r="AV26" s="489" t="n">
        <f aca="false">D04!AB183</f>
        <v>4812</v>
      </c>
      <c r="AW26" s="490"/>
      <c r="AX26" s="489"/>
      <c r="AY26" s="489" t="n">
        <f aca="false">AC26+AE26</f>
        <v>2129</v>
      </c>
      <c r="AZ26" s="489"/>
      <c r="BA26" s="489" t="n">
        <f aca="false">AD26+AF26</f>
        <v>931</v>
      </c>
      <c r="BB26" s="489"/>
      <c r="BC26" s="489"/>
      <c r="BD26" s="489"/>
      <c r="BE26" s="489" t="n">
        <f aca="false">D04!M186</f>
        <v>56</v>
      </c>
      <c r="BF26" s="489" t="n">
        <f aca="false">D04!N186</f>
        <v>13</v>
      </c>
      <c r="BG26" s="489" t="str">
        <f aca="false">D04!O186</f>
        <v>-</v>
      </c>
      <c r="BH26" s="489" t="n">
        <f aca="false">D04!P186</f>
        <v>1162</v>
      </c>
      <c r="BI26" s="489" t="n">
        <f aca="false">D04!Q186</f>
        <v>21</v>
      </c>
      <c r="BJ26" s="489" t="n">
        <f aca="false">D04!R186</f>
        <v>353</v>
      </c>
      <c r="BK26" s="489" t="str">
        <f aca="false">D04!S186</f>
        <v>-</v>
      </c>
      <c r="BL26" s="489" t="str">
        <f aca="false">D04!T186</f>
        <v>-</v>
      </c>
      <c r="BM26" s="489" t="str">
        <f aca="false">D04!U186</f>
        <v>-</v>
      </c>
      <c r="BN26" s="489" t="str">
        <f aca="false">D04!V186</f>
        <v>-</v>
      </c>
      <c r="BO26" s="489" t="str">
        <f aca="false">D04!W186</f>
        <v>-</v>
      </c>
      <c r="BP26" s="489" t="str">
        <f aca="false">D04!X186</f>
        <v>-</v>
      </c>
      <c r="BQ26" s="489" t="str">
        <f aca="false">D04!Y186</f>
        <v>-</v>
      </c>
      <c r="BR26" s="489"/>
      <c r="BS26" s="489" t="n">
        <f aca="false">D04!Z186</f>
        <v>0</v>
      </c>
      <c r="BT26" s="489" t="n">
        <f aca="false">D04!AA186</f>
        <v>147</v>
      </c>
      <c r="BU26" s="489" t="n">
        <f aca="false">SUM(AX26:BT26)</f>
        <v>4812</v>
      </c>
    </row>
    <row r="27" customFormat="false" ht="16.5" hidden="false" customHeight="false" outlineLevel="0" collapsed="false">
      <c r="A27" s="20" t="n">
        <v>25</v>
      </c>
      <c r="B27" s="20" t="n">
        <v>4</v>
      </c>
      <c r="C27" s="20" t="n">
        <v>558</v>
      </c>
      <c r="D27" s="20" t="s">
        <v>212</v>
      </c>
      <c r="E27" s="489" t="n">
        <f aca="false">D04!I192</f>
        <v>7</v>
      </c>
      <c r="F27" s="489" t="n">
        <f aca="false">D04!J192</f>
        <v>28</v>
      </c>
      <c r="G27" s="489" t="n">
        <f aca="false">D04!K192</f>
        <v>152</v>
      </c>
      <c r="H27" s="489" t="n">
        <f aca="false">D04!L192</f>
        <v>155</v>
      </c>
      <c r="I27" s="489" t="n">
        <f aca="false">D04!M192</f>
        <v>51</v>
      </c>
      <c r="J27" s="489" t="n">
        <f aca="false">D04!N192</f>
        <v>0</v>
      </c>
      <c r="K27" s="489" t="n">
        <f aca="false">D04!O192</f>
        <v>147</v>
      </c>
      <c r="L27" s="489" t="n">
        <f aca="false">D04!P192</f>
        <v>57</v>
      </c>
      <c r="M27" s="489" t="n">
        <f aca="false">D04!Q192</f>
        <v>95</v>
      </c>
      <c r="N27" s="489" t="n">
        <f aca="false">D04!R192</f>
        <v>162</v>
      </c>
      <c r="O27" s="489" t="n">
        <f aca="false">D04!S192</f>
        <v>0</v>
      </c>
      <c r="P27" s="489" t="n">
        <f aca="false">D04!T192</f>
        <v>98</v>
      </c>
      <c r="Q27" s="489" t="n">
        <f aca="false">D04!U192</f>
        <v>3</v>
      </c>
      <c r="R27" s="489" t="n">
        <f aca="false">D04!V192</f>
        <v>9</v>
      </c>
      <c r="S27" s="489" t="n">
        <f aca="false">D04!W192</f>
        <v>0</v>
      </c>
      <c r="T27" s="489" t="n">
        <f aca="false">D04!X192</f>
        <v>0</v>
      </c>
      <c r="U27" s="489" t="n">
        <f aca="false">D04!Y192</f>
        <v>0</v>
      </c>
      <c r="V27" s="489" t="n">
        <f aca="false">D04!Z192</f>
        <v>0</v>
      </c>
      <c r="W27" s="489" t="n">
        <f aca="false">D04!AA192</f>
        <v>0</v>
      </c>
      <c r="X27" s="489" t="n">
        <f aca="false">D04!AB192</f>
        <v>0</v>
      </c>
      <c r="Y27" s="489" t="n">
        <f aca="false">D04!AC192</f>
        <v>0</v>
      </c>
      <c r="Z27" s="489" t="n">
        <f aca="false">D04!AD192</f>
        <v>17</v>
      </c>
      <c r="AA27" s="489" t="n">
        <f aca="false">D04!AE192</f>
        <v>981</v>
      </c>
      <c r="AB27" s="490"/>
      <c r="AC27" s="489" t="n">
        <f aca="false">D04!I195</f>
        <v>8</v>
      </c>
      <c r="AD27" s="489" t="n">
        <f aca="false">D04!J195</f>
        <v>32</v>
      </c>
      <c r="AE27" s="489" t="n">
        <f aca="false">D04!K195</f>
        <v>154</v>
      </c>
      <c r="AF27" s="489" t="n">
        <f aca="false">D04!L195</f>
        <v>160</v>
      </c>
      <c r="AG27" s="489" t="n">
        <f aca="false">D04!M195</f>
        <v>51</v>
      </c>
      <c r="AH27" s="489" t="n">
        <f aca="false">D04!N195</f>
        <v>0</v>
      </c>
      <c r="AI27" s="489" t="n">
        <f aca="false">D04!O195</f>
        <v>147</v>
      </c>
      <c r="AJ27" s="489" t="n">
        <f aca="false">D04!P195</f>
        <v>57</v>
      </c>
      <c r="AK27" s="489" t="n">
        <f aca="false">D04!Q195</f>
        <v>95</v>
      </c>
      <c r="AL27" s="489" t="n">
        <f aca="false">D04!R195</f>
        <v>162</v>
      </c>
      <c r="AM27" s="489" t="n">
        <f aca="false">D04!S195</f>
        <v>0</v>
      </c>
      <c r="AN27" s="489" t="n">
        <f aca="false">D04!T195</f>
        <v>98</v>
      </c>
      <c r="AO27" s="489" t="n">
        <f aca="false">D04!U195</f>
        <v>0</v>
      </c>
      <c r="AP27" s="489" t="n">
        <f aca="false">D04!V195</f>
        <v>0</v>
      </c>
      <c r="AQ27" s="489" t="n">
        <f aca="false">D04!W195</f>
        <v>0</v>
      </c>
      <c r="AR27" s="489" t="n">
        <f aca="false">D04!X195</f>
        <v>0</v>
      </c>
      <c r="AS27" s="489" t="n">
        <f aca="false">D04!Y195</f>
        <v>0</v>
      </c>
      <c r="AT27" s="489" t="n">
        <f aca="false">D04!Z195</f>
        <v>0</v>
      </c>
      <c r="AU27" s="489" t="n">
        <f aca="false">D04!AA195</f>
        <v>17</v>
      </c>
      <c r="AV27" s="489" t="n">
        <f aca="false">D04!AB195</f>
        <v>981</v>
      </c>
      <c r="AW27" s="490"/>
      <c r="AX27" s="489"/>
      <c r="AY27" s="489" t="n">
        <f aca="false">AC27+AE27</f>
        <v>162</v>
      </c>
      <c r="AZ27" s="489"/>
      <c r="BA27" s="489" t="n">
        <f aca="false">AD27+AF27</f>
        <v>192</v>
      </c>
      <c r="BB27" s="489"/>
      <c r="BC27" s="489"/>
      <c r="BD27" s="489"/>
      <c r="BE27" s="489" t="n">
        <f aca="false">D04!M198</f>
        <v>51</v>
      </c>
      <c r="BF27" s="489" t="n">
        <f aca="false">D04!N198</f>
        <v>0</v>
      </c>
      <c r="BG27" s="489" t="n">
        <f aca="false">D04!O198</f>
        <v>147</v>
      </c>
      <c r="BH27" s="489" t="n">
        <f aca="false">D04!P198</f>
        <v>57</v>
      </c>
      <c r="BI27" s="489" t="n">
        <f aca="false">D04!Q198</f>
        <v>95</v>
      </c>
      <c r="BJ27" s="489" t="n">
        <f aca="false">D04!R198</f>
        <v>162</v>
      </c>
      <c r="BK27" s="489" t="str">
        <f aca="false">D04!S198</f>
        <v>-</v>
      </c>
      <c r="BL27" s="489" t="n">
        <f aca="false">D04!T198</f>
        <v>98</v>
      </c>
      <c r="BM27" s="489" t="str">
        <f aca="false">D04!U198</f>
        <v>-</v>
      </c>
      <c r="BN27" s="489" t="str">
        <f aca="false">D04!V198</f>
        <v>-</v>
      </c>
      <c r="BO27" s="489" t="str">
        <f aca="false">D04!W198</f>
        <v>-</v>
      </c>
      <c r="BP27" s="489" t="str">
        <f aca="false">D04!X198</f>
        <v>-</v>
      </c>
      <c r="BQ27" s="489" t="str">
        <f aca="false">D04!Y198</f>
        <v>-</v>
      </c>
      <c r="BR27" s="489"/>
      <c r="BS27" s="489" t="n">
        <f aca="false">D04!Z198</f>
        <v>0</v>
      </c>
      <c r="BT27" s="489" t="n">
        <f aca="false">D04!AA198</f>
        <v>17</v>
      </c>
      <c r="BU27" s="489" t="n">
        <f aca="false">SUM(AX27:BT27)</f>
        <v>981</v>
      </c>
    </row>
    <row r="28" customFormat="false" ht="16.5" hidden="false" customHeight="false" outlineLevel="0" collapsed="false">
      <c r="A28" s="20" t="n">
        <v>26</v>
      </c>
      <c r="B28" s="20" t="n">
        <v>5</v>
      </c>
      <c r="C28" s="20" t="n">
        <v>7</v>
      </c>
      <c r="D28" s="20" t="s">
        <v>827</v>
      </c>
      <c r="E28" s="489" t="n">
        <f aca="false">D05!I26</f>
        <v>229</v>
      </c>
      <c r="F28" s="489" t="n">
        <f aca="false">D05!J26</f>
        <v>1359</v>
      </c>
      <c r="G28" s="489" t="n">
        <f aca="false">D05!K26</f>
        <v>927</v>
      </c>
      <c r="H28" s="489" t="n">
        <f aca="false">D05!L26</f>
        <v>86</v>
      </c>
      <c r="I28" s="489" t="n">
        <f aca="false">D05!M26</f>
        <v>1483</v>
      </c>
      <c r="J28" s="489" t="n">
        <f aca="false">D05!N26</f>
        <v>78</v>
      </c>
      <c r="K28" s="489" t="n">
        <f aca="false">D05!O26</f>
        <v>282</v>
      </c>
      <c r="L28" s="489" t="n">
        <f aca="false">D05!P26</f>
        <v>0</v>
      </c>
      <c r="M28" s="489" t="n">
        <f aca="false">D05!Q26</f>
        <v>2502</v>
      </c>
      <c r="N28" s="489" t="n">
        <f aca="false">D05!R26</f>
        <v>930</v>
      </c>
      <c r="O28" s="489" t="n">
        <f aca="false">D05!S26</f>
        <v>0</v>
      </c>
      <c r="P28" s="489" t="n">
        <f aca="false">D05!T26</f>
        <v>0</v>
      </c>
      <c r="Q28" s="489" t="n">
        <f aca="false">D05!U26</f>
        <v>56</v>
      </c>
      <c r="R28" s="489" t="n">
        <f aca="false">D05!V26</f>
        <v>43</v>
      </c>
      <c r="S28" s="489" t="n">
        <f aca="false">D05!W26</f>
        <v>0</v>
      </c>
      <c r="T28" s="489" t="n">
        <f aca="false">D05!X26</f>
        <v>0</v>
      </c>
      <c r="U28" s="489" t="n">
        <f aca="false">D05!Y26</f>
        <v>0</v>
      </c>
      <c r="V28" s="489" t="n">
        <f aca="false">D05!Z26</f>
        <v>0</v>
      </c>
      <c r="W28" s="489" t="n">
        <f aca="false">D05!AA26</f>
        <v>0</v>
      </c>
      <c r="X28" s="489" t="n">
        <f aca="false">D05!AB26</f>
        <v>0</v>
      </c>
      <c r="Y28" s="489" t="n">
        <f aca="false">D05!AC26</f>
        <v>1</v>
      </c>
      <c r="Z28" s="489" t="n">
        <f aca="false">D05!AD26</f>
        <v>283</v>
      </c>
      <c r="AA28" s="489" t="n">
        <f aca="false">D05!AE26</f>
        <v>8259</v>
      </c>
      <c r="AB28" s="490"/>
      <c r="AC28" s="489" t="n">
        <f aca="false">D05!I29</f>
        <v>257</v>
      </c>
      <c r="AD28" s="489" t="n">
        <f aca="false">D05!J29</f>
        <v>1381</v>
      </c>
      <c r="AE28" s="489" t="n">
        <f aca="false">D05!K29</f>
        <v>955</v>
      </c>
      <c r="AF28" s="489" t="n">
        <f aca="false">D05!L29</f>
        <v>107</v>
      </c>
      <c r="AG28" s="489" t="n">
        <f aca="false">D05!M29</f>
        <v>1483</v>
      </c>
      <c r="AH28" s="489" t="n">
        <f aca="false">D05!N29</f>
        <v>78</v>
      </c>
      <c r="AI28" s="489" t="n">
        <f aca="false">D05!O29</f>
        <v>282</v>
      </c>
      <c r="AJ28" s="489" t="n">
        <f aca="false">D05!P29</f>
        <v>0</v>
      </c>
      <c r="AK28" s="489" t="n">
        <f aca="false">D05!Q29</f>
        <v>2502</v>
      </c>
      <c r="AL28" s="489" t="n">
        <f aca="false">D05!R29</f>
        <v>930</v>
      </c>
      <c r="AM28" s="489" t="n">
        <f aca="false">D05!S29</f>
        <v>0</v>
      </c>
      <c r="AN28" s="489" t="n">
        <f aca="false">D05!T29</f>
        <v>0</v>
      </c>
      <c r="AO28" s="489" t="n">
        <f aca="false">D05!U29</f>
        <v>0</v>
      </c>
      <c r="AP28" s="489" t="n">
        <f aca="false">D05!V29</f>
        <v>0</v>
      </c>
      <c r="AQ28" s="489" t="n">
        <f aca="false">D05!W29</f>
        <v>0</v>
      </c>
      <c r="AR28" s="489" t="n">
        <f aca="false">D05!X29</f>
        <v>0</v>
      </c>
      <c r="AS28" s="489" t="n">
        <f aca="false">D05!Y29</f>
        <v>0</v>
      </c>
      <c r="AT28" s="489" t="n">
        <f aca="false">D05!Z29</f>
        <v>1</v>
      </c>
      <c r="AU28" s="489" t="n">
        <f aca="false">D05!AA29</f>
        <v>283</v>
      </c>
      <c r="AV28" s="489" t="n">
        <f aca="false">D05!AB29</f>
        <v>8259</v>
      </c>
      <c r="AW28" s="490"/>
      <c r="AX28" s="489"/>
      <c r="AY28" s="489" t="n">
        <f aca="false">AC28+AE28</f>
        <v>1212</v>
      </c>
      <c r="AZ28" s="489"/>
      <c r="BA28" s="489" t="n">
        <f aca="false">AD28+AF28</f>
        <v>1488</v>
      </c>
      <c r="BB28" s="489"/>
      <c r="BC28" s="489"/>
      <c r="BD28" s="489"/>
      <c r="BE28" s="489" t="n">
        <f aca="false">D05!M32</f>
        <v>1483</v>
      </c>
      <c r="BF28" s="489" t="n">
        <f aca="false">D05!N32</f>
        <v>78</v>
      </c>
      <c r="BG28" s="489" t="n">
        <f aca="false">D05!O32</f>
        <v>282</v>
      </c>
      <c r="BH28" s="489" t="str">
        <f aca="false">D05!P32</f>
        <v>-</v>
      </c>
      <c r="BI28" s="489" t="n">
        <f aca="false">D05!Q32</f>
        <v>2502</v>
      </c>
      <c r="BJ28" s="489" t="n">
        <f aca="false">D05!R32</f>
        <v>930</v>
      </c>
      <c r="BK28" s="489" t="str">
        <f aca="false">D05!S32</f>
        <v>-</v>
      </c>
      <c r="BL28" s="489" t="str">
        <f aca="false">D05!T32</f>
        <v>-</v>
      </c>
      <c r="BM28" s="489" t="str">
        <f aca="false">D05!U32</f>
        <v>-</v>
      </c>
      <c r="BN28" s="489" t="str">
        <f aca="false">D05!V32</f>
        <v>-</v>
      </c>
      <c r="BO28" s="489" t="str">
        <f aca="false">D05!W32</f>
        <v>-</v>
      </c>
      <c r="BP28" s="489" t="str">
        <f aca="false">D05!X32</f>
        <v>-</v>
      </c>
      <c r="BQ28" s="489" t="str">
        <f aca="false">D05!Y32</f>
        <v>-</v>
      </c>
      <c r="BR28" s="489"/>
      <c r="BS28" s="489" t="n">
        <f aca="false">D05!Z32</f>
        <v>1</v>
      </c>
      <c r="BT28" s="489" t="n">
        <f aca="false">D05!AA32</f>
        <v>283</v>
      </c>
      <c r="BU28" s="489" t="n">
        <f aca="false">SUM(AX28:BT28)</f>
        <v>8259</v>
      </c>
    </row>
    <row r="29" customFormat="false" ht="16.5" hidden="false" customHeight="false" outlineLevel="0" collapsed="false">
      <c r="A29" s="20" t="n">
        <v>27</v>
      </c>
      <c r="B29" s="20" t="n">
        <v>5</v>
      </c>
      <c r="C29" s="20" t="n">
        <v>86</v>
      </c>
      <c r="D29" s="20" t="s">
        <v>217</v>
      </c>
      <c r="E29" s="489" t="n">
        <f aca="false">D05!I40</f>
        <v>5</v>
      </c>
      <c r="F29" s="489" t="n">
        <f aca="false">D05!J40</f>
        <v>348</v>
      </c>
      <c r="G29" s="489" t="n">
        <f aca="false">D05!K40</f>
        <v>330</v>
      </c>
      <c r="H29" s="489" t="n">
        <f aca="false">D05!L40</f>
        <v>214</v>
      </c>
      <c r="I29" s="489" t="n">
        <f aca="false">D05!M40</f>
        <v>10</v>
      </c>
      <c r="J29" s="489" t="n">
        <f aca="false">D05!N40</f>
        <v>0</v>
      </c>
      <c r="K29" s="489" t="n">
        <f aca="false">D05!O40</f>
        <v>0</v>
      </c>
      <c r="L29" s="489" t="n">
        <f aca="false">D05!P40</f>
        <v>0</v>
      </c>
      <c r="M29" s="489" t="n">
        <f aca="false">D05!Q40</f>
        <v>0</v>
      </c>
      <c r="N29" s="489" t="n">
        <f aca="false">D05!R40</f>
        <v>224</v>
      </c>
      <c r="O29" s="489" t="n">
        <f aca="false">D05!S40</f>
        <v>0</v>
      </c>
      <c r="P29" s="489" t="n">
        <f aca="false">D05!T40</f>
        <v>0</v>
      </c>
      <c r="Q29" s="489" t="n">
        <f aca="false">D05!U40</f>
        <v>3</v>
      </c>
      <c r="R29" s="489" t="n">
        <f aca="false">D05!V40</f>
        <v>0</v>
      </c>
      <c r="S29" s="489" t="n">
        <f aca="false">D05!W40</f>
        <v>0</v>
      </c>
      <c r="T29" s="489" t="n">
        <f aca="false">D05!X40</f>
        <v>0</v>
      </c>
      <c r="U29" s="489" t="n">
        <f aca="false">D05!Y40</f>
        <v>0</v>
      </c>
      <c r="V29" s="489" t="n">
        <f aca="false">D05!Z40</f>
        <v>0</v>
      </c>
      <c r="W29" s="489" t="n">
        <f aca="false">D05!AA40</f>
        <v>0</v>
      </c>
      <c r="X29" s="489" t="n">
        <f aca="false">D05!AB40</f>
        <v>0</v>
      </c>
      <c r="Y29" s="489" t="n">
        <f aca="false">D05!AC40</f>
        <v>0</v>
      </c>
      <c r="Z29" s="489" t="n">
        <f aca="false">D05!AD40</f>
        <v>27</v>
      </c>
      <c r="AA29" s="489" t="n">
        <f aca="false">D05!AE40</f>
        <v>1161</v>
      </c>
      <c r="AB29" s="490"/>
      <c r="AC29" s="489" t="n">
        <f aca="false">D05!I43</f>
        <v>6</v>
      </c>
      <c r="AD29" s="489" t="n">
        <f aca="false">D05!J43</f>
        <v>348</v>
      </c>
      <c r="AE29" s="489" t="n">
        <f aca="false">D05!K43</f>
        <v>332</v>
      </c>
      <c r="AF29" s="489" t="n">
        <f aca="false">D05!L43</f>
        <v>214</v>
      </c>
      <c r="AG29" s="489" t="n">
        <f aca="false">D05!M43</f>
        <v>10</v>
      </c>
      <c r="AH29" s="489" t="n">
        <f aca="false">D05!N43</f>
        <v>0</v>
      </c>
      <c r="AI29" s="489" t="n">
        <f aca="false">D05!O43</f>
        <v>0</v>
      </c>
      <c r="AJ29" s="489" t="n">
        <f aca="false">D05!P43</f>
        <v>0</v>
      </c>
      <c r="AK29" s="489" t="n">
        <f aca="false">D05!Q43</f>
        <v>0</v>
      </c>
      <c r="AL29" s="489" t="n">
        <f aca="false">D05!R43</f>
        <v>224</v>
      </c>
      <c r="AM29" s="489" t="n">
        <f aca="false">D05!S43</f>
        <v>0</v>
      </c>
      <c r="AN29" s="489" t="n">
        <f aca="false">D05!T43</f>
        <v>0</v>
      </c>
      <c r="AO29" s="489" t="n">
        <f aca="false">D05!U43</f>
        <v>0</v>
      </c>
      <c r="AP29" s="489" t="n">
        <f aca="false">D05!V43</f>
        <v>0</v>
      </c>
      <c r="AQ29" s="489" t="n">
        <f aca="false">D05!W43</f>
        <v>0</v>
      </c>
      <c r="AR29" s="489" t="n">
        <f aca="false">D05!X43</f>
        <v>0</v>
      </c>
      <c r="AS29" s="489" t="n">
        <f aca="false">D05!Y43</f>
        <v>0</v>
      </c>
      <c r="AT29" s="489" t="n">
        <f aca="false">D05!Z43</f>
        <v>0</v>
      </c>
      <c r="AU29" s="489" t="n">
        <f aca="false">D05!AA43</f>
        <v>27</v>
      </c>
      <c r="AV29" s="489" t="n">
        <f aca="false">D05!AB43</f>
        <v>1161</v>
      </c>
      <c r="AW29" s="490"/>
      <c r="AX29" s="489"/>
      <c r="AY29" s="489" t="n">
        <f aca="false">AC29+AE29</f>
        <v>338</v>
      </c>
      <c r="AZ29" s="489" t="n">
        <f aca="false">AD29</f>
        <v>348</v>
      </c>
      <c r="BA29" s="489"/>
      <c r="BB29" s="489"/>
      <c r="BC29" s="489" t="n">
        <f aca="false">AF29</f>
        <v>214</v>
      </c>
      <c r="BD29" s="489"/>
      <c r="BE29" s="489" t="n">
        <f aca="false">D05!M46</f>
        <v>10</v>
      </c>
      <c r="BF29" s="489" t="str">
        <f aca="false">D05!N46</f>
        <v>-</v>
      </c>
      <c r="BG29" s="489" t="str">
        <f aca="false">D05!O46</f>
        <v>-</v>
      </c>
      <c r="BH29" s="489" t="str">
        <f aca="false">D05!P46</f>
        <v>-</v>
      </c>
      <c r="BI29" s="489" t="str">
        <f aca="false">D05!Q46</f>
        <v>-</v>
      </c>
      <c r="BJ29" s="489" t="n">
        <f aca="false">D05!R46</f>
        <v>224</v>
      </c>
      <c r="BK29" s="489" t="str">
        <f aca="false">D05!S46</f>
        <v>-</v>
      </c>
      <c r="BL29" s="489" t="str">
        <f aca="false">D05!T46</f>
        <v>-</v>
      </c>
      <c r="BM29" s="489" t="str">
        <f aca="false">D05!U46</f>
        <v>-</v>
      </c>
      <c r="BN29" s="489" t="str">
        <f aca="false">D05!V46</f>
        <v>-</v>
      </c>
      <c r="BO29" s="489" t="str">
        <f aca="false">D05!W46</f>
        <v>-</v>
      </c>
      <c r="BP29" s="489" t="str">
        <f aca="false">D05!X46</f>
        <v>-</v>
      </c>
      <c r="BQ29" s="489" t="str">
        <f aca="false">D05!Y46</f>
        <v>-</v>
      </c>
      <c r="BR29" s="489"/>
      <c r="BS29" s="489" t="n">
        <f aca="false">D05!Z46</f>
        <v>0</v>
      </c>
      <c r="BT29" s="489" t="n">
        <f aca="false">D05!AA46</f>
        <v>27</v>
      </c>
      <c r="BU29" s="489" t="n">
        <f aca="false">SUM(AX29:BT29)</f>
        <v>1161</v>
      </c>
    </row>
    <row r="30" customFormat="false" ht="16.5" hidden="false" customHeight="false" outlineLevel="0" collapsed="false">
      <c r="A30" s="20" t="n">
        <v>28</v>
      </c>
      <c r="B30" s="20" t="n">
        <v>5</v>
      </c>
      <c r="C30" s="20" t="n">
        <v>99</v>
      </c>
      <c r="D30" s="20" t="s">
        <v>828</v>
      </c>
      <c r="E30" s="489" t="n">
        <f aca="false">D05!I55</f>
        <v>34</v>
      </c>
      <c r="F30" s="489" t="n">
        <f aca="false">D05!J55</f>
        <v>1011</v>
      </c>
      <c r="G30" s="489" t="n">
        <f aca="false">D05!K55</f>
        <v>806</v>
      </c>
      <c r="H30" s="489" t="n">
        <f aca="false">D05!L55</f>
        <v>18</v>
      </c>
      <c r="I30" s="489" t="n">
        <f aca="false">D05!M55</f>
        <v>22</v>
      </c>
      <c r="J30" s="489" t="n">
        <f aca="false">D05!N55</f>
        <v>0</v>
      </c>
      <c r="K30" s="489" t="n">
        <f aca="false">D05!O55</f>
        <v>0</v>
      </c>
      <c r="L30" s="489" t="n">
        <f aca="false">D05!P55</f>
        <v>0</v>
      </c>
      <c r="M30" s="489" t="n">
        <f aca="false">D05!Q55</f>
        <v>63</v>
      </c>
      <c r="N30" s="489" t="n">
        <f aca="false">D05!R55</f>
        <v>122</v>
      </c>
      <c r="O30" s="489" t="n">
        <f aca="false">D05!S55</f>
        <v>0</v>
      </c>
      <c r="P30" s="489" t="n">
        <f aca="false">D05!T55</f>
        <v>0</v>
      </c>
      <c r="Q30" s="489" t="n">
        <f aca="false">D05!U55</f>
        <v>42</v>
      </c>
      <c r="R30" s="489" t="n">
        <f aca="false">D05!V55</f>
        <v>21</v>
      </c>
      <c r="S30" s="489" t="n">
        <f aca="false">D05!W55</f>
        <v>0</v>
      </c>
      <c r="T30" s="489" t="n">
        <f aca="false">D05!X55</f>
        <v>0</v>
      </c>
      <c r="U30" s="489" t="n">
        <f aca="false">D05!Y55</f>
        <v>0</v>
      </c>
      <c r="V30" s="489" t="n">
        <f aca="false">D05!Z55</f>
        <v>0</v>
      </c>
      <c r="W30" s="489" t="n">
        <f aca="false">D05!AA55</f>
        <v>0</v>
      </c>
      <c r="X30" s="489" t="n">
        <f aca="false">D05!AB55</f>
        <v>0</v>
      </c>
      <c r="Y30" s="489" t="n">
        <f aca="false">D05!AC55</f>
        <v>0</v>
      </c>
      <c r="Z30" s="489" t="n">
        <f aca="false">D05!AD55</f>
        <v>32</v>
      </c>
      <c r="AA30" s="489" t="n">
        <f aca="false">D05!AE55</f>
        <v>2171</v>
      </c>
      <c r="AB30" s="490"/>
      <c r="AC30" s="489" t="n">
        <f aca="false">D05!I58</f>
        <v>55</v>
      </c>
      <c r="AD30" s="489" t="n">
        <f aca="false">D05!J58</f>
        <v>1022</v>
      </c>
      <c r="AE30" s="489" t="n">
        <f aca="false">D05!K58</f>
        <v>827</v>
      </c>
      <c r="AF30" s="489" t="n">
        <f aca="false">D05!L58</f>
        <v>28</v>
      </c>
      <c r="AG30" s="489" t="n">
        <f aca="false">D05!M58</f>
        <v>22</v>
      </c>
      <c r="AH30" s="489" t="n">
        <f aca="false">D05!N58</f>
        <v>0</v>
      </c>
      <c r="AI30" s="489" t="n">
        <f aca="false">D05!O58</f>
        <v>0</v>
      </c>
      <c r="AJ30" s="489" t="n">
        <f aca="false">D05!P58</f>
        <v>0</v>
      </c>
      <c r="AK30" s="489" t="n">
        <f aca="false">D05!Q58</f>
        <v>63</v>
      </c>
      <c r="AL30" s="489" t="n">
        <f aca="false">D05!R58</f>
        <v>122</v>
      </c>
      <c r="AM30" s="489" t="n">
        <f aca="false">D05!S58</f>
        <v>0</v>
      </c>
      <c r="AN30" s="489" t="n">
        <f aca="false">D05!T58</f>
        <v>0</v>
      </c>
      <c r="AO30" s="489" t="n">
        <f aca="false">D05!U58</f>
        <v>0</v>
      </c>
      <c r="AP30" s="489" t="n">
        <f aca="false">D05!V58</f>
        <v>0</v>
      </c>
      <c r="AQ30" s="489" t="n">
        <f aca="false">D05!W58</f>
        <v>0</v>
      </c>
      <c r="AR30" s="489" t="n">
        <f aca="false">D05!X58</f>
        <v>0</v>
      </c>
      <c r="AS30" s="489" t="n">
        <f aca="false">D05!Y58</f>
        <v>0</v>
      </c>
      <c r="AT30" s="489" t="n">
        <f aca="false">D05!Z58</f>
        <v>0</v>
      </c>
      <c r="AU30" s="489" t="n">
        <f aca="false">D05!AA58</f>
        <v>32</v>
      </c>
      <c r="AV30" s="489" t="n">
        <f aca="false">D05!AB58</f>
        <v>2171</v>
      </c>
      <c r="AW30" s="490"/>
      <c r="AX30" s="489"/>
      <c r="AY30" s="489" t="n">
        <f aca="false">AC30+AE30</f>
        <v>882</v>
      </c>
      <c r="AZ30" s="489"/>
      <c r="BA30" s="489" t="n">
        <f aca="false">AD30+AF30</f>
        <v>1050</v>
      </c>
      <c r="BB30" s="489"/>
      <c r="BC30" s="489"/>
      <c r="BD30" s="489"/>
      <c r="BE30" s="489" t="n">
        <f aca="false">D05!M61</f>
        <v>22</v>
      </c>
      <c r="BF30" s="489" t="str">
        <f aca="false">D05!N61</f>
        <v>-</v>
      </c>
      <c r="BG30" s="489" t="str">
        <f aca="false">D05!O61</f>
        <v>-</v>
      </c>
      <c r="BH30" s="489" t="str">
        <f aca="false">D05!P61</f>
        <v>-</v>
      </c>
      <c r="BI30" s="489" t="n">
        <f aca="false">D05!Q61</f>
        <v>63</v>
      </c>
      <c r="BJ30" s="489" t="n">
        <f aca="false">D05!R61</f>
        <v>122</v>
      </c>
      <c r="BK30" s="489" t="str">
        <f aca="false">D05!S61</f>
        <v>-</v>
      </c>
      <c r="BL30" s="489" t="str">
        <f aca="false">D05!T61</f>
        <v>-</v>
      </c>
      <c r="BM30" s="489" t="str">
        <f aca="false">D05!U61</f>
        <v>-</v>
      </c>
      <c r="BN30" s="489" t="str">
        <f aca="false">D05!V61</f>
        <v>-</v>
      </c>
      <c r="BO30" s="489" t="str">
        <f aca="false">D05!W61</f>
        <v>-</v>
      </c>
      <c r="BP30" s="489" t="str">
        <f aca="false">D05!X61</f>
        <v>-</v>
      </c>
      <c r="BQ30" s="489" t="str">
        <f aca="false">D05!Y61</f>
        <v>-</v>
      </c>
      <c r="BR30" s="489"/>
      <c r="BS30" s="489" t="n">
        <f aca="false">D05!Z61</f>
        <v>0</v>
      </c>
      <c r="BT30" s="489" t="n">
        <f aca="false">D05!AA61</f>
        <v>32</v>
      </c>
      <c r="BU30" s="489" t="n">
        <f aca="false">SUM(AX30:BT30)</f>
        <v>2171</v>
      </c>
    </row>
    <row r="31" customFormat="false" ht="16.5" hidden="false" customHeight="false" outlineLevel="0" collapsed="false">
      <c r="A31" s="20" t="n">
        <v>29</v>
      </c>
      <c r="B31" s="20" t="n">
        <v>5</v>
      </c>
      <c r="C31" s="20" t="n">
        <v>147</v>
      </c>
      <c r="D31" s="20" t="s">
        <v>222</v>
      </c>
      <c r="E31" s="489" t="n">
        <f aca="false">D05!I81</f>
        <v>106</v>
      </c>
      <c r="F31" s="489" t="n">
        <f aca="false">D05!J81</f>
        <v>795</v>
      </c>
      <c r="G31" s="489" t="n">
        <f aca="false">D05!K81</f>
        <v>832</v>
      </c>
      <c r="H31" s="489" t="n">
        <f aca="false">D05!L81</f>
        <v>54</v>
      </c>
      <c r="I31" s="489" t="n">
        <f aca="false">D05!M81</f>
        <v>1543</v>
      </c>
      <c r="J31" s="489" t="n">
        <f aca="false">D05!N81</f>
        <v>18</v>
      </c>
      <c r="K31" s="489" t="n">
        <f aca="false">D05!O81</f>
        <v>844</v>
      </c>
      <c r="L31" s="489" t="n">
        <f aca="false">D05!P81</f>
        <v>23</v>
      </c>
      <c r="M31" s="489" t="n">
        <f aca="false">D05!Q81</f>
        <v>192</v>
      </c>
      <c r="N31" s="489" t="n">
        <f aca="false">D05!R81</f>
        <v>651</v>
      </c>
      <c r="O31" s="489" t="n">
        <f aca="false">D05!S81</f>
        <v>0</v>
      </c>
      <c r="P31" s="489" t="n">
        <f aca="false">D05!T81</f>
        <v>88</v>
      </c>
      <c r="Q31" s="489" t="n">
        <f aca="false">D05!U81</f>
        <v>33</v>
      </c>
      <c r="R31" s="489" t="n">
        <f aca="false">D05!V81</f>
        <v>14</v>
      </c>
      <c r="S31" s="489" t="n">
        <f aca="false">D05!W81</f>
        <v>0</v>
      </c>
      <c r="T31" s="489" t="n">
        <f aca="false">D05!X81</f>
        <v>877</v>
      </c>
      <c r="U31" s="489" t="n">
        <f aca="false">D05!Y81</f>
        <v>0</v>
      </c>
      <c r="V31" s="489" t="n">
        <f aca="false">D05!Z81</f>
        <v>0</v>
      </c>
      <c r="W31" s="489" t="n">
        <f aca="false">D05!AA81</f>
        <v>0</v>
      </c>
      <c r="X31" s="489" t="n">
        <f aca="false">D05!AB81</f>
        <v>0</v>
      </c>
      <c r="Y31" s="489" t="n">
        <f aca="false">D05!AC81</f>
        <v>0</v>
      </c>
      <c r="Z31" s="489" t="n">
        <f aca="false">D05!AD81</f>
        <v>159</v>
      </c>
      <c r="AA31" s="489" t="n">
        <f aca="false">D05!AE81</f>
        <v>6229</v>
      </c>
      <c r="AB31" s="490"/>
      <c r="AC31" s="489" t="n">
        <f aca="false">D05!I84</f>
        <v>122</v>
      </c>
      <c r="AD31" s="489" t="n">
        <f aca="false">D05!J84</f>
        <v>802</v>
      </c>
      <c r="AE31" s="489" t="n">
        <f aca="false">D05!K84</f>
        <v>849</v>
      </c>
      <c r="AF31" s="489" t="n">
        <f aca="false">D05!L84</f>
        <v>61</v>
      </c>
      <c r="AG31" s="489" t="n">
        <f aca="false">D05!M84</f>
        <v>1543</v>
      </c>
      <c r="AH31" s="489" t="n">
        <f aca="false">D05!N84</f>
        <v>18</v>
      </c>
      <c r="AI31" s="489" t="n">
        <f aca="false">D05!O84</f>
        <v>844</v>
      </c>
      <c r="AJ31" s="489" t="n">
        <f aca="false">D05!P84</f>
        <v>23</v>
      </c>
      <c r="AK31" s="489" t="n">
        <f aca="false">D05!Q84</f>
        <v>192</v>
      </c>
      <c r="AL31" s="489" t="n">
        <f aca="false">D05!R84</f>
        <v>651</v>
      </c>
      <c r="AM31" s="489" t="n">
        <f aca="false">D05!S84</f>
        <v>0</v>
      </c>
      <c r="AN31" s="489" t="n">
        <f aca="false">D05!T84</f>
        <v>88</v>
      </c>
      <c r="AO31" s="489" t="n">
        <f aca="false">D05!U84</f>
        <v>877</v>
      </c>
      <c r="AP31" s="489" t="n">
        <f aca="false">D05!V84</f>
        <v>0</v>
      </c>
      <c r="AQ31" s="489" t="n">
        <f aca="false">D05!W84</f>
        <v>0</v>
      </c>
      <c r="AR31" s="489" t="n">
        <f aca="false">D05!X84</f>
        <v>0</v>
      </c>
      <c r="AS31" s="489" t="n">
        <f aca="false">D05!Y84</f>
        <v>0</v>
      </c>
      <c r="AT31" s="489" t="n">
        <f aca="false">D05!Z84</f>
        <v>0</v>
      </c>
      <c r="AU31" s="489" t="n">
        <f aca="false">D05!AA84</f>
        <v>159</v>
      </c>
      <c r="AV31" s="489" t="n">
        <f aca="false">D05!AB84</f>
        <v>6229</v>
      </c>
      <c r="AW31" s="490"/>
      <c r="AX31" s="489"/>
      <c r="AY31" s="489" t="n">
        <f aca="false">AC31+AE31</f>
        <v>971</v>
      </c>
      <c r="AZ31" s="489"/>
      <c r="BA31" s="489" t="n">
        <f aca="false">AD31+AF31</f>
        <v>863</v>
      </c>
      <c r="BB31" s="489"/>
      <c r="BC31" s="489"/>
      <c r="BD31" s="489"/>
      <c r="BE31" s="489" t="n">
        <f aca="false">D05!M87</f>
        <v>1543</v>
      </c>
      <c r="BF31" s="489" t="n">
        <f aca="false">D05!N87</f>
        <v>18</v>
      </c>
      <c r="BG31" s="489" t="n">
        <f aca="false">D05!O87</f>
        <v>844</v>
      </c>
      <c r="BH31" s="489" t="n">
        <f aca="false">D05!P87</f>
        <v>23</v>
      </c>
      <c r="BI31" s="489" t="n">
        <f aca="false">D05!Q87</f>
        <v>192</v>
      </c>
      <c r="BJ31" s="489" t="n">
        <f aca="false">D05!R87</f>
        <v>651</v>
      </c>
      <c r="BK31" s="489" t="n">
        <f aca="false">D05!S87</f>
        <v>0</v>
      </c>
      <c r="BL31" s="489" t="n">
        <f aca="false">D05!T87</f>
        <v>88</v>
      </c>
      <c r="BM31" s="489" t="n">
        <f aca="false">D05!U87</f>
        <v>877</v>
      </c>
      <c r="BN31" s="489" t="str">
        <f aca="false">D05!V87</f>
        <v>-</v>
      </c>
      <c r="BO31" s="489" t="str">
        <f aca="false">D05!W87</f>
        <v>-</v>
      </c>
      <c r="BP31" s="489" t="str">
        <f aca="false">D05!X87</f>
        <v>-</v>
      </c>
      <c r="BQ31" s="489" t="str">
        <f aca="false">D05!Y87</f>
        <v>-</v>
      </c>
      <c r="BR31" s="489"/>
      <c r="BS31" s="489" t="n">
        <f aca="false">D05!Z87</f>
        <v>0</v>
      </c>
      <c r="BT31" s="489" t="n">
        <f aca="false">D05!AA87</f>
        <v>159</v>
      </c>
      <c r="BU31" s="489" t="n">
        <f aca="false">SUM(AX31:BT31)</f>
        <v>6229</v>
      </c>
    </row>
    <row r="32" customFormat="false" ht="16.5" hidden="false" customHeight="false" outlineLevel="0" collapsed="false">
      <c r="A32" s="20" t="n">
        <v>30</v>
      </c>
      <c r="B32" s="20" t="n">
        <v>5</v>
      </c>
      <c r="C32" s="20" t="n">
        <v>292</v>
      </c>
      <c r="D32" s="20" t="s">
        <v>223</v>
      </c>
      <c r="E32" s="489" t="n">
        <f aca="false">D05!I105</f>
        <v>448</v>
      </c>
      <c r="F32" s="489" t="n">
        <f aca="false">D05!J105</f>
        <v>755</v>
      </c>
      <c r="G32" s="489" t="n">
        <f aca="false">D05!K105</f>
        <v>425</v>
      </c>
      <c r="H32" s="489" t="n">
        <f aca="false">D05!L105</f>
        <v>183</v>
      </c>
      <c r="I32" s="489" t="n">
        <f aca="false">D05!M105</f>
        <v>99</v>
      </c>
      <c r="J32" s="489" t="n">
        <f aca="false">D05!N105</f>
        <v>2</v>
      </c>
      <c r="K32" s="489" t="n">
        <f aca="false">D05!O105</f>
        <v>431</v>
      </c>
      <c r="L32" s="489" t="n">
        <f aca="false">D05!P105</f>
        <v>450</v>
      </c>
      <c r="M32" s="489" t="n">
        <f aca="false">D05!Q105</f>
        <v>11</v>
      </c>
      <c r="N32" s="489" t="n">
        <f aca="false">D05!R105</f>
        <v>329</v>
      </c>
      <c r="O32" s="489" t="n">
        <f aca="false">D05!S105</f>
        <v>0</v>
      </c>
      <c r="P32" s="489" t="n">
        <f aca="false">D05!T105</f>
        <v>168</v>
      </c>
      <c r="Q32" s="489" t="n">
        <f aca="false">D05!U105</f>
        <v>44</v>
      </c>
      <c r="R32" s="489" t="n">
        <f aca="false">D05!V105</f>
        <v>0</v>
      </c>
      <c r="S32" s="489" t="n">
        <f aca="false">D05!W105</f>
        <v>0</v>
      </c>
      <c r="T32" s="489" t="n">
        <f aca="false">D05!X105</f>
        <v>260</v>
      </c>
      <c r="U32" s="489" t="n">
        <f aca="false">D05!Y105</f>
        <v>0</v>
      </c>
      <c r="V32" s="489" t="n">
        <f aca="false">D05!Z105</f>
        <v>0</v>
      </c>
      <c r="W32" s="489" t="n">
        <f aca="false">D05!AA105</f>
        <v>0</v>
      </c>
      <c r="X32" s="489" t="n">
        <f aca="false">D05!AB105</f>
        <v>0</v>
      </c>
      <c r="Y32" s="489" t="n">
        <f aca="false">D05!AC105</f>
        <v>2</v>
      </c>
      <c r="Z32" s="489" t="n">
        <f aca="false">D05!AD105</f>
        <v>121</v>
      </c>
      <c r="AA32" s="489" t="n">
        <f aca="false">D05!AE105</f>
        <v>3728</v>
      </c>
      <c r="AB32" s="490"/>
      <c r="AC32" s="489" t="n">
        <f aca="false">D05!I108</f>
        <v>470</v>
      </c>
      <c r="AD32" s="489" t="n">
        <f aca="false">D05!J108</f>
        <v>755</v>
      </c>
      <c r="AE32" s="489" t="n">
        <f aca="false">D05!K108</f>
        <v>447</v>
      </c>
      <c r="AF32" s="489" t="n">
        <f aca="false">D05!L108</f>
        <v>183</v>
      </c>
      <c r="AG32" s="489" t="n">
        <f aca="false">D05!M108</f>
        <v>99</v>
      </c>
      <c r="AH32" s="489" t="n">
        <f aca="false">D05!N108</f>
        <v>2</v>
      </c>
      <c r="AI32" s="489" t="n">
        <f aca="false">D05!O108</f>
        <v>431</v>
      </c>
      <c r="AJ32" s="489" t="n">
        <f aca="false">D05!P108</f>
        <v>450</v>
      </c>
      <c r="AK32" s="489" t="n">
        <f aca="false">D05!Q108</f>
        <v>11</v>
      </c>
      <c r="AL32" s="489" t="n">
        <f aca="false">D05!R108</f>
        <v>329</v>
      </c>
      <c r="AM32" s="489" t="n">
        <f aca="false">D05!S108</f>
        <v>0</v>
      </c>
      <c r="AN32" s="489" t="n">
        <f aca="false">D05!T108</f>
        <v>168</v>
      </c>
      <c r="AO32" s="489" t="n">
        <f aca="false">D05!U108</f>
        <v>260</v>
      </c>
      <c r="AP32" s="489" t="n">
        <f aca="false">D05!V108</f>
        <v>0</v>
      </c>
      <c r="AQ32" s="489" t="n">
        <f aca="false">D05!W108</f>
        <v>0</v>
      </c>
      <c r="AR32" s="489" t="n">
        <f aca="false">D05!X108</f>
        <v>0</v>
      </c>
      <c r="AS32" s="489" t="n">
        <f aca="false">D05!Y108</f>
        <v>0</v>
      </c>
      <c r="AT32" s="489" t="n">
        <f aca="false">D05!Z108</f>
        <v>2</v>
      </c>
      <c r="AU32" s="489" t="n">
        <f aca="false">D05!AA108</f>
        <v>121</v>
      </c>
      <c r="AV32" s="489" t="n">
        <f aca="false">D05!AB108</f>
        <v>3728</v>
      </c>
      <c r="AW32" s="490"/>
      <c r="AX32" s="489"/>
      <c r="AY32" s="489" t="n">
        <f aca="false">AC32+AE32</f>
        <v>917</v>
      </c>
      <c r="AZ32" s="489" t="n">
        <f aca="false">AD32</f>
        <v>755</v>
      </c>
      <c r="BA32" s="489"/>
      <c r="BB32" s="489"/>
      <c r="BC32" s="489" t="n">
        <f aca="false">AF32</f>
        <v>183</v>
      </c>
      <c r="BD32" s="489"/>
      <c r="BE32" s="489" t="n">
        <f aca="false">D05!M111</f>
        <v>99</v>
      </c>
      <c r="BF32" s="489" t="n">
        <f aca="false">D05!N111</f>
        <v>2</v>
      </c>
      <c r="BG32" s="489" t="n">
        <f aca="false">D05!O111</f>
        <v>431</v>
      </c>
      <c r="BH32" s="489" t="n">
        <f aca="false">D05!P111</f>
        <v>450</v>
      </c>
      <c r="BI32" s="489" t="n">
        <f aca="false">D05!Q111</f>
        <v>11</v>
      </c>
      <c r="BJ32" s="489" t="n">
        <f aca="false">D05!R111</f>
        <v>329</v>
      </c>
      <c r="BK32" s="489" t="str">
        <f aca="false">D05!S111</f>
        <v>-</v>
      </c>
      <c r="BL32" s="489" t="n">
        <f aca="false">D05!T111</f>
        <v>168</v>
      </c>
      <c r="BM32" s="489" t="n">
        <f aca="false">D05!U111</f>
        <v>260</v>
      </c>
      <c r="BN32" s="489" t="str">
        <f aca="false">D05!V111</f>
        <v>-</v>
      </c>
      <c r="BO32" s="489" t="str">
        <f aca="false">D05!W111</f>
        <v>-</v>
      </c>
      <c r="BP32" s="489" t="str">
        <f aca="false">D05!X111</f>
        <v>-</v>
      </c>
      <c r="BQ32" s="489" t="str">
        <f aca="false">D05!Y111</f>
        <v>-</v>
      </c>
      <c r="BR32" s="489"/>
      <c r="BS32" s="489" t="n">
        <f aca="false">D05!Z111</f>
        <v>2</v>
      </c>
      <c r="BT32" s="489" t="n">
        <f aca="false">D05!AA111</f>
        <v>121</v>
      </c>
      <c r="BU32" s="489" t="n">
        <f aca="false">SUM(AX32:BT32)</f>
        <v>3728</v>
      </c>
    </row>
    <row r="33" customFormat="false" ht="16.5" hidden="false" customHeight="false" outlineLevel="0" collapsed="false">
      <c r="A33" s="20" t="n">
        <v>31</v>
      </c>
      <c r="B33" s="20" t="n">
        <v>5</v>
      </c>
      <c r="C33" s="20" t="n">
        <v>334</v>
      </c>
      <c r="D33" s="20" t="s">
        <v>225</v>
      </c>
      <c r="E33" s="489" t="n">
        <f aca="false">D05!I122</f>
        <v>43</v>
      </c>
      <c r="F33" s="489" t="n">
        <f aca="false">D05!J122</f>
        <v>770</v>
      </c>
      <c r="G33" s="489" t="n">
        <f aca="false">D05!K122</f>
        <v>123</v>
      </c>
      <c r="H33" s="489" t="n">
        <f aca="false">D05!L122</f>
        <v>21</v>
      </c>
      <c r="I33" s="489" t="n">
        <f aca="false">D05!M122</f>
        <v>13</v>
      </c>
      <c r="J33" s="489" t="n">
        <f aca="false">D05!N122</f>
        <v>9</v>
      </c>
      <c r="K33" s="489" t="n">
        <f aca="false">D05!O122</f>
        <v>35</v>
      </c>
      <c r="L33" s="489" t="n">
        <f aca="false">D05!P122</f>
        <v>0</v>
      </c>
      <c r="M33" s="489" t="n">
        <f aca="false">D05!Q122</f>
        <v>0</v>
      </c>
      <c r="N33" s="489" t="n">
        <f aca="false">D05!R122</f>
        <v>1090</v>
      </c>
      <c r="O33" s="489" t="n">
        <f aca="false">D05!S122</f>
        <v>0</v>
      </c>
      <c r="P33" s="489" t="n">
        <f aca="false">D05!T122</f>
        <v>0</v>
      </c>
      <c r="Q33" s="489" t="n">
        <f aca="false">D05!U122</f>
        <v>0</v>
      </c>
      <c r="R33" s="489" t="n">
        <f aca="false">D05!V122</f>
        <v>13</v>
      </c>
      <c r="S33" s="489" t="n">
        <f aca="false">D05!W122</f>
        <v>0</v>
      </c>
      <c r="T33" s="489" t="n">
        <f aca="false">D05!X122</f>
        <v>0</v>
      </c>
      <c r="U33" s="489" t="n">
        <f aca="false">D05!Y122</f>
        <v>0</v>
      </c>
      <c r="V33" s="489" t="n">
        <f aca="false">D05!Z122</f>
        <v>0</v>
      </c>
      <c r="W33" s="489" t="n">
        <f aca="false">D05!AA122</f>
        <v>0</v>
      </c>
      <c r="X33" s="489" t="n">
        <f aca="false">D05!AB122</f>
        <v>0</v>
      </c>
      <c r="Y33" s="489" t="n">
        <f aca="false">D05!AC122</f>
        <v>3</v>
      </c>
      <c r="Z33" s="489" t="n">
        <f aca="false">D05!AD122</f>
        <v>54</v>
      </c>
      <c r="AA33" s="489" t="n">
        <f aca="false">D05!AE122</f>
        <v>2174</v>
      </c>
      <c r="AB33" s="490"/>
      <c r="AC33" s="489" t="n">
        <f aca="false">D05!I125</f>
        <v>43</v>
      </c>
      <c r="AD33" s="489" t="n">
        <f aca="false">D05!J125</f>
        <v>777</v>
      </c>
      <c r="AE33" s="489" t="n">
        <f aca="false">D05!K125</f>
        <v>123</v>
      </c>
      <c r="AF33" s="489" t="n">
        <f aca="false">D05!L125</f>
        <v>27</v>
      </c>
      <c r="AG33" s="489" t="n">
        <f aca="false">D05!M125</f>
        <v>13</v>
      </c>
      <c r="AH33" s="489" t="n">
        <f aca="false">D05!N125</f>
        <v>9</v>
      </c>
      <c r="AI33" s="489" t="n">
        <f aca="false">D05!O125</f>
        <v>35</v>
      </c>
      <c r="AJ33" s="489" t="n">
        <f aca="false">D05!P125</f>
        <v>0</v>
      </c>
      <c r="AK33" s="489" t="n">
        <f aca="false">D05!Q125</f>
        <v>0</v>
      </c>
      <c r="AL33" s="489" t="n">
        <f aca="false">D05!R125</f>
        <v>1090</v>
      </c>
      <c r="AM33" s="489" t="n">
        <f aca="false">D05!S125</f>
        <v>0</v>
      </c>
      <c r="AN33" s="489" t="n">
        <f aca="false">D05!T125</f>
        <v>0</v>
      </c>
      <c r="AO33" s="489" t="n">
        <f aca="false">D05!U125</f>
        <v>0</v>
      </c>
      <c r="AP33" s="489" t="n">
        <f aca="false">D05!V125</f>
        <v>0</v>
      </c>
      <c r="AQ33" s="489" t="n">
        <f aca="false">D05!W125</f>
        <v>0</v>
      </c>
      <c r="AR33" s="489" t="n">
        <f aca="false">D05!X125</f>
        <v>0</v>
      </c>
      <c r="AS33" s="489" t="n">
        <f aca="false">D05!Y125</f>
        <v>0</v>
      </c>
      <c r="AT33" s="489" t="n">
        <f aca="false">D05!Z125</f>
        <v>3</v>
      </c>
      <c r="AU33" s="489" t="n">
        <f aca="false">D05!AA125</f>
        <v>54</v>
      </c>
      <c r="AV33" s="489" t="n">
        <f aca="false">D05!AB125</f>
        <v>2174</v>
      </c>
      <c r="AW33" s="490"/>
      <c r="AX33" s="489" t="n">
        <f aca="false">AC33</f>
        <v>43</v>
      </c>
      <c r="AY33" s="489"/>
      <c r="AZ33" s="489"/>
      <c r="BA33" s="489" t="n">
        <f aca="false">AD33+AF33</f>
        <v>804</v>
      </c>
      <c r="BB33" s="489" t="n">
        <f aca="false">AE33</f>
        <v>123</v>
      </c>
      <c r="BC33" s="489"/>
      <c r="BD33" s="489"/>
      <c r="BE33" s="489" t="n">
        <f aca="false">D05!M128</f>
        <v>13</v>
      </c>
      <c r="BF33" s="489" t="n">
        <f aca="false">D05!N128</f>
        <v>9</v>
      </c>
      <c r="BG33" s="489" t="n">
        <f aca="false">D05!O128</f>
        <v>35</v>
      </c>
      <c r="BH33" s="489" t="str">
        <f aca="false">D05!P128</f>
        <v>-</v>
      </c>
      <c r="BI33" s="489" t="str">
        <f aca="false">D05!Q128</f>
        <v>-</v>
      </c>
      <c r="BJ33" s="489" t="n">
        <f aca="false">D05!R128</f>
        <v>1090</v>
      </c>
      <c r="BK33" s="489" t="str">
        <f aca="false">D05!S128</f>
        <v>-</v>
      </c>
      <c r="BL33" s="489" t="str">
        <f aca="false">D05!T128</f>
        <v>-</v>
      </c>
      <c r="BM33" s="489" t="str">
        <f aca="false">D05!U128</f>
        <v>-</v>
      </c>
      <c r="BN33" s="489" t="str">
        <f aca="false">D05!V128</f>
        <v>-</v>
      </c>
      <c r="BO33" s="489" t="str">
        <f aca="false">D05!W128</f>
        <v>-</v>
      </c>
      <c r="BP33" s="489" t="str">
        <f aca="false">D05!X128</f>
        <v>-</v>
      </c>
      <c r="BQ33" s="489" t="str">
        <f aca="false">D05!Y128</f>
        <v>-</v>
      </c>
      <c r="BR33" s="489"/>
      <c r="BS33" s="489" t="n">
        <f aca="false">D05!Z128</f>
        <v>3</v>
      </c>
      <c r="BT33" s="489" t="n">
        <f aca="false">D05!AA128</f>
        <v>54</v>
      </c>
      <c r="BU33" s="489" t="n">
        <f aca="false">SUM(AX33:BT33)</f>
        <v>2174</v>
      </c>
    </row>
    <row r="34" customFormat="false" ht="16.5" hidden="false" customHeight="false" outlineLevel="0" collapsed="false">
      <c r="A34" s="20" t="n">
        <v>32</v>
      </c>
      <c r="B34" s="20" t="n">
        <v>5</v>
      </c>
      <c r="C34" s="20" t="n">
        <v>457</v>
      </c>
      <c r="D34" s="20" t="s">
        <v>229</v>
      </c>
      <c r="E34" s="489" t="n">
        <f aca="false">D05!I136</f>
        <v>661</v>
      </c>
      <c r="F34" s="489" t="n">
        <f aca="false">D05!J136</f>
        <v>458</v>
      </c>
      <c r="G34" s="489" t="n">
        <f aca="false">D05!K136</f>
        <v>19</v>
      </c>
      <c r="H34" s="489" t="n">
        <f aca="false">D05!L136</f>
        <v>8</v>
      </c>
      <c r="I34" s="489" t="n">
        <f aca="false">D05!M136</f>
        <v>4</v>
      </c>
      <c r="J34" s="489" t="n">
        <f aca="false">D05!N136</f>
        <v>0</v>
      </c>
      <c r="K34" s="489" t="n">
        <f aca="false">D05!O136</f>
        <v>0</v>
      </c>
      <c r="L34" s="489" t="n">
        <f aca="false">D05!P136</f>
        <v>0</v>
      </c>
      <c r="M34" s="489" t="n">
        <f aca="false">D05!Q136</f>
        <v>8</v>
      </c>
      <c r="N34" s="489" t="n">
        <f aca="false">D05!R136</f>
        <v>27</v>
      </c>
      <c r="O34" s="489" t="n">
        <f aca="false">D05!S136</f>
        <v>0</v>
      </c>
      <c r="P34" s="489" t="n">
        <f aca="false">D05!T136</f>
        <v>0</v>
      </c>
      <c r="Q34" s="489" t="n">
        <f aca="false">D05!U136</f>
        <v>12</v>
      </c>
      <c r="R34" s="489" t="n">
        <f aca="false">D05!V136</f>
        <v>1</v>
      </c>
      <c r="S34" s="489" t="n">
        <f aca="false">D05!W136</f>
        <v>0</v>
      </c>
      <c r="T34" s="489" t="n">
        <f aca="false">D05!X136</f>
        <v>0</v>
      </c>
      <c r="U34" s="489" t="n">
        <f aca="false">D05!Y136</f>
        <v>0</v>
      </c>
      <c r="V34" s="489" t="n">
        <f aca="false">D05!Z136</f>
        <v>0</v>
      </c>
      <c r="W34" s="489" t="n">
        <f aca="false">D05!AA136</f>
        <v>0</v>
      </c>
      <c r="X34" s="489" t="n">
        <f aca="false">D05!AB136</f>
        <v>0</v>
      </c>
      <c r="Y34" s="489" t="n">
        <f aca="false">D05!AC136</f>
        <v>0</v>
      </c>
      <c r="Z34" s="489" t="n">
        <f aca="false">D05!AD136</f>
        <v>21</v>
      </c>
      <c r="AA34" s="489" t="n">
        <f aca="false">D05!AE136</f>
        <v>1219</v>
      </c>
      <c r="AB34" s="490"/>
      <c r="AC34" s="489" t="n">
        <f aca="false">D05!I139</f>
        <v>667</v>
      </c>
      <c r="AD34" s="489" t="n">
        <f aca="false">D05!J139</f>
        <v>459</v>
      </c>
      <c r="AE34" s="489" t="n">
        <f aca="false">D05!K139</f>
        <v>25</v>
      </c>
      <c r="AF34" s="489" t="n">
        <f aca="false">D05!L139</f>
        <v>8</v>
      </c>
      <c r="AG34" s="489" t="n">
        <f aca="false">D05!M139</f>
        <v>4</v>
      </c>
      <c r="AH34" s="489" t="n">
        <f aca="false">D05!N139</f>
        <v>0</v>
      </c>
      <c r="AI34" s="489" t="n">
        <f aca="false">D05!O139</f>
        <v>0</v>
      </c>
      <c r="AJ34" s="489" t="n">
        <f aca="false">D05!P139</f>
        <v>0</v>
      </c>
      <c r="AK34" s="489" t="n">
        <f aca="false">D05!Q139</f>
        <v>8</v>
      </c>
      <c r="AL34" s="489" t="n">
        <f aca="false">D05!R139</f>
        <v>27</v>
      </c>
      <c r="AM34" s="489" t="n">
        <f aca="false">D05!S139</f>
        <v>0</v>
      </c>
      <c r="AN34" s="489" t="n">
        <f aca="false">D05!T139</f>
        <v>0</v>
      </c>
      <c r="AO34" s="489" t="n">
        <f aca="false">D05!U139</f>
        <v>0</v>
      </c>
      <c r="AP34" s="489" t="n">
        <f aca="false">D05!V139</f>
        <v>0</v>
      </c>
      <c r="AQ34" s="489" t="n">
        <f aca="false">D05!W139</f>
        <v>0</v>
      </c>
      <c r="AR34" s="489" t="n">
        <f aca="false">D05!X139</f>
        <v>0</v>
      </c>
      <c r="AS34" s="489" t="n">
        <f aca="false">D05!Y139</f>
        <v>0</v>
      </c>
      <c r="AT34" s="489" t="n">
        <f aca="false">D05!Z139</f>
        <v>0</v>
      </c>
      <c r="AU34" s="489" t="n">
        <f aca="false">D05!AA139</f>
        <v>21</v>
      </c>
      <c r="AV34" s="489" t="n">
        <f aca="false">D05!AB139</f>
        <v>1219</v>
      </c>
      <c r="AW34" s="490"/>
      <c r="AX34" s="489"/>
      <c r="AY34" s="489" t="n">
        <f aca="false">AC34+AE34</f>
        <v>692</v>
      </c>
      <c r="AZ34" s="489"/>
      <c r="BA34" s="489" t="n">
        <f aca="false">AD34+AF34</f>
        <v>467</v>
      </c>
      <c r="BB34" s="489"/>
      <c r="BC34" s="489"/>
      <c r="BD34" s="489"/>
      <c r="BE34" s="489" t="n">
        <f aca="false">D05!M142</f>
        <v>4</v>
      </c>
      <c r="BF34" s="489" t="str">
        <f aca="false">D05!N142</f>
        <v>-</v>
      </c>
      <c r="BG34" s="489" t="str">
        <f aca="false">D05!O142</f>
        <v>-</v>
      </c>
      <c r="BH34" s="489" t="str">
        <f aca="false">D05!P142</f>
        <v>-</v>
      </c>
      <c r="BI34" s="489" t="n">
        <f aca="false">D05!Q142</f>
        <v>8</v>
      </c>
      <c r="BJ34" s="489" t="n">
        <f aca="false">D05!R142</f>
        <v>27</v>
      </c>
      <c r="BK34" s="489" t="str">
        <f aca="false">D05!S142</f>
        <v>-</v>
      </c>
      <c r="BL34" s="489" t="str">
        <f aca="false">D05!T142</f>
        <v>-</v>
      </c>
      <c r="BM34" s="489" t="str">
        <f aca="false">D05!U142</f>
        <v>-</v>
      </c>
      <c r="BN34" s="489" t="str">
        <f aca="false">D05!V142</f>
        <v>-</v>
      </c>
      <c r="BO34" s="489" t="str">
        <f aca="false">D05!W142</f>
        <v>-</v>
      </c>
      <c r="BP34" s="489" t="str">
        <f aca="false">D05!X142</f>
        <v>-</v>
      </c>
      <c r="BQ34" s="489" t="str">
        <f aca="false">D05!Y142</f>
        <v>-</v>
      </c>
      <c r="BR34" s="489"/>
      <c r="BS34" s="489" t="n">
        <f aca="false">D05!Z142</f>
        <v>0</v>
      </c>
      <c r="BT34" s="489" t="n">
        <f aca="false">D05!AA142</f>
        <v>21</v>
      </c>
      <c r="BU34" s="489" t="n">
        <f aca="false">SUM(AX34:BT34)</f>
        <v>1219</v>
      </c>
    </row>
    <row r="35" customFormat="false" ht="16.5" hidden="false" customHeight="false" outlineLevel="0" collapsed="false">
      <c r="A35" s="20" t="n">
        <v>33</v>
      </c>
      <c r="B35" s="20" t="n">
        <v>5</v>
      </c>
      <c r="C35" s="20" t="n">
        <v>485</v>
      </c>
      <c r="D35" s="20" t="s">
        <v>230</v>
      </c>
      <c r="E35" s="489" t="n">
        <f aca="false">D05!I158</f>
        <v>117</v>
      </c>
      <c r="F35" s="489" t="n">
        <f aca="false">D05!J158</f>
        <v>1553</v>
      </c>
      <c r="G35" s="489" t="n">
        <f aca="false">D05!K158</f>
        <v>1490</v>
      </c>
      <c r="H35" s="489" t="n">
        <f aca="false">D05!L158</f>
        <v>38</v>
      </c>
      <c r="I35" s="489" t="n">
        <f aca="false">D05!M158</f>
        <v>703</v>
      </c>
      <c r="J35" s="489" t="n">
        <f aca="false">D05!N158</f>
        <v>0</v>
      </c>
      <c r="K35" s="489" t="n">
        <f aca="false">D05!O158</f>
        <v>284</v>
      </c>
      <c r="L35" s="489" t="n">
        <f aca="false">D05!P158</f>
        <v>0</v>
      </c>
      <c r="M35" s="489" t="n">
        <f aca="false">D05!Q158</f>
        <v>27</v>
      </c>
      <c r="N35" s="489" t="n">
        <f aca="false">D05!R158</f>
        <v>313</v>
      </c>
      <c r="O35" s="489" t="n">
        <f aca="false">D05!S158</f>
        <v>0</v>
      </c>
      <c r="P35" s="489" t="n">
        <f aca="false">D05!T158</f>
        <v>0</v>
      </c>
      <c r="Q35" s="489" t="n">
        <f aca="false">D05!U158</f>
        <v>47</v>
      </c>
      <c r="R35" s="489" t="n">
        <f aca="false">D05!V158</f>
        <v>41</v>
      </c>
      <c r="S35" s="489" t="n">
        <f aca="false">D05!W158</f>
        <v>0</v>
      </c>
      <c r="T35" s="489" t="n">
        <f aca="false">D05!X158</f>
        <v>0</v>
      </c>
      <c r="U35" s="489" t="n">
        <f aca="false">D05!Y158</f>
        <v>0</v>
      </c>
      <c r="V35" s="489" t="n">
        <f aca="false">D05!Z158</f>
        <v>0</v>
      </c>
      <c r="W35" s="489" t="n">
        <f aca="false">D05!AA158</f>
        <v>0</v>
      </c>
      <c r="X35" s="489" t="n">
        <f aca="false">D05!AB158</f>
        <v>0</v>
      </c>
      <c r="Y35" s="489" t="n">
        <f aca="false">D05!AC158</f>
        <v>0</v>
      </c>
      <c r="Z35" s="489" t="n">
        <f aca="false">D05!AD158</f>
        <v>89</v>
      </c>
      <c r="AA35" s="489" t="n">
        <f aca="false">D05!AE158</f>
        <v>4702</v>
      </c>
      <c r="AB35" s="490"/>
      <c r="AC35" s="489" t="n">
        <f aca="false">D05!I161</f>
        <v>140</v>
      </c>
      <c r="AD35" s="489" t="n">
        <f aca="false">D05!J161</f>
        <v>1574</v>
      </c>
      <c r="AE35" s="489" t="n">
        <f aca="false">D05!K161</f>
        <v>1514</v>
      </c>
      <c r="AF35" s="489" t="n">
        <f aca="false">D05!L161</f>
        <v>58</v>
      </c>
      <c r="AG35" s="489" t="n">
        <f aca="false">D05!M161</f>
        <v>703</v>
      </c>
      <c r="AH35" s="489" t="n">
        <f aca="false">D05!N161</f>
        <v>0</v>
      </c>
      <c r="AI35" s="489" t="n">
        <f aca="false">D05!O161</f>
        <v>284</v>
      </c>
      <c r="AJ35" s="489" t="n">
        <f aca="false">D05!P161</f>
        <v>0</v>
      </c>
      <c r="AK35" s="489" t="n">
        <f aca="false">D05!Q161</f>
        <v>27</v>
      </c>
      <c r="AL35" s="489" t="n">
        <f aca="false">D05!R161</f>
        <v>313</v>
      </c>
      <c r="AM35" s="489" t="n">
        <f aca="false">D05!S161</f>
        <v>0</v>
      </c>
      <c r="AN35" s="489" t="n">
        <f aca="false">D05!T161</f>
        <v>0</v>
      </c>
      <c r="AO35" s="489" t="n">
        <f aca="false">D05!U161</f>
        <v>0</v>
      </c>
      <c r="AP35" s="489" t="n">
        <f aca="false">D05!V161</f>
        <v>0</v>
      </c>
      <c r="AQ35" s="489" t="n">
        <f aca="false">D05!W161</f>
        <v>0</v>
      </c>
      <c r="AR35" s="489" t="n">
        <f aca="false">D05!X161</f>
        <v>0</v>
      </c>
      <c r="AS35" s="489" t="n">
        <f aca="false">D05!Y161</f>
        <v>0</v>
      </c>
      <c r="AT35" s="489" t="n">
        <f aca="false">D05!Z161</f>
        <v>0</v>
      </c>
      <c r="AU35" s="489" t="n">
        <f aca="false">D05!AA161</f>
        <v>89</v>
      </c>
      <c r="AV35" s="489" t="n">
        <f aca="false">D05!AB161</f>
        <v>4702</v>
      </c>
      <c r="AW35" s="490"/>
      <c r="AX35" s="489"/>
      <c r="AY35" s="489" t="n">
        <f aca="false">AC35+AE35</f>
        <v>1654</v>
      </c>
      <c r="AZ35" s="489"/>
      <c r="BA35" s="489" t="n">
        <f aca="false">AD35+AF35</f>
        <v>1632</v>
      </c>
      <c r="BB35" s="489"/>
      <c r="BC35" s="489"/>
      <c r="BD35" s="489"/>
      <c r="BE35" s="489" t="n">
        <f aca="false">D05!M164</f>
        <v>703</v>
      </c>
      <c r="BF35" s="489" t="str">
        <f aca="false">D05!N164</f>
        <v>-</v>
      </c>
      <c r="BG35" s="489" t="n">
        <f aca="false">D05!O164</f>
        <v>284</v>
      </c>
      <c r="BH35" s="489" t="str">
        <f aca="false">D05!P164</f>
        <v>-</v>
      </c>
      <c r="BI35" s="489" t="n">
        <f aca="false">D05!Q164</f>
        <v>27</v>
      </c>
      <c r="BJ35" s="489" t="n">
        <f aca="false">D05!R164</f>
        <v>313</v>
      </c>
      <c r="BK35" s="489" t="str">
        <f aca="false">D05!S164</f>
        <v>-</v>
      </c>
      <c r="BL35" s="489" t="str">
        <f aca="false">D05!T164</f>
        <v>-</v>
      </c>
      <c r="BM35" s="489" t="str">
        <f aca="false">D05!U164</f>
        <v>-</v>
      </c>
      <c r="BN35" s="489" t="str">
        <f aca="false">D05!V164</f>
        <v>-</v>
      </c>
      <c r="BO35" s="489" t="str">
        <f aca="false">D05!W164</f>
        <v>-</v>
      </c>
      <c r="BP35" s="489" t="str">
        <f aca="false">D05!X164</f>
        <v>-</v>
      </c>
      <c r="BQ35" s="489" t="str">
        <f aca="false">D05!Y164</f>
        <v>-</v>
      </c>
      <c r="BR35" s="489"/>
      <c r="BS35" s="489" t="n">
        <f aca="false">D05!Z164</f>
        <v>0</v>
      </c>
      <c r="BT35" s="489" t="n">
        <f aca="false">D05!AA164</f>
        <v>89</v>
      </c>
      <c r="BU35" s="489" t="n">
        <f aca="false">SUM(AX35:BT35)</f>
        <v>4702</v>
      </c>
    </row>
    <row r="36" customFormat="false" ht="16.5" hidden="false" customHeight="false" outlineLevel="0" collapsed="false">
      <c r="A36" s="20" t="n">
        <v>34</v>
      </c>
      <c r="B36" s="20" t="n">
        <v>5</v>
      </c>
      <c r="C36" s="20" t="n">
        <v>539</v>
      </c>
      <c r="D36" s="20" t="s">
        <v>829</v>
      </c>
      <c r="E36" s="489" t="n">
        <f aca="false">D05!I179</f>
        <v>9</v>
      </c>
      <c r="F36" s="489" t="n">
        <f aca="false">D05!J179</f>
        <v>878</v>
      </c>
      <c r="G36" s="489" t="n">
        <f aca="false">D05!K179</f>
        <v>38</v>
      </c>
      <c r="H36" s="489" t="n">
        <f aca="false">D05!L179</f>
        <v>15</v>
      </c>
      <c r="I36" s="489" t="n">
        <f aca="false">D05!M179</f>
        <v>1589</v>
      </c>
      <c r="J36" s="489" t="n">
        <f aca="false">D05!N179</f>
        <v>276</v>
      </c>
      <c r="K36" s="489" t="n">
        <f aca="false">D05!O179</f>
        <v>58</v>
      </c>
      <c r="L36" s="489" t="n">
        <f aca="false">D05!P179</f>
        <v>261</v>
      </c>
      <c r="M36" s="489" t="n">
        <f aca="false">D05!Q179</f>
        <v>0</v>
      </c>
      <c r="N36" s="489" t="n">
        <f aca="false">D05!R179</f>
        <v>347</v>
      </c>
      <c r="O36" s="489" t="n">
        <f aca="false">D05!S179</f>
        <v>0</v>
      </c>
      <c r="P36" s="489" t="n">
        <f aca="false">D05!T179</f>
        <v>0</v>
      </c>
      <c r="Q36" s="489" t="n">
        <f aca="false">D05!U179</f>
        <v>0</v>
      </c>
      <c r="R36" s="489" t="n">
        <f aca="false">D05!V179</f>
        <v>10</v>
      </c>
      <c r="S36" s="489" t="n">
        <f aca="false">D05!W179</f>
        <v>0</v>
      </c>
      <c r="T36" s="489" t="n">
        <f aca="false">D05!X179</f>
        <v>0</v>
      </c>
      <c r="U36" s="489" t="n">
        <f aca="false">D05!Y179</f>
        <v>0</v>
      </c>
      <c r="V36" s="489" t="n">
        <f aca="false">D05!Z179</f>
        <v>0</v>
      </c>
      <c r="W36" s="489" t="n">
        <f aca="false">D05!AA179</f>
        <v>0</v>
      </c>
      <c r="X36" s="489" t="n">
        <f aca="false">D05!AB179</f>
        <v>0</v>
      </c>
      <c r="Y36" s="489" t="n">
        <f aca="false">D05!AC179</f>
        <v>3</v>
      </c>
      <c r="Z36" s="489" t="n">
        <f aca="false">D05!AD179</f>
        <v>92</v>
      </c>
      <c r="AA36" s="489" t="n">
        <f aca="false">D05!AE179</f>
        <v>3576</v>
      </c>
      <c r="AB36" s="490"/>
      <c r="AC36" s="489" t="n">
        <f aca="false">D05!I182</f>
        <v>9</v>
      </c>
      <c r="AD36" s="489" t="n">
        <f aca="false">D05!J182</f>
        <v>883</v>
      </c>
      <c r="AE36" s="489" t="n">
        <f aca="false">D05!K182</f>
        <v>38</v>
      </c>
      <c r="AF36" s="489" t="n">
        <f aca="false">D05!L182</f>
        <v>20</v>
      </c>
      <c r="AG36" s="489" t="n">
        <f aca="false">D05!M182</f>
        <v>1589</v>
      </c>
      <c r="AH36" s="489" t="n">
        <f aca="false">D05!N182</f>
        <v>276</v>
      </c>
      <c r="AI36" s="489" t="n">
        <f aca="false">D05!O182</f>
        <v>58</v>
      </c>
      <c r="AJ36" s="489" t="n">
        <f aca="false">D05!P182</f>
        <v>261</v>
      </c>
      <c r="AK36" s="489" t="n">
        <f aca="false">D05!Q182</f>
        <v>0</v>
      </c>
      <c r="AL36" s="489" t="n">
        <f aca="false">D05!R182</f>
        <v>347</v>
      </c>
      <c r="AM36" s="489" t="n">
        <f aca="false">D05!S182</f>
        <v>0</v>
      </c>
      <c r="AN36" s="489" t="n">
        <f aca="false">D05!T182</f>
        <v>0</v>
      </c>
      <c r="AO36" s="489" t="n">
        <f aca="false">D05!U182</f>
        <v>0</v>
      </c>
      <c r="AP36" s="489" t="n">
        <f aca="false">D05!V182</f>
        <v>0</v>
      </c>
      <c r="AQ36" s="489" t="n">
        <f aca="false">D05!W182</f>
        <v>0</v>
      </c>
      <c r="AR36" s="489" t="n">
        <f aca="false">D05!X182</f>
        <v>0</v>
      </c>
      <c r="AS36" s="489" t="n">
        <f aca="false">D05!Y182</f>
        <v>0</v>
      </c>
      <c r="AT36" s="489" t="n">
        <f aca="false">D05!Z182</f>
        <v>3</v>
      </c>
      <c r="AU36" s="489" t="n">
        <f aca="false">D05!AA182</f>
        <v>92</v>
      </c>
      <c r="AV36" s="489" t="n">
        <f aca="false">D05!AB182</f>
        <v>3576</v>
      </c>
      <c r="AW36" s="490"/>
      <c r="AX36" s="489"/>
      <c r="AY36" s="489" t="n">
        <f aca="false">AC36+AE36</f>
        <v>47</v>
      </c>
      <c r="AZ36" s="489"/>
      <c r="BA36" s="489" t="n">
        <f aca="false">AD36+AF36</f>
        <v>903</v>
      </c>
      <c r="BB36" s="489"/>
      <c r="BC36" s="489"/>
      <c r="BD36" s="489"/>
      <c r="BE36" s="489" t="n">
        <f aca="false">D05!M185</f>
        <v>1589</v>
      </c>
      <c r="BF36" s="489" t="n">
        <f aca="false">D05!N185</f>
        <v>276</v>
      </c>
      <c r="BG36" s="489" t="n">
        <f aca="false">D05!O185</f>
        <v>58</v>
      </c>
      <c r="BH36" s="489" t="n">
        <f aca="false">D05!P185</f>
        <v>261</v>
      </c>
      <c r="BI36" s="489" t="str">
        <f aca="false">D05!Q185</f>
        <v>-</v>
      </c>
      <c r="BJ36" s="489" t="n">
        <f aca="false">D05!R185</f>
        <v>347</v>
      </c>
      <c r="BK36" s="489" t="str">
        <f aca="false">D05!S185</f>
        <v>-</v>
      </c>
      <c r="BL36" s="489" t="str">
        <f aca="false">D05!T185</f>
        <v>-</v>
      </c>
      <c r="BM36" s="489" t="str">
        <f aca="false">D05!U185</f>
        <v>-</v>
      </c>
      <c r="BN36" s="489" t="str">
        <f aca="false">D05!V185</f>
        <v>-</v>
      </c>
      <c r="BO36" s="489" t="str">
        <f aca="false">D05!W185</f>
        <v>-</v>
      </c>
      <c r="BP36" s="489" t="str">
        <f aca="false">D05!X185</f>
        <v>-</v>
      </c>
      <c r="BQ36" s="489" t="str">
        <f aca="false">D05!Y185</f>
        <v>-</v>
      </c>
      <c r="BR36" s="489"/>
      <c r="BS36" s="489" t="n">
        <f aca="false">D05!Z185</f>
        <v>3</v>
      </c>
      <c r="BT36" s="489" t="n">
        <f aca="false">D05!AA185</f>
        <v>92</v>
      </c>
      <c r="BU36" s="489" t="n">
        <f aca="false">SUM(AX36:BT36)</f>
        <v>3576</v>
      </c>
    </row>
    <row r="37" customFormat="false" ht="16.5" hidden="false" customHeight="false" outlineLevel="0" collapsed="false">
      <c r="A37" s="20" t="n">
        <v>35</v>
      </c>
      <c r="B37" s="20" t="n">
        <v>5</v>
      </c>
      <c r="C37" s="20" t="n">
        <v>543</v>
      </c>
      <c r="D37" s="20" t="s">
        <v>232</v>
      </c>
      <c r="E37" s="489" t="n">
        <f aca="false">D05!I192</f>
        <v>21</v>
      </c>
      <c r="F37" s="489" t="n">
        <f aca="false">D05!J192</f>
        <v>372</v>
      </c>
      <c r="G37" s="489" t="n">
        <f aca="false">D05!K192</f>
        <v>377</v>
      </c>
      <c r="H37" s="489" t="n">
        <f aca="false">D05!L192</f>
        <v>15</v>
      </c>
      <c r="I37" s="489" t="n">
        <f aca="false">D05!M192</f>
        <v>8</v>
      </c>
      <c r="J37" s="489" t="n">
        <f aca="false">D05!N192</f>
        <v>0</v>
      </c>
      <c r="K37" s="489" t="n">
        <f aca="false">D05!O192</f>
        <v>0</v>
      </c>
      <c r="L37" s="489" t="n">
        <f aca="false">D05!P192</f>
        <v>0</v>
      </c>
      <c r="M37" s="489" t="n">
        <f aca="false">D05!Q192</f>
        <v>148</v>
      </c>
      <c r="N37" s="489" t="n">
        <f aca="false">D05!R192</f>
        <v>297</v>
      </c>
      <c r="O37" s="489" t="n">
        <f aca="false">D05!S192</f>
        <v>0</v>
      </c>
      <c r="P37" s="489" t="n">
        <f aca="false">D05!T192</f>
        <v>0</v>
      </c>
      <c r="Q37" s="489" t="n">
        <f aca="false">D05!U192</f>
        <v>11</v>
      </c>
      <c r="R37" s="489" t="n">
        <f aca="false">D05!V192</f>
        <v>8</v>
      </c>
      <c r="S37" s="489" t="n">
        <f aca="false">D05!W192</f>
        <v>0</v>
      </c>
      <c r="T37" s="489" t="n">
        <f aca="false">D05!X192</f>
        <v>0</v>
      </c>
      <c r="U37" s="489" t="n">
        <f aca="false">D05!Y192</f>
        <v>0</v>
      </c>
      <c r="V37" s="489" t="n">
        <f aca="false">D05!Z192</f>
        <v>0</v>
      </c>
      <c r="W37" s="489" t="n">
        <f aca="false">D05!AA192</f>
        <v>0</v>
      </c>
      <c r="X37" s="489" t="n">
        <f aca="false">D05!AB192</f>
        <v>0</v>
      </c>
      <c r="Y37" s="489" t="n">
        <f aca="false">D05!AC192</f>
        <v>0</v>
      </c>
      <c r="Z37" s="489" t="n">
        <f aca="false">D05!AD192</f>
        <v>37</v>
      </c>
      <c r="AA37" s="489" t="n">
        <f aca="false">D05!AE192</f>
        <v>1294</v>
      </c>
      <c r="AB37" s="490"/>
      <c r="AC37" s="489" t="n">
        <f aca="false">D05!I195</f>
        <v>26</v>
      </c>
      <c r="AD37" s="489" t="n">
        <f aca="false">D05!J195</f>
        <v>376</v>
      </c>
      <c r="AE37" s="489" t="n">
        <f aca="false">D05!K195</f>
        <v>383</v>
      </c>
      <c r="AF37" s="489" t="n">
        <f aca="false">D05!L195</f>
        <v>19</v>
      </c>
      <c r="AG37" s="489" t="n">
        <f aca="false">D05!M195</f>
        <v>8</v>
      </c>
      <c r="AH37" s="489" t="n">
        <f aca="false">D05!N195</f>
        <v>0</v>
      </c>
      <c r="AI37" s="489" t="n">
        <f aca="false">D05!O195</f>
        <v>0</v>
      </c>
      <c r="AJ37" s="489" t="n">
        <f aca="false">D05!P195</f>
        <v>0</v>
      </c>
      <c r="AK37" s="489" t="n">
        <f aca="false">D05!Q195</f>
        <v>148</v>
      </c>
      <c r="AL37" s="489" t="n">
        <f aca="false">D05!R195</f>
        <v>297</v>
      </c>
      <c r="AM37" s="489" t="n">
        <f aca="false">D05!S195</f>
        <v>0</v>
      </c>
      <c r="AN37" s="489" t="n">
        <f aca="false">D05!T195</f>
        <v>0</v>
      </c>
      <c r="AO37" s="489" t="n">
        <f aca="false">D05!U195</f>
        <v>0</v>
      </c>
      <c r="AP37" s="489" t="n">
        <f aca="false">D05!V195</f>
        <v>0</v>
      </c>
      <c r="AQ37" s="489" t="n">
        <f aca="false">D05!W195</f>
        <v>0</v>
      </c>
      <c r="AR37" s="489" t="n">
        <f aca="false">D05!X195</f>
        <v>0</v>
      </c>
      <c r="AS37" s="489" t="n">
        <f aca="false">D05!Y195</f>
        <v>0</v>
      </c>
      <c r="AT37" s="489" t="n">
        <f aca="false">D05!Z195</f>
        <v>0</v>
      </c>
      <c r="AU37" s="489" t="n">
        <f aca="false">D05!AA195</f>
        <v>37</v>
      </c>
      <c r="AV37" s="489" t="n">
        <f aca="false">D05!AB195</f>
        <v>1294</v>
      </c>
      <c r="AW37" s="489"/>
      <c r="AX37" s="489"/>
      <c r="AY37" s="489" t="n">
        <f aca="false">AC37+AE37</f>
        <v>409</v>
      </c>
      <c r="AZ37" s="489"/>
      <c r="BA37" s="489" t="n">
        <f aca="false">AD37+AF37</f>
        <v>395</v>
      </c>
      <c r="BB37" s="489"/>
      <c r="BC37" s="489"/>
      <c r="BD37" s="489"/>
      <c r="BE37" s="489" t="n">
        <f aca="false">D05!M198</f>
        <v>8</v>
      </c>
      <c r="BF37" s="489" t="str">
        <f aca="false">D05!N198</f>
        <v>-</v>
      </c>
      <c r="BG37" s="489" t="str">
        <f aca="false">D05!O198</f>
        <v>-</v>
      </c>
      <c r="BH37" s="489" t="str">
        <f aca="false">D05!P198</f>
        <v>-</v>
      </c>
      <c r="BI37" s="489" t="n">
        <f aca="false">D05!Q198</f>
        <v>148</v>
      </c>
      <c r="BJ37" s="489" t="n">
        <f aca="false">D05!R198</f>
        <v>297</v>
      </c>
      <c r="BK37" s="489" t="str">
        <f aca="false">D05!S198</f>
        <v>-</v>
      </c>
      <c r="BL37" s="489" t="str">
        <f aca="false">D05!T198</f>
        <v>-</v>
      </c>
      <c r="BM37" s="489" t="str">
        <f aca="false">D05!U198</f>
        <v>-</v>
      </c>
      <c r="BN37" s="489" t="str">
        <f aca="false">D05!V198</f>
        <v>-</v>
      </c>
      <c r="BO37" s="489" t="str">
        <f aca="false">D05!W198</f>
        <v>-</v>
      </c>
      <c r="BP37" s="489" t="str">
        <f aca="false">D05!X198</f>
        <v>-</v>
      </c>
      <c r="BQ37" s="489" t="str">
        <f aca="false">D05!Y198</f>
        <v>-</v>
      </c>
      <c r="BR37" s="489"/>
      <c r="BS37" s="489" t="n">
        <f aca="false">D05!Z198</f>
        <v>0</v>
      </c>
      <c r="BT37" s="489" t="n">
        <f aca="false">D05!AA198</f>
        <v>37</v>
      </c>
      <c r="BU37" s="489" t="n">
        <f aca="false">SUM(AX37:BT37)</f>
        <v>1294</v>
      </c>
    </row>
    <row r="38" customFormat="false" ht="16.5" hidden="false" customHeight="false" outlineLevel="0" collapsed="false">
      <c r="A38" s="20" t="n">
        <v>36</v>
      </c>
      <c r="B38" s="20" t="n">
        <v>6</v>
      </c>
      <c r="C38" s="20" t="n">
        <v>5</v>
      </c>
      <c r="D38" s="20" t="s">
        <v>830</v>
      </c>
      <c r="E38" s="489" t="n">
        <f aca="false">D06!I4</f>
        <v>277</v>
      </c>
      <c r="F38" s="489" t="n">
        <f aca="false">D06!J4</f>
        <v>313</v>
      </c>
      <c r="G38" s="489" t="n">
        <f aca="false">D06!K4</f>
        <v>1</v>
      </c>
      <c r="H38" s="489" t="n">
        <f aca="false">D06!L4</f>
        <v>3</v>
      </c>
      <c r="I38" s="489" t="n">
        <f aca="false">D06!M4</f>
        <v>0</v>
      </c>
      <c r="J38" s="489" t="n">
        <f aca="false">D06!N4</f>
        <v>0</v>
      </c>
      <c r="K38" s="489" t="n">
        <f aca="false">D06!O4</f>
        <v>0</v>
      </c>
      <c r="L38" s="489" t="n">
        <f aca="false">D06!P4</f>
        <v>0</v>
      </c>
      <c r="M38" s="489" t="n">
        <f aca="false">D06!Q4</f>
        <v>0</v>
      </c>
      <c r="N38" s="489" t="n">
        <f aca="false">D06!R4</f>
        <v>48</v>
      </c>
      <c r="O38" s="489" t="n">
        <f aca="false">D06!S4</f>
        <v>0</v>
      </c>
      <c r="P38" s="489" t="n">
        <f aca="false">D06!T4</f>
        <v>0</v>
      </c>
      <c r="Q38" s="489" t="n">
        <f aca="false">D06!U4</f>
        <v>1</v>
      </c>
      <c r="R38" s="489" t="n">
        <f aca="false">D06!V4</f>
        <v>5</v>
      </c>
      <c r="S38" s="489" t="n">
        <f aca="false">D06!W4</f>
        <v>0</v>
      </c>
      <c r="T38" s="489" t="n">
        <f aca="false">D06!X4</f>
        <v>0</v>
      </c>
      <c r="U38" s="489" t="n">
        <f aca="false">D06!Y4</f>
        <v>0</v>
      </c>
      <c r="V38" s="489" t="n">
        <f aca="false">D06!Z4</f>
        <v>0</v>
      </c>
      <c r="W38" s="489" t="n">
        <f aca="false">D06!AA4</f>
        <v>0</v>
      </c>
      <c r="X38" s="489" t="n">
        <f aca="false">D06!AB4</f>
        <v>0</v>
      </c>
      <c r="Y38" s="489" t="n">
        <f aca="false">D06!AC4</f>
        <v>0</v>
      </c>
      <c r="Z38" s="489" t="n">
        <f aca="false">D06!AD4</f>
        <v>9</v>
      </c>
      <c r="AA38" s="489" t="n">
        <f aca="false">D06!AE4</f>
        <v>657</v>
      </c>
      <c r="AB38" s="490"/>
      <c r="AC38" s="489" t="n">
        <f aca="false">D06!I7</f>
        <v>278</v>
      </c>
      <c r="AD38" s="489" t="n">
        <f aca="false">D06!J7</f>
        <v>316</v>
      </c>
      <c r="AE38" s="489" t="n">
        <f aca="false">D06!K7</f>
        <v>1</v>
      </c>
      <c r="AF38" s="489" t="n">
        <f aca="false">D06!L7</f>
        <v>5</v>
      </c>
      <c r="AG38" s="489" t="n">
        <f aca="false">D06!M7</f>
        <v>0</v>
      </c>
      <c r="AH38" s="489" t="n">
        <f aca="false">D06!N7</f>
        <v>0</v>
      </c>
      <c r="AI38" s="489" t="n">
        <f aca="false">D06!O7</f>
        <v>0</v>
      </c>
      <c r="AJ38" s="489" t="n">
        <f aca="false">D06!P7</f>
        <v>0</v>
      </c>
      <c r="AK38" s="489" t="n">
        <f aca="false">D06!Q7</f>
        <v>0</v>
      </c>
      <c r="AL38" s="489" t="n">
        <f aca="false">D06!R7</f>
        <v>48</v>
      </c>
      <c r="AM38" s="489" t="n">
        <f aca="false">D06!S7</f>
        <v>0</v>
      </c>
      <c r="AN38" s="489" t="n">
        <f aca="false">D06!T7</f>
        <v>0</v>
      </c>
      <c r="AO38" s="489" t="n">
        <f aca="false">D06!U7</f>
        <v>0</v>
      </c>
      <c r="AP38" s="489" t="n">
        <f aca="false">D06!V7</f>
        <v>0</v>
      </c>
      <c r="AQ38" s="489" t="n">
        <f aca="false">D06!W7</f>
        <v>0</v>
      </c>
      <c r="AR38" s="489" t="n">
        <f aca="false">D06!X7</f>
        <v>0</v>
      </c>
      <c r="AS38" s="489" t="n">
        <f aca="false">D06!Y7</f>
        <v>0</v>
      </c>
      <c r="AT38" s="489" t="n">
        <f aca="false">D06!Z7</f>
        <v>0</v>
      </c>
      <c r="AU38" s="489" t="n">
        <f aca="false">D06!AA7</f>
        <v>9</v>
      </c>
      <c r="AV38" s="489" t="n">
        <f aca="false">D06!AB7</f>
        <v>657</v>
      </c>
      <c r="AW38" s="490"/>
      <c r="AX38" s="489"/>
      <c r="AY38" s="489" t="n">
        <f aca="false">AC38+AE38</f>
        <v>279</v>
      </c>
      <c r="AZ38" s="489"/>
      <c r="BA38" s="489" t="n">
        <f aca="false">AD38+AF38</f>
        <v>321</v>
      </c>
      <c r="BB38" s="489"/>
      <c r="BC38" s="489"/>
      <c r="BD38" s="489"/>
      <c r="BE38" s="489" t="n">
        <f aca="false">D06!M10</f>
        <v>0</v>
      </c>
      <c r="BF38" s="489" t="str">
        <f aca="false">D06!N10</f>
        <v>-</v>
      </c>
      <c r="BG38" s="489" t="str">
        <f aca="false">D06!O10</f>
        <v>-</v>
      </c>
      <c r="BH38" s="489" t="str">
        <f aca="false">D06!P10</f>
        <v>-</v>
      </c>
      <c r="BI38" s="489" t="str">
        <f aca="false">D06!Q10</f>
        <v>-</v>
      </c>
      <c r="BJ38" s="489" t="n">
        <f aca="false">D06!R10</f>
        <v>48</v>
      </c>
      <c r="BK38" s="489" t="str">
        <f aca="false">D06!S10</f>
        <v>-</v>
      </c>
      <c r="BL38" s="489" t="str">
        <f aca="false">D06!T10</f>
        <v>-</v>
      </c>
      <c r="BM38" s="489" t="str">
        <f aca="false">D06!U10</f>
        <v>-</v>
      </c>
      <c r="BN38" s="489" t="str">
        <f aca="false">D06!V10</f>
        <v>-</v>
      </c>
      <c r="BO38" s="489" t="str">
        <f aca="false">D06!W10</f>
        <v>-</v>
      </c>
      <c r="BP38" s="489" t="str">
        <f aca="false">D06!X10</f>
        <v>-</v>
      </c>
      <c r="BQ38" s="489" t="str">
        <f aca="false">D06!Y10</f>
        <v>-</v>
      </c>
      <c r="BR38" s="489"/>
      <c r="BS38" s="489" t="n">
        <f aca="false">D06!Z10</f>
        <v>0</v>
      </c>
      <c r="BT38" s="489" t="n">
        <f aca="false">D06!AA10</f>
        <v>9</v>
      </c>
      <c r="BU38" s="489" t="n">
        <f aca="false">SUM(AX38:BT38)</f>
        <v>657</v>
      </c>
    </row>
    <row r="39" customFormat="false" ht="16.5" hidden="false" customHeight="false" outlineLevel="0" collapsed="false">
      <c r="A39" s="20" t="n">
        <v>37</v>
      </c>
      <c r="B39" s="20" t="n">
        <v>6</v>
      </c>
      <c r="C39" s="20" t="n">
        <v>31</v>
      </c>
      <c r="D39" s="20" t="s">
        <v>237</v>
      </c>
      <c r="E39" s="489" t="n">
        <f aca="false">D06!I16</f>
        <v>6</v>
      </c>
      <c r="F39" s="489" t="n">
        <f aca="false">D06!J16</f>
        <v>144</v>
      </c>
      <c r="G39" s="489" t="n">
        <f aca="false">D06!K16</f>
        <v>160</v>
      </c>
      <c r="H39" s="489" t="n">
        <f aca="false">D06!L16</f>
        <v>1</v>
      </c>
      <c r="I39" s="489" t="n">
        <f aca="false">D06!M16</f>
        <v>7</v>
      </c>
      <c r="J39" s="489" t="n">
        <f aca="false">D06!N16</f>
        <v>2</v>
      </c>
      <c r="K39" s="489" t="n">
        <f aca="false">D06!O16</f>
        <v>0</v>
      </c>
      <c r="L39" s="489" t="n">
        <f aca="false">D06!P16</f>
        <v>2</v>
      </c>
      <c r="M39" s="489" t="n">
        <f aca="false">D06!Q16</f>
        <v>10</v>
      </c>
      <c r="N39" s="489" t="n">
        <f aca="false">D06!R16</f>
        <v>168</v>
      </c>
      <c r="O39" s="489" t="n">
        <f aca="false">D06!S16</f>
        <v>0</v>
      </c>
      <c r="P39" s="489" t="n">
        <f aca="false">D06!T16</f>
        <v>0</v>
      </c>
      <c r="Q39" s="489" t="n">
        <f aca="false">D06!U16</f>
        <v>7</v>
      </c>
      <c r="R39" s="489" t="n">
        <f aca="false">D06!V16</f>
        <v>3</v>
      </c>
      <c r="S39" s="489" t="n">
        <f aca="false">D06!W16</f>
        <v>0</v>
      </c>
      <c r="T39" s="489" t="n">
        <f aca="false">D06!X16</f>
        <v>0</v>
      </c>
      <c r="U39" s="489" t="n">
        <f aca="false">D06!Y16</f>
        <v>0</v>
      </c>
      <c r="V39" s="489" t="n">
        <f aca="false">D06!Z16</f>
        <v>0</v>
      </c>
      <c r="W39" s="489" t="n">
        <f aca="false">D06!AA16</f>
        <v>0</v>
      </c>
      <c r="X39" s="489" t="n">
        <f aca="false">D06!AB16</f>
        <v>0</v>
      </c>
      <c r="Y39" s="489" t="n">
        <f aca="false">D06!AC16</f>
        <v>0</v>
      </c>
      <c r="Z39" s="489" t="n">
        <f aca="false">D06!AD16</f>
        <v>14</v>
      </c>
      <c r="AA39" s="489" t="n">
        <f aca="false">D06!AE16</f>
        <v>524</v>
      </c>
      <c r="AB39" s="490"/>
      <c r="AC39" s="489" t="n">
        <f aca="false">D06!I19</f>
        <v>9</v>
      </c>
      <c r="AD39" s="489" t="n">
        <f aca="false">D06!J19</f>
        <v>146</v>
      </c>
      <c r="AE39" s="489" t="n">
        <f aca="false">D06!K19</f>
        <v>164</v>
      </c>
      <c r="AF39" s="489" t="n">
        <f aca="false">D06!L19</f>
        <v>2</v>
      </c>
      <c r="AG39" s="489" t="n">
        <f aca="false">D06!M19</f>
        <v>7</v>
      </c>
      <c r="AH39" s="489" t="n">
        <f aca="false">D06!N19</f>
        <v>2</v>
      </c>
      <c r="AI39" s="489" t="n">
        <f aca="false">D06!O19</f>
        <v>0</v>
      </c>
      <c r="AJ39" s="489" t="n">
        <f aca="false">D06!P19</f>
        <v>2</v>
      </c>
      <c r="AK39" s="489" t="n">
        <f aca="false">D06!Q19</f>
        <v>10</v>
      </c>
      <c r="AL39" s="489" t="n">
        <f aca="false">D06!R19</f>
        <v>168</v>
      </c>
      <c r="AM39" s="489" t="n">
        <f aca="false">D06!S19</f>
        <v>0</v>
      </c>
      <c r="AN39" s="489" t="n">
        <f aca="false">D06!T19</f>
        <v>0</v>
      </c>
      <c r="AO39" s="489" t="n">
        <f aca="false">D06!U19</f>
        <v>0</v>
      </c>
      <c r="AP39" s="489" t="n">
        <f aca="false">D06!V19</f>
        <v>0</v>
      </c>
      <c r="AQ39" s="489" t="n">
        <f aca="false">D06!W19</f>
        <v>0</v>
      </c>
      <c r="AR39" s="489" t="n">
        <f aca="false">D06!X19</f>
        <v>0</v>
      </c>
      <c r="AS39" s="489" t="n">
        <f aca="false">D06!Y19</f>
        <v>0</v>
      </c>
      <c r="AT39" s="489" t="n">
        <f aca="false">D06!Z19</f>
        <v>0</v>
      </c>
      <c r="AU39" s="489" t="n">
        <f aca="false">D06!AA19</f>
        <v>14</v>
      </c>
      <c r="AV39" s="489" t="n">
        <f aca="false">D06!AB19</f>
        <v>524</v>
      </c>
      <c r="AW39" s="490"/>
      <c r="AX39" s="489"/>
      <c r="AY39" s="489" t="n">
        <f aca="false">AC39+AE39</f>
        <v>173</v>
      </c>
      <c r="AZ39" s="489"/>
      <c r="BA39" s="489" t="n">
        <f aca="false">AD39+AF39</f>
        <v>148</v>
      </c>
      <c r="BB39" s="489"/>
      <c r="BC39" s="489"/>
      <c r="BD39" s="489"/>
      <c r="BE39" s="489" t="n">
        <f aca="false">D06!M22</f>
        <v>7</v>
      </c>
      <c r="BF39" s="489" t="n">
        <f aca="false">D06!N22</f>
        <v>2</v>
      </c>
      <c r="BG39" s="489" t="str">
        <f aca="false">D06!O22</f>
        <v>-</v>
      </c>
      <c r="BH39" s="489" t="n">
        <f aca="false">D06!P22</f>
        <v>2</v>
      </c>
      <c r="BI39" s="489" t="n">
        <f aca="false">D06!Q22</f>
        <v>10</v>
      </c>
      <c r="BJ39" s="489" t="n">
        <f aca="false">D06!R22</f>
        <v>168</v>
      </c>
      <c r="BK39" s="489" t="str">
        <f aca="false">D06!S22</f>
        <v>-</v>
      </c>
      <c r="BL39" s="489" t="str">
        <f aca="false">D06!T22</f>
        <v>-</v>
      </c>
      <c r="BM39" s="489" t="str">
        <f aca="false">D06!U22</f>
        <v>-</v>
      </c>
      <c r="BN39" s="489" t="str">
        <f aca="false">D06!V22</f>
        <v>-</v>
      </c>
      <c r="BO39" s="489" t="str">
        <f aca="false">D06!W22</f>
        <v>-</v>
      </c>
      <c r="BP39" s="489" t="str">
        <f aca="false">D06!X22</f>
        <v>-</v>
      </c>
      <c r="BQ39" s="489" t="str">
        <f aca="false">D06!Y22</f>
        <v>-</v>
      </c>
      <c r="BR39" s="489"/>
      <c r="BS39" s="489" t="n">
        <f aca="false">D06!Z22</f>
        <v>0</v>
      </c>
      <c r="BT39" s="489" t="n">
        <f aca="false">D06!AA22</f>
        <v>14</v>
      </c>
      <c r="BU39" s="489" t="n">
        <f aca="false">SUM(AX39:BT39)</f>
        <v>524</v>
      </c>
    </row>
    <row r="40" customFormat="false" ht="16.5" hidden="false" customHeight="false" outlineLevel="0" collapsed="false">
      <c r="A40" s="20" t="n">
        <v>38</v>
      </c>
      <c r="B40" s="20" t="n">
        <v>6</v>
      </c>
      <c r="C40" s="20" t="n">
        <v>32</v>
      </c>
      <c r="D40" s="20" t="s">
        <v>239</v>
      </c>
      <c r="E40" s="489" t="n">
        <f aca="false">D06!I29</f>
        <v>0</v>
      </c>
      <c r="F40" s="489" t="n">
        <f aca="false">D06!J29</f>
        <v>233</v>
      </c>
      <c r="G40" s="489" t="n">
        <f aca="false">D06!K29</f>
        <v>0</v>
      </c>
      <c r="H40" s="489" t="n">
        <f aca="false">D06!L29</f>
        <v>2</v>
      </c>
      <c r="I40" s="489" t="n">
        <f aca="false">D06!M29</f>
        <v>356</v>
      </c>
      <c r="J40" s="489" t="n">
        <f aca="false">D06!N29</f>
        <v>2</v>
      </c>
      <c r="K40" s="489" t="n">
        <f aca="false">D06!O29</f>
        <v>0</v>
      </c>
      <c r="L40" s="489" t="n">
        <f aca="false">D06!P29</f>
        <v>38</v>
      </c>
      <c r="M40" s="489" t="n">
        <f aca="false">D06!Q29</f>
        <v>0</v>
      </c>
      <c r="N40" s="489" t="n">
        <f aca="false">D06!R29</f>
        <v>122</v>
      </c>
      <c r="O40" s="489" t="n">
        <f aca="false">D06!S29</f>
        <v>0</v>
      </c>
      <c r="P40" s="489" t="n">
        <f aca="false">D06!T29</f>
        <v>0</v>
      </c>
      <c r="Q40" s="489" t="n">
        <f aca="false">D06!U29</f>
        <v>0</v>
      </c>
      <c r="R40" s="489" t="n">
        <f aca="false">D06!V29</f>
        <v>1</v>
      </c>
      <c r="S40" s="489" t="n">
        <f aca="false">D06!W29</f>
        <v>0</v>
      </c>
      <c r="T40" s="489" t="n">
        <f aca="false">D06!X29</f>
        <v>0</v>
      </c>
      <c r="U40" s="489" t="n">
        <f aca="false">D06!Y29</f>
        <v>0</v>
      </c>
      <c r="V40" s="489" t="n">
        <f aca="false">D06!Z29</f>
        <v>0</v>
      </c>
      <c r="W40" s="489" t="n">
        <f aca="false">D06!AA29</f>
        <v>0</v>
      </c>
      <c r="X40" s="489" t="n">
        <f aca="false">D06!AB29</f>
        <v>0</v>
      </c>
      <c r="Y40" s="489" t="n">
        <f aca="false">D06!AC29</f>
        <v>0</v>
      </c>
      <c r="Z40" s="489" t="n">
        <f aca="false">D06!AD29</f>
        <v>19</v>
      </c>
      <c r="AA40" s="489" t="n">
        <f aca="false">D06!AE29</f>
        <v>773</v>
      </c>
      <c r="AB40" s="490"/>
      <c r="AC40" s="489" t="n">
        <f aca="false">D06!I32</f>
        <v>0</v>
      </c>
      <c r="AD40" s="489" t="n">
        <f aca="false">D06!J32</f>
        <v>234</v>
      </c>
      <c r="AE40" s="489" t="n">
        <f aca="false">D06!K32</f>
        <v>0</v>
      </c>
      <c r="AF40" s="489" t="n">
        <f aca="false">D06!L32</f>
        <v>2</v>
      </c>
      <c r="AG40" s="489" t="n">
        <f aca="false">D06!M32</f>
        <v>356</v>
      </c>
      <c r="AH40" s="489" t="n">
        <f aca="false">D06!N32</f>
        <v>2</v>
      </c>
      <c r="AI40" s="489" t="n">
        <f aca="false">D06!O32</f>
        <v>0</v>
      </c>
      <c r="AJ40" s="489" t="n">
        <f aca="false">D06!P32</f>
        <v>38</v>
      </c>
      <c r="AK40" s="489" t="n">
        <f aca="false">D06!Q32</f>
        <v>0</v>
      </c>
      <c r="AL40" s="489" t="n">
        <f aca="false">D06!R32</f>
        <v>122</v>
      </c>
      <c r="AM40" s="489" t="n">
        <f aca="false">D06!S32</f>
        <v>0</v>
      </c>
      <c r="AN40" s="489" t="n">
        <f aca="false">D06!T32</f>
        <v>0</v>
      </c>
      <c r="AO40" s="489" t="n">
        <f aca="false">D06!U32</f>
        <v>0</v>
      </c>
      <c r="AP40" s="489" t="n">
        <f aca="false">D06!V32</f>
        <v>0</v>
      </c>
      <c r="AQ40" s="489" t="n">
        <f aca="false">D06!W32</f>
        <v>0</v>
      </c>
      <c r="AR40" s="489" t="n">
        <f aca="false">D06!X32</f>
        <v>0</v>
      </c>
      <c r="AS40" s="489" t="n">
        <f aca="false">D06!Y32</f>
        <v>0</v>
      </c>
      <c r="AT40" s="489" t="n">
        <f aca="false">D06!Z32</f>
        <v>0</v>
      </c>
      <c r="AU40" s="489" t="n">
        <f aca="false">D06!AA32</f>
        <v>19</v>
      </c>
      <c r="AV40" s="489" t="n">
        <f aca="false">D06!AB32</f>
        <v>773</v>
      </c>
      <c r="AW40" s="490"/>
      <c r="AX40" s="489"/>
      <c r="AY40" s="489"/>
      <c r="AZ40" s="489"/>
      <c r="BA40" s="489" t="n">
        <f aca="false">AD40+AF40</f>
        <v>236</v>
      </c>
      <c r="BB40" s="489"/>
      <c r="BC40" s="489"/>
      <c r="BD40" s="489"/>
      <c r="BE40" s="489" t="n">
        <f aca="false">D06!M35</f>
        <v>356</v>
      </c>
      <c r="BF40" s="489" t="n">
        <f aca="false">D06!N35</f>
        <v>2</v>
      </c>
      <c r="BG40" s="489" t="str">
        <f aca="false">D06!O35</f>
        <v>-</v>
      </c>
      <c r="BH40" s="489" t="n">
        <f aca="false">D06!P35</f>
        <v>38</v>
      </c>
      <c r="BI40" s="489" t="str">
        <f aca="false">D06!Q35</f>
        <v>-</v>
      </c>
      <c r="BJ40" s="489" t="n">
        <f aca="false">D06!R35</f>
        <v>122</v>
      </c>
      <c r="BK40" s="489" t="str">
        <f aca="false">D06!S35</f>
        <v>-</v>
      </c>
      <c r="BL40" s="489" t="str">
        <f aca="false">D06!T35</f>
        <v>-</v>
      </c>
      <c r="BM40" s="489" t="str">
        <f aca="false">D06!U35</f>
        <v>-</v>
      </c>
      <c r="BN40" s="489" t="str">
        <f aca="false">D06!V35</f>
        <v>-</v>
      </c>
      <c r="BO40" s="489" t="str">
        <f aca="false">D06!W35</f>
        <v>-</v>
      </c>
      <c r="BP40" s="489" t="str">
        <f aca="false">D06!X35</f>
        <v>-</v>
      </c>
      <c r="BQ40" s="489" t="str">
        <f aca="false">D06!Y35</f>
        <v>-</v>
      </c>
      <c r="BR40" s="489"/>
      <c r="BS40" s="489" t="n">
        <f aca="false">D06!Z35</f>
        <v>0</v>
      </c>
      <c r="BT40" s="489" t="n">
        <f aca="false">D06!AA35</f>
        <v>19</v>
      </c>
      <c r="BU40" s="489" t="n">
        <f aca="false">SUM(AX40:BT40)</f>
        <v>773</v>
      </c>
    </row>
    <row r="41" customFormat="false" ht="16.5" hidden="false" customHeight="false" outlineLevel="0" collapsed="false">
      <c r="A41" s="17" t="n">
        <v>39</v>
      </c>
      <c r="B41" s="17" t="n">
        <v>6</v>
      </c>
      <c r="C41" s="17" t="n">
        <v>37</v>
      </c>
      <c r="D41" s="17" t="s">
        <v>831</v>
      </c>
      <c r="E41" s="489" t="n">
        <f aca="false">D06!I134</f>
        <v>5372</v>
      </c>
      <c r="F41" s="489" t="n">
        <f aca="false">D06!J134</f>
        <v>6475</v>
      </c>
      <c r="G41" s="489" t="n">
        <f aca="false">D06!K134</f>
        <v>1262</v>
      </c>
      <c r="H41" s="489" t="n">
        <f aca="false">D06!L134</f>
        <v>241</v>
      </c>
      <c r="I41" s="489" t="n">
        <f aca="false">D06!M134</f>
        <v>469</v>
      </c>
      <c r="J41" s="489" t="n">
        <f aca="false">D06!N134</f>
        <v>631</v>
      </c>
      <c r="K41" s="489" t="n">
        <f aca="false">D06!O134</f>
        <v>201</v>
      </c>
      <c r="L41" s="489" t="n">
        <f aca="false">D06!P134</f>
        <v>437</v>
      </c>
      <c r="M41" s="489" t="n">
        <f aca="false">D06!Q134</f>
        <v>132</v>
      </c>
      <c r="N41" s="489" t="n">
        <f aca="false">D06!R134</f>
        <v>6694</v>
      </c>
      <c r="O41" s="489" t="n">
        <f aca="false">D06!S134</f>
        <v>0</v>
      </c>
      <c r="P41" s="489" t="n">
        <f aca="false">D06!T134</f>
        <v>67</v>
      </c>
      <c r="Q41" s="489" t="n">
        <f aca="false">D06!U134</f>
        <v>209</v>
      </c>
      <c r="R41" s="489" t="n">
        <f aca="false">D06!V134</f>
        <v>138</v>
      </c>
      <c r="S41" s="489" t="n">
        <f aca="false">D06!W134</f>
        <v>0</v>
      </c>
      <c r="T41" s="489" t="n">
        <f aca="false">D06!X134</f>
        <v>586</v>
      </c>
      <c r="U41" s="489" t="n">
        <f aca="false">D06!Y134</f>
        <v>138</v>
      </c>
      <c r="V41" s="489" t="n">
        <f aca="false">D06!Z134</f>
        <v>688</v>
      </c>
      <c r="W41" s="489" t="n">
        <f aca="false">D06!AA134</f>
        <v>498</v>
      </c>
      <c r="X41" s="489" t="n">
        <f aca="false">D06!AB134</f>
        <v>0</v>
      </c>
      <c r="Y41" s="489" t="n">
        <f aca="false">D06!AC134</f>
        <v>7</v>
      </c>
      <c r="Z41" s="489" t="n">
        <f aca="false">D06!AD134</f>
        <v>637</v>
      </c>
      <c r="AA41" s="489" t="n">
        <f aca="false">D06!AE134</f>
        <v>24882</v>
      </c>
      <c r="AB41" s="490"/>
      <c r="AC41" s="489" t="n">
        <f aca="false">D06!I137</f>
        <v>5477</v>
      </c>
      <c r="AD41" s="489" t="n">
        <f aca="false">D06!J137</f>
        <v>6544</v>
      </c>
      <c r="AE41" s="489" t="n">
        <f aca="false">D06!K137</f>
        <v>1366</v>
      </c>
      <c r="AF41" s="489" t="n">
        <f aca="false">D06!L137</f>
        <v>310</v>
      </c>
      <c r="AG41" s="489" t="n">
        <f aca="false">D06!M137</f>
        <v>469</v>
      </c>
      <c r="AH41" s="489" t="n">
        <f aca="false">D06!N137</f>
        <v>631</v>
      </c>
      <c r="AI41" s="489" t="n">
        <f aca="false">D06!O137</f>
        <v>201</v>
      </c>
      <c r="AJ41" s="489" t="n">
        <f aca="false">D06!P137</f>
        <v>437</v>
      </c>
      <c r="AK41" s="489" t="n">
        <f aca="false">D06!Q137</f>
        <v>132</v>
      </c>
      <c r="AL41" s="489" t="n">
        <f aca="false">D06!R137</f>
        <v>6694</v>
      </c>
      <c r="AM41" s="489" t="n">
        <f aca="false">D06!S137</f>
        <v>0</v>
      </c>
      <c r="AN41" s="489" t="n">
        <f aca="false">D06!T137</f>
        <v>67</v>
      </c>
      <c r="AO41" s="489" t="n">
        <f aca="false">D06!U137</f>
        <v>586</v>
      </c>
      <c r="AP41" s="489" t="n">
        <f aca="false">D06!V137</f>
        <v>138</v>
      </c>
      <c r="AQ41" s="489" t="n">
        <f aca="false">D06!W137</f>
        <v>688</v>
      </c>
      <c r="AR41" s="489" t="n">
        <f aca="false">D06!X137</f>
        <v>498</v>
      </c>
      <c r="AS41" s="489" t="n">
        <f aca="false">D06!Y137</f>
        <v>0</v>
      </c>
      <c r="AT41" s="489" t="n">
        <f aca="false">D06!Z137</f>
        <v>7</v>
      </c>
      <c r="AU41" s="489" t="n">
        <f aca="false">D06!AA137</f>
        <v>637</v>
      </c>
      <c r="AV41" s="489" t="n">
        <f aca="false">D06!AB137</f>
        <v>24882</v>
      </c>
      <c r="AW41" s="490"/>
      <c r="AX41" s="489"/>
      <c r="AY41" s="489" t="n">
        <f aca="false">AC41+AE41</f>
        <v>6843</v>
      </c>
      <c r="AZ41" s="489"/>
      <c r="BA41" s="489" t="n">
        <f aca="false">AD41+AF41</f>
        <v>6854</v>
      </c>
      <c r="BB41" s="489"/>
      <c r="BC41" s="489"/>
      <c r="BD41" s="489"/>
      <c r="BE41" s="489" t="n">
        <f aca="false">D06!M140</f>
        <v>469</v>
      </c>
      <c r="BF41" s="489" t="n">
        <f aca="false">D06!N140</f>
        <v>631</v>
      </c>
      <c r="BG41" s="489" t="n">
        <f aca="false">D06!O140</f>
        <v>201</v>
      </c>
      <c r="BH41" s="489" t="n">
        <f aca="false">D06!P140</f>
        <v>437</v>
      </c>
      <c r="BI41" s="489" t="n">
        <f aca="false">D06!Q140</f>
        <v>132</v>
      </c>
      <c r="BJ41" s="489" t="n">
        <f aca="false">D06!R140</f>
        <v>6694</v>
      </c>
      <c r="BK41" s="489" t="str">
        <f aca="false">D06!S140</f>
        <v>-</v>
      </c>
      <c r="BL41" s="489" t="n">
        <f aca="false">D06!T140</f>
        <v>67</v>
      </c>
      <c r="BM41" s="489" t="n">
        <f aca="false">D06!U140</f>
        <v>586</v>
      </c>
      <c r="BN41" s="489" t="n">
        <f aca="false">D06!V140</f>
        <v>138</v>
      </c>
      <c r="BO41" s="489" t="n">
        <f aca="false">D06!W140</f>
        <v>688</v>
      </c>
      <c r="BP41" s="489" t="n">
        <f aca="false">D06!X140</f>
        <v>498</v>
      </c>
      <c r="BQ41" s="489" t="str">
        <f aca="false">D06!Y140</f>
        <v>-</v>
      </c>
      <c r="BR41" s="489"/>
      <c r="BS41" s="489" t="n">
        <f aca="false">D06!Z140</f>
        <v>7</v>
      </c>
      <c r="BT41" s="489" t="n">
        <f aca="false">D06!AA140</f>
        <v>637</v>
      </c>
      <c r="BU41" s="489" t="n">
        <f aca="false">SUM(AX41:BT41)</f>
        <v>24882</v>
      </c>
    </row>
    <row r="42" customFormat="false" ht="16.5" hidden="false" customHeight="false" outlineLevel="0" collapsed="false">
      <c r="A42" s="20" t="n">
        <v>40</v>
      </c>
      <c r="B42" s="20" t="n">
        <v>6</v>
      </c>
      <c r="C42" s="20" t="n">
        <v>55</v>
      </c>
      <c r="D42" s="20" t="s">
        <v>278</v>
      </c>
      <c r="E42" s="489" t="n">
        <f aca="false">D06!I155</f>
        <v>25</v>
      </c>
      <c r="F42" s="489" t="n">
        <f aca="false">D06!J155</f>
        <v>439</v>
      </c>
      <c r="G42" s="489" t="n">
        <f aca="false">D06!K155</f>
        <v>297</v>
      </c>
      <c r="H42" s="489" t="n">
        <f aca="false">D06!L155</f>
        <v>15</v>
      </c>
      <c r="I42" s="489" t="n">
        <f aca="false">D06!M155</f>
        <v>301</v>
      </c>
      <c r="J42" s="489" t="n">
        <f aca="false">D06!N155</f>
        <v>6</v>
      </c>
      <c r="K42" s="489" t="n">
        <f aca="false">D06!O155</f>
        <v>0</v>
      </c>
      <c r="L42" s="489" t="n">
        <f aca="false">D06!P155</f>
        <v>345</v>
      </c>
      <c r="M42" s="489" t="n">
        <f aca="false">D06!Q155</f>
        <v>0</v>
      </c>
      <c r="N42" s="489" t="n">
        <f aca="false">D06!R155</f>
        <v>170</v>
      </c>
      <c r="O42" s="489" t="n">
        <f aca="false">D06!S155</f>
        <v>0</v>
      </c>
      <c r="P42" s="489" t="n">
        <f aca="false">D06!T155</f>
        <v>0</v>
      </c>
      <c r="Q42" s="489" t="n">
        <f aca="false">D06!U155</f>
        <v>4</v>
      </c>
      <c r="R42" s="489" t="n">
        <f aca="false">D06!V155</f>
        <v>6</v>
      </c>
      <c r="S42" s="489" t="n">
        <f aca="false">D06!W155</f>
        <v>0</v>
      </c>
      <c r="T42" s="489" t="n">
        <f aca="false">D06!X155</f>
        <v>0</v>
      </c>
      <c r="U42" s="489" t="n">
        <f aca="false">D06!Y155</f>
        <v>0</v>
      </c>
      <c r="V42" s="489" t="n">
        <f aca="false">D06!Z155</f>
        <v>0</v>
      </c>
      <c r="W42" s="489" t="n">
        <f aca="false">D06!AA155</f>
        <v>0</v>
      </c>
      <c r="X42" s="489" t="n">
        <f aca="false">D06!AB155</f>
        <v>0</v>
      </c>
      <c r="Y42" s="489" t="n">
        <f aca="false">D06!AC155</f>
        <v>111</v>
      </c>
      <c r="Z42" s="489" t="n">
        <f aca="false">D06!AD155</f>
        <v>61</v>
      </c>
      <c r="AA42" s="489" t="n">
        <f aca="false">D06!AE155</f>
        <v>1780</v>
      </c>
      <c r="AB42" s="490"/>
      <c r="AC42" s="489" t="n">
        <f aca="false">D06!I158</f>
        <v>27</v>
      </c>
      <c r="AD42" s="489" t="n">
        <f aca="false">D06!J158</f>
        <v>442</v>
      </c>
      <c r="AE42" s="489" t="n">
        <f aca="false">D06!K158</f>
        <v>299</v>
      </c>
      <c r="AF42" s="489" t="n">
        <f aca="false">D06!L158</f>
        <v>18</v>
      </c>
      <c r="AG42" s="489" t="n">
        <f aca="false">D06!M158</f>
        <v>301</v>
      </c>
      <c r="AH42" s="489" t="n">
        <f aca="false">D06!N158</f>
        <v>6</v>
      </c>
      <c r="AI42" s="489" t="n">
        <f aca="false">D06!O158</f>
        <v>0</v>
      </c>
      <c r="AJ42" s="489" t="n">
        <f aca="false">D06!P158</f>
        <v>345</v>
      </c>
      <c r="AK42" s="489" t="n">
        <f aca="false">D06!Q158</f>
        <v>0</v>
      </c>
      <c r="AL42" s="489" t="n">
        <f aca="false">D06!R158</f>
        <v>170</v>
      </c>
      <c r="AM42" s="489" t="n">
        <f aca="false">D06!S158</f>
        <v>0</v>
      </c>
      <c r="AN42" s="489" t="n">
        <f aca="false">D06!T158</f>
        <v>0</v>
      </c>
      <c r="AO42" s="489" t="n">
        <f aca="false">D06!U158</f>
        <v>0</v>
      </c>
      <c r="AP42" s="489" t="n">
        <f aca="false">D06!V158</f>
        <v>0</v>
      </c>
      <c r="AQ42" s="489" t="n">
        <f aca="false">D06!W158</f>
        <v>0</v>
      </c>
      <c r="AR42" s="489" t="n">
        <f aca="false">D06!X158</f>
        <v>0</v>
      </c>
      <c r="AS42" s="489" t="n">
        <f aca="false">D06!Y158</f>
        <v>0</v>
      </c>
      <c r="AT42" s="489" t="n">
        <f aca="false">D06!Z158</f>
        <v>111</v>
      </c>
      <c r="AU42" s="489" t="n">
        <f aca="false">D06!AA158</f>
        <v>61</v>
      </c>
      <c r="AV42" s="489" t="n">
        <f aca="false">D06!AB158</f>
        <v>1780</v>
      </c>
      <c r="AW42" s="490"/>
      <c r="AX42" s="489"/>
      <c r="AY42" s="489" t="n">
        <f aca="false">AC42+AE42</f>
        <v>326</v>
      </c>
      <c r="AZ42" s="489"/>
      <c r="BA42" s="489" t="n">
        <f aca="false">AD42+AF42</f>
        <v>460</v>
      </c>
      <c r="BB42" s="489"/>
      <c r="BC42" s="489"/>
      <c r="BD42" s="489"/>
      <c r="BE42" s="489" t="n">
        <f aca="false">D06!M161</f>
        <v>301</v>
      </c>
      <c r="BF42" s="489" t="n">
        <f aca="false">D06!N161</f>
        <v>6</v>
      </c>
      <c r="BG42" s="489" t="str">
        <f aca="false">D06!O161</f>
        <v>-</v>
      </c>
      <c r="BH42" s="489" t="n">
        <f aca="false">D06!P161</f>
        <v>345</v>
      </c>
      <c r="BI42" s="489" t="str">
        <f aca="false">D06!Q161</f>
        <v>-</v>
      </c>
      <c r="BJ42" s="489" t="n">
        <f aca="false">D06!R161</f>
        <v>170</v>
      </c>
      <c r="BK42" s="489" t="str">
        <f aca="false">D06!S161</f>
        <v>-</v>
      </c>
      <c r="BL42" s="489" t="str">
        <f aca="false">D06!T161</f>
        <v>-</v>
      </c>
      <c r="BM42" s="489" t="str">
        <f aca="false">D06!U161</f>
        <v>-</v>
      </c>
      <c r="BN42" s="489" t="str">
        <f aca="false">D06!V161</f>
        <v>-</v>
      </c>
      <c r="BO42" s="489" t="str">
        <f aca="false">D06!W161</f>
        <v>-</v>
      </c>
      <c r="BP42" s="489" t="str">
        <f aca="false">D06!X161</f>
        <v>-</v>
      </c>
      <c r="BQ42" s="489" t="str">
        <f aca="false">D06!Y161</f>
        <v>-</v>
      </c>
      <c r="BR42" s="489"/>
      <c r="BS42" s="489" t="n">
        <f aca="false">D06!Z161</f>
        <v>111</v>
      </c>
      <c r="BT42" s="489" t="n">
        <f aca="false">D06!AA161</f>
        <v>61</v>
      </c>
      <c r="BU42" s="489" t="n">
        <f aca="false">SUM(AX42:BT42)</f>
        <v>1780</v>
      </c>
    </row>
    <row r="43" customFormat="false" ht="16.5" hidden="false" customHeight="false" outlineLevel="0" collapsed="false">
      <c r="A43" s="20" t="n">
        <v>41</v>
      </c>
      <c r="B43" s="20" t="n">
        <v>6</v>
      </c>
      <c r="C43" s="20" t="n">
        <v>157</v>
      </c>
      <c r="D43" s="20" t="s">
        <v>832</v>
      </c>
      <c r="E43" s="489" t="n">
        <f aca="false">D06!I167</f>
        <v>258</v>
      </c>
      <c r="F43" s="489" t="n">
        <f aca="false">D06!J167</f>
        <v>407</v>
      </c>
      <c r="G43" s="489" t="n">
        <f aca="false">D06!K167</f>
        <v>23</v>
      </c>
      <c r="H43" s="489" t="n">
        <f aca="false">D06!L167</f>
        <v>5</v>
      </c>
      <c r="I43" s="489" t="n">
        <f aca="false">D06!M167</f>
        <v>2</v>
      </c>
      <c r="J43" s="489" t="n">
        <f aca="false">D06!N167</f>
        <v>2</v>
      </c>
      <c r="K43" s="489" t="n">
        <f aca="false">D06!O167</f>
        <v>0</v>
      </c>
      <c r="L43" s="489" t="n">
        <f aca="false">D06!P167</f>
        <v>0</v>
      </c>
      <c r="M43" s="489" t="n">
        <f aca="false">D06!Q167</f>
        <v>0</v>
      </c>
      <c r="N43" s="489" t="n">
        <f aca="false">D06!R167</f>
        <v>21</v>
      </c>
      <c r="O43" s="489" t="n">
        <f aca="false">D06!S167</f>
        <v>0</v>
      </c>
      <c r="P43" s="489" t="n">
        <f aca="false">D06!T167</f>
        <v>0</v>
      </c>
      <c r="Q43" s="489" t="n">
        <f aca="false">D06!U167</f>
        <v>2</v>
      </c>
      <c r="R43" s="489" t="n">
        <f aca="false">D06!V167</f>
        <v>8</v>
      </c>
      <c r="S43" s="489" t="n">
        <f aca="false">D06!W167</f>
        <v>0</v>
      </c>
      <c r="T43" s="489" t="n">
        <f aca="false">D06!X167</f>
        <v>0</v>
      </c>
      <c r="U43" s="489" t="n">
        <f aca="false">D06!Y167</f>
        <v>0</v>
      </c>
      <c r="V43" s="489" t="n">
        <f aca="false">D06!Z167</f>
        <v>0</v>
      </c>
      <c r="W43" s="489" t="n">
        <f aca="false">D06!AA167</f>
        <v>0</v>
      </c>
      <c r="X43" s="489" t="n">
        <f aca="false">D06!AB167</f>
        <v>0</v>
      </c>
      <c r="Y43" s="489" t="n">
        <f aca="false">D06!AC167</f>
        <v>0</v>
      </c>
      <c r="Z43" s="489" t="n">
        <f aca="false">D06!AD167</f>
        <v>13</v>
      </c>
      <c r="AA43" s="489" t="n">
        <f aca="false">D06!AE167</f>
        <v>741</v>
      </c>
      <c r="AB43" s="490"/>
      <c r="AC43" s="489" t="n">
        <f aca="false">D06!I170</f>
        <v>259</v>
      </c>
      <c r="AD43" s="489" t="n">
        <f aca="false">D06!J170</f>
        <v>411</v>
      </c>
      <c r="AE43" s="489" t="n">
        <f aca="false">D06!K170</f>
        <v>24</v>
      </c>
      <c r="AF43" s="489" t="n">
        <f aca="false">D06!L170</f>
        <v>9</v>
      </c>
      <c r="AG43" s="489" t="n">
        <f aca="false">D06!M170</f>
        <v>2</v>
      </c>
      <c r="AH43" s="489" t="n">
        <f aca="false">D06!N170</f>
        <v>2</v>
      </c>
      <c r="AI43" s="489" t="n">
        <f aca="false">D06!O170</f>
        <v>0</v>
      </c>
      <c r="AJ43" s="489" t="n">
        <f aca="false">D06!P170</f>
        <v>0</v>
      </c>
      <c r="AK43" s="489" t="n">
        <f aca="false">D06!Q170</f>
        <v>0</v>
      </c>
      <c r="AL43" s="489" t="n">
        <f aca="false">D06!R170</f>
        <v>21</v>
      </c>
      <c r="AM43" s="489" t="n">
        <f aca="false">D06!S170</f>
        <v>0</v>
      </c>
      <c r="AN43" s="489" t="n">
        <f aca="false">D06!T170</f>
        <v>0</v>
      </c>
      <c r="AO43" s="489" t="n">
        <f aca="false">D06!U170</f>
        <v>0</v>
      </c>
      <c r="AP43" s="489" t="n">
        <f aca="false">D06!V170</f>
        <v>0</v>
      </c>
      <c r="AQ43" s="489" t="n">
        <f aca="false">D06!W170</f>
        <v>0</v>
      </c>
      <c r="AR43" s="489" t="n">
        <f aca="false">D06!X170</f>
        <v>0</v>
      </c>
      <c r="AS43" s="489" t="n">
        <f aca="false">D06!Y170</f>
        <v>0</v>
      </c>
      <c r="AT43" s="489" t="n">
        <f aca="false">D06!Z170</f>
        <v>0</v>
      </c>
      <c r="AU43" s="489" t="n">
        <f aca="false">D06!AA170</f>
        <v>13</v>
      </c>
      <c r="AV43" s="489" t="n">
        <f aca="false">D06!AB170</f>
        <v>741</v>
      </c>
      <c r="AW43" s="490"/>
      <c r="AX43" s="489"/>
      <c r="AY43" s="489" t="n">
        <f aca="false">AC43+AE43</f>
        <v>283</v>
      </c>
      <c r="AZ43" s="489"/>
      <c r="BA43" s="489" t="n">
        <f aca="false">AD43+AF43</f>
        <v>420</v>
      </c>
      <c r="BB43" s="489"/>
      <c r="BC43" s="489"/>
      <c r="BD43" s="489"/>
      <c r="BE43" s="489" t="n">
        <f aca="false">D06!M173</f>
        <v>2</v>
      </c>
      <c r="BF43" s="489" t="n">
        <f aca="false">D06!N173</f>
        <v>2</v>
      </c>
      <c r="BG43" s="489" t="str">
        <f aca="false">D06!O173</f>
        <v>-</v>
      </c>
      <c r="BH43" s="489" t="str">
        <f aca="false">D06!P173</f>
        <v>-</v>
      </c>
      <c r="BI43" s="489" t="str">
        <f aca="false">D06!Q173</f>
        <v>-</v>
      </c>
      <c r="BJ43" s="489" t="n">
        <f aca="false">D06!R173</f>
        <v>21</v>
      </c>
      <c r="BK43" s="489" t="str">
        <f aca="false">D06!S173</f>
        <v>-</v>
      </c>
      <c r="BL43" s="489" t="str">
        <f aca="false">D06!T173</f>
        <v>-</v>
      </c>
      <c r="BM43" s="489" t="str">
        <f aca="false">D06!U173</f>
        <v>-</v>
      </c>
      <c r="BN43" s="489" t="str">
        <f aca="false">D06!V173</f>
        <v>-</v>
      </c>
      <c r="BO43" s="489" t="str">
        <f aca="false">D06!W173</f>
        <v>-</v>
      </c>
      <c r="BP43" s="489" t="str">
        <f aca="false">D06!X173</f>
        <v>-</v>
      </c>
      <c r="BQ43" s="489" t="str">
        <f aca="false">D06!Y173</f>
        <v>-</v>
      </c>
      <c r="BR43" s="489"/>
      <c r="BS43" s="489" t="n">
        <f aca="false">D06!Z173</f>
        <v>0</v>
      </c>
      <c r="BT43" s="489" t="n">
        <f aca="false">D06!AA173</f>
        <v>13</v>
      </c>
      <c r="BU43" s="489" t="n">
        <f aca="false">SUM(AX43:BT43)</f>
        <v>741</v>
      </c>
    </row>
    <row r="44" customFormat="false" ht="16.5" hidden="false" customHeight="false" outlineLevel="0" collapsed="false">
      <c r="A44" s="20" t="n">
        <v>42</v>
      </c>
      <c r="B44" s="20" t="n">
        <v>6</v>
      </c>
      <c r="C44" s="20" t="n">
        <v>179</v>
      </c>
      <c r="D44" s="20" t="s">
        <v>284</v>
      </c>
      <c r="E44" s="489" t="n">
        <f aca="false">D06!I179</f>
        <v>126</v>
      </c>
      <c r="F44" s="489" t="n">
        <f aca="false">D06!J179</f>
        <v>136</v>
      </c>
      <c r="G44" s="489" t="n">
        <f aca="false">D06!K179</f>
        <v>5</v>
      </c>
      <c r="H44" s="489" t="n">
        <f aca="false">D06!L179</f>
        <v>0</v>
      </c>
      <c r="I44" s="489" t="n">
        <f aca="false">D06!M179</f>
        <v>2</v>
      </c>
      <c r="J44" s="489" t="n">
        <f aca="false">D06!N179</f>
        <v>0</v>
      </c>
      <c r="K44" s="489" t="n">
        <f aca="false">D06!O179</f>
        <v>0</v>
      </c>
      <c r="L44" s="489" t="n">
        <f aca="false">D06!P179</f>
        <v>0</v>
      </c>
      <c r="M44" s="489" t="n">
        <f aca="false">D06!Q179</f>
        <v>0</v>
      </c>
      <c r="N44" s="489" t="n">
        <f aca="false">D06!R179</f>
        <v>29</v>
      </c>
      <c r="O44" s="489" t="n">
        <f aca="false">D06!S179</f>
        <v>0</v>
      </c>
      <c r="P44" s="489" t="n">
        <f aca="false">D06!T179</f>
        <v>0</v>
      </c>
      <c r="Q44" s="489" t="n">
        <f aca="false">D06!U179</f>
        <v>2</v>
      </c>
      <c r="R44" s="489" t="n">
        <f aca="false">D06!V179</f>
        <v>4</v>
      </c>
      <c r="S44" s="489" t="n">
        <f aca="false">D06!W179</f>
        <v>0</v>
      </c>
      <c r="T44" s="489" t="n">
        <f aca="false">D06!X179</f>
        <v>0</v>
      </c>
      <c r="U44" s="489" t="n">
        <f aca="false">D06!Y179</f>
        <v>0</v>
      </c>
      <c r="V44" s="489" t="n">
        <f aca="false">D06!Z179</f>
        <v>0</v>
      </c>
      <c r="W44" s="489" t="n">
        <f aca="false">D06!AA179</f>
        <v>0</v>
      </c>
      <c r="X44" s="489" t="n">
        <f aca="false">D06!AB179</f>
        <v>0</v>
      </c>
      <c r="Y44" s="489" t="n">
        <f aca="false">D06!AC179</f>
        <v>0</v>
      </c>
      <c r="Z44" s="489" t="n">
        <f aca="false">D06!AD179</f>
        <v>6</v>
      </c>
      <c r="AA44" s="489" t="n">
        <f aca="false">D06!AE179</f>
        <v>310</v>
      </c>
      <c r="AB44" s="490"/>
      <c r="AC44" s="489" t="n">
        <f aca="false">D06!I182</f>
        <v>127</v>
      </c>
      <c r="AD44" s="489" t="n">
        <f aca="false">D06!J182</f>
        <v>138</v>
      </c>
      <c r="AE44" s="489" t="n">
        <f aca="false">D06!K182</f>
        <v>6</v>
      </c>
      <c r="AF44" s="489" t="n">
        <f aca="false">D06!L182</f>
        <v>2</v>
      </c>
      <c r="AG44" s="489" t="n">
        <f aca="false">D06!M182</f>
        <v>2</v>
      </c>
      <c r="AH44" s="489" t="n">
        <f aca="false">D06!N182</f>
        <v>0</v>
      </c>
      <c r="AI44" s="489" t="n">
        <f aca="false">D06!O182</f>
        <v>0</v>
      </c>
      <c r="AJ44" s="489" t="n">
        <f aca="false">D06!P182</f>
        <v>0</v>
      </c>
      <c r="AK44" s="489" t="n">
        <f aca="false">D06!Q182</f>
        <v>0</v>
      </c>
      <c r="AL44" s="489" t="n">
        <f aca="false">D06!R182</f>
        <v>29</v>
      </c>
      <c r="AM44" s="489" t="n">
        <f aca="false">D06!S182</f>
        <v>0</v>
      </c>
      <c r="AN44" s="489" t="n">
        <f aca="false">D06!T182</f>
        <v>0</v>
      </c>
      <c r="AO44" s="489" t="n">
        <f aca="false">D06!U182</f>
        <v>0</v>
      </c>
      <c r="AP44" s="489" t="n">
        <f aca="false">D06!V182</f>
        <v>0</v>
      </c>
      <c r="AQ44" s="489" t="n">
        <f aca="false">D06!W182</f>
        <v>0</v>
      </c>
      <c r="AR44" s="489" t="n">
        <f aca="false">D06!X182</f>
        <v>0</v>
      </c>
      <c r="AS44" s="489" t="n">
        <f aca="false">D06!Y182</f>
        <v>0</v>
      </c>
      <c r="AT44" s="489" t="n">
        <f aca="false">D06!Z182</f>
        <v>0</v>
      </c>
      <c r="AU44" s="489" t="n">
        <f aca="false">D06!AA182</f>
        <v>6</v>
      </c>
      <c r="AV44" s="489" t="n">
        <f aca="false">D06!AB182</f>
        <v>310</v>
      </c>
      <c r="AW44" s="490"/>
      <c r="AX44" s="489"/>
      <c r="AY44" s="489" t="n">
        <f aca="false">AC44+AE44</f>
        <v>133</v>
      </c>
      <c r="AZ44" s="489"/>
      <c r="BA44" s="489" t="n">
        <f aca="false">AD44+AF44</f>
        <v>140</v>
      </c>
      <c r="BB44" s="489"/>
      <c r="BC44" s="489"/>
      <c r="BD44" s="489"/>
      <c r="BE44" s="489" t="n">
        <f aca="false">D06!M185</f>
        <v>2</v>
      </c>
      <c r="BF44" s="489" t="n">
        <f aca="false">D06!N185</f>
        <v>0</v>
      </c>
      <c r="BG44" s="489" t="str">
        <f aca="false">D06!O185</f>
        <v>-</v>
      </c>
      <c r="BH44" s="489" t="str">
        <f aca="false">D06!P185</f>
        <v>-</v>
      </c>
      <c r="BI44" s="489" t="str">
        <f aca="false">D06!Q185</f>
        <v>-</v>
      </c>
      <c r="BJ44" s="489" t="n">
        <f aca="false">D06!R185</f>
        <v>29</v>
      </c>
      <c r="BK44" s="489" t="str">
        <f aca="false">D06!S185</f>
        <v>-</v>
      </c>
      <c r="BL44" s="489" t="str">
        <f aca="false">D06!T185</f>
        <v>-</v>
      </c>
      <c r="BM44" s="489" t="str">
        <f aca="false">D06!U185</f>
        <v>-</v>
      </c>
      <c r="BN44" s="489" t="str">
        <f aca="false">D06!V185</f>
        <v>-</v>
      </c>
      <c r="BO44" s="489" t="str">
        <f aca="false">D06!W185</f>
        <v>-</v>
      </c>
      <c r="BP44" s="489" t="str">
        <f aca="false">D06!X185</f>
        <v>-</v>
      </c>
      <c r="BQ44" s="489" t="n">
        <f aca="false">D06!Y185</f>
        <v>0</v>
      </c>
      <c r="BR44" s="489"/>
      <c r="BS44" s="489" t="n">
        <f aca="false">D06!Z185</f>
        <v>0</v>
      </c>
      <c r="BT44" s="489" t="n">
        <f aca="false">D06!AA185</f>
        <v>6</v>
      </c>
      <c r="BU44" s="489" t="n">
        <f aca="false">SUM(AX44:BT44)</f>
        <v>310</v>
      </c>
    </row>
    <row r="45" customFormat="false" ht="16.5" hidden="false" customHeight="false" outlineLevel="0" collapsed="false">
      <c r="A45" s="20" t="n">
        <v>43</v>
      </c>
      <c r="B45" s="20" t="n">
        <v>6</v>
      </c>
      <c r="C45" s="20" t="n">
        <v>200</v>
      </c>
      <c r="D45" s="20" t="s">
        <v>285</v>
      </c>
      <c r="E45" s="489" t="n">
        <f aca="false">D06!I191</f>
        <v>159</v>
      </c>
      <c r="F45" s="489" t="n">
        <f aca="false">D06!J191</f>
        <v>88</v>
      </c>
      <c r="G45" s="489" t="n">
        <f aca="false">D06!K191</f>
        <v>11</v>
      </c>
      <c r="H45" s="489" t="n">
        <f aca="false">D06!L191</f>
        <v>0</v>
      </c>
      <c r="I45" s="489" t="n">
        <f aca="false">D06!M191</f>
        <v>0</v>
      </c>
      <c r="J45" s="489" t="n">
        <f aca="false">D06!N191</f>
        <v>77</v>
      </c>
      <c r="K45" s="489" t="n">
        <f aca="false">D06!O191</f>
        <v>0</v>
      </c>
      <c r="L45" s="489" t="n">
        <f aca="false">D06!P191</f>
        <v>0</v>
      </c>
      <c r="M45" s="489" t="n">
        <f aca="false">D06!Q191</f>
        <v>0</v>
      </c>
      <c r="N45" s="489" t="n">
        <f aca="false">D06!R191</f>
        <v>7</v>
      </c>
      <c r="O45" s="489" t="n">
        <f aca="false">D06!S191</f>
        <v>0</v>
      </c>
      <c r="P45" s="489" t="n">
        <f aca="false">D06!T191</f>
        <v>0</v>
      </c>
      <c r="Q45" s="489" t="n">
        <f aca="false">D06!U191</f>
        <v>5</v>
      </c>
      <c r="R45" s="489" t="n">
        <f aca="false">D06!V191</f>
        <v>1</v>
      </c>
      <c r="S45" s="489" t="n">
        <f aca="false">D06!W191</f>
        <v>0</v>
      </c>
      <c r="T45" s="489" t="n">
        <f aca="false">D06!X191</f>
        <v>0</v>
      </c>
      <c r="U45" s="489" t="n">
        <f aca="false">D06!Y191</f>
        <v>0</v>
      </c>
      <c r="V45" s="489" t="n">
        <f aca="false">D06!Z191</f>
        <v>0</v>
      </c>
      <c r="W45" s="489" t="n">
        <f aca="false">D06!AA191</f>
        <v>0</v>
      </c>
      <c r="X45" s="489" t="n">
        <f aca="false">D06!AB191</f>
        <v>0</v>
      </c>
      <c r="Y45" s="489" t="n">
        <f aca="false">D06!AC191</f>
        <v>0</v>
      </c>
      <c r="Z45" s="489" t="n">
        <f aca="false">D06!AD191</f>
        <v>22</v>
      </c>
      <c r="AA45" s="489" t="n">
        <f aca="false">D06!AE191</f>
        <v>370</v>
      </c>
      <c r="AB45" s="490"/>
      <c r="AC45" s="489" t="n">
        <f aca="false">D06!I194</f>
        <v>162</v>
      </c>
      <c r="AD45" s="489" t="n">
        <f aca="false">D06!J194</f>
        <v>89</v>
      </c>
      <c r="AE45" s="489" t="n">
        <f aca="false">D06!K194</f>
        <v>13</v>
      </c>
      <c r="AF45" s="489" t="n">
        <f aca="false">D06!L194</f>
        <v>0</v>
      </c>
      <c r="AG45" s="489" t="n">
        <f aca="false">D06!M194</f>
        <v>0</v>
      </c>
      <c r="AH45" s="489" t="n">
        <f aca="false">D06!N194</f>
        <v>77</v>
      </c>
      <c r="AI45" s="489" t="n">
        <f aca="false">D06!O194</f>
        <v>0</v>
      </c>
      <c r="AJ45" s="489" t="n">
        <f aca="false">D06!P194</f>
        <v>0</v>
      </c>
      <c r="AK45" s="489" t="n">
        <f aca="false">D06!Q194</f>
        <v>0</v>
      </c>
      <c r="AL45" s="489" t="n">
        <f aca="false">D06!R194</f>
        <v>7</v>
      </c>
      <c r="AM45" s="489" t="n">
        <f aca="false">D06!S194</f>
        <v>0</v>
      </c>
      <c r="AN45" s="489" t="n">
        <f aca="false">D06!T194</f>
        <v>0</v>
      </c>
      <c r="AO45" s="489" t="n">
        <f aca="false">D06!U194</f>
        <v>0</v>
      </c>
      <c r="AP45" s="489" t="n">
        <f aca="false">D06!V194</f>
        <v>0</v>
      </c>
      <c r="AQ45" s="489" t="n">
        <f aca="false">D06!W194</f>
        <v>0</v>
      </c>
      <c r="AR45" s="489" t="n">
        <f aca="false">D06!X194</f>
        <v>0</v>
      </c>
      <c r="AS45" s="489" t="n">
        <f aca="false">D06!Y194</f>
        <v>0</v>
      </c>
      <c r="AT45" s="489" t="n">
        <f aca="false">D06!Z194</f>
        <v>0</v>
      </c>
      <c r="AU45" s="489" t="n">
        <f aca="false">D06!AA194</f>
        <v>22</v>
      </c>
      <c r="AV45" s="489" t="n">
        <f aca="false">D06!AB194</f>
        <v>370</v>
      </c>
      <c r="AW45" s="490"/>
      <c r="AX45" s="489"/>
      <c r="AY45" s="489" t="n">
        <f aca="false">AC45+AE45</f>
        <v>175</v>
      </c>
      <c r="AZ45" s="489"/>
      <c r="BA45" s="489" t="n">
        <f aca="false">AD45+AF45</f>
        <v>89</v>
      </c>
      <c r="BB45" s="489"/>
      <c r="BC45" s="489"/>
      <c r="BD45" s="489"/>
      <c r="BE45" s="489" t="n">
        <f aca="false">D06!M197</f>
        <v>0</v>
      </c>
      <c r="BF45" s="489" t="n">
        <f aca="false">D06!N197</f>
        <v>77</v>
      </c>
      <c r="BG45" s="489" t="str">
        <f aca="false">D06!O197</f>
        <v>-</v>
      </c>
      <c r="BH45" s="489" t="str">
        <f aca="false">D06!P197</f>
        <v>-</v>
      </c>
      <c r="BI45" s="489" t="str">
        <f aca="false">D06!Q197</f>
        <v>-</v>
      </c>
      <c r="BJ45" s="489" t="n">
        <f aca="false">D06!R197</f>
        <v>7</v>
      </c>
      <c r="BK45" s="489" t="str">
        <f aca="false">D06!S197</f>
        <v>-</v>
      </c>
      <c r="BL45" s="489" t="str">
        <f aca="false">D06!T197</f>
        <v>-</v>
      </c>
      <c r="BM45" s="489" t="str">
        <f aca="false">D06!U197</f>
        <v>-</v>
      </c>
      <c r="BN45" s="489" t="str">
        <f aca="false">D06!V197</f>
        <v>-</v>
      </c>
      <c r="BO45" s="489" t="str">
        <f aca="false">D06!W197</f>
        <v>-</v>
      </c>
      <c r="BP45" s="489" t="str">
        <f aca="false">D06!X197</f>
        <v>-</v>
      </c>
      <c r="BQ45" s="489" t="str">
        <f aca="false">D06!Y197</f>
        <v>-</v>
      </c>
      <c r="BR45" s="489"/>
      <c r="BS45" s="489" t="n">
        <f aca="false">D06!Z197</f>
        <v>0</v>
      </c>
      <c r="BT45" s="489" t="n">
        <f aca="false">D06!AA197</f>
        <v>22</v>
      </c>
      <c r="BU45" s="489" t="n">
        <f aca="false">SUM(AX45:BT45)</f>
        <v>370</v>
      </c>
    </row>
    <row r="46" customFormat="false" ht="16.5" hidden="false" customHeight="false" outlineLevel="0" collapsed="false">
      <c r="A46" s="20" t="n">
        <v>44</v>
      </c>
      <c r="B46" s="20" t="n">
        <v>6</v>
      </c>
      <c r="C46" s="20" t="n">
        <v>237</v>
      </c>
      <c r="D46" s="20" t="s">
        <v>286</v>
      </c>
      <c r="E46" s="489" t="n">
        <f aca="false">D06!I204</f>
        <v>14</v>
      </c>
      <c r="F46" s="489" t="n">
        <f aca="false">D06!J204</f>
        <v>356</v>
      </c>
      <c r="G46" s="489" t="n">
        <f aca="false">D06!K204</f>
        <v>380</v>
      </c>
      <c r="H46" s="489" t="n">
        <f aca="false">D06!L204</f>
        <v>1</v>
      </c>
      <c r="I46" s="489" t="n">
        <f aca="false">D06!M204</f>
        <v>0</v>
      </c>
      <c r="J46" s="489" t="n">
        <f aca="false">D06!N204</f>
        <v>2</v>
      </c>
      <c r="K46" s="489" t="n">
        <f aca="false">D06!O204</f>
        <v>0</v>
      </c>
      <c r="L46" s="489" t="n">
        <f aca="false">D06!P204</f>
        <v>0</v>
      </c>
      <c r="M46" s="489" t="n">
        <f aca="false">D06!Q204</f>
        <v>3</v>
      </c>
      <c r="N46" s="489" t="n">
        <f aca="false">D06!R204</f>
        <v>37</v>
      </c>
      <c r="O46" s="489" t="n">
        <f aca="false">D06!S204</f>
        <v>0</v>
      </c>
      <c r="P46" s="489" t="n">
        <f aca="false">D06!T204</f>
        <v>0</v>
      </c>
      <c r="Q46" s="489" t="n">
        <f aca="false">D06!U204</f>
        <v>14</v>
      </c>
      <c r="R46" s="489" t="n">
        <f aca="false">D06!V204</f>
        <v>7</v>
      </c>
      <c r="S46" s="489" t="n">
        <f aca="false">D06!W204</f>
        <v>0</v>
      </c>
      <c r="T46" s="489" t="n">
        <f aca="false">D06!X204</f>
        <v>0</v>
      </c>
      <c r="U46" s="489" t="n">
        <f aca="false">D06!Y204</f>
        <v>0</v>
      </c>
      <c r="V46" s="489" t="n">
        <f aca="false">D06!Z204</f>
        <v>0</v>
      </c>
      <c r="W46" s="489" t="n">
        <f aca="false">D06!AA204</f>
        <v>0</v>
      </c>
      <c r="X46" s="489" t="n">
        <f aca="false">D06!AB204</f>
        <v>0</v>
      </c>
      <c r="Y46" s="489" t="n">
        <f aca="false">D06!AC204</f>
        <v>0</v>
      </c>
      <c r="Z46" s="489" t="n">
        <f aca="false">D06!AD204</f>
        <v>11</v>
      </c>
      <c r="AA46" s="489" t="n">
        <f aca="false">D06!AE204</f>
        <v>825</v>
      </c>
      <c r="AB46" s="490"/>
      <c r="AC46" s="489" t="n">
        <f aca="false">D06!I207</f>
        <v>21</v>
      </c>
      <c r="AD46" s="489" t="n">
        <f aca="false">D06!J207</f>
        <v>360</v>
      </c>
      <c r="AE46" s="489" t="n">
        <f aca="false">D06!K207</f>
        <v>387</v>
      </c>
      <c r="AF46" s="489" t="n">
        <f aca="false">D06!L207</f>
        <v>4</v>
      </c>
      <c r="AG46" s="489" t="n">
        <f aca="false">D06!M207</f>
        <v>0</v>
      </c>
      <c r="AH46" s="489" t="n">
        <f aca="false">D06!N207</f>
        <v>2</v>
      </c>
      <c r="AI46" s="489" t="n">
        <f aca="false">D06!O207</f>
        <v>0</v>
      </c>
      <c r="AJ46" s="489" t="n">
        <f aca="false">D06!P207</f>
        <v>0</v>
      </c>
      <c r="AK46" s="489" t="n">
        <f aca="false">D06!Q207</f>
        <v>3</v>
      </c>
      <c r="AL46" s="489" t="n">
        <f aca="false">D06!R207</f>
        <v>37</v>
      </c>
      <c r="AM46" s="489" t="n">
        <f aca="false">D06!S207</f>
        <v>0</v>
      </c>
      <c r="AN46" s="489" t="n">
        <f aca="false">D06!T207</f>
        <v>0</v>
      </c>
      <c r="AO46" s="489" t="n">
        <f aca="false">D06!U207</f>
        <v>0</v>
      </c>
      <c r="AP46" s="489" t="n">
        <f aca="false">D06!V207</f>
        <v>0</v>
      </c>
      <c r="AQ46" s="489" t="n">
        <f aca="false">D06!W207</f>
        <v>0</v>
      </c>
      <c r="AR46" s="489" t="n">
        <f aca="false">D06!X207</f>
        <v>0</v>
      </c>
      <c r="AS46" s="489" t="n">
        <f aca="false">D06!Y207</f>
        <v>0</v>
      </c>
      <c r="AT46" s="489" t="n">
        <f aca="false">D06!Z207</f>
        <v>0</v>
      </c>
      <c r="AU46" s="489" t="n">
        <f aca="false">D06!AA207</f>
        <v>11</v>
      </c>
      <c r="AV46" s="489" t="n">
        <f aca="false">D06!AB207</f>
        <v>825</v>
      </c>
      <c r="AW46" s="490"/>
      <c r="AX46" s="489"/>
      <c r="AY46" s="489" t="n">
        <f aca="false">AC46+AE46</f>
        <v>408</v>
      </c>
      <c r="AZ46" s="489"/>
      <c r="BA46" s="489" t="n">
        <f aca="false">AD46+AF46</f>
        <v>364</v>
      </c>
      <c r="BB46" s="489"/>
      <c r="BC46" s="489"/>
      <c r="BD46" s="489"/>
      <c r="BE46" s="489" t="n">
        <f aca="false">D06!M210</f>
        <v>0</v>
      </c>
      <c r="BF46" s="489" t="n">
        <f aca="false">D06!N210</f>
        <v>2</v>
      </c>
      <c r="BG46" s="489" t="str">
        <f aca="false">D06!O210</f>
        <v>-</v>
      </c>
      <c r="BH46" s="489" t="str">
        <f aca="false">D06!P210</f>
        <v>-</v>
      </c>
      <c r="BI46" s="489" t="n">
        <f aca="false">D06!Q210</f>
        <v>3</v>
      </c>
      <c r="BJ46" s="489" t="n">
        <f aca="false">D06!R210</f>
        <v>37</v>
      </c>
      <c r="BK46" s="489" t="str">
        <f aca="false">D06!S210</f>
        <v>-</v>
      </c>
      <c r="BL46" s="489" t="str">
        <f aca="false">D06!T210</f>
        <v>-</v>
      </c>
      <c r="BM46" s="489" t="str">
        <f aca="false">D06!U210</f>
        <v>-</v>
      </c>
      <c r="BN46" s="489" t="str">
        <f aca="false">D06!V210</f>
        <v>-</v>
      </c>
      <c r="BO46" s="489" t="str">
        <f aca="false">D06!W210</f>
        <v>-</v>
      </c>
      <c r="BP46" s="489" t="str">
        <f aca="false">D06!X210</f>
        <v>-</v>
      </c>
      <c r="BQ46" s="489" t="str">
        <f aca="false">D06!Y210</f>
        <v>-</v>
      </c>
      <c r="BR46" s="489"/>
      <c r="BS46" s="489" t="n">
        <f aca="false">D06!Z210</f>
        <v>0</v>
      </c>
      <c r="BT46" s="489" t="n">
        <f aca="false">D06!AA210</f>
        <v>11</v>
      </c>
      <c r="BU46" s="489" t="n">
        <f aca="false">SUM(AX46:BT46)</f>
        <v>825</v>
      </c>
    </row>
    <row r="47" customFormat="false" ht="16.5" hidden="false" customHeight="false" outlineLevel="0" collapsed="false">
      <c r="A47" s="20" t="n">
        <v>45</v>
      </c>
      <c r="B47" s="20" t="n">
        <v>6</v>
      </c>
      <c r="C47" s="20" t="n">
        <v>245</v>
      </c>
      <c r="D47" s="20" t="s">
        <v>288</v>
      </c>
      <c r="E47" s="489" t="n">
        <f aca="false">D06!I217</f>
        <v>1</v>
      </c>
      <c r="F47" s="489" t="n">
        <f aca="false">D06!J217</f>
        <v>387</v>
      </c>
      <c r="G47" s="489" t="n">
        <f aca="false">D06!K217</f>
        <v>432</v>
      </c>
      <c r="H47" s="489" t="n">
        <f aca="false">D06!L217</f>
        <v>0</v>
      </c>
      <c r="I47" s="489" t="n">
        <f aca="false">D06!M217</f>
        <v>1</v>
      </c>
      <c r="J47" s="489" t="n">
        <f aca="false">D06!N217</f>
        <v>0</v>
      </c>
      <c r="K47" s="489" t="n">
        <f aca="false">D06!O217</f>
        <v>0</v>
      </c>
      <c r="L47" s="489" t="n">
        <f aca="false">D06!P217</f>
        <v>0</v>
      </c>
      <c r="M47" s="489" t="n">
        <f aca="false">D06!Q217</f>
        <v>0</v>
      </c>
      <c r="N47" s="489" t="n">
        <f aca="false">D06!R217</f>
        <v>28</v>
      </c>
      <c r="O47" s="489" t="n">
        <f aca="false">D06!S217</f>
        <v>0</v>
      </c>
      <c r="P47" s="489" t="n">
        <f aca="false">D06!T217</f>
        <v>0</v>
      </c>
      <c r="Q47" s="489" t="n">
        <f aca="false">D06!U217</f>
        <v>6</v>
      </c>
      <c r="R47" s="489" t="n">
        <f aca="false">D06!V217</f>
        <v>11</v>
      </c>
      <c r="S47" s="489" t="n">
        <f aca="false">D06!W217</f>
        <v>0</v>
      </c>
      <c r="T47" s="489" t="n">
        <f aca="false">D06!X217</f>
        <v>0</v>
      </c>
      <c r="U47" s="489" t="n">
        <f aca="false">D06!Y217</f>
        <v>0</v>
      </c>
      <c r="V47" s="489" t="n">
        <f aca="false">D06!Z217</f>
        <v>0</v>
      </c>
      <c r="W47" s="489" t="n">
        <f aca="false">D06!AA217</f>
        <v>0</v>
      </c>
      <c r="X47" s="489" t="n">
        <f aca="false">D06!AB217</f>
        <v>0</v>
      </c>
      <c r="Y47" s="489" t="n">
        <f aca="false">D06!AC217</f>
        <v>0</v>
      </c>
      <c r="Z47" s="489" t="n">
        <f aca="false">D06!AD217</f>
        <v>15</v>
      </c>
      <c r="AA47" s="489" t="n">
        <f aca="false">D06!AE217</f>
        <v>881</v>
      </c>
      <c r="AB47" s="490"/>
      <c r="AC47" s="489" t="n">
        <f aca="false">D06!I220</f>
        <v>4</v>
      </c>
      <c r="AD47" s="489" t="n">
        <f aca="false">D06!J220</f>
        <v>393</v>
      </c>
      <c r="AE47" s="489" t="n">
        <f aca="false">D06!K220</f>
        <v>435</v>
      </c>
      <c r="AF47" s="489" t="n">
        <f aca="false">D06!L220</f>
        <v>5</v>
      </c>
      <c r="AG47" s="489" t="n">
        <f aca="false">D06!M220</f>
        <v>1</v>
      </c>
      <c r="AH47" s="489" t="n">
        <f aca="false">D06!N220</f>
        <v>0</v>
      </c>
      <c r="AI47" s="489" t="n">
        <f aca="false">D06!O220</f>
        <v>0</v>
      </c>
      <c r="AJ47" s="489" t="n">
        <f aca="false">D06!P220</f>
        <v>0</v>
      </c>
      <c r="AK47" s="489" t="n">
        <f aca="false">D06!Q220</f>
        <v>0</v>
      </c>
      <c r="AL47" s="489" t="n">
        <f aca="false">D06!R220</f>
        <v>28</v>
      </c>
      <c r="AM47" s="489" t="n">
        <f aca="false">D06!S220</f>
        <v>0</v>
      </c>
      <c r="AN47" s="489" t="n">
        <f aca="false">D06!T220</f>
        <v>0</v>
      </c>
      <c r="AO47" s="489" t="n">
        <f aca="false">D06!U220</f>
        <v>0</v>
      </c>
      <c r="AP47" s="489" t="n">
        <f aca="false">D06!V220</f>
        <v>0</v>
      </c>
      <c r="AQ47" s="489" t="n">
        <f aca="false">D06!W220</f>
        <v>0</v>
      </c>
      <c r="AR47" s="489" t="n">
        <f aca="false">D06!X220</f>
        <v>0</v>
      </c>
      <c r="AS47" s="489" t="n">
        <f aca="false">D06!Y220</f>
        <v>0</v>
      </c>
      <c r="AT47" s="489" t="n">
        <f aca="false">D06!Z220</f>
        <v>0</v>
      </c>
      <c r="AU47" s="489" t="n">
        <f aca="false">D06!AA220</f>
        <v>15</v>
      </c>
      <c r="AV47" s="489" t="n">
        <f aca="false">D06!AB220</f>
        <v>881</v>
      </c>
      <c r="AW47" s="490"/>
      <c r="AX47" s="489"/>
      <c r="AY47" s="489" t="n">
        <f aca="false">AC47+AE47</f>
        <v>439</v>
      </c>
      <c r="AZ47" s="489"/>
      <c r="BA47" s="489" t="n">
        <f aca="false">AD47+AF47</f>
        <v>398</v>
      </c>
      <c r="BB47" s="489"/>
      <c r="BC47" s="489"/>
      <c r="BD47" s="489"/>
      <c r="BE47" s="489" t="n">
        <f aca="false">D06!M223</f>
        <v>1</v>
      </c>
      <c r="BF47" s="489" t="str">
        <f aca="false">D06!N223</f>
        <v>-</v>
      </c>
      <c r="BG47" s="489" t="str">
        <f aca="false">D06!O223</f>
        <v>-</v>
      </c>
      <c r="BH47" s="489" t="str">
        <f aca="false">D06!P223</f>
        <v>-</v>
      </c>
      <c r="BI47" s="489" t="str">
        <f aca="false">D06!Q223</f>
        <v>-</v>
      </c>
      <c r="BJ47" s="489" t="n">
        <f aca="false">D06!R223</f>
        <v>28</v>
      </c>
      <c r="BK47" s="489" t="str">
        <f aca="false">D06!S223</f>
        <v>-</v>
      </c>
      <c r="BL47" s="489" t="str">
        <f aca="false">D06!T223</f>
        <v>-</v>
      </c>
      <c r="BM47" s="489" t="str">
        <f aca="false">D06!U223</f>
        <v>-</v>
      </c>
      <c r="BN47" s="489" t="str">
        <f aca="false">D06!V223</f>
        <v>-</v>
      </c>
      <c r="BO47" s="489" t="str">
        <f aca="false">D06!W223</f>
        <v>-</v>
      </c>
      <c r="BP47" s="489" t="str">
        <f aca="false">D06!X223</f>
        <v>-</v>
      </c>
      <c r="BQ47" s="489" t="str">
        <f aca="false">D06!Y223</f>
        <v>-</v>
      </c>
      <c r="BR47" s="489"/>
      <c r="BS47" s="489" t="n">
        <f aca="false">D06!Z223</f>
        <v>0</v>
      </c>
      <c r="BT47" s="489" t="n">
        <f aca="false">D06!AA223</f>
        <v>15</v>
      </c>
      <c r="BU47" s="489" t="n">
        <f aca="false">SUM(AX47:BT47)</f>
        <v>881</v>
      </c>
    </row>
    <row r="48" customFormat="false" ht="16.5" hidden="false" customHeight="false" outlineLevel="0" collapsed="false">
      <c r="A48" s="20" t="n">
        <v>46</v>
      </c>
      <c r="B48" s="20" t="n">
        <v>6</v>
      </c>
      <c r="C48" s="20" t="n">
        <v>258</v>
      </c>
      <c r="D48" s="20" t="s">
        <v>289</v>
      </c>
      <c r="E48" s="489" t="n">
        <f aca="false">D06!I231</f>
        <v>513</v>
      </c>
      <c r="F48" s="489" t="n">
        <f aca="false">D06!J231</f>
        <v>471</v>
      </c>
      <c r="G48" s="489" t="n">
        <f aca="false">D06!K231</f>
        <v>28</v>
      </c>
      <c r="H48" s="489" t="n">
        <f aca="false">D06!L231</f>
        <v>3</v>
      </c>
      <c r="I48" s="489" t="n">
        <f aca="false">D06!M231</f>
        <v>200</v>
      </c>
      <c r="J48" s="489" t="n">
        <f aca="false">D06!N231</f>
        <v>0</v>
      </c>
      <c r="K48" s="489" t="n">
        <f aca="false">D06!O231</f>
        <v>0</v>
      </c>
      <c r="L48" s="489" t="n">
        <f aca="false">D06!P231</f>
        <v>0</v>
      </c>
      <c r="M48" s="489" t="n">
        <f aca="false">D06!Q231</f>
        <v>0</v>
      </c>
      <c r="N48" s="489" t="n">
        <f aca="false">D06!R231</f>
        <v>59</v>
      </c>
      <c r="O48" s="489" t="n">
        <f aca="false">D06!S231</f>
        <v>0</v>
      </c>
      <c r="P48" s="489" t="n">
        <f aca="false">D06!T231</f>
        <v>0</v>
      </c>
      <c r="Q48" s="489" t="n">
        <f aca="false">D06!U231</f>
        <v>8</v>
      </c>
      <c r="R48" s="489" t="n">
        <f aca="false">D06!V231</f>
        <v>10</v>
      </c>
      <c r="S48" s="489" t="n">
        <f aca="false">D06!W231</f>
        <v>0</v>
      </c>
      <c r="T48" s="489" t="n">
        <f aca="false">D06!X231</f>
        <v>0</v>
      </c>
      <c r="U48" s="489" t="n">
        <f aca="false">D06!Y231</f>
        <v>0</v>
      </c>
      <c r="V48" s="489" t="n">
        <f aca="false">D06!Z231</f>
        <v>0</v>
      </c>
      <c r="W48" s="489" t="n">
        <f aca="false">D06!AA231</f>
        <v>0</v>
      </c>
      <c r="X48" s="489" t="n">
        <f aca="false">D06!AB231</f>
        <v>0</v>
      </c>
      <c r="Y48" s="489" t="n">
        <f aca="false">D06!AC231</f>
        <v>0</v>
      </c>
      <c r="Z48" s="489" t="n">
        <f aca="false">D06!AD231</f>
        <v>30</v>
      </c>
      <c r="AA48" s="489" t="n">
        <f aca="false">D06!AE231</f>
        <v>1322</v>
      </c>
      <c r="AB48" s="490"/>
      <c r="AC48" s="489" t="n">
        <f aca="false">D06!I234</f>
        <v>517</v>
      </c>
      <c r="AD48" s="489" t="n">
        <f aca="false">D06!J234</f>
        <v>476</v>
      </c>
      <c r="AE48" s="489" t="n">
        <f aca="false">D06!K234</f>
        <v>32</v>
      </c>
      <c r="AF48" s="489" t="n">
        <f aca="false">D06!L234</f>
        <v>8</v>
      </c>
      <c r="AG48" s="489" t="n">
        <f aca="false">D06!M234</f>
        <v>200</v>
      </c>
      <c r="AH48" s="489" t="n">
        <f aca="false">D06!N234</f>
        <v>0</v>
      </c>
      <c r="AI48" s="489" t="n">
        <f aca="false">D06!O234</f>
        <v>0</v>
      </c>
      <c r="AJ48" s="489" t="n">
        <f aca="false">D06!P234</f>
        <v>0</v>
      </c>
      <c r="AK48" s="489" t="n">
        <f aca="false">D06!Q234</f>
        <v>0</v>
      </c>
      <c r="AL48" s="489" t="n">
        <f aca="false">D06!R234</f>
        <v>59</v>
      </c>
      <c r="AM48" s="489" t="n">
        <f aca="false">D06!S234</f>
        <v>0</v>
      </c>
      <c r="AN48" s="489" t="n">
        <f aca="false">D06!T234</f>
        <v>0</v>
      </c>
      <c r="AO48" s="489" t="n">
        <f aca="false">D06!U234</f>
        <v>0</v>
      </c>
      <c r="AP48" s="489" t="n">
        <f aca="false">D06!V234</f>
        <v>0</v>
      </c>
      <c r="AQ48" s="489" t="n">
        <f aca="false">D06!W234</f>
        <v>0</v>
      </c>
      <c r="AR48" s="489" t="n">
        <f aca="false">D06!X234</f>
        <v>0</v>
      </c>
      <c r="AS48" s="489" t="n">
        <f aca="false">D06!Y234</f>
        <v>0</v>
      </c>
      <c r="AT48" s="489" t="n">
        <f aca="false">D06!Z234</f>
        <v>0</v>
      </c>
      <c r="AU48" s="489" t="n">
        <f aca="false">D06!AA234</f>
        <v>30</v>
      </c>
      <c r="AV48" s="489" t="n">
        <f aca="false">D06!AB234</f>
        <v>1322</v>
      </c>
      <c r="AW48" s="490"/>
      <c r="AX48" s="489"/>
      <c r="AY48" s="489" t="n">
        <f aca="false">AC48+AE48</f>
        <v>549</v>
      </c>
      <c r="AZ48" s="489"/>
      <c r="BA48" s="489" t="n">
        <f aca="false">AD48+AF48</f>
        <v>484</v>
      </c>
      <c r="BB48" s="489"/>
      <c r="BC48" s="489"/>
      <c r="BD48" s="489"/>
      <c r="BE48" s="489" t="n">
        <f aca="false">D06!M237</f>
        <v>200</v>
      </c>
      <c r="BF48" s="489" t="str">
        <f aca="false">D06!N237</f>
        <v>-</v>
      </c>
      <c r="BG48" s="489" t="str">
        <f aca="false">D06!O237</f>
        <v>-</v>
      </c>
      <c r="BH48" s="489" t="str">
        <f aca="false">D06!P237</f>
        <v>-</v>
      </c>
      <c r="BI48" s="489" t="str">
        <f aca="false">D06!Q237</f>
        <v>-</v>
      </c>
      <c r="BJ48" s="489" t="n">
        <f aca="false">D06!R237</f>
        <v>59</v>
      </c>
      <c r="BK48" s="489" t="str">
        <f aca="false">D06!S237</f>
        <v>-</v>
      </c>
      <c r="BL48" s="489" t="str">
        <f aca="false">D06!T237</f>
        <v>-</v>
      </c>
      <c r="BM48" s="489" t="str">
        <f aca="false">D06!U237</f>
        <v>-</v>
      </c>
      <c r="BN48" s="489" t="str">
        <f aca="false">D06!V237</f>
        <v>-</v>
      </c>
      <c r="BO48" s="489" t="str">
        <f aca="false">D06!W237</f>
        <v>-</v>
      </c>
      <c r="BP48" s="489" t="str">
        <f aca="false">D06!X237</f>
        <v>-</v>
      </c>
      <c r="BQ48" s="489" t="str">
        <f aca="false">D06!Y237</f>
        <v>-</v>
      </c>
      <c r="BR48" s="489"/>
      <c r="BS48" s="489" t="n">
        <f aca="false">D06!Z237</f>
        <v>0</v>
      </c>
      <c r="BT48" s="489" t="n">
        <f aca="false">D06!AA237</f>
        <v>30</v>
      </c>
      <c r="BU48" s="489" t="n">
        <f aca="false">SUM(AX48:BT48)</f>
        <v>1322</v>
      </c>
    </row>
    <row r="49" customFormat="false" ht="16.5" hidden="false" customHeight="false" outlineLevel="0" collapsed="false">
      <c r="A49" s="20" t="n">
        <v>47</v>
      </c>
      <c r="B49" s="20" t="n">
        <v>6</v>
      </c>
      <c r="C49" s="20" t="n">
        <v>260</v>
      </c>
      <c r="D49" s="20" t="s">
        <v>290</v>
      </c>
      <c r="E49" s="489" t="n">
        <f aca="false">D06!I254</f>
        <v>1592</v>
      </c>
      <c r="F49" s="489" t="n">
        <f aca="false">D06!J254</f>
        <v>896</v>
      </c>
      <c r="G49" s="489" t="n">
        <f aca="false">D06!K254</f>
        <v>166</v>
      </c>
      <c r="H49" s="489" t="n">
        <f aca="false">D06!L254</f>
        <v>9</v>
      </c>
      <c r="I49" s="489" t="n">
        <f aca="false">D06!M254</f>
        <v>642</v>
      </c>
      <c r="J49" s="489" t="n">
        <f aca="false">D06!N254</f>
        <v>3</v>
      </c>
      <c r="K49" s="489" t="n">
        <f aca="false">D06!O254</f>
        <v>0</v>
      </c>
      <c r="L49" s="489" t="n">
        <f aca="false">D06!P254</f>
        <v>14</v>
      </c>
      <c r="M49" s="489" t="n">
        <f aca="false">D06!Q254</f>
        <v>2</v>
      </c>
      <c r="N49" s="489" t="n">
        <f aca="false">D06!R254</f>
        <v>69</v>
      </c>
      <c r="O49" s="489" t="n">
        <f aca="false">D06!S254</f>
        <v>0</v>
      </c>
      <c r="P49" s="489" t="n">
        <f aca="false">D06!T254</f>
        <v>0</v>
      </c>
      <c r="Q49" s="489" t="n">
        <f aca="false">D06!U254</f>
        <v>15</v>
      </c>
      <c r="R49" s="489" t="n">
        <f aca="false">D06!V254</f>
        <v>1</v>
      </c>
      <c r="S49" s="489" t="n">
        <f aca="false">D06!W254</f>
        <v>0</v>
      </c>
      <c r="T49" s="489" t="n">
        <f aca="false">D06!X254</f>
        <v>0</v>
      </c>
      <c r="U49" s="489" t="n">
        <f aca="false">D06!Y254</f>
        <v>0</v>
      </c>
      <c r="V49" s="489" t="n">
        <f aca="false">D06!Z254</f>
        <v>0</v>
      </c>
      <c r="W49" s="489" t="n">
        <f aca="false">D06!AA254</f>
        <v>0</v>
      </c>
      <c r="X49" s="489" t="n">
        <f aca="false">D06!AB254</f>
        <v>0</v>
      </c>
      <c r="Y49" s="489" t="n">
        <f aca="false">D06!AC254</f>
        <v>0</v>
      </c>
      <c r="Z49" s="489" t="n">
        <f aca="false">D06!AD254</f>
        <v>83</v>
      </c>
      <c r="AA49" s="489" t="n">
        <f aca="false">D06!AE254</f>
        <v>3492</v>
      </c>
      <c r="AB49" s="490"/>
      <c r="AC49" s="489" t="n">
        <f aca="false">D06!I257</f>
        <v>1600</v>
      </c>
      <c r="AD49" s="489" t="n">
        <f aca="false">D06!J257</f>
        <v>897</v>
      </c>
      <c r="AE49" s="489" t="n">
        <f aca="false">D06!K257</f>
        <v>173</v>
      </c>
      <c r="AF49" s="489" t="n">
        <f aca="false">D06!L257</f>
        <v>9</v>
      </c>
      <c r="AG49" s="489" t="n">
        <f aca="false">D06!M257</f>
        <v>642</v>
      </c>
      <c r="AH49" s="489" t="n">
        <f aca="false">D06!N257</f>
        <v>3</v>
      </c>
      <c r="AI49" s="489" t="n">
        <f aca="false">D06!O257</f>
        <v>0</v>
      </c>
      <c r="AJ49" s="489" t="n">
        <f aca="false">D06!P257</f>
        <v>14</v>
      </c>
      <c r="AK49" s="489" t="n">
        <f aca="false">D06!Q257</f>
        <v>2</v>
      </c>
      <c r="AL49" s="489" t="n">
        <f aca="false">D06!R257</f>
        <v>69</v>
      </c>
      <c r="AM49" s="489" t="n">
        <f aca="false">D06!S257</f>
        <v>0</v>
      </c>
      <c r="AN49" s="489" t="n">
        <f aca="false">D06!T257</f>
        <v>0</v>
      </c>
      <c r="AO49" s="489" t="n">
        <f aca="false">D06!U257</f>
        <v>0</v>
      </c>
      <c r="AP49" s="489" t="n">
        <f aca="false">D06!V257</f>
        <v>0</v>
      </c>
      <c r="AQ49" s="489" t="n">
        <f aca="false">D06!W257</f>
        <v>0</v>
      </c>
      <c r="AR49" s="489" t="n">
        <f aca="false">D06!X257</f>
        <v>0</v>
      </c>
      <c r="AS49" s="489" t="n">
        <f aca="false">D06!Y257</f>
        <v>0</v>
      </c>
      <c r="AT49" s="489" t="n">
        <f aca="false">D06!Z257</f>
        <v>0</v>
      </c>
      <c r="AU49" s="489" t="n">
        <f aca="false">D06!AA257</f>
        <v>83</v>
      </c>
      <c r="AV49" s="489" t="n">
        <f aca="false">D06!AB257</f>
        <v>3492</v>
      </c>
      <c r="AW49" s="490"/>
      <c r="AX49" s="489"/>
      <c r="AY49" s="489" t="n">
        <f aca="false">AC49+AE49</f>
        <v>1773</v>
      </c>
      <c r="AZ49" s="489"/>
      <c r="BA49" s="489" t="n">
        <f aca="false">AD49+AF49</f>
        <v>906</v>
      </c>
      <c r="BB49" s="489"/>
      <c r="BC49" s="489"/>
      <c r="BD49" s="489"/>
      <c r="BE49" s="489" t="n">
        <f aca="false">D06!M260</f>
        <v>642</v>
      </c>
      <c r="BF49" s="489" t="n">
        <f aca="false">D06!N260</f>
        <v>3</v>
      </c>
      <c r="BG49" s="489" t="str">
        <f aca="false">D06!O260</f>
        <v>-</v>
      </c>
      <c r="BH49" s="489" t="n">
        <f aca="false">D06!P260</f>
        <v>14</v>
      </c>
      <c r="BI49" s="489" t="n">
        <f aca="false">D06!Q260</f>
        <v>2</v>
      </c>
      <c r="BJ49" s="489" t="n">
        <f aca="false">D06!R260</f>
        <v>69</v>
      </c>
      <c r="BK49" s="489" t="str">
        <f aca="false">D06!S260</f>
        <v>-</v>
      </c>
      <c r="BL49" s="489" t="str">
        <f aca="false">D06!T260</f>
        <v>-</v>
      </c>
      <c r="BM49" s="489" t="str">
        <f aca="false">D06!U260</f>
        <v>-</v>
      </c>
      <c r="BN49" s="489" t="str">
        <f aca="false">D06!V260</f>
        <v>-</v>
      </c>
      <c r="BO49" s="489" t="str">
        <f aca="false">D06!W260</f>
        <v>-</v>
      </c>
      <c r="BP49" s="489" t="str">
        <f aca="false">D06!X260</f>
        <v>-</v>
      </c>
      <c r="BQ49" s="489" t="str">
        <f aca="false">D06!Y260</f>
        <v>-</v>
      </c>
      <c r="BR49" s="489"/>
      <c r="BS49" s="489" t="n">
        <f aca="false">D06!Z260</f>
        <v>0</v>
      </c>
      <c r="BT49" s="489" t="n">
        <f aca="false">D06!AA260</f>
        <v>83</v>
      </c>
      <c r="BU49" s="489" t="n">
        <f aca="false">SUM(AX49:BT49)</f>
        <v>3492</v>
      </c>
    </row>
    <row r="50" customFormat="false" ht="16.5" hidden="false" customHeight="false" outlineLevel="0" collapsed="false">
      <c r="A50" s="20" t="n">
        <v>48</v>
      </c>
      <c r="B50" s="20" t="n">
        <v>6</v>
      </c>
      <c r="C50" s="20" t="n">
        <v>288</v>
      </c>
      <c r="D50" s="20" t="s">
        <v>291</v>
      </c>
      <c r="E50" s="489" t="n">
        <f aca="false">D06!I266</f>
        <v>3</v>
      </c>
      <c r="F50" s="489" t="n">
        <f aca="false">D06!J266</f>
        <v>118</v>
      </c>
      <c r="G50" s="489" t="n">
        <f aca="false">D06!K266</f>
        <v>224</v>
      </c>
      <c r="H50" s="489" t="n">
        <f aca="false">D06!L266</f>
        <v>2</v>
      </c>
      <c r="I50" s="489" t="n">
        <f aca="false">D06!M266</f>
        <v>2</v>
      </c>
      <c r="J50" s="489" t="n">
        <f aca="false">D06!N266</f>
        <v>129</v>
      </c>
      <c r="K50" s="489" t="n">
        <f aca="false">D06!O266</f>
        <v>0</v>
      </c>
      <c r="L50" s="489" t="n">
        <f aca="false">D06!P266</f>
        <v>0</v>
      </c>
      <c r="M50" s="489" t="n">
        <f aca="false">D06!Q266</f>
        <v>0</v>
      </c>
      <c r="N50" s="489" t="n">
        <f aca="false">D06!R266</f>
        <v>70</v>
      </c>
      <c r="O50" s="489" t="n">
        <f aca="false">D06!S266</f>
        <v>0</v>
      </c>
      <c r="P50" s="489" t="n">
        <f aca="false">D06!T266</f>
        <v>0</v>
      </c>
      <c r="Q50" s="489" t="n">
        <f aca="false">D06!U266</f>
        <v>1</v>
      </c>
      <c r="R50" s="489" t="n">
        <f aca="false">D06!V266</f>
        <v>2</v>
      </c>
      <c r="S50" s="489" t="n">
        <f aca="false">D06!W266</f>
        <v>0</v>
      </c>
      <c r="T50" s="489" t="n">
        <f aca="false">D06!X266</f>
        <v>0</v>
      </c>
      <c r="U50" s="489" t="n">
        <f aca="false">D06!Y266</f>
        <v>0</v>
      </c>
      <c r="V50" s="489" t="n">
        <f aca="false">D06!Z266</f>
        <v>0</v>
      </c>
      <c r="W50" s="489" t="n">
        <f aca="false">D06!AA266</f>
        <v>0</v>
      </c>
      <c r="X50" s="489" t="n">
        <f aca="false">D06!AB266</f>
        <v>0</v>
      </c>
      <c r="Y50" s="489" t="n">
        <f aca="false">D06!AC266</f>
        <v>1</v>
      </c>
      <c r="Z50" s="489" t="n">
        <f aca="false">D06!AD266</f>
        <v>9</v>
      </c>
      <c r="AA50" s="489" t="n">
        <f aca="false">D06!AE266</f>
        <v>561</v>
      </c>
      <c r="AB50" s="490"/>
      <c r="AC50" s="489" t="n">
        <f aca="false">D06!I269</f>
        <v>3</v>
      </c>
      <c r="AD50" s="489" t="n">
        <f aca="false">D06!J269</f>
        <v>119</v>
      </c>
      <c r="AE50" s="489" t="n">
        <f aca="false">D06!K269</f>
        <v>225</v>
      </c>
      <c r="AF50" s="489" t="n">
        <f aca="false">D06!L269</f>
        <v>3</v>
      </c>
      <c r="AG50" s="489" t="n">
        <f aca="false">D06!M269</f>
        <v>2</v>
      </c>
      <c r="AH50" s="489" t="n">
        <f aca="false">D06!N269</f>
        <v>129</v>
      </c>
      <c r="AI50" s="489" t="n">
        <f aca="false">D06!O269</f>
        <v>0</v>
      </c>
      <c r="AJ50" s="489" t="n">
        <f aca="false">D06!P269</f>
        <v>0</v>
      </c>
      <c r="AK50" s="489" t="n">
        <f aca="false">D06!Q269</f>
        <v>0</v>
      </c>
      <c r="AL50" s="489" t="n">
        <f aca="false">D06!R269</f>
        <v>70</v>
      </c>
      <c r="AM50" s="489" t="n">
        <f aca="false">D06!S269</f>
        <v>0</v>
      </c>
      <c r="AN50" s="489" t="n">
        <f aca="false">D06!T269</f>
        <v>0</v>
      </c>
      <c r="AO50" s="489" t="n">
        <f aca="false">D06!U269</f>
        <v>0</v>
      </c>
      <c r="AP50" s="489" t="n">
        <f aca="false">D06!V269</f>
        <v>0</v>
      </c>
      <c r="AQ50" s="489" t="n">
        <f aca="false">D06!W269</f>
        <v>0</v>
      </c>
      <c r="AR50" s="489" t="n">
        <f aca="false">D06!X269</f>
        <v>0</v>
      </c>
      <c r="AS50" s="489" t="n">
        <f aca="false">D06!Y269</f>
        <v>0</v>
      </c>
      <c r="AT50" s="489" t="n">
        <f aca="false">D06!Z269</f>
        <v>1</v>
      </c>
      <c r="AU50" s="489" t="n">
        <f aca="false">D06!AA269</f>
        <v>9</v>
      </c>
      <c r="AV50" s="489" t="n">
        <f aca="false">D06!AB269</f>
        <v>561</v>
      </c>
      <c r="AW50" s="490"/>
      <c r="AX50" s="489"/>
      <c r="AY50" s="489" t="n">
        <f aca="false">AC50+AE50</f>
        <v>228</v>
      </c>
      <c r="AZ50" s="489"/>
      <c r="BA50" s="489" t="n">
        <f aca="false">AD50+AF50</f>
        <v>122</v>
      </c>
      <c r="BB50" s="489"/>
      <c r="BC50" s="489"/>
      <c r="BD50" s="489"/>
      <c r="BE50" s="489" t="n">
        <f aca="false">D06!M272</f>
        <v>2</v>
      </c>
      <c r="BF50" s="489" t="n">
        <f aca="false">D06!N272</f>
        <v>129</v>
      </c>
      <c r="BG50" s="489" t="str">
        <f aca="false">D06!O272</f>
        <v>-</v>
      </c>
      <c r="BH50" s="489" t="str">
        <f aca="false">D06!P272</f>
        <v>-</v>
      </c>
      <c r="BI50" s="489" t="str">
        <f aca="false">D06!Q272</f>
        <v>-</v>
      </c>
      <c r="BJ50" s="489" t="n">
        <f aca="false">D06!R272</f>
        <v>70</v>
      </c>
      <c r="BK50" s="489" t="str">
        <f aca="false">D06!S272</f>
        <v>-</v>
      </c>
      <c r="BL50" s="489" t="str">
        <f aca="false">D06!T272</f>
        <v>-</v>
      </c>
      <c r="BM50" s="489" t="str">
        <f aca="false">D06!U272</f>
        <v>-</v>
      </c>
      <c r="BN50" s="489" t="str">
        <f aca="false">D06!V272</f>
        <v>-</v>
      </c>
      <c r="BO50" s="489" t="str">
        <f aca="false">D06!W272</f>
        <v>-</v>
      </c>
      <c r="BP50" s="489" t="str">
        <f aca="false">D06!X272</f>
        <v>-</v>
      </c>
      <c r="BQ50" s="489" t="str">
        <f aca="false">D06!Y272</f>
        <v>-</v>
      </c>
      <c r="BR50" s="489"/>
      <c r="BS50" s="489" t="n">
        <f aca="false">D06!Z272</f>
        <v>1</v>
      </c>
      <c r="BT50" s="489" t="n">
        <f aca="false">D06!AA272</f>
        <v>9</v>
      </c>
      <c r="BU50" s="489" t="n">
        <f aca="false">SUM(AX50:BT50)</f>
        <v>561</v>
      </c>
    </row>
    <row r="51" customFormat="false" ht="16.5" hidden="false" customHeight="false" outlineLevel="0" collapsed="false">
      <c r="A51" s="20" t="n">
        <v>49</v>
      </c>
      <c r="B51" s="20" t="n">
        <v>6</v>
      </c>
      <c r="C51" s="20" t="n">
        <v>382</v>
      </c>
      <c r="D51" s="20" t="s">
        <v>292</v>
      </c>
      <c r="E51" s="489" t="n">
        <f aca="false">D06!I281</f>
        <v>304</v>
      </c>
      <c r="F51" s="489" t="n">
        <f aca="false">D06!J281</f>
        <v>597</v>
      </c>
      <c r="G51" s="489" t="n">
        <f aca="false">D06!K281</f>
        <v>355</v>
      </c>
      <c r="H51" s="489" t="n">
        <f aca="false">D06!L281</f>
        <v>10</v>
      </c>
      <c r="I51" s="489" t="n">
        <f aca="false">D06!M281</f>
        <v>0</v>
      </c>
      <c r="J51" s="489" t="n">
        <f aca="false">D06!N281</f>
        <v>1</v>
      </c>
      <c r="K51" s="489" t="n">
        <f aca="false">D06!O281</f>
        <v>0</v>
      </c>
      <c r="L51" s="489" t="n">
        <f aca="false">D06!P281</f>
        <v>0</v>
      </c>
      <c r="M51" s="489" t="n">
        <f aca="false">D06!Q281</f>
        <v>0</v>
      </c>
      <c r="N51" s="489" t="n">
        <f aca="false">D06!R281</f>
        <v>62</v>
      </c>
      <c r="O51" s="489" t="n">
        <f aca="false">D06!S281</f>
        <v>0</v>
      </c>
      <c r="P51" s="489" t="n">
        <f aca="false">D06!T281</f>
        <v>0</v>
      </c>
      <c r="Q51" s="489" t="n">
        <f aca="false">D06!U281</f>
        <v>12</v>
      </c>
      <c r="R51" s="489" t="n">
        <f aca="false">D06!V281</f>
        <v>5</v>
      </c>
      <c r="S51" s="489" t="n">
        <f aca="false">D06!W281</f>
        <v>0</v>
      </c>
      <c r="T51" s="489" t="n">
        <f aca="false">D06!X281</f>
        <v>0</v>
      </c>
      <c r="U51" s="489" t="n">
        <f aca="false">D06!Y281</f>
        <v>0</v>
      </c>
      <c r="V51" s="489" t="n">
        <f aca="false">D06!Z281</f>
        <v>0</v>
      </c>
      <c r="W51" s="489" t="n">
        <f aca="false">D06!AA281</f>
        <v>0</v>
      </c>
      <c r="X51" s="489" t="n">
        <f aca="false">D06!AB281</f>
        <v>0</v>
      </c>
      <c r="Y51" s="489" t="n">
        <f aca="false">D06!AC281</f>
        <v>0</v>
      </c>
      <c r="Z51" s="489" t="n">
        <f aca="false">D06!AD281</f>
        <v>30</v>
      </c>
      <c r="AA51" s="489" t="n">
        <f aca="false">D06!AE281</f>
        <v>1376</v>
      </c>
      <c r="AB51" s="490"/>
      <c r="AC51" s="489" t="n">
        <f aca="false">D06!I284</f>
        <v>310</v>
      </c>
      <c r="AD51" s="489" t="n">
        <f aca="false">D06!J284</f>
        <v>600</v>
      </c>
      <c r="AE51" s="489" t="n">
        <f aca="false">D06!K284</f>
        <v>361</v>
      </c>
      <c r="AF51" s="489" t="n">
        <f aca="false">D06!L284</f>
        <v>12</v>
      </c>
      <c r="AG51" s="489" t="n">
        <f aca="false">D06!M284</f>
        <v>0</v>
      </c>
      <c r="AH51" s="489" t="n">
        <f aca="false">D06!N284</f>
        <v>1</v>
      </c>
      <c r="AI51" s="489" t="n">
        <f aca="false">D06!O284</f>
        <v>0</v>
      </c>
      <c r="AJ51" s="489" t="n">
        <f aca="false">D06!P284</f>
        <v>0</v>
      </c>
      <c r="AK51" s="489" t="n">
        <f aca="false">D06!Q284</f>
        <v>0</v>
      </c>
      <c r="AL51" s="489" t="n">
        <f aca="false">D06!R284</f>
        <v>62</v>
      </c>
      <c r="AM51" s="489" t="n">
        <f aca="false">D06!S284</f>
        <v>0</v>
      </c>
      <c r="AN51" s="489" t="n">
        <f aca="false">D06!T284</f>
        <v>0</v>
      </c>
      <c r="AO51" s="489" t="n">
        <f aca="false">D06!U284</f>
        <v>0</v>
      </c>
      <c r="AP51" s="489" t="n">
        <f aca="false">D06!V284</f>
        <v>0</v>
      </c>
      <c r="AQ51" s="489" t="n">
        <f aca="false">D06!W284</f>
        <v>0</v>
      </c>
      <c r="AR51" s="489" t="n">
        <f aca="false">D06!X284</f>
        <v>0</v>
      </c>
      <c r="AS51" s="489" t="n">
        <f aca="false">D06!Y284</f>
        <v>0</v>
      </c>
      <c r="AT51" s="489" t="n">
        <f aca="false">D06!Z284</f>
        <v>0</v>
      </c>
      <c r="AU51" s="489" t="n">
        <f aca="false">D06!AA284</f>
        <v>30</v>
      </c>
      <c r="AV51" s="489" t="n">
        <f aca="false">D06!AB284</f>
        <v>1376</v>
      </c>
      <c r="AW51" s="490"/>
      <c r="AX51" s="489"/>
      <c r="AY51" s="489" t="n">
        <f aca="false">AC51+AE51</f>
        <v>671</v>
      </c>
      <c r="AZ51" s="489"/>
      <c r="BA51" s="489" t="n">
        <f aca="false">AD51+AF51</f>
        <v>612</v>
      </c>
      <c r="BB51" s="489"/>
      <c r="BC51" s="489"/>
      <c r="BD51" s="489"/>
      <c r="BE51" s="489" t="n">
        <f aca="false">D06!M287</f>
        <v>0</v>
      </c>
      <c r="BF51" s="489" t="n">
        <f aca="false">D06!N287</f>
        <v>1</v>
      </c>
      <c r="BG51" s="489" t="str">
        <f aca="false">D06!O287</f>
        <v>-</v>
      </c>
      <c r="BH51" s="489" t="str">
        <f aca="false">D06!P287</f>
        <v>-</v>
      </c>
      <c r="BI51" s="489" t="str">
        <f aca="false">D06!Q287</f>
        <v>-</v>
      </c>
      <c r="BJ51" s="489" t="n">
        <f aca="false">D06!R287</f>
        <v>62</v>
      </c>
      <c r="BK51" s="489" t="str">
        <f aca="false">D06!S287</f>
        <v>-</v>
      </c>
      <c r="BL51" s="489" t="str">
        <f aca="false">D06!T287</f>
        <v>-</v>
      </c>
      <c r="BM51" s="489" t="str">
        <f aca="false">D06!U287</f>
        <v>-</v>
      </c>
      <c r="BN51" s="489" t="str">
        <f aca="false">D06!V287</f>
        <v>-</v>
      </c>
      <c r="BO51" s="489" t="str">
        <f aca="false">D06!W287</f>
        <v>-</v>
      </c>
      <c r="BP51" s="489" t="str">
        <f aca="false">D06!X287</f>
        <v>-</v>
      </c>
      <c r="BQ51" s="489" t="str">
        <f aca="false">D06!Y287</f>
        <v>-</v>
      </c>
      <c r="BR51" s="489"/>
      <c r="BS51" s="489" t="n">
        <f aca="false">D06!Z287</f>
        <v>0</v>
      </c>
      <c r="BT51" s="489" t="n">
        <f aca="false">D06!AA287</f>
        <v>30</v>
      </c>
      <c r="BU51" s="489" t="n">
        <f aca="false">SUM(AX51:BT51)</f>
        <v>1376</v>
      </c>
    </row>
    <row r="52" customFormat="false" ht="16.5" hidden="false" customHeight="false" outlineLevel="0" collapsed="false">
      <c r="A52" s="20" t="n">
        <v>50</v>
      </c>
      <c r="B52" s="20" t="n">
        <v>6</v>
      </c>
      <c r="C52" s="20" t="n">
        <v>456</v>
      </c>
      <c r="D52" s="20" t="s">
        <v>296</v>
      </c>
      <c r="E52" s="489" t="n">
        <f aca="false">D06!I294</f>
        <v>491</v>
      </c>
      <c r="F52" s="489" t="n">
        <f aca="false">D06!J294</f>
        <v>466</v>
      </c>
      <c r="G52" s="489" t="n">
        <f aca="false">D06!K294</f>
        <v>30</v>
      </c>
      <c r="H52" s="489" t="n">
        <f aca="false">D06!L294</f>
        <v>6</v>
      </c>
      <c r="I52" s="489" t="n">
        <f aca="false">D06!M294</f>
        <v>5</v>
      </c>
      <c r="J52" s="489" t="n">
        <f aca="false">D06!N294</f>
        <v>0</v>
      </c>
      <c r="K52" s="489" t="n">
        <f aca="false">D06!O294</f>
        <v>0</v>
      </c>
      <c r="L52" s="489" t="n">
        <f aca="false">D06!P294</f>
        <v>0</v>
      </c>
      <c r="M52" s="489" t="n">
        <f aca="false">D06!Q294</f>
        <v>0</v>
      </c>
      <c r="N52" s="489" t="n">
        <f aca="false">D06!R294</f>
        <v>23</v>
      </c>
      <c r="O52" s="489" t="n">
        <f aca="false">D06!S294</f>
        <v>0</v>
      </c>
      <c r="P52" s="489" t="n">
        <f aca="false">D06!T294</f>
        <v>0</v>
      </c>
      <c r="Q52" s="489" t="n">
        <f aca="false">D06!U294</f>
        <v>5</v>
      </c>
      <c r="R52" s="489" t="n">
        <f aca="false">D06!V294</f>
        <v>14</v>
      </c>
      <c r="S52" s="489" t="n">
        <f aca="false">D06!W294</f>
        <v>0</v>
      </c>
      <c r="T52" s="489" t="n">
        <f aca="false">D06!X294</f>
        <v>0</v>
      </c>
      <c r="U52" s="489" t="n">
        <f aca="false">D06!Y294</f>
        <v>0</v>
      </c>
      <c r="V52" s="489" t="n">
        <f aca="false">D06!Z294</f>
        <v>0</v>
      </c>
      <c r="W52" s="489" t="n">
        <f aca="false">D06!AA294</f>
        <v>0</v>
      </c>
      <c r="X52" s="489" t="n">
        <f aca="false">D06!AB294</f>
        <v>0</v>
      </c>
      <c r="Y52" s="489" t="n">
        <f aca="false">D06!AC294</f>
        <v>0</v>
      </c>
      <c r="Z52" s="489" t="n">
        <f aca="false">D06!AD294</f>
        <v>35</v>
      </c>
      <c r="AA52" s="489" t="n">
        <f aca="false">D06!AE294</f>
        <v>1075</v>
      </c>
      <c r="AB52" s="490"/>
      <c r="AC52" s="489" t="n">
        <f aca="false">D06!I297</f>
        <v>494</v>
      </c>
      <c r="AD52" s="489" t="n">
        <f aca="false">D06!J297</f>
        <v>473</v>
      </c>
      <c r="AE52" s="489" t="n">
        <f aca="false">D06!K297</f>
        <v>32</v>
      </c>
      <c r="AF52" s="489" t="n">
        <f aca="false">D06!L297</f>
        <v>13</v>
      </c>
      <c r="AG52" s="489" t="n">
        <f aca="false">D06!M297</f>
        <v>5</v>
      </c>
      <c r="AH52" s="489" t="n">
        <f aca="false">D06!N297</f>
        <v>0</v>
      </c>
      <c r="AI52" s="489" t="n">
        <f aca="false">D06!O297</f>
        <v>0</v>
      </c>
      <c r="AJ52" s="489" t="n">
        <f aca="false">D06!P297</f>
        <v>0</v>
      </c>
      <c r="AK52" s="489" t="n">
        <f aca="false">D06!Q297</f>
        <v>0</v>
      </c>
      <c r="AL52" s="489" t="n">
        <f aca="false">D06!R297</f>
        <v>23</v>
      </c>
      <c r="AM52" s="489" t="n">
        <f aca="false">D06!S297</f>
        <v>0</v>
      </c>
      <c r="AN52" s="489" t="n">
        <f aca="false">D06!T297</f>
        <v>0</v>
      </c>
      <c r="AO52" s="489" t="n">
        <f aca="false">D06!U297</f>
        <v>0</v>
      </c>
      <c r="AP52" s="489" t="n">
        <f aca="false">D06!V297</f>
        <v>0</v>
      </c>
      <c r="AQ52" s="489" t="n">
        <f aca="false">D06!W297</f>
        <v>0</v>
      </c>
      <c r="AR52" s="489" t="n">
        <f aca="false">D06!X297</f>
        <v>0</v>
      </c>
      <c r="AS52" s="489" t="n">
        <f aca="false">D06!Y297</f>
        <v>0</v>
      </c>
      <c r="AT52" s="489" t="n">
        <f aca="false">D06!Z297</f>
        <v>0</v>
      </c>
      <c r="AU52" s="489" t="n">
        <f aca="false">D06!AA297</f>
        <v>35</v>
      </c>
      <c r="AV52" s="489" t="n">
        <f aca="false">D06!AB297</f>
        <v>1075</v>
      </c>
      <c r="AW52" s="490"/>
      <c r="AX52" s="489"/>
      <c r="AY52" s="489" t="n">
        <f aca="false">AC52+AE52</f>
        <v>526</v>
      </c>
      <c r="AZ52" s="489"/>
      <c r="BA52" s="489" t="n">
        <f aca="false">AD52+AF52</f>
        <v>486</v>
      </c>
      <c r="BB52" s="489"/>
      <c r="BC52" s="489"/>
      <c r="BD52" s="489"/>
      <c r="BE52" s="489" t="n">
        <f aca="false">D06!M300</f>
        <v>5</v>
      </c>
      <c r="BF52" s="489" t="n">
        <f aca="false">D06!N300</f>
        <v>0</v>
      </c>
      <c r="BG52" s="489" t="str">
        <f aca="false">D06!O300</f>
        <v>-</v>
      </c>
      <c r="BH52" s="489" t="str">
        <f aca="false">D06!P300</f>
        <v>-</v>
      </c>
      <c r="BI52" s="489" t="str">
        <f aca="false">D06!Q300</f>
        <v>-</v>
      </c>
      <c r="BJ52" s="489" t="n">
        <f aca="false">D06!R300</f>
        <v>23</v>
      </c>
      <c r="BK52" s="489" t="str">
        <f aca="false">D06!S300</f>
        <v>-</v>
      </c>
      <c r="BL52" s="489" t="str">
        <f aca="false">D06!T300</f>
        <v>-</v>
      </c>
      <c r="BM52" s="489" t="str">
        <f aca="false">D06!U300</f>
        <v>-</v>
      </c>
      <c r="BN52" s="489" t="str">
        <f aca="false">D06!V300</f>
        <v>-</v>
      </c>
      <c r="BO52" s="489" t="str">
        <f aca="false">D06!W300</f>
        <v>-</v>
      </c>
      <c r="BP52" s="489" t="str">
        <f aca="false">D06!X300</f>
        <v>-</v>
      </c>
      <c r="BQ52" s="489" t="str">
        <f aca="false">D06!Y300</f>
        <v>-</v>
      </c>
      <c r="BR52" s="489"/>
      <c r="BS52" s="489" t="n">
        <f aca="false">D06!Z300</f>
        <v>0</v>
      </c>
      <c r="BT52" s="489" t="n">
        <f aca="false">D06!AA300</f>
        <v>35</v>
      </c>
      <c r="BU52" s="489" t="n">
        <f aca="false">SUM(AX52:BT52)</f>
        <v>1075</v>
      </c>
    </row>
    <row r="53" customFormat="false" ht="16.5" hidden="false" customHeight="false" outlineLevel="0" collapsed="false">
      <c r="A53" s="20" t="n">
        <v>51</v>
      </c>
      <c r="B53" s="20" t="n">
        <v>6</v>
      </c>
      <c r="C53" s="20" t="n">
        <v>459</v>
      </c>
      <c r="D53" s="20" t="s">
        <v>298</v>
      </c>
      <c r="E53" s="489" t="n">
        <f aca="false">D06!I314</f>
        <v>54</v>
      </c>
      <c r="F53" s="489" t="n">
        <f aca="false">D06!J314</f>
        <v>964</v>
      </c>
      <c r="G53" s="489" t="n">
        <f aca="false">D06!K314</f>
        <v>731</v>
      </c>
      <c r="H53" s="489" t="n">
        <f aca="false">D06!L314</f>
        <v>21</v>
      </c>
      <c r="I53" s="489" t="n">
        <f aca="false">D06!M314</f>
        <v>15</v>
      </c>
      <c r="J53" s="489" t="n">
        <f aca="false">D06!N314</f>
        <v>8</v>
      </c>
      <c r="K53" s="489" t="n">
        <f aca="false">D06!O314</f>
        <v>0</v>
      </c>
      <c r="L53" s="489" t="n">
        <f aca="false">D06!P314</f>
        <v>0</v>
      </c>
      <c r="M53" s="489" t="n">
        <f aca="false">D06!Q314</f>
        <v>25</v>
      </c>
      <c r="N53" s="489" t="n">
        <f aca="false">D06!R314</f>
        <v>468</v>
      </c>
      <c r="O53" s="489" t="n">
        <f aca="false">D06!S314</f>
        <v>0</v>
      </c>
      <c r="P53" s="489" t="n">
        <f aca="false">D06!T314</f>
        <v>0</v>
      </c>
      <c r="Q53" s="489" t="n">
        <f aca="false">D06!U314</f>
        <v>1</v>
      </c>
      <c r="R53" s="489" t="n">
        <f aca="false">D06!V314</f>
        <v>5</v>
      </c>
      <c r="S53" s="489" t="n">
        <f aca="false">D06!W314</f>
        <v>0</v>
      </c>
      <c r="T53" s="489" t="n">
        <f aca="false">D06!X314</f>
        <v>0</v>
      </c>
      <c r="U53" s="489" t="n">
        <f aca="false">D06!Y314</f>
        <v>0</v>
      </c>
      <c r="V53" s="489" t="n">
        <f aca="false">D06!Z314</f>
        <v>0</v>
      </c>
      <c r="W53" s="489" t="n">
        <f aca="false">D06!AA314</f>
        <v>0</v>
      </c>
      <c r="X53" s="489" t="n">
        <f aca="false">D06!AB314</f>
        <v>0</v>
      </c>
      <c r="Y53" s="489" t="n">
        <f aca="false">D06!AC314</f>
        <v>0</v>
      </c>
      <c r="Z53" s="489" t="n">
        <f aca="false">D06!AD314</f>
        <v>42</v>
      </c>
      <c r="AA53" s="489" t="n">
        <f aca="false">D06!AE314</f>
        <v>2334</v>
      </c>
      <c r="AB53" s="490"/>
      <c r="AC53" s="489" t="n">
        <f aca="false">D06!I317</f>
        <v>54</v>
      </c>
      <c r="AD53" s="489" t="n">
        <f aca="false">D06!J317</f>
        <v>967</v>
      </c>
      <c r="AE53" s="489" t="n">
        <f aca="false">D06!K317</f>
        <v>732</v>
      </c>
      <c r="AF53" s="489" t="n">
        <f aca="false">D06!L317</f>
        <v>23</v>
      </c>
      <c r="AG53" s="489" t="n">
        <f aca="false">D06!M317</f>
        <v>15</v>
      </c>
      <c r="AH53" s="489" t="n">
        <f aca="false">D06!N317</f>
        <v>8</v>
      </c>
      <c r="AI53" s="489" t="n">
        <f aca="false">D06!O317</f>
        <v>0</v>
      </c>
      <c r="AJ53" s="489" t="n">
        <f aca="false">D06!P317</f>
        <v>0</v>
      </c>
      <c r="AK53" s="489" t="n">
        <f aca="false">D06!Q317</f>
        <v>25</v>
      </c>
      <c r="AL53" s="489" t="n">
        <f aca="false">D06!R317</f>
        <v>468</v>
      </c>
      <c r="AM53" s="489" t="n">
        <f aca="false">D06!S317</f>
        <v>0</v>
      </c>
      <c r="AN53" s="489" t="n">
        <f aca="false">D06!T317</f>
        <v>0</v>
      </c>
      <c r="AO53" s="489" t="n">
        <f aca="false">D06!U317</f>
        <v>0</v>
      </c>
      <c r="AP53" s="489" t="n">
        <f aca="false">D06!V317</f>
        <v>0</v>
      </c>
      <c r="AQ53" s="489" t="n">
        <f aca="false">D06!W317</f>
        <v>0</v>
      </c>
      <c r="AR53" s="489" t="n">
        <f aca="false">D06!X317</f>
        <v>0</v>
      </c>
      <c r="AS53" s="489" t="n">
        <f aca="false">D06!Y317</f>
        <v>0</v>
      </c>
      <c r="AT53" s="489" t="n">
        <f aca="false">D06!Z317</f>
        <v>0</v>
      </c>
      <c r="AU53" s="489" t="n">
        <f aca="false">D06!AA317</f>
        <v>42</v>
      </c>
      <c r="AV53" s="489" t="n">
        <f aca="false">D06!AB317</f>
        <v>2334</v>
      </c>
      <c r="AW53" s="490"/>
      <c r="AX53" s="489"/>
      <c r="AY53" s="489" t="n">
        <f aca="false">AC53+AE53</f>
        <v>786</v>
      </c>
      <c r="AZ53" s="489"/>
      <c r="BA53" s="489" t="n">
        <f aca="false">AD53+AF53</f>
        <v>990</v>
      </c>
      <c r="BB53" s="489"/>
      <c r="BC53" s="489"/>
      <c r="BD53" s="489"/>
      <c r="BE53" s="489" t="n">
        <f aca="false">D06!M320</f>
        <v>15</v>
      </c>
      <c r="BF53" s="489" t="n">
        <f aca="false">D06!N320</f>
        <v>8</v>
      </c>
      <c r="BG53" s="489" t="str">
        <f aca="false">D06!O320</f>
        <v>-</v>
      </c>
      <c r="BH53" s="489" t="str">
        <f aca="false">D06!P320</f>
        <v>-</v>
      </c>
      <c r="BI53" s="489" t="n">
        <f aca="false">D06!Q320</f>
        <v>25</v>
      </c>
      <c r="BJ53" s="489" t="n">
        <f aca="false">D06!R320</f>
        <v>468</v>
      </c>
      <c r="BK53" s="489" t="str">
        <f aca="false">D06!S320</f>
        <v>-</v>
      </c>
      <c r="BL53" s="489" t="str">
        <f aca="false">D06!T320</f>
        <v>-</v>
      </c>
      <c r="BM53" s="489" t="str">
        <f aca="false">D06!U320</f>
        <v>-</v>
      </c>
      <c r="BN53" s="489" t="str">
        <f aca="false">D06!V320</f>
        <v>-</v>
      </c>
      <c r="BO53" s="489" t="str">
        <f aca="false">D06!W320</f>
        <v>-</v>
      </c>
      <c r="BP53" s="489" t="str">
        <f aca="false">D06!X320</f>
        <v>-</v>
      </c>
      <c r="BQ53" s="489" t="str">
        <f aca="false">D06!Y320</f>
        <v>-</v>
      </c>
      <c r="BR53" s="489"/>
      <c r="BS53" s="489" t="n">
        <f aca="false">D06!Z320</f>
        <v>0</v>
      </c>
      <c r="BT53" s="489" t="n">
        <f aca="false">D06!AA320</f>
        <v>42</v>
      </c>
      <c r="BU53" s="489" t="n">
        <f aca="false">SUM(AX53:BT53)</f>
        <v>2334</v>
      </c>
    </row>
    <row r="54" customFormat="false" ht="16.5" hidden="false" customHeight="false" outlineLevel="0" collapsed="false">
      <c r="A54" s="20" t="n">
        <v>52</v>
      </c>
      <c r="B54" s="20" t="n">
        <v>6</v>
      </c>
      <c r="C54" s="20" t="n">
        <v>463</v>
      </c>
      <c r="D54" s="20" t="s">
        <v>306</v>
      </c>
      <c r="E54" s="489" t="n">
        <f aca="false">D06!I330</f>
        <v>602</v>
      </c>
      <c r="F54" s="489" t="n">
        <f aca="false">D06!J330</f>
        <v>703</v>
      </c>
      <c r="G54" s="489" t="n">
        <f aca="false">D06!K330</f>
        <v>443</v>
      </c>
      <c r="H54" s="489" t="n">
        <f aca="false">D06!L330</f>
        <v>118</v>
      </c>
      <c r="I54" s="489" t="n">
        <f aca="false">D06!M330</f>
        <v>7</v>
      </c>
      <c r="J54" s="489" t="n">
        <f aca="false">D06!N330</f>
        <v>35</v>
      </c>
      <c r="K54" s="489" t="n">
        <f aca="false">D06!O330</f>
        <v>0</v>
      </c>
      <c r="L54" s="489" t="n">
        <f aca="false">D06!P330</f>
        <v>0</v>
      </c>
      <c r="M54" s="489" t="n">
        <f aca="false">D06!Q330</f>
        <v>0</v>
      </c>
      <c r="N54" s="489" t="n">
        <f aca="false">D06!R330</f>
        <v>136</v>
      </c>
      <c r="O54" s="489" t="n">
        <f aca="false">D06!S330</f>
        <v>0</v>
      </c>
      <c r="P54" s="489" t="n">
        <f aca="false">D06!T330</f>
        <v>0</v>
      </c>
      <c r="Q54" s="489" t="n">
        <f aca="false">D06!U330</f>
        <v>29</v>
      </c>
      <c r="R54" s="489" t="n">
        <f aca="false">D06!V330</f>
        <v>0</v>
      </c>
      <c r="S54" s="489" t="n">
        <f aca="false">D06!W330</f>
        <v>0</v>
      </c>
      <c r="T54" s="489" t="n">
        <f aca="false">D06!X330</f>
        <v>0</v>
      </c>
      <c r="U54" s="489" t="n">
        <f aca="false">D06!Y330</f>
        <v>0</v>
      </c>
      <c r="V54" s="489" t="n">
        <f aca="false">D06!Z330</f>
        <v>0</v>
      </c>
      <c r="W54" s="489" t="n">
        <f aca="false">D06!AA330</f>
        <v>0</v>
      </c>
      <c r="X54" s="489" t="n">
        <f aca="false">D06!AB330</f>
        <v>0</v>
      </c>
      <c r="Y54" s="489" t="n">
        <f aca="false">D06!AC330</f>
        <v>2</v>
      </c>
      <c r="Z54" s="489" t="n">
        <f aca="false">D06!AD330</f>
        <v>60</v>
      </c>
      <c r="AA54" s="489" t="n">
        <f aca="false">D06!AE330</f>
        <v>2135</v>
      </c>
      <c r="AB54" s="490"/>
      <c r="AC54" s="489" t="n">
        <f aca="false">D06!I333</f>
        <v>617</v>
      </c>
      <c r="AD54" s="489" t="n">
        <f aca="false">D06!J333</f>
        <v>703</v>
      </c>
      <c r="AE54" s="489" t="n">
        <f aca="false">D06!K333</f>
        <v>457</v>
      </c>
      <c r="AF54" s="489" t="n">
        <f aca="false">D06!L333</f>
        <v>118</v>
      </c>
      <c r="AG54" s="489" t="n">
        <f aca="false">D06!M333</f>
        <v>7</v>
      </c>
      <c r="AH54" s="489" t="n">
        <f aca="false">D06!N333</f>
        <v>35</v>
      </c>
      <c r="AI54" s="489" t="n">
        <f aca="false">D06!O333</f>
        <v>0</v>
      </c>
      <c r="AJ54" s="489" t="n">
        <f aca="false">D06!P333</f>
        <v>0</v>
      </c>
      <c r="AK54" s="489" t="n">
        <f aca="false">D06!Q333</f>
        <v>0</v>
      </c>
      <c r="AL54" s="489" t="n">
        <f aca="false">D06!R333</f>
        <v>136</v>
      </c>
      <c r="AM54" s="489" t="n">
        <f aca="false">D06!S333</f>
        <v>0</v>
      </c>
      <c r="AN54" s="489" t="n">
        <f aca="false">D06!T333</f>
        <v>0</v>
      </c>
      <c r="AO54" s="489" t="n">
        <f aca="false">D06!U333</f>
        <v>0</v>
      </c>
      <c r="AP54" s="489" t="n">
        <f aca="false">D06!V333</f>
        <v>0</v>
      </c>
      <c r="AQ54" s="489" t="n">
        <f aca="false">D06!W333</f>
        <v>0</v>
      </c>
      <c r="AR54" s="489" t="n">
        <f aca="false">D06!X333</f>
        <v>0</v>
      </c>
      <c r="AS54" s="489" t="n">
        <f aca="false">D06!Y333</f>
        <v>0</v>
      </c>
      <c r="AT54" s="489" t="n">
        <f aca="false">D06!Z333</f>
        <v>2</v>
      </c>
      <c r="AU54" s="489" t="n">
        <f aca="false">D06!AA333</f>
        <v>60</v>
      </c>
      <c r="AV54" s="489" t="n">
        <f aca="false">D06!AB333</f>
        <v>2135</v>
      </c>
      <c r="AW54" s="490"/>
      <c r="AX54" s="489"/>
      <c r="AY54" s="489" t="n">
        <f aca="false">AC54+AE54</f>
        <v>1074</v>
      </c>
      <c r="AZ54" s="489" t="n">
        <f aca="false">AD54</f>
        <v>703</v>
      </c>
      <c r="BA54" s="489"/>
      <c r="BB54" s="489"/>
      <c r="BC54" s="489" t="n">
        <f aca="false">AF54</f>
        <v>118</v>
      </c>
      <c r="BD54" s="489"/>
      <c r="BE54" s="489" t="n">
        <f aca="false">D06!M336</f>
        <v>7</v>
      </c>
      <c r="BF54" s="489" t="n">
        <f aca="false">D06!N336</f>
        <v>35</v>
      </c>
      <c r="BG54" s="489" t="str">
        <f aca="false">D06!O336</f>
        <v>-</v>
      </c>
      <c r="BH54" s="489" t="str">
        <f aca="false">D06!P336</f>
        <v>-</v>
      </c>
      <c r="BI54" s="489" t="str">
        <f aca="false">D06!Q336</f>
        <v>-</v>
      </c>
      <c r="BJ54" s="489" t="n">
        <f aca="false">D06!R336</f>
        <v>136</v>
      </c>
      <c r="BK54" s="489" t="str">
        <f aca="false">D06!S336</f>
        <v>-</v>
      </c>
      <c r="BL54" s="489" t="str">
        <f aca="false">D06!T336</f>
        <v>-</v>
      </c>
      <c r="BM54" s="489" t="str">
        <f aca="false">D06!U336</f>
        <v>-</v>
      </c>
      <c r="BN54" s="489" t="str">
        <f aca="false">D06!V336</f>
        <v>-</v>
      </c>
      <c r="BO54" s="489" t="str">
        <f aca="false">D06!W336</f>
        <v>-</v>
      </c>
      <c r="BP54" s="489" t="str">
        <f aca="false">D06!X336</f>
        <v>-</v>
      </c>
      <c r="BQ54" s="489" t="str">
        <f aca="false">D06!Y336</f>
        <v>-</v>
      </c>
      <c r="BR54" s="489"/>
      <c r="BS54" s="489" t="n">
        <f aca="false">D06!Z336</f>
        <v>2</v>
      </c>
      <c r="BT54" s="489" t="n">
        <f aca="false">D06!AA336</f>
        <v>60</v>
      </c>
      <c r="BU54" s="489" t="n">
        <f aca="false">SUM(AX54:BT54)</f>
        <v>2135</v>
      </c>
    </row>
    <row r="55" customFormat="false" ht="16.5" hidden="false" customHeight="false" outlineLevel="0" collapsed="false">
      <c r="A55" s="20" t="n">
        <v>53</v>
      </c>
      <c r="B55" s="20" t="n">
        <v>6</v>
      </c>
      <c r="C55" s="20" t="n">
        <v>486</v>
      </c>
      <c r="D55" s="20" t="s">
        <v>307</v>
      </c>
      <c r="E55" s="489" t="n">
        <f aca="false">D06!I348</f>
        <v>160</v>
      </c>
      <c r="F55" s="489" t="n">
        <f aca="false">D06!J348</f>
        <v>1081</v>
      </c>
      <c r="G55" s="489" t="n">
        <f aca="false">D06!K348</f>
        <v>660</v>
      </c>
      <c r="H55" s="489" t="n">
        <f aca="false">D06!L348</f>
        <v>2</v>
      </c>
      <c r="I55" s="489" t="n">
        <f aca="false">D06!M348</f>
        <v>8</v>
      </c>
      <c r="J55" s="489" t="n">
        <f aca="false">D06!N348</f>
        <v>4</v>
      </c>
      <c r="K55" s="489" t="n">
        <f aca="false">D06!O348</f>
        <v>0</v>
      </c>
      <c r="L55" s="489" t="n">
        <f aca="false">D06!P348</f>
        <v>0</v>
      </c>
      <c r="M55" s="489" t="n">
        <f aca="false">D06!Q348</f>
        <v>17</v>
      </c>
      <c r="N55" s="489" t="n">
        <f aca="false">D06!R348</f>
        <v>29</v>
      </c>
      <c r="O55" s="489" t="n">
        <f aca="false">D06!S348</f>
        <v>0</v>
      </c>
      <c r="P55" s="489" t="n">
        <f aca="false">D06!T348</f>
        <v>0</v>
      </c>
      <c r="Q55" s="489" t="n">
        <f aca="false">D06!U348</f>
        <v>23</v>
      </c>
      <c r="R55" s="489" t="n">
        <f aca="false">D06!V348</f>
        <v>17</v>
      </c>
      <c r="S55" s="489" t="n">
        <f aca="false">D06!W348</f>
        <v>0</v>
      </c>
      <c r="T55" s="489" t="n">
        <f aca="false">D06!X348</f>
        <v>0</v>
      </c>
      <c r="U55" s="489" t="n">
        <f aca="false">D06!Y348</f>
        <v>0</v>
      </c>
      <c r="V55" s="489" t="n">
        <f aca="false">D06!Z348</f>
        <v>0</v>
      </c>
      <c r="W55" s="489" t="n">
        <f aca="false">D06!AA348</f>
        <v>0</v>
      </c>
      <c r="X55" s="489" t="n">
        <f aca="false">D06!AB348</f>
        <v>0</v>
      </c>
      <c r="Y55" s="489" t="n">
        <f aca="false">D06!AC348</f>
        <v>0</v>
      </c>
      <c r="Z55" s="489" t="n">
        <f aca="false">D06!AD348</f>
        <v>41</v>
      </c>
      <c r="AA55" s="489" t="n">
        <f aca="false">D06!AE348</f>
        <v>2042</v>
      </c>
      <c r="AB55" s="490"/>
      <c r="AC55" s="489" t="n">
        <f aca="false">D06!I351</f>
        <v>171</v>
      </c>
      <c r="AD55" s="489" t="n">
        <f aca="false">D06!J351</f>
        <v>1090</v>
      </c>
      <c r="AE55" s="489" t="n">
        <f aca="false">D06!K351</f>
        <v>672</v>
      </c>
      <c r="AF55" s="489" t="n">
        <f aca="false">D06!L351</f>
        <v>10</v>
      </c>
      <c r="AG55" s="489" t="n">
        <f aca="false">D06!M351</f>
        <v>8</v>
      </c>
      <c r="AH55" s="489" t="n">
        <f aca="false">D06!N351</f>
        <v>4</v>
      </c>
      <c r="AI55" s="489" t="n">
        <f aca="false">D06!O351</f>
        <v>0</v>
      </c>
      <c r="AJ55" s="489" t="n">
        <f aca="false">D06!P351</f>
        <v>0</v>
      </c>
      <c r="AK55" s="489" t="n">
        <f aca="false">D06!Q351</f>
        <v>17</v>
      </c>
      <c r="AL55" s="489" t="n">
        <f aca="false">D06!R351</f>
        <v>29</v>
      </c>
      <c r="AM55" s="489" t="n">
        <f aca="false">D06!S351</f>
        <v>0</v>
      </c>
      <c r="AN55" s="489" t="n">
        <f aca="false">D06!T351</f>
        <v>0</v>
      </c>
      <c r="AO55" s="489" t="n">
        <f aca="false">D06!U351</f>
        <v>0</v>
      </c>
      <c r="AP55" s="489" t="n">
        <f aca="false">D06!V351</f>
        <v>0</v>
      </c>
      <c r="AQ55" s="489" t="n">
        <f aca="false">D06!W351</f>
        <v>0</v>
      </c>
      <c r="AR55" s="489" t="n">
        <f aca="false">D06!X351</f>
        <v>0</v>
      </c>
      <c r="AS55" s="489" t="n">
        <f aca="false">D06!Y351</f>
        <v>0</v>
      </c>
      <c r="AT55" s="489" t="n">
        <f aca="false">D06!Z351</f>
        <v>0</v>
      </c>
      <c r="AU55" s="489" t="n">
        <f aca="false">D06!AA351</f>
        <v>41</v>
      </c>
      <c r="AV55" s="489" t="n">
        <f aca="false">D06!AB351</f>
        <v>2042</v>
      </c>
      <c r="AW55" s="490"/>
      <c r="AX55" s="489"/>
      <c r="AY55" s="489" t="n">
        <f aca="false">AC55+AE55</f>
        <v>843</v>
      </c>
      <c r="AZ55" s="489"/>
      <c r="BA55" s="489" t="n">
        <f aca="false">AD55+AF55</f>
        <v>1100</v>
      </c>
      <c r="BB55" s="489"/>
      <c r="BC55" s="489"/>
      <c r="BD55" s="489"/>
      <c r="BE55" s="489" t="n">
        <f aca="false">D06!M354</f>
        <v>8</v>
      </c>
      <c r="BF55" s="489" t="n">
        <f aca="false">D06!N354</f>
        <v>4</v>
      </c>
      <c r="BG55" s="489" t="str">
        <f aca="false">D06!O354</f>
        <v>-</v>
      </c>
      <c r="BH55" s="489" t="str">
        <f aca="false">D06!P354</f>
        <v>-</v>
      </c>
      <c r="BI55" s="489" t="n">
        <f aca="false">D06!Q354</f>
        <v>17</v>
      </c>
      <c r="BJ55" s="489" t="n">
        <f aca="false">D06!R354</f>
        <v>29</v>
      </c>
      <c r="BK55" s="489" t="str">
        <f aca="false">D06!S354</f>
        <v>-</v>
      </c>
      <c r="BL55" s="489" t="str">
        <f aca="false">D06!T354</f>
        <v>-</v>
      </c>
      <c r="BM55" s="489" t="str">
        <f aca="false">D06!U354</f>
        <v>-</v>
      </c>
      <c r="BN55" s="489" t="str">
        <f aca="false">D06!V354</f>
        <v>-</v>
      </c>
      <c r="BO55" s="489" t="str">
        <f aca="false">D06!W354</f>
        <v>-</v>
      </c>
      <c r="BP55" s="489" t="str">
        <f aca="false">D06!X354</f>
        <v>-</v>
      </c>
      <c r="BQ55" s="489" t="str">
        <f aca="false">D06!Y354</f>
        <v>-</v>
      </c>
      <c r="BR55" s="489"/>
      <c r="BS55" s="489" t="n">
        <f aca="false">D06!Z354</f>
        <v>0</v>
      </c>
      <c r="BT55" s="489" t="n">
        <f aca="false">D06!AA354</f>
        <v>41</v>
      </c>
      <c r="BU55" s="489" t="n">
        <f aca="false">SUM(AX55:BT55)</f>
        <v>2042</v>
      </c>
    </row>
    <row r="56" customFormat="false" ht="16.5" hidden="false" customHeight="false" outlineLevel="0" collapsed="false">
      <c r="A56" s="20" t="n">
        <v>54</v>
      </c>
      <c r="B56" s="20" t="n">
        <v>6</v>
      </c>
      <c r="C56" s="20" t="n">
        <v>520</v>
      </c>
      <c r="D56" s="20" t="s">
        <v>308</v>
      </c>
      <c r="E56" s="489" t="n">
        <f aca="false">D06!I369</f>
        <v>28</v>
      </c>
      <c r="F56" s="489" t="n">
        <f aca="false">D06!J369</f>
        <v>836</v>
      </c>
      <c r="G56" s="489" t="n">
        <f aca="false">D06!K369</f>
        <v>1124</v>
      </c>
      <c r="H56" s="489" t="n">
        <f aca="false">D06!L369</f>
        <v>11</v>
      </c>
      <c r="I56" s="489" t="n">
        <f aca="false">D06!M369</f>
        <v>789</v>
      </c>
      <c r="J56" s="489" t="n">
        <f aca="false">D06!N369</f>
        <v>3</v>
      </c>
      <c r="K56" s="489" t="n">
        <f aca="false">D06!O369</f>
        <v>0</v>
      </c>
      <c r="L56" s="489" t="n">
        <f aca="false">D06!P369</f>
        <v>0</v>
      </c>
      <c r="M56" s="489" t="n">
        <f aca="false">D06!Q369</f>
        <v>0</v>
      </c>
      <c r="N56" s="489" t="n">
        <f aca="false">D06!R369</f>
        <v>37</v>
      </c>
      <c r="O56" s="489" t="n">
        <f aca="false">D06!S369</f>
        <v>0</v>
      </c>
      <c r="P56" s="489" t="n">
        <f aca="false">D06!T369</f>
        <v>0</v>
      </c>
      <c r="Q56" s="489" t="n">
        <f aca="false">D06!U369</f>
        <v>14</v>
      </c>
      <c r="R56" s="489" t="n">
        <f aca="false">D06!V369</f>
        <v>7</v>
      </c>
      <c r="S56" s="489" t="n">
        <f aca="false">D06!W369</f>
        <v>0</v>
      </c>
      <c r="T56" s="489" t="n">
        <f aca="false">D06!X369</f>
        <v>228</v>
      </c>
      <c r="U56" s="489" t="n">
        <f aca="false">D06!Y369</f>
        <v>53</v>
      </c>
      <c r="V56" s="489" t="n">
        <f aca="false">D06!Z369</f>
        <v>0</v>
      </c>
      <c r="W56" s="489" t="n">
        <f aca="false">D06!AA369</f>
        <v>0</v>
      </c>
      <c r="X56" s="489" t="n">
        <f aca="false">D06!AB369</f>
        <v>0</v>
      </c>
      <c r="Y56" s="489" t="n">
        <f aca="false">D06!AC369</f>
        <v>7</v>
      </c>
      <c r="Z56" s="489" t="n">
        <f aca="false">D06!AD369</f>
        <v>113</v>
      </c>
      <c r="AA56" s="489" t="n">
        <f aca="false">D06!AE369</f>
        <v>3250</v>
      </c>
      <c r="AB56" s="490"/>
      <c r="AC56" s="489" t="n">
        <f aca="false">D06!I372</f>
        <v>35</v>
      </c>
      <c r="AD56" s="489" t="n">
        <f aca="false">D06!J372</f>
        <v>840</v>
      </c>
      <c r="AE56" s="489" t="n">
        <f aca="false">D06!K372</f>
        <v>1131</v>
      </c>
      <c r="AF56" s="489" t="n">
        <f aca="false">D06!L372</f>
        <v>14</v>
      </c>
      <c r="AG56" s="489" t="n">
        <f aca="false">D06!M372</f>
        <v>789</v>
      </c>
      <c r="AH56" s="489" t="n">
        <f aca="false">D06!N372</f>
        <v>3</v>
      </c>
      <c r="AI56" s="489" t="n">
        <f aca="false">D06!O372</f>
        <v>0</v>
      </c>
      <c r="AJ56" s="489" t="n">
        <f aca="false">D06!P372</f>
        <v>0</v>
      </c>
      <c r="AK56" s="489" t="n">
        <f aca="false">D06!Q372</f>
        <v>0</v>
      </c>
      <c r="AL56" s="489" t="n">
        <f aca="false">D06!R372</f>
        <v>37</v>
      </c>
      <c r="AM56" s="489" t="n">
        <f aca="false">D06!S372</f>
        <v>0</v>
      </c>
      <c r="AN56" s="489" t="n">
        <f aca="false">D06!T372</f>
        <v>0</v>
      </c>
      <c r="AO56" s="489" t="n">
        <f aca="false">D06!U372</f>
        <v>228</v>
      </c>
      <c r="AP56" s="489" t="n">
        <f aca="false">D06!V372</f>
        <v>53</v>
      </c>
      <c r="AQ56" s="489" t="n">
        <f aca="false">D06!W372</f>
        <v>0</v>
      </c>
      <c r="AR56" s="489" t="n">
        <f aca="false">D06!X372</f>
        <v>0</v>
      </c>
      <c r="AS56" s="489" t="n">
        <f aca="false">D06!Y372</f>
        <v>0</v>
      </c>
      <c r="AT56" s="489" t="n">
        <f aca="false">D06!Z372</f>
        <v>7</v>
      </c>
      <c r="AU56" s="489" t="n">
        <f aca="false">D06!AA372</f>
        <v>113</v>
      </c>
      <c r="AV56" s="489" t="n">
        <f aca="false">D06!AB372</f>
        <v>3250</v>
      </c>
      <c r="AW56" s="490"/>
      <c r="AX56" s="489"/>
      <c r="AY56" s="489" t="n">
        <f aca="false">AC56+AE56</f>
        <v>1166</v>
      </c>
      <c r="AZ56" s="489"/>
      <c r="BA56" s="489" t="n">
        <f aca="false">AD56+AF56</f>
        <v>854</v>
      </c>
      <c r="BB56" s="489"/>
      <c r="BC56" s="489"/>
      <c r="BD56" s="489"/>
      <c r="BE56" s="489" t="n">
        <f aca="false">D06!M375</f>
        <v>789</v>
      </c>
      <c r="BF56" s="489" t="n">
        <f aca="false">D06!N375</f>
        <v>3</v>
      </c>
      <c r="BG56" s="489" t="str">
        <f aca="false">D06!O375</f>
        <v>-</v>
      </c>
      <c r="BH56" s="489" t="str">
        <f aca="false">D06!P375</f>
        <v>-</v>
      </c>
      <c r="BI56" s="489" t="str">
        <f aca="false">D06!Q375</f>
        <v>-</v>
      </c>
      <c r="BJ56" s="489" t="n">
        <f aca="false">D06!R375</f>
        <v>37</v>
      </c>
      <c r="BK56" s="489" t="str">
        <f aca="false">D06!S375</f>
        <v>-</v>
      </c>
      <c r="BL56" s="489" t="str">
        <f aca="false">D06!T375</f>
        <v>-</v>
      </c>
      <c r="BM56" s="489" t="n">
        <f aca="false">D06!U375</f>
        <v>228</v>
      </c>
      <c r="BN56" s="489" t="n">
        <f aca="false">D06!V375</f>
        <v>53</v>
      </c>
      <c r="BO56" s="489" t="str">
        <f aca="false">D06!W375</f>
        <v>-</v>
      </c>
      <c r="BP56" s="489" t="str">
        <f aca="false">D06!X375</f>
        <v>-</v>
      </c>
      <c r="BQ56" s="489" t="str">
        <f aca="false">D06!Y375</f>
        <v>-</v>
      </c>
      <c r="BR56" s="489"/>
      <c r="BS56" s="489" t="n">
        <f aca="false">D06!Z375</f>
        <v>7</v>
      </c>
      <c r="BT56" s="489" t="n">
        <f aca="false">D06!AA375</f>
        <v>113</v>
      </c>
      <c r="BU56" s="489" t="n">
        <f aca="false">SUM(AX56:BT56)</f>
        <v>3250</v>
      </c>
    </row>
    <row r="57" customFormat="false" ht="16.5" hidden="false" customHeight="false" outlineLevel="0" collapsed="false">
      <c r="A57" s="20" t="n">
        <v>55</v>
      </c>
      <c r="B57" s="20" t="n">
        <v>6</v>
      </c>
      <c r="C57" s="20" t="n">
        <v>534</v>
      </c>
      <c r="D57" s="20" t="s">
        <v>833</v>
      </c>
      <c r="E57" s="489" t="n">
        <f aca="false">D06!I396</f>
        <v>39</v>
      </c>
      <c r="F57" s="489" t="n">
        <f aca="false">D06!J396</f>
        <v>1285</v>
      </c>
      <c r="G57" s="489" t="n">
        <f aca="false">D06!K396</f>
        <v>1326</v>
      </c>
      <c r="H57" s="489" t="n">
        <f aca="false">D06!L396</f>
        <v>19</v>
      </c>
      <c r="I57" s="489" t="n">
        <f aca="false">D06!M396</f>
        <v>100</v>
      </c>
      <c r="J57" s="489" t="n">
        <f aca="false">D06!N396</f>
        <v>9</v>
      </c>
      <c r="K57" s="489" t="n">
        <f aca="false">D06!O396</f>
        <v>0</v>
      </c>
      <c r="L57" s="489" t="n">
        <f aca="false">D06!P396</f>
        <v>0</v>
      </c>
      <c r="M57" s="489" t="n">
        <f aca="false">D06!Q396</f>
        <v>0</v>
      </c>
      <c r="N57" s="489" t="n">
        <f aca="false">D06!R396</f>
        <v>212</v>
      </c>
      <c r="O57" s="489" t="n">
        <f aca="false">D06!S396</f>
        <v>0</v>
      </c>
      <c r="P57" s="489" t="n">
        <f aca="false">D06!T396</f>
        <v>0</v>
      </c>
      <c r="Q57" s="489" t="n">
        <f aca="false">D06!U396</f>
        <v>12</v>
      </c>
      <c r="R57" s="489" t="n">
        <f aca="false">D06!V396</f>
        <v>16</v>
      </c>
      <c r="S57" s="489" t="n">
        <f aca="false">D06!W396</f>
        <v>0</v>
      </c>
      <c r="T57" s="489" t="n">
        <f aca="false">D06!X396</f>
        <v>0</v>
      </c>
      <c r="U57" s="489" t="n">
        <f aca="false">D06!Y396</f>
        <v>0</v>
      </c>
      <c r="V57" s="489" t="n">
        <f aca="false">D06!Z396</f>
        <v>0</v>
      </c>
      <c r="W57" s="489" t="n">
        <f aca="false">D06!AA396</f>
        <v>0</v>
      </c>
      <c r="X57" s="489" t="n">
        <f aca="false">D06!AB396</f>
        <v>0</v>
      </c>
      <c r="Y57" s="489" t="n">
        <f aca="false">D06!AC396</f>
        <v>0</v>
      </c>
      <c r="Z57" s="489" t="n">
        <f aca="false">D06!AD396</f>
        <v>110</v>
      </c>
      <c r="AA57" s="489" t="n">
        <f aca="false">D06!AE396</f>
        <v>3128</v>
      </c>
      <c r="AB57" s="490"/>
      <c r="AC57" s="489" t="n">
        <f aca="false">D06!I399</f>
        <v>45</v>
      </c>
      <c r="AD57" s="489" t="n">
        <f aca="false">D06!J399</f>
        <v>1293</v>
      </c>
      <c r="AE57" s="489" t="n">
        <f aca="false">D06!K399</f>
        <v>1332</v>
      </c>
      <c r="AF57" s="489" t="n">
        <f aca="false">D06!L399</f>
        <v>27</v>
      </c>
      <c r="AG57" s="489" t="n">
        <f aca="false">D06!M399</f>
        <v>100</v>
      </c>
      <c r="AH57" s="489" t="n">
        <f aca="false">D06!N399</f>
        <v>9</v>
      </c>
      <c r="AI57" s="489" t="n">
        <f aca="false">D06!O399</f>
        <v>0</v>
      </c>
      <c r="AJ57" s="489" t="n">
        <f aca="false">D06!P399</f>
        <v>0</v>
      </c>
      <c r="AK57" s="489" t="n">
        <f aca="false">D06!Q399</f>
        <v>0</v>
      </c>
      <c r="AL57" s="489" t="n">
        <f aca="false">D06!R399</f>
        <v>212</v>
      </c>
      <c r="AM57" s="489" t="n">
        <f aca="false">D06!S399</f>
        <v>0</v>
      </c>
      <c r="AN57" s="489" t="n">
        <f aca="false">D06!T399</f>
        <v>0</v>
      </c>
      <c r="AO57" s="489" t="n">
        <f aca="false">D06!U399</f>
        <v>0</v>
      </c>
      <c r="AP57" s="489" t="n">
        <f aca="false">D06!V399</f>
        <v>0</v>
      </c>
      <c r="AQ57" s="489" t="n">
        <f aca="false">D06!W399</f>
        <v>0</v>
      </c>
      <c r="AR57" s="489" t="n">
        <f aca="false">D06!X399</f>
        <v>0</v>
      </c>
      <c r="AS57" s="489" t="n">
        <f aca="false">D06!Y399</f>
        <v>0</v>
      </c>
      <c r="AT57" s="489" t="n">
        <f aca="false">D06!Z399</f>
        <v>0</v>
      </c>
      <c r="AU57" s="489" t="n">
        <f aca="false">D06!AA399</f>
        <v>110</v>
      </c>
      <c r="AV57" s="489" t="n">
        <f aca="false">D06!AB399</f>
        <v>3128</v>
      </c>
      <c r="AW57" s="490"/>
      <c r="AX57" s="489"/>
      <c r="AY57" s="489" t="n">
        <f aca="false">AC57+AE57</f>
        <v>1377</v>
      </c>
      <c r="AZ57" s="489"/>
      <c r="BA57" s="489" t="n">
        <f aca="false">AD57+AF57</f>
        <v>1320</v>
      </c>
      <c r="BB57" s="489"/>
      <c r="BC57" s="489"/>
      <c r="BD57" s="489"/>
      <c r="BE57" s="489" t="n">
        <f aca="false">D06!M402</f>
        <v>100</v>
      </c>
      <c r="BF57" s="489" t="n">
        <f aca="false">D06!N402</f>
        <v>9</v>
      </c>
      <c r="BG57" s="489" t="str">
        <f aca="false">D06!O402</f>
        <v>-</v>
      </c>
      <c r="BH57" s="489" t="str">
        <f aca="false">D06!P402</f>
        <v>-</v>
      </c>
      <c r="BI57" s="489" t="str">
        <f aca="false">D06!Q402</f>
        <v>-</v>
      </c>
      <c r="BJ57" s="489" t="n">
        <f aca="false">D06!R402</f>
        <v>212</v>
      </c>
      <c r="BK57" s="489" t="str">
        <f aca="false">D06!S402</f>
        <v>-</v>
      </c>
      <c r="BL57" s="489" t="str">
        <f aca="false">D06!T402</f>
        <v>-</v>
      </c>
      <c r="BM57" s="489" t="str">
        <f aca="false">D06!U402</f>
        <v>-</v>
      </c>
      <c r="BN57" s="489" t="str">
        <f aca="false">D06!V402</f>
        <v>-</v>
      </c>
      <c r="BO57" s="489" t="str">
        <f aca="false">D06!W402</f>
        <v>-</v>
      </c>
      <c r="BP57" s="489" t="str">
        <f aca="false">D06!X402</f>
        <v>-</v>
      </c>
      <c r="BQ57" s="489" t="str">
        <f aca="false">D06!Y402</f>
        <v>-</v>
      </c>
      <c r="BR57" s="489"/>
      <c r="BS57" s="489" t="n">
        <f aca="false">D06!Z402</f>
        <v>0</v>
      </c>
      <c r="BT57" s="489" t="n">
        <f aca="false">D06!AA402</f>
        <v>110</v>
      </c>
      <c r="BU57" s="489" t="n">
        <f aca="false">SUM(AX57:BT57)</f>
        <v>3128</v>
      </c>
    </row>
    <row r="58" customFormat="false" ht="16.5" hidden="false" customHeight="false" outlineLevel="0" collapsed="false">
      <c r="A58" s="20" t="n">
        <v>56</v>
      </c>
      <c r="B58" s="20" t="n">
        <v>6</v>
      </c>
      <c r="C58" s="20" t="n">
        <v>568</v>
      </c>
      <c r="D58" s="20" t="s">
        <v>329</v>
      </c>
      <c r="E58" s="489" t="n">
        <f aca="false">D06!I410</f>
        <v>124</v>
      </c>
      <c r="F58" s="489" t="n">
        <f aca="false">D06!J410</f>
        <v>435</v>
      </c>
      <c r="G58" s="489" t="n">
        <f aca="false">D06!K410</f>
        <v>19</v>
      </c>
      <c r="H58" s="489" t="n">
        <f aca="false">D06!L410</f>
        <v>11</v>
      </c>
      <c r="I58" s="489" t="n">
        <f aca="false">D06!M410</f>
        <v>667</v>
      </c>
      <c r="J58" s="489" t="n">
        <f aca="false">D06!N410</f>
        <v>51</v>
      </c>
      <c r="K58" s="489" t="n">
        <f aca="false">D06!O410</f>
        <v>0</v>
      </c>
      <c r="L58" s="489" t="n">
        <f aca="false">D06!P410</f>
        <v>0</v>
      </c>
      <c r="M58" s="489" t="n">
        <f aca="false">D06!Q410</f>
        <v>0</v>
      </c>
      <c r="N58" s="489" t="n">
        <f aca="false">D06!R410</f>
        <v>51</v>
      </c>
      <c r="O58" s="489" t="n">
        <f aca="false">D06!S410</f>
        <v>0</v>
      </c>
      <c r="P58" s="489" t="n">
        <f aca="false">D06!T410</f>
        <v>0</v>
      </c>
      <c r="Q58" s="489" t="n">
        <f aca="false">D06!U410</f>
        <v>5</v>
      </c>
      <c r="R58" s="489" t="n">
        <f aca="false">D06!V410</f>
        <v>9</v>
      </c>
      <c r="S58" s="489" t="n">
        <f aca="false">D06!W410</f>
        <v>0</v>
      </c>
      <c r="T58" s="489" t="n">
        <f aca="false">D06!X410</f>
        <v>0</v>
      </c>
      <c r="U58" s="489" t="n">
        <f aca="false">D06!Y410</f>
        <v>0</v>
      </c>
      <c r="V58" s="489" t="n">
        <f aca="false">D06!Z410</f>
        <v>0</v>
      </c>
      <c r="W58" s="489" t="n">
        <f aca="false">D06!AA410</f>
        <v>0</v>
      </c>
      <c r="X58" s="489" t="n">
        <f aca="false">D06!AB410</f>
        <v>0</v>
      </c>
      <c r="Y58" s="489" t="n">
        <f aca="false">D06!AC410</f>
        <v>0</v>
      </c>
      <c r="Z58" s="489" t="n">
        <f aca="false">D06!AD410</f>
        <v>54</v>
      </c>
      <c r="AA58" s="489" t="n">
        <f aca="false">D06!AE410</f>
        <v>1426</v>
      </c>
      <c r="AB58" s="490"/>
      <c r="AC58" s="489" t="n">
        <f aca="false">D06!I413</f>
        <v>127</v>
      </c>
      <c r="AD58" s="489" t="n">
        <f aca="false">D06!J413</f>
        <v>440</v>
      </c>
      <c r="AE58" s="489" t="n">
        <f aca="false">D06!K413</f>
        <v>21</v>
      </c>
      <c r="AF58" s="489" t="n">
        <f aca="false">D06!L413</f>
        <v>15</v>
      </c>
      <c r="AG58" s="489" t="n">
        <f aca="false">D06!M413</f>
        <v>667</v>
      </c>
      <c r="AH58" s="489" t="n">
        <f aca="false">D06!N413</f>
        <v>51</v>
      </c>
      <c r="AI58" s="489" t="n">
        <f aca="false">D06!O413</f>
        <v>0</v>
      </c>
      <c r="AJ58" s="489" t="n">
        <f aca="false">D06!P413</f>
        <v>0</v>
      </c>
      <c r="AK58" s="489" t="n">
        <f aca="false">D06!Q413</f>
        <v>0</v>
      </c>
      <c r="AL58" s="489" t="n">
        <f aca="false">D06!R413</f>
        <v>51</v>
      </c>
      <c r="AM58" s="489" t="n">
        <f aca="false">D06!S413</f>
        <v>0</v>
      </c>
      <c r="AN58" s="489" t="n">
        <f aca="false">D06!T413</f>
        <v>0</v>
      </c>
      <c r="AO58" s="489" t="n">
        <f aca="false">D06!U413</f>
        <v>0</v>
      </c>
      <c r="AP58" s="489" t="n">
        <f aca="false">D06!V413</f>
        <v>0</v>
      </c>
      <c r="AQ58" s="489" t="n">
        <f aca="false">D06!W413</f>
        <v>0</v>
      </c>
      <c r="AR58" s="489" t="n">
        <f aca="false">D06!X413</f>
        <v>0</v>
      </c>
      <c r="AS58" s="489" t="n">
        <f aca="false">D06!Y413</f>
        <v>0</v>
      </c>
      <c r="AT58" s="489" t="n">
        <f aca="false">D06!Z413</f>
        <v>0</v>
      </c>
      <c r="AU58" s="489" t="n">
        <f aca="false">D06!AA413</f>
        <v>54</v>
      </c>
      <c r="AV58" s="489" t="n">
        <f aca="false">D06!AB413</f>
        <v>1426</v>
      </c>
      <c r="AW58" s="490"/>
      <c r="AX58" s="489"/>
      <c r="AY58" s="489" t="n">
        <f aca="false">AC58+AE58</f>
        <v>148</v>
      </c>
      <c r="AZ58" s="489"/>
      <c r="BA58" s="489" t="n">
        <f aca="false">AD58+AF58</f>
        <v>455</v>
      </c>
      <c r="BB58" s="489"/>
      <c r="BC58" s="489"/>
      <c r="BD58" s="489"/>
      <c r="BE58" s="489" t="n">
        <f aca="false">D06!M416</f>
        <v>667</v>
      </c>
      <c r="BF58" s="489" t="n">
        <f aca="false">D06!N416</f>
        <v>51</v>
      </c>
      <c r="BG58" s="489" t="str">
        <f aca="false">D06!O416</f>
        <v>-</v>
      </c>
      <c r="BH58" s="489" t="str">
        <f aca="false">D06!P416</f>
        <v>-</v>
      </c>
      <c r="BI58" s="489" t="str">
        <f aca="false">D06!Q416</f>
        <v>-</v>
      </c>
      <c r="BJ58" s="489" t="n">
        <f aca="false">D06!R416</f>
        <v>51</v>
      </c>
      <c r="BK58" s="489" t="str">
        <f aca="false">D06!S416</f>
        <v>-</v>
      </c>
      <c r="BL58" s="489" t="str">
        <f aca="false">D06!T416</f>
        <v>-</v>
      </c>
      <c r="BM58" s="489" t="str">
        <f aca="false">D06!U416</f>
        <v>-</v>
      </c>
      <c r="BN58" s="489" t="str">
        <f aca="false">D06!V416</f>
        <v>-</v>
      </c>
      <c r="BO58" s="489" t="str">
        <f aca="false">D06!W416</f>
        <v>-</v>
      </c>
      <c r="BP58" s="489" t="str">
        <f aca="false">D06!X416</f>
        <v>-</v>
      </c>
      <c r="BQ58" s="489" t="str">
        <f aca="false">D06!Y416</f>
        <v>-</v>
      </c>
      <c r="BR58" s="489"/>
      <c r="BS58" s="489" t="n">
        <f aca="false">D06!Z416</f>
        <v>0</v>
      </c>
      <c r="BT58" s="489" t="n">
        <f aca="false">D06!AA416</f>
        <v>54</v>
      </c>
      <c r="BU58" s="489" t="n">
        <f aca="false">SUM(AX58:BT58)</f>
        <v>1426</v>
      </c>
    </row>
    <row r="59" customFormat="false" ht="16.5" hidden="false" customHeight="false" outlineLevel="0" collapsed="false">
      <c r="A59" s="20" t="n">
        <v>57</v>
      </c>
      <c r="B59" s="20" t="n">
        <v>7</v>
      </c>
      <c r="C59" s="20" t="n">
        <v>71</v>
      </c>
      <c r="D59" s="20" t="s">
        <v>332</v>
      </c>
      <c r="E59" s="489" t="n">
        <f aca="false">D07!I45</f>
        <v>43</v>
      </c>
      <c r="F59" s="489" t="n">
        <f aca="false">D07!J45</f>
        <v>742</v>
      </c>
      <c r="G59" s="489" t="n">
        <f aca="false">D07!K45</f>
        <v>584</v>
      </c>
      <c r="H59" s="489" t="n">
        <f aca="false">D07!L45</f>
        <v>87</v>
      </c>
      <c r="I59" s="489" t="n">
        <f aca="false">D07!M45</f>
        <v>1346</v>
      </c>
      <c r="J59" s="489" t="n">
        <f aca="false">D07!N45</f>
        <v>1983</v>
      </c>
      <c r="K59" s="489" t="n">
        <f aca="false">D07!O45</f>
        <v>193</v>
      </c>
      <c r="L59" s="489" t="n">
        <f aca="false">D07!P45</f>
        <v>54</v>
      </c>
      <c r="M59" s="489" t="n">
        <f aca="false">D07!Q45</f>
        <v>272</v>
      </c>
      <c r="N59" s="489" t="n">
        <f aca="false">D07!R45</f>
        <v>2324</v>
      </c>
      <c r="O59" s="489" t="n">
        <f aca="false">D07!S45</f>
        <v>0</v>
      </c>
      <c r="P59" s="489" t="n">
        <f aca="false">D07!T45</f>
        <v>1207</v>
      </c>
      <c r="Q59" s="489" t="n">
        <f aca="false">D07!U45</f>
        <v>6</v>
      </c>
      <c r="R59" s="489" t="n">
        <f aca="false">D07!V45</f>
        <v>32</v>
      </c>
      <c r="S59" s="489" t="n">
        <f aca="false">D07!W45</f>
        <v>0</v>
      </c>
      <c r="T59" s="489" t="n">
        <f aca="false">D07!X45</f>
        <v>3379</v>
      </c>
      <c r="U59" s="489" t="n">
        <f aca="false">D07!Y45</f>
        <v>1132</v>
      </c>
      <c r="V59" s="489" t="n">
        <f aca="false">D07!Z45</f>
        <v>0</v>
      </c>
      <c r="W59" s="489" t="n">
        <f aca="false">D07!AA45</f>
        <v>0</v>
      </c>
      <c r="X59" s="489" t="n">
        <f aca="false">D07!AB45</f>
        <v>0</v>
      </c>
      <c r="Y59" s="489" t="n">
        <f aca="false">D07!AC45</f>
        <v>1</v>
      </c>
      <c r="Z59" s="489" t="n">
        <f aca="false">D07!AD45</f>
        <v>662</v>
      </c>
      <c r="AA59" s="489" t="n">
        <f aca="false">D07!AE45</f>
        <v>14047</v>
      </c>
      <c r="AB59" s="490"/>
      <c r="AC59" s="489" t="n">
        <f aca="false">D07!I48</f>
        <v>46</v>
      </c>
      <c r="AD59" s="489" t="n">
        <f aca="false">D07!J48</f>
        <v>758</v>
      </c>
      <c r="AE59" s="489" t="n">
        <f aca="false">D07!K48</f>
        <v>587</v>
      </c>
      <c r="AF59" s="489" t="n">
        <f aca="false">D07!L48</f>
        <v>103</v>
      </c>
      <c r="AG59" s="489" t="n">
        <f aca="false">D07!M48</f>
        <v>1346</v>
      </c>
      <c r="AH59" s="489" t="n">
        <f aca="false">D07!N48</f>
        <v>1983</v>
      </c>
      <c r="AI59" s="489" t="n">
        <f aca="false">D07!O48</f>
        <v>193</v>
      </c>
      <c r="AJ59" s="489" t="n">
        <f aca="false">D07!P48</f>
        <v>54</v>
      </c>
      <c r="AK59" s="489" t="n">
        <f aca="false">D07!Q48</f>
        <v>272</v>
      </c>
      <c r="AL59" s="489" t="n">
        <f aca="false">D07!R48</f>
        <v>2324</v>
      </c>
      <c r="AM59" s="489" t="n">
        <f aca="false">D07!S48</f>
        <v>0</v>
      </c>
      <c r="AN59" s="489" t="n">
        <f aca="false">D07!T48</f>
        <v>1207</v>
      </c>
      <c r="AO59" s="489" t="n">
        <f aca="false">D07!U48</f>
        <v>3379</v>
      </c>
      <c r="AP59" s="489" t="n">
        <f aca="false">D07!V48</f>
        <v>1132</v>
      </c>
      <c r="AQ59" s="489" t="n">
        <f aca="false">D07!W48</f>
        <v>0</v>
      </c>
      <c r="AR59" s="489" t="n">
        <f aca="false">D07!X48</f>
        <v>0</v>
      </c>
      <c r="AS59" s="489" t="n">
        <f aca="false">D07!Y48</f>
        <v>0</v>
      </c>
      <c r="AT59" s="489" t="n">
        <f aca="false">D07!Z48</f>
        <v>1</v>
      </c>
      <c r="AU59" s="489" t="n">
        <f aca="false">D07!AA48</f>
        <v>662</v>
      </c>
      <c r="AV59" s="489" t="n">
        <f aca="false">D07!AB48</f>
        <v>14047</v>
      </c>
      <c r="AW59" s="490"/>
      <c r="AX59" s="489"/>
      <c r="AY59" s="489" t="n">
        <f aca="false">AC59+AE59</f>
        <v>633</v>
      </c>
      <c r="AZ59" s="489"/>
      <c r="BA59" s="489" t="n">
        <f aca="false">AD59+AF59</f>
        <v>861</v>
      </c>
      <c r="BB59" s="489"/>
      <c r="BC59" s="489"/>
      <c r="BD59" s="489"/>
      <c r="BE59" s="489" t="n">
        <f aca="false">D07!M51</f>
        <v>1346</v>
      </c>
      <c r="BF59" s="489" t="n">
        <f aca="false">D07!N51</f>
        <v>1983</v>
      </c>
      <c r="BG59" s="489" t="n">
        <f aca="false">D07!O51</f>
        <v>193</v>
      </c>
      <c r="BH59" s="489" t="n">
        <f aca="false">D07!P51</f>
        <v>54</v>
      </c>
      <c r="BI59" s="489" t="n">
        <f aca="false">D07!Q51</f>
        <v>272</v>
      </c>
      <c r="BJ59" s="489" t="n">
        <f aca="false">D07!R51</f>
        <v>2324</v>
      </c>
      <c r="BK59" s="489" t="str">
        <f aca="false">D07!S51</f>
        <v>-</v>
      </c>
      <c r="BL59" s="489" t="n">
        <f aca="false">D07!T51</f>
        <v>1207</v>
      </c>
      <c r="BM59" s="489" t="n">
        <f aca="false">D07!U51</f>
        <v>3379</v>
      </c>
      <c r="BN59" s="489" t="n">
        <f aca="false">D07!V51</f>
        <v>1132</v>
      </c>
      <c r="BO59" s="489" t="str">
        <f aca="false">D07!W51</f>
        <v>-</v>
      </c>
      <c r="BP59" s="489" t="str">
        <f aca="false">D07!X51</f>
        <v>-</v>
      </c>
      <c r="BQ59" s="489" t="str">
        <f aca="false">D07!Y51</f>
        <v>-</v>
      </c>
      <c r="BR59" s="489"/>
      <c r="BS59" s="489" t="n">
        <f aca="false">D07!Z51</f>
        <v>1</v>
      </c>
      <c r="BT59" s="489" t="n">
        <f aca="false">D07!AA51</f>
        <v>662</v>
      </c>
      <c r="BU59" s="489" t="n">
        <f aca="false">SUM(AX59:BT59)</f>
        <v>14047</v>
      </c>
    </row>
    <row r="60" customFormat="false" ht="16.5" hidden="false" customHeight="false" outlineLevel="0" collapsed="false">
      <c r="A60" s="20" t="n">
        <v>58</v>
      </c>
      <c r="B60" s="20" t="n">
        <v>7</v>
      </c>
      <c r="C60" s="20" t="n">
        <v>85</v>
      </c>
      <c r="D60" s="20" t="s">
        <v>350</v>
      </c>
      <c r="E60" s="489" t="n">
        <f aca="false">D07!I59</f>
        <v>5</v>
      </c>
      <c r="F60" s="489" t="n">
        <f aca="false">D07!J59</f>
        <v>559</v>
      </c>
      <c r="G60" s="489" t="n">
        <f aca="false">D07!K59</f>
        <v>25</v>
      </c>
      <c r="H60" s="489" t="n">
        <f aca="false">D07!L59</f>
        <v>31</v>
      </c>
      <c r="I60" s="489" t="n">
        <f aca="false">D07!M59</f>
        <v>664</v>
      </c>
      <c r="J60" s="489" t="n">
        <f aca="false">D07!N59</f>
        <v>0</v>
      </c>
      <c r="K60" s="489" t="n">
        <f aca="false">D07!O59</f>
        <v>0</v>
      </c>
      <c r="L60" s="489" t="n">
        <f aca="false">D07!P59</f>
        <v>0</v>
      </c>
      <c r="M60" s="489" t="n">
        <f aca="false">D07!Q59</f>
        <v>0</v>
      </c>
      <c r="N60" s="489" t="n">
        <f aca="false">D07!R59</f>
        <v>80</v>
      </c>
      <c r="O60" s="489" t="n">
        <f aca="false">D07!S59</f>
        <v>0</v>
      </c>
      <c r="P60" s="489" t="n">
        <f aca="false">D07!T59</f>
        <v>0</v>
      </c>
      <c r="Q60" s="489" t="n">
        <f aca="false">D07!U59</f>
        <v>1</v>
      </c>
      <c r="R60" s="489" t="n">
        <f aca="false">D07!V59</f>
        <v>44</v>
      </c>
      <c r="S60" s="489" t="n">
        <f aca="false">D07!W59</f>
        <v>0</v>
      </c>
      <c r="T60" s="489" t="n">
        <f aca="false">D07!X59</f>
        <v>0</v>
      </c>
      <c r="U60" s="489" t="n">
        <f aca="false">D07!Y59</f>
        <v>0</v>
      </c>
      <c r="V60" s="489" t="n">
        <f aca="false">D07!Z59</f>
        <v>0</v>
      </c>
      <c r="W60" s="489" t="n">
        <f aca="false">D07!AA59</f>
        <v>0</v>
      </c>
      <c r="X60" s="489" t="n">
        <f aca="false">D07!AB59</f>
        <v>0</v>
      </c>
      <c r="Y60" s="489" t="n">
        <f aca="false">D07!AC59</f>
        <v>0</v>
      </c>
      <c r="Z60" s="489" t="n">
        <f aca="false">D07!AD59</f>
        <v>47</v>
      </c>
      <c r="AA60" s="489" t="n">
        <f aca="false">D07!AE59</f>
        <v>1456</v>
      </c>
      <c r="AB60" s="490"/>
      <c r="AC60" s="489" t="n">
        <f aca="false">D07!I62</f>
        <v>5</v>
      </c>
      <c r="AD60" s="489" t="n">
        <f aca="false">D07!J62</f>
        <v>581</v>
      </c>
      <c r="AE60" s="489" t="n">
        <f aca="false">D07!K62</f>
        <v>26</v>
      </c>
      <c r="AF60" s="489" t="n">
        <f aca="false">D07!L62</f>
        <v>53</v>
      </c>
      <c r="AG60" s="489" t="n">
        <f aca="false">D07!M62</f>
        <v>664</v>
      </c>
      <c r="AH60" s="489" t="n">
        <f aca="false">D07!N62</f>
        <v>0</v>
      </c>
      <c r="AI60" s="489" t="n">
        <f aca="false">D07!O62</f>
        <v>0</v>
      </c>
      <c r="AJ60" s="489" t="n">
        <f aca="false">D07!P62</f>
        <v>0</v>
      </c>
      <c r="AK60" s="489" t="n">
        <f aca="false">D07!Q62</f>
        <v>0</v>
      </c>
      <c r="AL60" s="489" t="n">
        <f aca="false">D07!R62</f>
        <v>80</v>
      </c>
      <c r="AM60" s="489" t="n">
        <f aca="false">D07!S62</f>
        <v>0</v>
      </c>
      <c r="AN60" s="489" t="n">
        <f aca="false">D07!T62</f>
        <v>0</v>
      </c>
      <c r="AO60" s="489" t="n">
        <f aca="false">D07!U62</f>
        <v>0</v>
      </c>
      <c r="AP60" s="489" t="n">
        <f aca="false">D07!V62</f>
        <v>0</v>
      </c>
      <c r="AQ60" s="489" t="n">
        <f aca="false">D07!W62</f>
        <v>0</v>
      </c>
      <c r="AR60" s="489" t="n">
        <f aca="false">D07!X62</f>
        <v>0</v>
      </c>
      <c r="AS60" s="489" t="n">
        <f aca="false">D07!Y62</f>
        <v>0</v>
      </c>
      <c r="AT60" s="489" t="n">
        <f aca="false">D07!Z62</f>
        <v>0</v>
      </c>
      <c r="AU60" s="489" t="n">
        <f aca="false">D07!AA62</f>
        <v>47</v>
      </c>
      <c r="AV60" s="489" t="n">
        <f aca="false">D07!AB62</f>
        <v>1456</v>
      </c>
      <c r="AW60" s="490"/>
      <c r="AX60" s="489"/>
      <c r="AY60" s="489" t="n">
        <f aca="false">AC60+AE60</f>
        <v>31</v>
      </c>
      <c r="AZ60" s="489"/>
      <c r="BA60" s="489" t="n">
        <f aca="false">AD60+AF60</f>
        <v>634</v>
      </c>
      <c r="BB60" s="489"/>
      <c r="BC60" s="489"/>
      <c r="BD60" s="489"/>
      <c r="BE60" s="489" t="n">
        <f aca="false">D07!M65</f>
        <v>664</v>
      </c>
      <c r="BF60" s="489" t="str">
        <f aca="false">D07!N65</f>
        <v>-</v>
      </c>
      <c r="BG60" s="489" t="str">
        <f aca="false">D07!O65</f>
        <v>-</v>
      </c>
      <c r="BH60" s="489" t="str">
        <f aca="false">D07!P65</f>
        <v>-</v>
      </c>
      <c r="BI60" s="489" t="str">
        <f aca="false">D07!Q65</f>
        <v>-</v>
      </c>
      <c r="BJ60" s="489" t="n">
        <f aca="false">D07!R65</f>
        <v>80</v>
      </c>
      <c r="BK60" s="489" t="str">
        <f aca="false">D07!S65</f>
        <v>-</v>
      </c>
      <c r="BL60" s="489" t="str">
        <f aca="false">D07!T65</f>
        <v>-</v>
      </c>
      <c r="BM60" s="489" t="str">
        <f aca="false">D07!U65</f>
        <v>-</v>
      </c>
      <c r="BN60" s="489" t="str">
        <f aca="false">D07!V65</f>
        <v>-</v>
      </c>
      <c r="BO60" s="489" t="str">
        <f aca="false">D07!W65</f>
        <v>-</v>
      </c>
      <c r="BP60" s="489" t="str">
        <f aca="false">D07!X65</f>
        <v>-</v>
      </c>
      <c r="BQ60" s="489" t="str">
        <f aca="false">D07!Y65</f>
        <v>-</v>
      </c>
      <c r="BR60" s="489"/>
      <c r="BS60" s="489" t="n">
        <f aca="false">D07!Z65</f>
        <v>0</v>
      </c>
      <c r="BT60" s="489" t="n">
        <f aca="false">D07!AA65</f>
        <v>47</v>
      </c>
      <c r="BU60" s="489" t="n">
        <f aca="false">SUM(AX60:BT60)</f>
        <v>1456</v>
      </c>
    </row>
    <row r="61" customFormat="false" ht="16.5" hidden="false" customHeight="false" outlineLevel="0" collapsed="false">
      <c r="A61" s="20" t="n">
        <v>59</v>
      </c>
      <c r="B61" s="20" t="n">
        <v>7</v>
      </c>
      <c r="C61" s="20" t="n">
        <v>298</v>
      </c>
      <c r="D61" s="20" t="s">
        <v>353</v>
      </c>
      <c r="E61" s="489" t="n">
        <f aca="false">D07!I76</f>
        <v>2</v>
      </c>
      <c r="F61" s="489" t="n">
        <f aca="false">D07!J76</f>
        <v>1537</v>
      </c>
      <c r="G61" s="489" t="n">
        <f aca="false">D07!K76</f>
        <v>1310</v>
      </c>
      <c r="H61" s="489" t="n">
        <f aca="false">D07!L76</f>
        <v>6</v>
      </c>
      <c r="I61" s="489" t="n">
        <f aca="false">D07!M76</f>
        <v>11</v>
      </c>
      <c r="J61" s="489" t="n">
        <f aca="false">D07!N76</f>
        <v>0</v>
      </c>
      <c r="K61" s="489" t="n">
        <f aca="false">D07!O76</f>
        <v>14</v>
      </c>
      <c r="L61" s="489" t="n">
        <f aca="false">D07!P76</f>
        <v>0</v>
      </c>
      <c r="M61" s="489" t="n">
        <f aca="false">D07!Q76</f>
        <v>69</v>
      </c>
      <c r="N61" s="489" t="n">
        <f aca="false">D07!R76</f>
        <v>281</v>
      </c>
      <c r="O61" s="489" t="n">
        <f aca="false">D07!S76</f>
        <v>0</v>
      </c>
      <c r="P61" s="489" t="n">
        <f aca="false">D07!T76</f>
        <v>0</v>
      </c>
      <c r="Q61" s="489" t="n">
        <f aca="false">D07!U76</f>
        <v>11</v>
      </c>
      <c r="R61" s="489" t="n">
        <f aca="false">D07!V76</f>
        <v>7</v>
      </c>
      <c r="S61" s="489" t="n">
        <f aca="false">D07!W76</f>
        <v>0</v>
      </c>
      <c r="T61" s="489" t="n">
        <f aca="false">D07!X76</f>
        <v>0</v>
      </c>
      <c r="U61" s="489" t="n">
        <f aca="false">D07!Y76</f>
        <v>0</v>
      </c>
      <c r="V61" s="489" t="n">
        <f aca="false">D07!Z76</f>
        <v>0</v>
      </c>
      <c r="W61" s="489" t="n">
        <f aca="false">D07!AA76</f>
        <v>0</v>
      </c>
      <c r="X61" s="489" t="n">
        <f aca="false">D07!AB76</f>
        <v>0</v>
      </c>
      <c r="Y61" s="489" t="n">
        <f aca="false">D07!AC76</f>
        <v>0</v>
      </c>
      <c r="Z61" s="489" t="n">
        <f aca="false">D07!AD76</f>
        <v>61</v>
      </c>
      <c r="AA61" s="489" t="n">
        <f aca="false">D07!AE76</f>
        <v>3309</v>
      </c>
      <c r="AB61" s="490"/>
      <c r="AC61" s="489" t="n">
        <f aca="false">D07!I79</f>
        <v>7</v>
      </c>
      <c r="AD61" s="489" t="n">
        <f aca="false">D07!J79</f>
        <v>1541</v>
      </c>
      <c r="AE61" s="489" t="n">
        <f aca="false">D07!K79</f>
        <v>1316</v>
      </c>
      <c r="AF61" s="489" t="n">
        <f aca="false">D07!L79</f>
        <v>9</v>
      </c>
      <c r="AG61" s="489" t="n">
        <f aca="false">D07!M79</f>
        <v>11</v>
      </c>
      <c r="AH61" s="489" t="n">
        <f aca="false">D07!N79</f>
        <v>0</v>
      </c>
      <c r="AI61" s="489" t="n">
        <f aca="false">D07!O79</f>
        <v>14</v>
      </c>
      <c r="AJ61" s="489" t="n">
        <f aca="false">D07!P79</f>
        <v>0</v>
      </c>
      <c r="AK61" s="489" t="n">
        <f aca="false">D07!Q79</f>
        <v>69</v>
      </c>
      <c r="AL61" s="489" t="n">
        <f aca="false">D07!R79</f>
        <v>281</v>
      </c>
      <c r="AM61" s="489" t="n">
        <f aca="false">D07!S79</f>
        <v>0</v>
      </c>
      <c r="AN61" s="489" t="n">
        <f aca="false">D07!T79</f>
        <v>0</v>
      </c>
      <c r="AO61" s="489" t="n">
        <f aca="false">D07!U79</f>
        <v>0</v>
      </c>
      <c r="AP61" s="489" t="n">
        <f aca="false">D07!V79</f>
        <v>0</v>
      </c>
      <c r="AQ61" s="489" t="n">
        <f aca="false">D07!W79</f>
        <v>0</v>
      </c>
      <c r="AR61" s="489" t="n">
        <f aca="false">D07!X79</f>
        <v>0</v>
      </c>
      <c r="AS61" s="489" t="n">
        <f aca="false">D07!Y79</f>
        <v>0</v>
      </c>
      <c r="AT61" s="489" t="n">
        <f aca="false">D07!Z79</f>
        <v>0</v>
      </c>
      <c r="AU61" s="489" t="n">
        <f aca="false">D07!AA79</f>
        <v>61</v>
      </c>
      <c r="AV61" s="489" t="n">
        <f aca="false">D07!AB79</f>
        <v>3309</v>
      </c>
      <c r="AW61" s="489"/>
      <c r="AX61" s="489"/>
      <c r="AY61" s="489" t="n">
        <f aca="false">AC61+AE61</f>
        <v>1323</v>
      </c>
      <c r="AZ61" s="489"/>
      <c r="BA61" s="489" t="n">
        <f aca="false">AD61+AF61</f>
        <v>1550</v>
      </c>
      <c r="BB61" s="489"/>
      <c r="BC61" s="489"/>
      <c r="BD61" s="489"/>
      <c r="BE61" s="489" t="n">
        <f aca="false">D07!M82</f>
        <v>11</v>
      </c>
      <c r="BF61" s="489" t="str">
        <f aca="false">D07!N82</f>
        <v>-</v>
      </c>
      <c r="BG61" s="489" t="n">
        <f aca="false">D07!O82</f>
        <v>14</v>
      </c>
      <c r="BH61" s="489" t="str">
        <f aca="false">D07!P82</f>
        <v>-</v>
      </c>
      <c r="BI61" s="489" t="n">
        <f aca="false">D07!Q82</f>
        <v>69</v>
      </c>
      <c r="BJ61" s="489" t="n">
        <f aca="false">D07!R82</f>
        <v>281</v>
      </c>
      <c r="BK61" s="489" t="str">
        <f aca="false">D07!S82</f>
        <v>-</v>
      </c>
      <c r="BL61" s="489" t="str">
        <f aca="false">D07!T82</f>
        <v>-</v>
      </c>
      <c r="BM61" s="489" t="str">
        <f aca="false">D07!U82</f>
        <v>-</v>
      </c>
      <c r="BN61" s="489" t="str">
        <f aca="false">D07!V82</f>
        <v>-</v>
      </c>
      <c r="BO61" s="489" t="str">
        <f aca="false">D07!W82</f>
        <v>-</v>
      </c>
      <c r="BP61" s="489" t="str">
        <f aca="false">D07!X82</f>
        <v>-</v>
      </c>
      <c r="BQ61" s="489" t="str">
        <f aca="false">D07!Y82</f>
        <v>-</v>
      </c>
      <c r="BR61" s="489"/>
      <c r="BS61" s="489" t="n">
        <f aca="false">D07!Z82</f>
        <v>0</v>
      </c>
      <c r="BT61" s="489" t="n">
        <f aca="false">D07!AA82</f>
        <v>61</v>
      </c>
      <c r="BU61" s="489" t="n">
        <f aca="false">SUM(AX61:BT61)</f>
        <v>3309</v>
      </c>
    </row>
    <row r="62" customFormat="false" ht="16.5" hidden="false" customHeight="false" outlineLevel="0" collapsed="false">
      <c r="A62" s="20" t="n">
        <v>60</v>
      </c>
      <c r="B62" s="20" t="n">
        <v>7</v>
      </c>
      <c r="C62" s="20" t="n">
        <v>378</v>
      </c>
      <c r="D62" s="20" t="s">
        <v>354</v>
      </c>
      <c r="E62" s="489" t="n">
        <f aca="false">D07!I102</f>
        <v>82</v>
      </c>
      <c r="F62" s="489" t="n">
        <f aca="false">D07!J102</f>
        <v>2889</v>
      </c>
      <c r="G62" s="489" t="n">
        <f aca="false">D07!K102</f>
        <v>2171</v>
      </c>
      <c r="H62" s="489" t="n">
        <f aca="false">D07!L102</f>
        <v>153</v>
      </c>
      <c r="I62" s="489" t="n">
        <f aca="false">D07!M102</f>
        <v>28</v>
      </c>
      <c r="J62" s="489" t="n">
        <f aca="false">D07!N102</f>
        <v>0</v>
      </c>
      <c r="K62" s="489" t="n">
        <f aca="false">D07!O102</f>
        <v>0</v>
      </c>
      <c r="L62" s="489" t="n">
        <f aca="false">D07!P102</f>
        <v>0</v>
      </c>
      <c r="M62" s="489" t="n">
        <f aca="false">D07!Q102</f>
        <v>0</v>
      </c>
      <c r="N62" s="489" t="n">
        <f aca="false">D07!R102</f>
        <v>201</v>
      </c>
      <c r="O62" s="489" t="n">
        <f aca="false">D07!S102</f>
        <v>0</v>
      </c>
      <c r="P62" s="489" t="n">
        <f aca="false">D07!T102</f>
        <v>0</v>
      </c>
      <c r="Q62" s="489" t="n">
        <f aca="false">D07!U102</f>
        <v>12</v>
      </c>
      <c r="R62" s="489" t="n">
        <f aca="false">D07!V102</f>
        <v>42</v>
      </c>
      <c r="S62" s="489" t="n">
        <f aca="false">D07!W102</f>
        <v>0</v>
      </c>
      <c r="T62" s="489" t="n">
        <f aca="false">D07!X102</f>
        <v>0</v>
      </c>
      <c r="U62" s="489" t="n">
        <f aca="false">D07!Y102</f>
        <v>0</v>
      </c>
      <c r="V62" s="489" t="n">
        <f aca="false">D07!Z102</f>
        <v>0</v>
      </c>
      <c r="W62" s="489" t="n">
        <f aca="false">D07!AA102</f>
        <v>0</v>
      </c>
      <c r="X62" s="489" t="n">
        <f aca="false">D07!AB102</f>
        <v>0</v>
      </c>
      <c r="Y62" s="489" t="n">
        <f aca="false">D07!AC102</f>
        <v>0</v>
      </c>
      <c r="Z62" s="489" t="n">
        <f aca="false">D07!AD102</f>
        <v>119</v>
      </c>
      <c r="AA62" s="489" t="n">
        <f aca="false">D07!AE102</f>
        <v>5697</v>
      </c>
      <c r="AB62" s="490"/>
      <c r="AC62" s="489" t="n">
        <f aca="false">D07!I105</f>
        <v>88</v>
      </c>
      <c r="AD62" s="489" t="n">
        <f aca="false">D07!J105</f>
        <v>2910</v>
      </c>
      <c r="AE62" s="489" t="n">
        <f aca="false">D07!K105</f>
        <v>2177</v>
      </c>
      <c r="AF62" s="489" t="n">
        <f aca="false">D07!L105</f>
        <v>174</v>
      </c>
      <c r="AG62" s="489" t="n">
        <f aca="false">D07!M105</f>
        <v>28</v>
      </c>
      <c r="AH62" s="489" t="n">
        <f aca="false">D07!N105</f>
        <v>0</v>
      </c>
      <c r="AI62" s="489" t="n">
        <f aca="false">D07!O105</f>
        <v>0</v>
      </c>
      <c r="AJ62" s="489" t="n">
        <f aca="false">D07!P105</f>
        <v>0</v>
      </c>
      <c r="AK62" s="489" t="n">
        <f aca="false">D07!Q105</f>
        <v>0</v>
      </c>
      <c r="AL62" s="489" t="n">
        <f aca="false">D07!R105</f>
        <v>201</v>
      </c>
      <c r="AM62" s="489" t="n">
        <f aca="false">D07!S105</f>
        <v>0</v>
      </c>
      <c r="AN62" s="489" t="n">
        <f aca="false">D07!T105</f>
        <v>0</v>
      </c>
      <c r="AO62" s="489" t="n">
        <f aca="false">D07!U105</f>
        <v>0</v>
      </c>
      <c r="AP62" s="489" t="n">
        <f aca="false">D07!V105</f>
        <v>0</v>
      </c>
      <c r="AQ62" s="489" t="n">
        <f aca="false">D07!W105</f>
        <v>0</v>
      </c>
      <c r="AR62" s="489" t="n">
        <f aca="false">D07!X105</f>
        <v>0</v>
      </c>
      <c r="AS62" s="489" t="n">
        <f aca="false">D07!Y105</f>
        <v>0</v>
      </c>
      <c r="AT62" s="489" t="n">
        <f aca="false">D07!Z105</f>
        <v>0</v>
      </c>
      <c r="AU62" s="489" t="n">
        <f aca="false">D07!AA105</f>
        <v>119</v>
      </c>
      <c r="AV62" s="489" t="n">
        <f aca="false">D07!AB105</f>
        <v>5697</v>
      </c>
      <c r="AW62" s="490"/>
      <c r="AX62" s="489"/>
      <c r="AY62" s="489" t="n">
        <f aca="false">AC62+AE62</f>
        <v>2265</v>
      </c>
      <c r="AZ62" s="489"/>
      <c r="BA62" s="489" t="n">
        <f aca="false">AD62+AF62</f>
        <v>3084</v>
      </c>
      <c r="BB62" s="489"/>
      <c r="BC62" s="489"/>
      <c r="BD62" s="489"/>
      <c r="BE62" s="489" t="n">
        <f aca="false">D07!M108</f>
        <v>28</v>
      </c>
      <c r="BF62" s="489" t="str">
        <f aca="false">D07!N108</f>
        <v>-</v>
      </c>
      <c r="BG62" s="489" t="str">
        <f aca="false">D07!O108</f>
        <v>-</v>
      </c>
      <c r="BH62" s="489" t="str">
        <f aca="false">D07!P108</f>
        <v>-</v>
      </c>
      <c r="BI62" s="489" t="str">
        <f aca="false">D07!Q108</f>
        <v>-</v>
      </c>
      <c r="BJ62" s="489" t="n">
        <f aca="false">D07!R108</f>
        <v>201</v>
      </c>
      <c r="BK62" s="489" t="str">
        <f aca="false">D07!S108</f>
        <v>-</v>
      </c>
      <c r="BL62" s="489" t="str">
        <f aca="false">D07!T108</f>
        <v>-</v>
      </c>
      <c r="BM62" s="489" t="str">
        <f aca="false">D07!U108</f>
        <v>-</v>
      </c>
      <c r="BN62" s="489" t="str">
        <f aca="false">D07!V108</f>
        <v>-</v>
      </c>
      <c r="BO62" s="489" t="str">
        <f aca="false">D07!W108</f>
        <v>-</v>
      </c>
      <c r="BP62" s="489" t="str">
        <f aca="false">D07!X108</f>
        <v>-</v>
      </c>
      <c r="BQ62" s="489" t="str">
        <f aca="false">D07!Y108</f>
        <v>-</v>
      </c>
      <c r="BR62" s="489"/>
      <c r="BS62" s="489" t="n">
        <f aca="false">D07!Z108</f>
        <v>0</v>
      </c>
      <c r="BT62" s="489" t="n">
        <f aca="false">D07!AA108</f>
        <v>119</v>
      </c>
      <c r="BU62" s="489" t="n">
        <f aca="false">SUM(AX62:BT62)</f>
        <v>5697</v>
      </c>
    </row>
    <row r="63" customFormat="false" ht="16.5" hidden="false" customHeight="false" outlineLevel="0" collapsed="false">
      <c r="A63" s="20" t="n">
        <v>61</v>
      </c>
      <c r="B63" s="20" t="n">
        <v>7</v>
      </c>
      <c r="C63" s="20" t="n">
        <v>416</v>
      </c>
      <c r="D63" s="20" t="s">
        <v>366</v>
      </c>
      <c r="E63" s="489" t="n">
        <f aca="false">D07!I120</f>
        <v>315</v>
      </c>
      <c r="F63" s="489" t="n">
        <f aca="false">D07!J120</f>
        <v>77</v>
      </c>
      <c r="G63" s="489" t="n">
        <f aca="false">D07!K120</f>
        <v>787</v>
      </c>
      <c r="H63" s="489" t="n">
        <f aca="false">D07!L120</f>
        <v>16</v>
      </c>
      <c r="I63" s="489" t="n">
        <f aca="false">D07!M120</f>
        <v>17</v>
      </c>
      <c r="J63" s="489" t="n">
        <f aca="false">D07!N120</f>
        <v>0</v>
      </c>
      <c r="K63" s="489" t="n">
        <f aca="false">D07!O120</f>
        <v>1161</v>
      </c>
      <c r="L63" s="489" t="n">
        <f aca="false">D07!P120</f>
        <v>0</v>
      </c>
      <c r="M63" s="489" t="n">
        <f aca="false">D07!Q120</f>
        <v>3</v>
      </c>
      <c r="N63" s="489" t="n">
        <f aca="false">D07!R120</f>
        <v>53</v>
      </c>
      <c r="O63" s="489" t="n">
        <f aca="false">D07!S120</f>
        <v>0</v>
      </c>
      <c r="P63" s="489" t="n">
        <f aca="false">D07!T120</f>
        <v>0</v>
      </c>
      <c r="Q63" s="489" t="n">
        <f aca="false">D07!U120</f>
        <v>37</v>
      </c>
      <c r="R63" s="489" t="n">
        <f aca="false">D07!V120</f>
        <v>0</v>
      </c>
      <c r="S63" s="489" t="n">
        <f aca="false">D07!W120</f>
        <v>0</v>
      </c>
      <c r="T63" s="489" t="n">
        <f aca="false">D07!X120</f>
        <v>0</v>
      </c>
      <c r="U63" s="489" t="n">
        <f aca="false">D07!Y120</f>
        <v>0</v>
      </c>
      <c r="V63" s="489" t="n">
        <f aca="false">D07!Z120</f>
        <v>0</v>
      </c>
      <c r="W63" s="489" t="n">
        <f aca="false">D07!AA120</f>
        <v>0</v>
      </c>
      <c r="X63" s="489" t="n">
        <f aca="false">D07!AB120</f>
        <v>0</v>
      </c>
      <c r="Y63" s="489" t="n">
        <f aca="false">D07!AC120</f>
        <v>0</v>
      </c>
      <c r="Z63" s="489" t="n">
        <f aca="false">D07!AD120</f>
        <v>127</v>
      </c>
      <c r="AA63" s="489" t="n">
        <f aca="false">D07!AE120</f>
        <v>2593</v>
      </c>
      <c r="AB63" s="490"/>
      <c r="AC63" s="489" t="n">
        <f aca="false">D07!I123</f>
        <v>333</v>
      </c>
      <c r="AD63" s="489" t="n">
        <f aca="false">D07!J123</f>
        <v>77</v>
      </c>
      <c r="AE63" s="489" t="n">
        <f aca="false">D07!K123</f>
        <v>806</v>
      </c>
      <c r="AF63" s="489" t="n">
        <f aca="false">D07!L123</f>
        <v>16</v>
      </c>
      <c r="AG63" s="489" t="n">
        <f aca="false">D07!M123</f>
        <v>17</v>
      </c>
      <c r="AH63" s="489" t="n">
        <f aca="false">D07!N123</f>
        <v>0</v>
      </c>
      <c r="AI63" s="489" t="n">
        <f aca="false">D07!O123</f>
        <v>1161</v>
      </c>
      <c r="AJ63" s="489" t="n">
        <f aca="false">D07!P123</f>
        <v>0</v>
      </c>
      <c r="AK63" s="489" t="n">
        <f aca="false">D07!Q123</f>
        <v>3</v>
      </c>
      <c r="AL63" s="489" t="n">
        <f aca="false">D07!R123</f>
        <v>53</v>
      </c>
      <c r="AM63" s="489" t="n">
        <f aca="false">D07!S123</f>
        <v>0</v>
      </c>
      <c r="AN63" s="489" t="n">
        <f aca="false">D07!T123</f>
        <v>0</v>
      </c>
      <c r="AO63" s="489" t="n">
        <f aca="false">D07!U123</f>
        <v>0</v>
      </c>
      <c r="AP63" s="489" t="n">
        <f aca="false">D07!V123</f>
        <v>0</v>
      </c>
      <c r="AQ63" s="489" t="n">
        <f aca="false">D07!W123</f>
        <v>0</v>
      </c>
      <c r="AR63" s="489" t="n">
        <f aca="false">D07!X123</f>
        <v>0</v>
      </c>
      <c r="AS63" s="489" t="n">
        <f aca="false">D07!Y123</f>
        <v>0</v>
      </c>
      <c r="AT63" s="489" t="n">
        <f aca="false">D07!Z123</f>
        <v>0</v>
      </c>
      <c r="AU63" s="489" t="n">
        <f aca="false">D07!AA123</f>
        <v>127</v>
      </c>
      <c r="AV63" s="489" t="n">
        <f aca="false">D07!AB123</f>
        <v>2593</v>
      </c>
      <c r="AW63" s="490"/>
      <c r="AX63" s="489"/>
      <c r="AY63" s="489" t="n">
        <f aca="false">AC63+AE63</f>
        <v>1139</v>
      </c>
      <c r="AZ63" s="489"/>
      <c r="BA63" s="489" t="n">
        <f aca="false">AD63+AF63</f>
        <v>93</v>
      </c>
      <c r="BB63" s="489"/>
      <c r="BC63" s="489"/>
      <c r="BD63" s="489"/>
      <c r="BE63" s="489" t="n">
        <f aca="false">D07!M126</f>
        <v>17</v>
      </c>
      <c r="BF63" s="489" t="str">
        <f aca="false">D07!N126</f>
        <v>-</v>
      </c>
      <c r="BG63" s="489" t="n">
        <f aca="false">D07!O126</f>
        <v>1161</v>
      </c>
      <c r="BH63" s="489" t="str">
        <f aca="false">D07!P126</f>
        <v>-</v>
      </c>
      <c r="BI63" s="489" t="n">
        <f aca="false">D07!Q126</f>
        <v>3</v>
      </c>
      <c r="BJ63" s="489" t="n">
        <f aca="false">D07!R126</f>
        <v>53</v>
      </c>
      <c r="BK63" s="489" t="str">
        <f aca="false">D07!S126</f>
        <v>-</v>
      </c>
      <c r="BL63" s="489" t="str">
        <f aca="false">D07!T126</f>
        <v>-</v>
      </c>
      <c r="BM63" s="489" t="str">
        <f aca="false">D07!U126</f>
        <v>-</v>
      </c>
      <c r="BN63" s="489" t="str">
        <f aca="false">D07!V126</f>
        <v>-</v>
      </c>
      <c r="BO63" s="489" t="str">
        <f aca="false">D07!W126</f>
        <v>-</v>
      </c>
      <c r="BP63" s="489" t="str">
        <f aca="false">D07!X126</f>
        <v>-</v>
      </c>
      <c r="BQ63" s="489" t="str">
        <f aca="false">D07!Y126</f>
        <v>-</v>
      </c>
      <c r="BR63" s="489"/>
      <c r="BS63" s="489" t="n">
        <f aca="false">D07!Z126</f>
        <v>0</v>
      </c>
      <c r="BT63" s="489" t="n">
        <f aca="false">D07!AA126</f>
        <v>127</v>
      </c>
      <c r="BU63" s="489" t="n">
        <f aca="false">SUM(AX63:BT63)</f>
        <v>2593</v>
      </c>
    </row>
    <row r="64" customFormat="false" ht="16.5" hidden="false" customHeight="false" outlineLevel="0" collapsed="false">
      <c r="A64" s="20" t="n">
        <v>62</v>
      </c>
      <c r="B64" s="20" t="n">
        <v>7</v>
      </c>
      <c r="C64" s="20" t="n">
        <v>448</v>
      </c>
      <c r="D64" s="20" t="s">
        <v>370</v>
      </c>
      <c r="E64" s="489" t="n">
        <f aca="false">D07!I151</f>
        <v>31</v>
      </c>
      <c r="F64" s="489" t="n">
        <f aca="false">D07!J151</f>
        <v>2967</v>
      </c>
      <c r="G64" s="489" t="n">
        <f aca="false">D07!K151</f>
        <v>2198</v>
      </c>
      <c r="H64" s="489" t="n">
        <f aca="false">D07!L151</f>
        <v>445</v>
      </c>
      <c r="I64" s="489" t="n">
        <f aca="false">D07!M151</f>
        <v>86</v>
      </c>
      <c r="J64" s="489" t="n">
        <f aca="false">D07!N151</f>
        <v>0</v>
      </c>
      <c r="K64" s="489" t="n">
        <f aca="false">D07!O151</f>
        <v>300</v>
      </c>
      <c r="L64" s="489" t="n">
        <f aca="false">D07!P151</f>
        <v>0</v>
      </c>
      <c r="M64" s="489" t="n">
        <f aca="false">D07!Q151</f>
        <v>0</v>
      </c>
      <c r="N64" s="489" t="n">
        <f aca="false">D07!R151</f>
        <v>1167</v>
      </c>
      <c r="O64" s="489" t="n">
        <f aca="false">D07!S151</f>
        <v>0</v>
      </c>
      <c r="P64" s="489" t="n">
        <f aca="false">D07!T151</f>
        <v>0</v>
      </c>
      <c r="Q64" s="489" t="n">
        <f aca="false">D07!U151</f>
        <v>20</v>
      </c>
      <c r="R64" s="489" t="n">
        <f aca="false">D07!V151</f>
        <v>112</v>
      </c>
      <c r="S64" s="489" t="n">
        <f aca="false">D07!W151</f>
        <v>0</v>
      </c>
      <c r="T64" s="489" t="n">
        <f aca="false">D07!X151</f>
        <v>0</v>
      </c>
      <c r="U64" s="489" t="n">
        <f aca="false">D07!Y151</f>
        <v>0</v>
      </c>
      <c r="V64" s="489" t="n">
        <f aca="false">D07!Z151</f>
        <v>0</v>
      </c>
      <c r="W64" s="489" t="n">
        <f aca="false">D07!AA151</f>
        <v>0</v>
      </c>
      <c r="X64" s="489" t="n">
        <f aca="false">D07!AB151</f>
        <v>0</v>
      </c>
      <c r="Y64" s="489" t="n">
        <f aca="false">D07!AC151</f>
        <v>5</v>
      </c>
      <c r="Z64" s="489" t="n">
        <f aca="false">D07!AD151</f>
        <v>248</v>
      </c>
      <c r="AA64" s="489" t="n">
        <f aca="false">D07!AE151</f>
        <v>7579</v>
      </c>
      <c r="AB64" s="490"/>
      <c r="AC64" s="489" t="n">
        <f aca="false">D07!I154</f>
        <v>41</v>
      </c>
      <c r="AD64" s="489" t="n">
        <f aca="false">D07!J154</f>
        <v>3023</v>
      </c>
      <c r="AE64" s="489" t="n">
        <f aca="false">D07!K154</f>
        <v>2208</v>
      </c>
      <c r="AF64" s="489" t="n">
        <f aca="false">D07!L154</f>
        <v>501</v>
      </c>
      <c r="AG64" s="489" t="n">
        <f aca="false">D07!M154</f>
        <v>86</v>
      </c>
      <c r="AH64" s="489" t="n">
        <f aca="false">D07!N154</f>
        <v>0</v>
      </c>
      <c r="AI64" s="489" t="n">
        <f aca="false">D07!O154</f>
        <v>300</v>
      </c>
      <c r="AJ64" s="489" t="n">
        <f aca="false">D07!P154</f>
        <v>0</v>
      </c>
      <c r="AK64" s="489" t="n">
        <f aca="false">D07!Q154</f>
        <v>0</v>
      </c>
      <c r="AL64" s="489" t="n">
        <f aca="false">D07!R154</f>
        <v>1167</v>
      </c>
      <c r="AM64" s="489" t="n">
        <f aca="false">D07!S154</f>
        <v>0</v>
      </c>
      <c r="AN64" s="489" t="n">
        <f aca="false">D07!T154</f>
        <v>0</v>
      </c>
      <c r="AO64" s="489" t="n">
        <f aca="false">D07!U154</f>
        <v>0</v>
      </c>
      <c r="AP64" s="489" t="n">
        <f aca="false">D07!V154</f>
        <v>0</v>
      </c>
      <c r="AQ64" s="489" t="n">
        <f aca="false">D07!W154</f>
        <v>0</v>
      </c>
      <c r="AR64" s="489" t="n">
        <f aca="false">D07!X154</f>
        <v>0</v>
      </c>
      <c r="AS64" s="489" t="n">
        <f aca="false">D07!Y154</f>
        <v>0</v>
      </c>
      <c r="AT64" s="489" t="n">
        <f aca="false">D07!Z154</f>
        <v>5</v>
      </c>
      <c r="AU64" s="489" t="n">
        <f aca="false">D07!AA154</f>
        <v>248</v>
      </c>
      <c r="AV64" s="489" t="n">
        <f aca="false">D07!AB154</f>
        <v>7579</v>
      </c>
      <c r="AW64" s="490"/>
      <c r="AX64" s="489"/>
      <c r="AY64" s="489" t="n">
        <f aca="false">AC64+AE64</f>
        <v>2249</v>
      </c>
      <c r="AZ64" s="489"/>
      <c r="BA64" s="489" t="n">
        <f aca="false">AD64+AF64</f>
        <v>3524</v>
      </c>
      <c r="BB64" s="489"/>
      <c r="BC64" s="489"/>
      <c r="BD64" s="489"/>
      <c r="BE64" s="489" t="n">
        <f aca="false">D07!M157</f>
        <v>86</v>
      </c>
      <c r="BF64" s="489" t="str">
        <f aca="false">D07!N157</f>
        <v>-</v>
      </c>
      <c r="BG64" s="489" t="n">
        <f aca="false">D07!O157</f>
        <v>300</v>
      </c>
      <c r="BH64" s="489" t="str">
        <f aca="false">D07!P157</f>
        <v>-</v>
      </c>
      <c r="BI64" s="489" t="str">
        <f aca="false">D07!Q157</f>
        <v>-</v>
      </c>
      <c r="BJ64" s="489" t="n">
        <f aca="false">D07!R157</f>
        <v>1167</v>
      </c>
      <c r="BK64" s="489" t="str">
        <f aca="false">D07!S157</f>
        <v>-</v>
      </c>
      <c r="BL64" s="489" t="str">
        <f aca="false">D07!T157</f>
        <v>-</v>
      </c>
      <c r="BM64" s="489" t="str">
        <f aca="false">D07!U157</f>
        <v>-</v>
      </c>
      <c r="BN64" s="489" t="str">
        <f aca="false">D07!V157</f>
        <v>-</v>
      </c>
      <c r="BO64" s="489" t="str">
        <f aca="false">D07!W157</f>
        <v>-</v>
      </c>
      <c r="BP64" s="489" t="str">
        <f aca="false">D07!X157</f>
        <v>-</v>
      </c>
      <c r="BQ64" s="489" t="str">
        <f aca="false">D07!Y157</f>
        <v>-</v>
      </c>
      <c r="BR64" s="489"/>
      <c r="BS64" s="489" t="n">
        <f aca="false">D07!Z157</f>
        <v>5</v>
      </c>
      <c r="BT64" s="489" t="n">
        <f aca="false">D07!AA157</f>
        <v>248</v>
      </c>
      <c r="BU64" s="489" t="n">
        <f aca="false">SUM(AX64:BT64)</f>
        <v>7579</v>
      </c>
    </row>
    <row r="65" customFormat="false" ht="16.5" hidden="false" customHeight="false" outlineLevel="0" collapsed="false">
      <c r="A65" s="20" t="n">
        <v>63</v>
      </c>
      <c r="B65" s="20" t="n">
        <v>7</v>
      </c>
      <c r="C65" s="20" t="n">
        <v>470</v>
      </c>
      <c r="D65" s="20" t="s">
        <v>380</v>
      </c>
      <c r="E65" s="489" t="n">
        <f aca="false">D07!I204</f>
        <v>242</v>
      </c>
      <c r="F65" s="489" t="n">
        <f aca="false">D07!J204</f>
        <v>5204</v>
      </c>
      <c r="G65" s="489" t="n">
        <f aca="false">D07!K204</f>
        <v>499</v>
      </c>
      <c r="H65" s="489" t="n">
        <f aca="false">D07!L204</f>
        <v>185</v>
      </c>
      <c r="I65" s="489" t="n">
        <f aca="false">D07!M204</f>
        <v>275</v>
      </c>
      <c r="J65" s="489" t="n">
        <f aca="false">D07!N204</f>
        <v>94</v>
      </c>
      <c r="K65" s="489" t="n">
        <f aca="false">D07!O204</f>
        <v>0</v>
      </c>
      <c r="L65" s="489" t="n">
        <f aca="false">D07!P204</f>
        <v>0</v>
      </c>
      <c r="M65" s="489" t="n">
        <f aca="false">D07!Q204</f>
        <v>355</v>
      </c>
      <c r="N65" s="489" t="n">
        <f aca="false">D07!R204</f>
        <v>6376</v>
      </c>
      <c r="O65" s="489" t="n">
        <f aca="false">D07!S204</f>
        <v>0</v>
      </c>
      <c r="P65" s="489" t="n">
        <f aca="false">D07!T204</f>
        <v>0</v>
      </c>
      <c r="Q65" s="489" t="n">
        <f aca="false">D07!U204</f>
        <v>0</v>
      </c>
      <c r="R65" s="489" t="n">
        <f aca="false">D07!V204</f>
        <v>61</v>
      </c>
      <c r="S65" s="489" t="n">
        <f aca="false">D07!W204</f>
        <v>0</v>
      </c>
      <c r="T65" s="489" t="n">
        <f aca="false">D07!X204</f>
        <v>0</v>
      </c>
      <c r="U65" s="489" t="n">
        <f aca="false">D07!Y204</f>
        <v>0</v>
      </c>
      <c r="V65" s="489" t="n">
        <f aca="false">D07!Z204</f>
        <v>0</v>
      </c>
      <c r="W65" s="489" t="n">
        <f aca="false">D07!AA204</f>
        <v>0</v>
      </c>
      <c r="X65" s="489" t="n">
        <f aca="false">D07!AB204</f>
        <v>0</v>
      </c>
      <c r="Y65" s="489" t="n">
        <f aca="false">D07!AC204</f>
        <v>0</v>
      </c>
      <c r="Z65" s="489" t="n">
        <f aca="false">D07!AD204</f>
        <v>534</v>
      </c>
      <c r="AA65" s="489" t="n">
        <f aca="false">D07!AE204</f>
        <v>13825</v>
      </c>
      <c r="AB65" s="489"/>
      <c r="AC65" s="489" t="n">
        <f aca="false">D07!I207</f>
        <v>242</v>
      </c>
      <c r="AD65" s="489" t="n">
        <f aca="false">D07!J207</f>
        <v>5235</v>
      </c>
      <c r="AE65" s="489" t="n">
        <f aca="false">D07!K207</f>
        <v>499</v>
      </c>
      <c r="AF65" s="489" t="n">
        <f aca="false">D07!L207</f>
        <v>215</v>
      </c>
      <c r="AG65" s="489" t="n">
        <f aca="false">D07!M207</f>
        <v>275</v>
      </c>
      <c r="AH65" s="489" t="n">
        <f aca="false">D07!N207</f>
        <v>94</v>
      </c>
      <c r="AI65" s="489" t="n">
        <f aca="false">D07!O207</f>
        <v>0</v>
      </c>
      <c r="AJ65" s="489" t="n">
        <f aca="false">D07!P207</f>
        <v>0</v>
      </c>
      <c r="AK65" s="489" t="n">
        <f aca="false">D07!Q207</f>
        <v>355</v>
      </c>
      <c r="AL65" s="489" t="n">
        <f aca="false">D07!R207</f>
        <v>6376</v>
      </c>
      <c r="AM65" s="489" t="n">
        <f aca="false">D07!S207</f>
        <v>0</v>
      </c>
      <c r="AN65" s="489" t="n">
        <f aca="false">D07!T207</f>
        <v>0</v>
      </c>
      <c r="AO65" s="489" t="n">
        <f aca="false">D07!U207</f>
        <v>0</v>
      </c>
      <c r="AP65" s="489" t="n">
        <f aca="false">D07!V207</f>
        <v>0</v>
      </c>
      <c r="AQ65" s="489" t="n">
        <f aca="false">D07!W207</f>
        <v>0</v>
      </c>
      <c r="AR65" s="489" t="n">
        <f aca="false">D07!X207</f>
        <v>0</v>
      </c>
      <c r="AS65" s="489" t="n">
        <f aca="false">D07!Y207</f>
        <v>0</v>
      </c>
      <c r="AT65" s="489" t="n">
        <f aca="false">D07!Z207</f>
        <v>0</v>
      </c>
      <c r="AU65" s="489" t="n">
        <f aca="false">D07!AA207</f>
        <v>534</v>
      </c>
      <c r="AV65" s="489" t="n">
        <f aca="false">D07!AB207</f>
        <v>13825</v>
      </c>
      <c r="AW65" s="490"/>
      <c r="AX65" s="489" t="n">
        <f aca="false">AC65</f>
        <v>242</v>
      </c>
      <c r="AY65" s="489"/>
      <c r="AZ65" s="489"/>
      <c r="BA65" s="489" t="n">
        <f aca="false">AD65+AF65</f>
        <v>5450</v>
      </c>
      <c r="BB65" s="489" t="n">
        <f aca="false">AE65</f>
        <v>499</v>
      </c>
      <c r="BC65" s="489"/>
      <c r="BD65" s="489"/>
      <c r="BE65" s="489" t="n">
        <f aca="false">D07!M210</f>
        <v>275</v>
      </c>
      <c r="BF65" s="489" t="n">
        <f aca="false">D07!N210</f>
        <v>94</v>
      </c>
      <c r="BG65" s="489" t="str">
        <f aca="false">D07!O210</f>
        <v>-</v>
      </c>
      <c r="BH65" s="489" t="str">
        <f aca="false">D07!P210</f>
        <v>-</v>
      </c>
      <c r="BI65" s="489" t="n">
        <f aca="false">D07!Q210</f>
        <v>355</v>
      </c>
      <c r="BJ65" s="489" t="n">
        <f aca="false">D07!R210</f>
        <v>6376</v>
      </c>
      <c r="BK65" s="489" t="str">
        <f aca="false">D07!S210</f>
        <v>-</v>
      </c>
      <c r="BL65" s="489" t="str">
        <f aca="false">D07!T210</f>
        <v>-</v>
      </c>
      <c r="BM65" s="489" t="str">
        <f aca="false">D07!U210</f>
        <v>-</v>
      </c>
      <c r="BN65" s="489" t="str">
        <f aca="false">D07!V210</f>
        <v>-</v>
      </c>
      <c r="BO65" s="489" t="str">
        <f aca="false">D07!W210</f>
        <v>-</v>
      </c>
      <c r="BP65" s="489" t="str">
        <f aca="false">D07!X210</f>
        <v>-</v>
      </c>
      <c r="BQ65" s="489" t="str">
        <f aca="false">D07!Y210</f>
        <v>-</v>
      </c>
      <c r="BR65" s="489"/>
      <c r="BS65" s="489" t="n">
        <f aca="false">D07!Z210</f>
        <v>0</v>
      </c>
      <c r="BT65" s="489" t="n">
        <f aca="false">D07!AA210</f>
        <v>534</v>
      </c>
      <c r="BU65" s="489" t="n">
        <f aca="false">SUM(AX65:BT65)</f>
        <v>13825</v>
      </c>
    </row>
    <row r="66" customFormat="false" ht="16.5" hidden="false" customHeight="false" outlineLevel="0" collapsed="false">
      <c r="A66" s="20" t="n">
        <v>64</v>
      </c>
      <c r="B66" s="20" t="n">
        <v>8</v>
      </c>
      <c r="C66" s="20" t="n">
        <v>16</v>
      </c>
      <c r="D66" s="20" t="s">
        <v>406</v>
      </c>
      <c r="E66" s="489" t="n">
        <f aca="false">D08!I16</f>
        <v>31</v>
      </c>
      <c r="F66" s="489" t="n">
        <f aca="false">D08!J16</f>
        <v>578</v>
      </c>
      <c r="G66" s="489" t="n">
        <f aca="false">D08!K16</f>
        <v>980</v>
      </c>
      <c r="H66" s="489" t="n">
        <f aca="false">D08!L16</f>
        <v>513</v>
      </c>
      <c r="I66" s="489" t="n">
        <f aca="false">D08!M16</f>
        <v>405</v>
      </c>
      <c r="J66" s="489" t="n">
        <f aca="false">D08!N16</f>
        <v>32</v>
      </c>
      <c r="K66" s="489" t="n">
        <f aca="false">D08!O16</f>
        <v>108</v>
      </c>
      <c r="L66" s="489" t="n">
        <f aca="false">D08!P16</f>
        <v>693</v>
      </c>
      <c r="M66" s="489" t="n">
        <f aca="false">D08!Q16</f>
        <v>112</v>
      </c>
      <c r="N66" s="489" t="n">
        <f aca="false">D08!R16</f>
        <v>381</v>
      </c>
      <c r="O66" s="489" t="n">
        <f aca="false">D08!S16</f>
        <v>0</v>
      </c>
      <c r="P66" s="489" t="n">
        <f aca="false">D08!T16</f>
        <v>0</v>
      </c>
      <c r="Q66" s="489" t="n">
        <f aca="false">D08!U16</f>
        <v>15</v>
      </c>
      <c r="R66" s="489" t="n">
        <f aca="false">D08!V16</f>
        <v>0</v>
      </c>
      <c r="S66" s="489" t="n">
        <f aca="false">D08!W16</f>
        <v>0</v>
      </c>
      <c r="T66" s="489" t="n">
        <f aca="false">D08!X16</f>
        <v>0</v>
      </c>
      <c r="U66" s="489" t="n">
        <f aca="false">D08!Y16</f>
        <v>0</v>
      </c>
      <c r="V66" s="489" t="n">
        <f aca="false">D08!Z16</f>
        <v>0</v>
      </c>
      <c r="W66" s="489" t="n">
        <f aca="false">D08!AA16</f>
        <v>0</v>
      </c>
      <c r="X66" s="489" t="n">
        <f aca="false">D08!AB16</f>
        <v>0</v>
      </c>
      <c r="Y66" s="489" t="n">
        <f aca="false">D08!AC16</f>
        <v>0</v>
      </c>
      <c r="Z66" s="489" t="n">
        <f aca="false">D08!AD16</f>
        <v>294</v>
      </c>
      <c r="AA66" s="489" t="n">
        <f aca="false">D08!AE16</f>
        <v>4142</v>
      </c>
      <c r="AB66" s="489"/>
      <c r="AC66" s="489" t="n">
        <f aca="false">D08!I19</f>
        <v>38</v>
      </c>
      <c r="AD66" s="489" t="n">
        <f aca="false">D08!J19</f>
        <v>578</v>
      </c>
      <c r="AE66" s="489" t="n">
        <f aca="false">D08!K19</f>
        <v>988</v>
      </c>
      <c r="AF66" s="489" t="n">
        <f aca="false">D08!L19</f>
        <v>513</v>
      </c>
      <c r="AG66" s="489" t="n">
        <f aca="false">D08!M19</f>
        <v>405</v>
      </c>
      <c r="AH66" s="489" t="n">
        <f aca="false">D08!N19</f>
        <v>32</v>
      </c>
      <c r="AI66" s="489" t="n">
        <f aca="false">D08!O19</f>
        <v>108</v>
      </c>
      <c r="AJ66" s="489" t="n">
        <f aca="false">D08!P19</f>
        <v>693</v>
      </c>
      <c r="AK66" s="489" t="n">
        <f aca="false">D08!Q19</f>
        <v>112</v>
      </c>
      <c r="AL66" s="489" t="n">
        <f aca="false">D08!R19</f>
        <v>381</v>
      </c>
      <c r="AM66" s="489" t="n">
        <f aca="false">D08!S19</f>
        <v>0</v>
      </c>
      <c r="AN66" s="489" t="n">
        <f aca="false">D08!T19</f>
        <v>0</v>
      </c>
      <c r="AO66" s="489" t="n">
        <f aca="false">D08!U19</f>
        <v>0</v>
      </c>
      <c r="AP66" s="489" t="n">
        <f aca="false">D08!V19</f>
        <v>0</v>
      </c>
      <c r="AQ66" s="489" t="n">
        <f aca="false">D08!W19</f>
        <v>0</v>
      </c>
      <c r="AR66" s="489" t="n">
        <f aca="false">D08!X19</f>
        <v>0</v>
      </c>
      <c r="AS66" s="489" t="n">
        <f aca="false">D08!Y19</f>
        <v>0</v>
      </c>
      <c r="AT66" s="489" t="n">
        <f aca="false">D08!Z19</f>
        <v>0</v>
      </c>
      <c r="AU66" s="489" t="n">
        <f aca="false">D08!AA19</f>
        <v>294</v>
      </c>
      <c r="AV66" s="489" t="n">
        <f aca="false">D08!AB19</f>
        <v>4142</v>
      </c>
      <c r="AW66" s="490"/>
      <c r="AX66" s="489"/>
      <c r="AY66" s="489" t="n">
        <f aca="false">AC66+AE66</f>
        <v>1026</v>
      </c>
      <c r="AZ66" s="489" t="n">
        <f aca="false">AD66</f>
        <v>578</v>
      </c>
      <c r="BA66" s="489"/>
      <c r="BB66" s="489"/>
      <c r="BC66" s="489" t="n">
        <f aca="false">AF66</f>
        <v>513</v>
      </c>
      <c r="BD66" s="489"/>
      <c r="BE66" s="489" t="n">
        <f aca="false">D08!M22</f>
        <v>405</v>
      </c>
      <c r="BF66" s="489" t="n">
        <f aca="false">D08!N22</f>
        <v>32</v>
      </c>
      <c r="BG66" s="489" t="n">
        <f aca="false">D08!O22</f>
        <v>108</v>
      </c>
      <c r="BH66" s="489" t="n">
        <f aca="false">D08!P22</f>
        <v>693</v>
      </c>
      <c r="BI66" s="489" t="n">
        <f aca="false">D08!Q22</f>
        <v>112</v>
      </c>
      <c r="BJ66" s="489" t="n">
        <f aca="false">D08!R22</f>
        <v>381</v>
      </c>
      <c r="BK66" s="489" t="str">
        <f aca="false">D08!S22</f>
        <v>-</v>
      </c>
      <c r="BL66" s="489" t="str">
        <f aca="false">D08!T22</f>
        <v>-</v>
      </c>
      <c r="BM66" s="489" t="str">
        <f aca="false">D08!U22</f>
        <v>-</v>
      </c>
      <c r="BN66" s="489" t="str">
        <f aca="false">D08!V22</f>
        <v>-</v>
      </c>
      <c r="BO66" s="489" t="str">
        <f aca="false">D08!W22</f>
        <v>-</v>
      </c>
      <c r="BP66" s="489" t="str">
        <f aca="false">D08!X22</f>
        <v>-</v>
      </c>
      <c r="BQ66" s="489" t="str">
        <f aca="false">D08!Y22</f>
        <v>-</v>
      </c>
      <c r="BR66" s="489"/>
      <c r="BS66" s="489" t="n">
        <f aca="false">D08!Z22</f>
        <v>0</v>
      </c>
      <c r="BT66" s="489" t="n">
        <f aca="false">D08!AA22</f>
        <v>294</v>
      </c>
      <c r="BU66" s="489" t="n">
        <f aca="false">SUM(AX66:BT66)</f>
        <v>4142</v>
      </c>
    </row>
    <row r="67" customFormat="false" ht="16.5" hidden="false" customHeight="false" outlineLevel="0" collapsed="false">
      <c r="A67" s="20" t="n">
        <v>65</v>
      </c>
      <c r="B67" s="20" t="n">
        <v>8</v>
      </c>
      <c r="C67" s="20" t="n">
        <v>78</v>
      </c>
      <c r="D67" s="20" t="s">
        <v>414</v>
      </c>
      <c r="E67" s="489" t="n">
        <f aca="false">D08!I29</f>
        <v>3</v>
      </c>
      <c r="F67" s="489" t="n">
        <f aca="false">D08!J29</f>
        <v>419</v>
      </c>
      <c r="G67" s="489" t="n">
        <f aca="false">D08!K29</f>
        <v>229</v>
      </c>
      <c r="H67" s="489" t="n">
        <f aca="false">D08!L29</f>
        <v>10</v>
      </c>
      <c r="I67" s="489" t="n">
        <f aca="false">D08!M29</f>
        <v>5</v>
      </c>
      <c r="J67" s="489" t="n">
        <f aca="false">D08!N29</f>
        <v>0</v>
      </c>
      <c r="K67" s="489" t="n">
        <f aca="false">D08!O29</f>
        <v>0</v>
      </c>
      <c r="L67" s="489" t="n">
        <f aca="false">D08!P29</f>
        <v>0</v>
      </c>
      <c r="M67" s="489" t="n">
        <f aca="false">D08!Q29</f>
        <v>0</v>
      </c>
      <c r="N67" s="489" t="n">
        <f aca="false">D08!R29</f>
        <v>200</v>
      </c>
      <c r="O67" s="489" t="n">
        <f aca="false">D08!S29</f>
        <v>0</v>
      </c>
      <c r="P67" s="489" t="n">
        <f aca="false">D08!T29</f>
        <v>0</v>
      </c>
      <c r="Q67" s="489" t="n">
        <f aca="false">D08!U29</f>
        <v>0</v>
      </c>
      <c r="R67" s="489" t="n">
        <f aca="false">D08!V29</f>
        <v>3</v>
      </c>
      <c r="S67" s="489" t="n">
        <f aca="false">D08!W29</f>
        <v>0</v>
      </c>
      <c r="T67" s="489" t="n">
        <f aca="false">D08!X29</f>
        <v>0</v>
      </c>
      <c r="U67" s="489" t="n">
        <f aca="false">D08!Y29</f>
        <v>0</v>
      </c>
      <c r="V67" s="489" t="n">
        <f aca="false">D08!Z29</f>
        <v>0</v>
      </c>
      <c r="W67" s="489" t="n">
        <f aca="false">D08!AA29</f>
        <v>0</v>
      </c>
      <c r="X67" s="489" t="n">
        <f aca="false">D08!AB29</f>
        <v>0</v>
      </c>
      <c r="Y67" s="489" t="n">
        <f aca="false">D08!AC29</f>
        <v>0</v>
      </c>
      <c r="Z67" s="489" t="n">
        <f aca="false">D08!AD29</f>
        <v>41</v>
      </c>
      <c r="AA67" s="489" t="n">
        <f aca="false">D08!AE29</f>
        <v>910</v>
      </c>
      <c r="AB67" s="490"/>
      <c r="AC67" s="489" t="n">
        <f aca="false">D08!I32</f>
        <v>3</v>
      </c>
      <c r="AD67" s="489" t="n">
        <f aca="false">D08!J32</f>
        <v>421</v>
      </c>
      <c r="AE67" s="489" t="n">
        <f aca="false">D08!K32</f>
        <v>229</v>
      </c>
      <c r="AF67" s="489" t="n">
        <f aca="false">D08!L32</f>
        <v>11</v>
      </c>
      <c r="AG67" s="489" t="n">
        <f aca="false">D08!M32</f>
        <v>5</v>
      </c>
      <c r="AH67" s="489" t="n">
        <f aca="false">D08!N32</f>
        <v>0</v>
      </c>
      <c r="AI67" s="489" t="n">
        <f aca="false">D08!O32</f>
        <v>0</v>
      </c>
      <c r="AJ67" s="489" t="n">
        <f aca="false">D08!P32</f>
        <v>0</v>
      </c>
      <c r="AK67" s="489" t="n">
        <f aca="false">D08!Q32</f>
        <v>0</v>
      </c>
      <c r="AL67" s="489" t="n">
        <f aca="false">D08!R32</f>
        <v>200</v>
      </c>
      <c r="AM67" s="489" t="n">
        <f aca="false">D08!S32</f>
        <v>0</v>
      </c>
      <c r="AN67" s="489" t="n">
        <f aca="false">D08!T32</f>
        <v>0</v>
      </c>
      <c r="AO67" s="489" t="n">
        <f aca="false">D08!U32</f>
        <v>0</v>
      </c>
      <c r="AP67" s="489" t="n">
        <f aca="false">D08!V32</f>
        <v>0</v>
      </c>
      <c r="AQ67" s="489" t="n">
        <f aca="false">D08!W32</f>
        <v>0</v>
      </c>
      <c r="AR67" s="489" t="n">
        <f aca="false">D08!X32</f>
        <v>0</v>
      </c>
      <c r="AS67" s="489" t="n">
        <f aca="false">D08!Y32</f>
        <v>0</v>
      </c>
      <c r="AT67" s="489" t="n">
        <f aca="false">D08!Z32</f>
        <v>0</v>
      </c>
      <c r="AU67" s="489" t="n">
        <f aca="false">D08!AA32</f>
        <v>41</v>
      </c>
      <c r="AV67" s="489" t="n">
        <f aca="false">D08!AB32</f>
        <v>910</v>
      </c>
      <c r="AW67" s="490"/>
      <c r="AX67" s="489"/>
      <c r="AY67" s="489" t="n">
        <f aca="false">AC67+AE67</f>
        <v>232</v>
      </c>
      <c r="AZ67" s="489"/>
      <c r="BA67" s="489" t="n">
        <f aca="false">AD67+AF67</f>
        <v>432</v>
      </c>
      <c r="BB67" s="489"/>
      <c r="BC67" s="489"/>
      <c r="BD67" s="489"/>
      <c r="BE67" s="489" t="n">
        <f aca="false">D08!M35</f>
        <v>5</v>
      </c>
      <c r="BF67" s="489" t="str">
        <f aca="false">D08!N35</f>
        <v>-</v>
      </c>
      <c r="BG67" s="489" t="str">
        <f aca="false">D08!O35</f>
        <v>-</v>
      </c>
      <c r="BH67" s="489" t="str">
        <f aca="false">D08!P35</f>
        <v>-</v>
      </c>
      <c r="BI67" s="489" t="str">
        <f aca="false">D08!Q35</f>
        <v>-</v>
      </c>
      <c r="BJ67" s="489" t="n">
        <f aca="false">D08!R35</f>
        <v>200</v>
      </c>
      <c r="BK67" s="489" t="str">
        <f aca="false">D08!S35</f>
        <v>-</v>
      </c>
      <c r="BL67" s="489" t="str">
        <f aca="false">D08!T35</f>
        <v>-</v>
      </c>
      <c r="BM67" s="489" t="str">
        <f aca="false">D08!U35</f>
        <v>-</v>
      </c>
      <c r="BN67" s="489" t="str">
        <f aca="false">D08!V35</f>
        <v>-</v>
      </c>
      <c r="BO67" s="489" t="str">
        <f aca="false">D08!W35</f>
        <v>-</v>
      </c>
      <c r="BP67" s="489" t="str">
        <f aca="false">D08!X35</f>
        <v>-</v>
      </c>
      <c r="BQ67" s="489" t="str">
        <f aca="false">D08!Y35</f>
        <v>-</v>
      </c>
      <c r="BR67" s="489"/>
      <c r="BS67" s="489" t="n">
        <f aca="false">D08!Z35</f>
        <v>0</v>
      </c>
      <c r="BT67" s="489" t="n">
        <f aca="false">D08!AA35</f>
        <v>41</v>
      </c>
      <c r="BU67" s="489" t="n">
        <f aca="false">SUM(AX67:BT67)</f>
        <v>910</v>
      </c>
    </row>
    <row r="68" s="163" customFormat="true" ht="33" hidden="false" customHeight="false" outlineLevel="0" collapsed="false">
      <c r="A68" s="169" t="n">
        <v>66</v>
      </c>
      <c r="B68" s="169" t="n">
        <v>8</v>
      </c>
      <c r="C68" s="169" t="n">
        <v>549</v>
      </c>
      <c r="D68" s="499" t="s">
        <v>834</v>
      </c>
      <c r="E68" s="500" t="n">
        <f aca="false">D08!I58</f>
        <v>511</v>
      </c>
      <c r="F68" s="500" t="n">
        <f aca="false">D08!J58</f>
        <v>1286</v>
      </c>
      <c r="G68" s="500" t="n">
        <f aca="false">D08!K58</f>
        <v>1106</v>
      </c>
      <c r="H68" s="500" t="n">
        <f aca="false">D08!L58</f>
        <v>40</v>
      </c>
      <c r="I68" s="500" t="n">
        <f aca="false">D08!M58</f>
        <v>1135</v>
      </c>
      <c r="J68" s="500" t="n">
        <f aca="false">D08!N58</f>
        <v>0</v>
      </c>
      <c r="K68" s="500" t="n">
        <f aca="false">D08!O58</f>
        <v>0</v>
      </c>
      <c r="L68" s="500" t="n">
        <f aca="false">D08!P58</f>
        <v>0</v>
      </c>
      <c r="M68" s="500" t="n">
        <f aca="false">D08!Q58</f>
        <v>0</v>
      </c>
      <c r="N68" s="500" t="n">
        <f aca="false">D08!R58</f>
        <v>343</v>
      </c>
      <c r="O68" s="500" t="n">
        <f aca="false">D08!S58</f>
        <v>0</v>
      </c>
      <c r="P68" s="500" t="n">
        <f aca="false">D08!T58</f>
        <v>0</v>
      </c>
      <c r="Q68" s="500" t="n">
        <f aca="false">D08!U58</f>
        <v>0</v>
      </c>
      <c r="R68" s="500" t="n">
        <f aca="false">D08!V58</f>
        <v>15</v>
      </c>
      <c r="S68" s="500" t="n">
        <f aca="false">D08!W58</f>
        <v>0</v>
      </c>
      <c r="T68" s="500" t="n">
        <f aca="false">D08!X58</f>
        <v>0</v>
      </c>
      <c r="U68" s="500" t="n">
        <f aca="false">D08!Y58</f>
        <v>0</v>
      </c>
      <c r="V68" s="500" t="n">
        <f aca="false">D08!Z58</f>
        <v>0</v>
      </c>
      <c r="W68" s="500" t="n">
        <f aca="false">D08!AA58</f>
        <v>0</v>
      </c>
      <c r="X68" s="500" t="n">
        <f aca="false">D08!AB58</f>
        <v>0</v>
      </c>
      <c r="Y68" s="500" t="n">
        <f aca="false">D08!AC58</f>
        <v>2</v>
      </c>
      <c r="Z68" s="500" t="n">
        <f aca="false">D08!AD58</f>
        <v>218</v>
      </c>
      <c r="AA68" s="500" t="n">
        <f aca="false">D08!AE58</f>
        <v>4656</v>
      </c>
      <c r="AB68" s="501"/>
      <c r="AC68" s="500" t="n">
        <f aca="false">D08!I61</f>
        <v>511</v>
      </c>
      <c r="AD68" s="500" t="n">
        <f aca="false">D08!J61</f>
        <v>1294</v>
      </c>
      <c r="AE68" s="500" t="n">
        <f aca="false">D08!K61</f>
        <v>1106</v>
      </c>
      <c r="AF68" s="500" t="n">
        <f aca="false">D08!L61</f>
        <v>47</v>
      </c>
      <c r="AG68" s="500" t="n">
        <f aca="false">D08!M61</f>
        <v>1135</v>
      </c>
      <c r="AH68" s="500" t="str">
        <f aca="false">D08!N61</f>
        <v>-</v>
      </c>
      <c r="AI68" s="500" t="str">
        <f aca="false">D08!O61</f>
        <v>-</v>
      </c>
      <c r="AJ68" s="500" t="str">
        <f aca="false">D08!P61</f>
        <v>-</v>
      </c>
      <c r="AK68" s="500" t="str">
        <f aca="false">D08!Q61</f>
        <v>-</v>
      </c>
      <c r="AL68" s="500" t="n">
        <f aca="false">D08!R61</f>
        <v>343</v>
      </c>
      <c r="AM68" s="500" t="str">
        <f aca="false">D08!S61</f>
        <v>-</v>
      </c>
      <c r="AN68" s="500" t="str">
        <f aca="false">D08!T61</f>
        <v>-</v>
      </c>
      <c r="AO68" s="500" t="str">
        <f aca="false">D08!U61</f>
        <v>-</v>
      </c>
      <c r="AP68" s="500" t="str">
        <f aca="false">D08!V61</f>
        <v>-</v>
      </c>
      <c r="AQ68" s="500" t="str">
        <f aca="false">D08!W61</f>
        <v>-</v>
      </c>
      <c r="AR68" s="500" t="str">
        <f aca="false">D08!X61</f>
        <v>-</v>
      </c>
      <c r="AS68" s="500" t="str">
        <f aca="false">D08!Y61</f>
        <v>-</v>
      </c>
      <c r="AT68" s="500" t="n">
        <f aca="false">D08!Z61</f>
        <v>2</v>
      </c>
      <c r="AU68" s="500" t="n">
        <f aca="false">D08!AA61</f>
        <v>218</v>
      </c>
      <c r="AV68" s="500" t="n">
        <f aca="false">D08!AB61</f>
        <v>4656</v>
      </c>
      <c r="AW68" s="501"/>
      <c r="AX68" s="500" t="n">
        <f aca="false">AC68</f>
        <v>511</v>
      </c>
      <c r="AY68" s="500"/>
      <c r="AZ68" s="500"/>
      <c r="BA68" s="500" t="n">
        <f aca="false">AD68+AF68</f>
        <v>1341</v>
      </c>
      <c r="BB68" s="500" t="n">
        <f aca="false">AE68</f>
        <v>1106</v>
      </c>
      <c r="BC68" s="500"/>
      <c r="BD68" s="500"/>
      <c r="BE68" s="500" t="n">
        <f aca="false">D08!M64</f>
        <v>1135</v>
      </c>
      <c r="BF68" s="500" t="str">
        <f aca="false">D08!N64</f>
        <v>-</v>
      </c>
      <c r="BG68" s="500" t="str">
        <f aca="false">D08!O64</f>
        <v>-</v>
      </c>
      <c r="BH68" s="500" t="str">
        <f aca="false">D08!P64</f>
        <v>-</v>
      </c>
      <c r="BI68" s="500" t="str">
        <f aca="false">D08!Q64</f>
        <v>-</v>
      </c>
      <c r="BJ68" s="500" t="n">
        <f aca="false">D08!R64</f>
        <v>343</v>
      </c>
      <c r="BK68" s="500" t="str">
        <f aca="false">D08!S64</f>
        <v>-</v>
      </c>
      <c r="BL68" s="500" t="str">
        <f aca="false">D08!T64</f>
        <v>-</v>
      </c>
      <c r="BM68" s="500" t="str">
        <f aca="false">D08!U64</f>
        <v>-</v>
      </c>
      <c r="BN68" s="500" t="str">
        <f aca="false">D08!V64</f>
        <v>-</v>
      </c>
      <c r="BO68" s="500" t="str">
        <f aca="false">D08!W64</f>
        <v>-</v>
      </c>
      <c r="BP68" s="500" t="str">
        <f aca="false">D08!X64</f>
        <v>-</v>
      </c>
      <c r="BQ68" s="500" t="str">
        <f aca="false">D08!Y64</f>
        <v>-</v>
      </c>
      <c r="BR68" s="500"/>
      <c r="BS68" s="500" t="n">
        <f aca="false">D08!Z64</f>
        <v>2</v>
      </c>
      <c r="BT68" s="500" t="n">
        <f aca="false">D08!AA64</f>
        <v>218</v>
      </c>
      <c r="BU68" s="500" t="n">
        <f aca="false">SUM(AX68:BT68)</f>
        <v>4656</v>
      </c>
      <c r="BV68" s="85"/>
    </row>
    <row r="69" customFormat="false" ht="16.5" hidden="false" customHeight="false" outlineLevel="0" collapsed="false">
      <c r="A69" s="20" t="n">
        <v>67</v>
      </c>
      <c r="B69" s="20" t="n">
        <v>8</v>
      </c>
      <c r="C69" s="20" t="n">
        <v>553</v>
      </c>
      <c r="D69" s="20" t="s">
        <v>835</v>
      </c>
      <c r="E69" s="489" t="n">
        <f aca="false">D08!I119</f>
        <v>178</v>
      </c>
      <c r="F69" s="489" t="n">
        <f aca="false">D08!J119</f>
        <v>2305</v>
      </c>
      <c r="G69" s="489" t="n">
        <f aca="false">D08!K119</f>
        <v>2004</v>
      </c>
      <c r="H69" s="489" t="n">
        <f aca="false">D08!L119</f>
        <v>189</v>
      </c>
      <c r="I69" s="489" t="n">
        <f aca="false">D08!M119</f>
        <v>1566</v>
      </c>
      <c r="J69" s="489" t="n">
        <f aca="false">D08!N119</f>
        <v>521</v>
      </c>
      <c r="K69" s="489" t="n">
        <f aca="false">D08!O119</f>
        <v>4970</v>
      </c>
      <c r="L69" s="489" t="n">
        <f aca="false">D08!P119</f>
        <v>871</v>
      </c>
      <c r="M69" s="489" t="n">
        <f aca="false">D08!Q119</f>
        <v>676</v>
      </c>
      <c r="N69" s="489" t="n">
        <f aca="false">D08!R119</f>
        <v>2501</v>
      </c>
      <c r="O69" s="489" t="n">
        <f aca="false">D08!S119</f>
        <v>0</v>
      </c>
      <c r="P69" s="489" t="n">
        <f aca="false">D08!T119</f>
        <v>0</v>
      </c>
      <c r="Q69" s="489" t="n">
        <f aca="false">D08!U119</f>
        <v>72</v>
      </c>
      <c r="R69" s="489" t="n">
        <f aca="false">D08!V119</f>
        <v>72</v>
      </c>
      <c r="S69" s="489" t="n">
        <f aca="false">D08!W119</f>
        <v>0</v>
      </c>
      <c r="T69" s="489" t="n">
        <f aca="false">D08!X119</f>
        <v>0</v>
      </c>
      <c r="U69" s="489" t="n">
        <f aca="false">D08!Y119</f>
        <v>0</v>
      </c>
      <c r="V69" s="489" t="n">
        <f aca="false">D08!Z119</f>
        <v>0</v>
      </c>
      <c r="W69" s="489" t="n">
        <f aca="false">D08!AA119</f>
        <v>0</v>
      </c>
      <c r="X69" s="489" t="n">
        <f aca="false">D08!AB119</f>
        <v>0</v>
      </c>
      <c r="Y69" s="489" t="n">
        <f aca="false">D08!AC119</f>
        <v>1</v>
      </c>
      <c r="Z69" s="489" t="n">
        <f aca="false">D08!AD119</f>
        <v>461</v>
      </c>
      <c r="AA69" s="489" t="n">
        <f aca="false">D08!AE119</f>
        <v>16387</v>
      </c>
      <c r="AB69" s="490"/>
      <c r="AC69" s="489" t="n">
        <f aca="false">D08!I122</f>
        <v>214</v>
      </c>
      <c r="AD69" s="489" t="n">
        <f aca="false">D08!J122</f>
        <v>2341</v>
      </c>
      <c r="AE69" s="489" t="n">
        <f aca="false">D08!K122</f>
        <v>2040</v>
      </c>
      <c r="AF69" s="489" t="n">
        <f aca="false">D08!L122</f>
        <v>225</v>
      </c>
      <c r="AG69" s="489" t="n">
        <f aca="false">D08!M122</f>
        <v>1566</v>
      </c>
      <c r="AH69" s="489" t="n">
        <f aca="false">D08!N122</f>
        <v>521</v>
      </c>
      <c r="AI69" s="489" t="n">
        <f aca="false">D08!O122</f>
        <v>4970</v>
      </c>
      <c r="AJ69" s="489" t="n">
        <f aca="false">D08!P122</f>
        <v>871</v>
      </c>
      <c r="AK69" s="489" t="n">
        <f aca="false">D08!Q122</f>
        <v>676</v>
      </c>
      <c r="AL69" s="489" t="n">
        <f aca="false">D08!R122</f>
        <v>2501</v>
      </c>
      <c r="AM69" s="489" t="n">
        <f aca="false">D08!S122</f>
        <v>0</v>
      </c>
      <c r="AN69" s="489" t="n">
        <f aca="false">D08!T122</f>
        <v>0</v>
      </c>
      <c r="AO69" s="489" t="str">
        <f aca="false">D08!U122</f>
        <v>-</v>
      </c>
      <c r="AP69" s="489" t="str">
        <f aca="false">D08!V122</f>
        <v>-</v>
      </c>
      <c r="AQ69" s="489" t="str">
        <f aca="false">D08!W122</f>
        <v>-</v>
      </c>
      <c r="AR69" s="489" t="str">
        <f aca="false">D08!X122</f>
        <v>-</v>
      </c>
      <c r="AS69" s="489" t="str">
        <f aca="false">D08!Y122</f>
        <v>-</v>
      </c>
      <c r="AT69" s="489" t="n">
        <f aca="false">D08!Z122</f>
        <v>1</v>
      </c>
      <c r="AU69" s="489" t="n">
        <f aca="false">D08!AA122</f>
        <v>461</v>
      </c>
      <c r="AV69" s="489" t="n">
        <f aca="false">D08!AB122</f>
        <v>16387</v>
      </c>
      <c r="AW69" s="490"/>
      <c r="AX69" s="489"/>
      <c r="AY69" s="489" t="n">
        <f aca="false">AC69+AE69</f>
        <v>2254</v>
      </c>
      <c r="AZ69" s="489"/>
      <c r="BA69" s="489" t="n">
        <f aca="false">AD69+AF69</f>
        <v>2566</v>
      </c>
      <c r="BB69" s="489"/>
      <c r="BC69" s="489"/>
      <c r="BD69" s="489"/>
      <c r="BE69" s="489" t="n">
        <f aca="false">D08!M125</f>
        <v>1566</v>
      </c>
      <c r="BF69" s="489" t="n">
        <f aca="false">D08!N125</f>
        <v>521</v>
      </c>
      <c r="BG69" s="489" t="n">
        <f aca="false">D08!O125</f>
        <v>4970</v>
      </c>
      <c r="BH69" s="489" t="n">
        <f aca="false">D08!P125</f>
        <v>871</v>
      </c>
      <c r="BI69" s="489" t="n">
        <f aca="false">D08!Q125</f>
        <v>676</v>
      </c>
      <c r="BJ69" s="489" t="n">
        <f aca="false">D08!R125</f>
        <v>2501</v>
      </c>
      <c r="BK69" s="489" t="str">
        <f aca="false">D08!S125</f>
        <v>-</v>
      </c>
      <c r="BL69" s="489" t="str">
        <f aca="false">D08!T125</f>
        <v>-</v>
      </c>
      <c r="BM69" s="489" t="str">
        <f aca="false">D08!U125</f>
        <v>-</v>
      </c>
      <c r="BN69" s="489" t="str">
        <f aca="false">D08!V125</f>
        <v>-</v>
      </c>
      <c r="BO69" s="489" t="str">
        <f aca="false">D08!W125</f>
        <v>-</v>
      </c>
      <c r="BP69" s="489" t="str">
        <f aca="false">D08!X125</f>
        <v>-</v>
      </c>
      <c r="BQ69" s="489" t="str">
        <f aca="false">D08!Y125</f>
        <v>-</v>
      </c>
      <c r="BR69" s="489"/>
      <c r="BS69" s="489" t="n">
        <f aca="false">D08!Z125</f>
        <v>1</v>
      </c>
      <c r="BT69" s="489" t="n">
        <f aca="false">D08!AA125</f>
        <v>461</v>
      </c>
      <c r="BU69" s="489" t="n">
        <f aca="false">SUM(AX69:BT69)</f>
        <v>16387</v>
      </c>
    </row>
    <row r="70" customFormat="false" ht="16.5" hidden="false" customHeight="false" outlineLevel="0" collapsed="false">
      <c r="A70" s="20" t="n">
        <v>68</v>
      </c>
      <c r="B70" s="20" t="n">
        <v>9</v>
      </c>
      <c r="C70" s="20" t="n">
        <v>183</v>
      </c>
      <c r="D70" s="20" t="s">
        <v>836</v>
      </c>
      <c r="E70" s="489" t="n">
        <f aca="false">D09!I32</f>
        <v>1169</v>
      </c>
      <c r="F70" s="489" t="n">
        <f aca="false">D09!J32</f>
        <v>1246</v>
      </c>
      <c r="G70" s="489" t="n">
        <f aca="false">D09!K32</f>
        <v>355</v>
      </c>
      <c r="H70" s="489" t="n">
        <f aca="false">D09!L32</f>
        <v>136</v>
      </c>
      <c r="I70" s="489" t="n">
        <f aca="false">D09!M32</f>
        <v>568</v>
      </c>
      <c r="J70" s="489" t="n">
        <f aca="false">D09!N32</f>
        <v>522</v>
      </c>
      <c r="K70" s="489" t="n">
        <f aca="false">D09!O32</f>
        <v>2492</v>
      </c>
      <c r="L70" s="489" t="n">
        <f aca="false">D09!P32</f>
        <v>300</v>
      </c>
      <c r="M70" s="489" t="n">
        <f aca="false">D09!Q32</f>
        <v>1978</v>
      </c>
      <c r="N70" s="489" t="n">
        <f aca="false">D09!R32</f>
        <v>1591</v>
      </c>
      <c r="O70" s="489" t="n">
        <f aca="false">D09!S32</f>
        <v>0</v>
      </c>
      <c r="P70" s="489" t="n">
        <f aca="false">D09!T32</f>
        <v>588</v>
      </c>
      <c r="Q70" s="489" t="n">
        <f aca="false">D09!U32</f>
        <v>117</v>
      </c>
      <c r="R70" s="489" t="n">
        <f aca="false">D09!V32</f>
        <v>55</v>
      </c>
      <c r="S70" s="489" t="n">
        <f aca="false">D09!W32</f>
        <v>0</v>
      </c>
      <c r="T70" s="489" t="n">
        <f aca="false">D09!X32</f>
        <v>0</v>
      </c>
      <c r="U70" s="489" t="n">
        <f aca="false">D09!Y32</f>
        <v>0</v>
      </c>
      <c r="V70" s="489" t="n">
        <f aca="false">D09!Z32</f>
        <v>0</v>
      </c>
      <c r="W70" s="489" t="n">
        <f aca="false">D09!AA32</f>
        <v>0</v>
      </c>
      <c r="X70" s="489" t="n">
        <f aca="false">D09!AB32</f>
        <v>0</v>
      </c>
      <c r="Y70" s="489" t="n">
        <f aca="false">D09!AC32</f>
        <v>6</v>
      </c>
      <c r="Z70" s="489" t="n">
        <f aca="false">D09!AD32</f>
        <v>451</v>
      </c>
      <c r="AA70" s="489" t="n">
        <f aca="false">D09!AE32</f>
        <v>11574</v>
      </c>
      <c r="AB70" s="490"/>
      <c r="AC70" s="489" t="n">
        <f aca="false">D09!I35</f>
        <v>1228</v>
      </c>
      <c r="AD70" s="489" t="n">
        <f aca="false">D09!J35</f>
        <v>1274</v>
      </c>
      <c r="AE70" s="489" t="n">
        <f aca="false">D09!K35</f>
        <v>413</v>
      </c>
      <c r="AF70" s="489" t="n">
        <f aca="false">D09!L35</f>
        <v>163</v>
      </c>
      <c r="AG70" s="489" t="n">
        <f aca="false">D09!M35</f>
        <v>568</v>
      </c>
      <c r="AH70" s="489" t="n">
        <f aca="false">D09!N35</f>
        <v>522</v>
      </c>
      <c r="AI70" s="489" t="n">
        <f aca="false">D09!O35</f>
        <v>2492</v>
      </c>
      <c r="AJ70" s="489" t="n">
        <f aca="false">D09!P35</f>
        <v>300</v>
      </c>
      <c r="AK70" s="489" t="n">
        <f aca="false">D09!Q35</f>
        <v>1978</v>
      </c>
      <c r="AL70" s="489" t="n">
        <f aca="false">D09!R35</f>
        <v>1591</v>
      </c>
      <c r="AM70" s="489" t="str">
        <f aca="false">D09!S35</f>
        <v>-</v>
      </c>
      <c r="AN70" s="489" t="n">
        <f aca="false">D09!T35</f>
        <v>588</v>
      </c>
      <c r="AO70" s="489" t="str">
        <f aca="false">D09!U35</f>
        <v>-</v>
      </c>
      <c r="AP70" s="489" t="str">
        <f aca="false">D09!V35</f>
        <v>-</v>
      </c>
      <c r="AQ70" s="489" t="str">
        <f aca="false">D09!W35</f>
        <v>-</v>
      </c>
      <c r="AR70" s="489" t="str">
        <f aca="false">D09!X35</f>
        <v>-</v>
      </c>
      <c r="AS70" s="489" t="str">
        <f aca="false">D09!Y35</f>
        <v>-</v>
      </c>
      <c r="AT70" s="489" t="n">
        <f aca="false">D09!Z35</f>
        <v>6</v>
      </c>
      <c r="AU70" s="489" t="n">
        <f aca="false">D09!AA35</f>
        <v>451</v>
      </c>
      <c r="AV70" s="489" t="n">
        <f aca="false">D09!AB35</f>
        <v>11574</v>
      </c>
      <c r="AW70" s="490"/>
      <c r="AX70" s="489"/>
      <c r="AY70" s="489" t="n">
        <f aca="false">AC70+AE70</f>
        <v>1641</v>
      </c>
      <c r="AZ70" s="489"/>
      <c r="BA70" s="489" t="n">
        <f aca="false">AD70+AF70</f>
        <v>1437</v>
      </c>
      <c r="BB70" s="489"/>
      <c r="BC70" s="489"/>
      <c r="BD70" s="489"/>
      <c r="BE70" s="489" t="n">
        <f aca="false">D09!M38</f>
        <v>568</v>
      </c>
      <c r="BF70" s="489" t="n">
        <f aca="false">D09!N38</f>
        <v>522</v>
      </c>
      <c r="BG70" s="489" t="n">
        <f aca="false">D09!O38</f>
        <v>2492</v>
      </c>
      <c r="BH70" s="489" t="n">
        <f aca="false">D09!P38</f>
        <v>300</v>
      </c>
      <c r="BI70" s="489" t="n">
        <f aca="false">D09!Q38</f>
        <v>1978</v>
      </c>
      <c r="BJ70" s="489" t="n">
        <f aca="false">D09!R38</f>
        <v>1591</v>
      </c>
      <c r="BK70" s="489" t="str">
        <f aca="false">D09!S38</f>
        <v>-</v>
      </c>
      <c r="BL70" s="489" t="n">
        <f aca="false">D09!T38</f>
        <v>588</v>
      </c>
      <c r="BM70" s="489" t="str">
        <f aca="false">D09!U38</f>
        <v>-</v>
      </c>
      <c r="BN70" s="489" t="str">
        <f aca="false">D09!V38</f>
        <v>-</v>
      </c>
      <c r="BO70" s="489" t="str">
        <f aca="false">D09!W38</f>
        <v>-</v>
      </c>
      <c r="BP70" s="489" t="str">
        <f aca="false">D09!X38</f>
        <v>-</v>
      </c>
      <c r="BQ70" s="489" t="str">
        <f aca="false">D09!Y38</f>
        <v>-</v>
      </c>
      <c r="BR70" s="489"/>
      <c r="BS70" s="489" t="n">
        <f aca="false">D09!Z38</f>
        <v>6</v>
      </c>
      <c r="BT70" s="489" t="n">
        <f aca="false">D09!AA38</f>
        <v>451</v>
      </c>
      <c r="BU70" s="489" t="n">
        <f aca="false">SUM(AX70:BT70)</f>
        <v>11574</v>
      </c>
    </row>
    <row r="71" customFormat="false" ht="16.5" hidden="false" customHeight="false" outlineLevel="0" collapsed="false">
      <c r="A71" s="20" t="n">
        <v>69</v>
      </c>
      <c r="B71" s="20" t="n">
        <v>9</v>
      </c>
      <c r="C71" s="20" t="n">
        <v>560</v>
      </c>
      <c r="D71" s="20" t="s">
        <v>468</v>
      </c>
      <c r="E71" s="489" t="n">
        <f aca="false">D09!I57</f>
        <v>134</v>
      </c>
      <c r="F71" s="489" t="n">
        <f aca="false">D09!J57</f>
        <v>905</v>
      </c>
      <c r="G71" s="489" t="n">
        <f aca="false">D09!K57</f>
        <v>954</v>
      </c>
      <c r="H71" s="489" t="n">
        <f aca="false">D09!L57</f>
        <v>45</v>
      </c>
      <c r="I71" s="489" t="n">
        <f aca="false">D09!M57</f>
        <v>131</v>
      </c>
      <c r="J71" s="489" t="n">
        <f aca="false">D09!N57</f>
        <v>1397</v>
      </c>
      <c r="K71" s="489" t="n">
        <f aca="false">D09!O57</f>
        <v>0</v>
      </c>
      <c r="L71" s="489" t="n">
        <f aca="false">D09!P57</f>
        <v>153</v>
      </c>
      <c r="M71" s="489" t="n">
        <f aca="false">D09!Q57</f>
        <v>241</v>
      </c>
      <c r="N71" s="489" t="n">
        <f aca="false">D09!R57</f>
        <v>476</v>
      </c>
      <c r="O71" s="489" t="n">
        <f aca="false">D09!S57</f>
        <v>0</v>
      </c>
      <c r="P71" s="489" t="n">
        <f aca="false">D09!T57</f>
        <v>0</v>
      </c>
      <c r="Q71" s="489" t="n">
        <f aca="false">D09!U57</f>
        <v>40</v>
      </c>
      <c r="R71" s="489" t="n">
        <f aca="false">D09!V57</f>
        <v>20</v>
      </c>
      <c r="S71" s="489" t="n">
        <f aca="false">D09!W57</f>
        <v>0</v>
      </c>
      <c r="T71" s="489" t="n">
        <f aca="false">D09!X57</f>
        <v>158</v>
      </c>
      <c r="U71" s="489" t="n">
        <f aca="false">D09!Y57</f>
        <v>0</v>
      </c>
      <c r="V71" s="489" t="n">
        <f aca="false">D09!Z57</f>
        <v>0</v>
      </c>
      <c r="W71" s="489" t="n">
        <f aca="false">D09!AA57</f>
        <v>0</v>
      </c>
      <c r="X71" s="489" t="n">
        <f aca="false">D09!AB57</f>
        <v>0</v>
      </c>
      <c r="Y71" s="489" t="n">
        <f aca="false">D09!AC57</f>
        <v>5</v>
      </c>
      <c r="Z71" s="489" t="n">
        <f aca="false">D09!AD57</f>
        <v>149</v>
      </c>
      <c r="AA71" s="489" t="n">
        <f aca="false">D09!AE57</f>
        <v>4808</v>
      </c>
      <c r="AB71" s="490"/>
      <c r="AC71" s="489" t="n">
        <f aca="false">D09!I60</f>
        <v>154</v>
      </c>
      <c r="AD71" s="489" t="n">
        <f aca="false">D09!J60</f>
        <v>915</v>
      </c>
      <c r="AE71" s="489" t="n">
        <f aca="false">D09!K60</f>
        <v>974</v>
      </c>
      <c r="AF71" s="489" t="n">
        <f aca="false">D09!L60</f>
        <v>55</v>
      </c>
      <c r="AG71" s="489" t="n">
        <f aca="false">D09!M60</f>
        <v>131</v>
      </c>
      <c r="AH71" s="489" t="n">
        <f aca="false">D09!N60</f>
        <v>1397</v>
      </c>
      <c r="AI71" s="489" t="n">
        <f aca="false">D09!O60</f>
        <v>0</v>
      </c>
      <c r="AJ71" s="489" t="n">
        <f aca="false">D09!P60</f>
        <v>153</v>
      </c>
      <c r="AK71" s="489" t="n">
        <f aca="false">D09!Q60</f>
        <v>241</v>
      </c>
      <c r="AL71" s="489" t="n">
        <f aca="false">D09!R60</f>
        <v>476</v>
      </c>
      <c r="AM71" s="489" t="n">
        <f aca="false">D09!S60</f>
        <v>0</v>
      </c>
      <c r="AN71" s="489" t="n">
        <f aca="false">D09!T60</f>
        <v>0</v>
      </c>
      <c r="AO71" s="489" t="n">
        <f aca="false">D09!U60</f>
        <v>158</v>
      </c>
      <c r="AP71" s="489" t="str">
        <f aca="false">D09!V60</f>
        <v>-</v>
      </c>
      <c r="AQ71" s="489" t="str">
        <f aca="false">D09!W60</f>
        <v>-</v>
      </c>
      <c r="AR71" s="489" t="str">
        <f aca="false">D09!X60</f>
        <v>-</v>
      </c>
      <c r="AS71" s="489" t="str">
        <f aca="false">D09!Y60</f>
        <v>-</v>
      </c>
      <c r="AT71" s="489" t="n">
        <f aca="false">D09!Z60</f>
        <v>5</v>
      </c>
      <c r="AU71" s="489" t="n">
        <f aca="false">D09!AA60</f>
        <v>149</v>
      </c>
      <c r="AV71" s="489" t="n">
        <f aca="false">D09!AB60</f>
        <v>4808</v>
      </c>
      <c r="AW71" s="490"/>
      <c r="AX71" s="489"/>
      <c r="AY71" s="489" t="n">
        <f aca="false">AC71+AE71</f>
        <v>1128</v>
      </c>
      <c r="AZ71" s="489"/>
      <c r="BA71" s="489" t="n">
        <f aca="false">AD71+AF71</f>
        <v>970</v>
      </c>
      <c r="BB71" s="489"/>
      <c r="BC71" s="489"/>
      <c r="BD71" s="489"/>
      <c r="BE71" s="489" t="n">
        <f aca="false">D09!M63</f>
        <v>131</v>
      </c>
      <c r="BF71" s="489" t="n">
        <f aca="false">D09!N63</f>
        <v>1397</v>
      </c>
      <c r="BG71" s="489" t="str">
        <f aca="false">D09!O63</f>
        <v>-</v>
      </c>
      <c r="BH71" s="489" t="n">
        <f aca="false">D09!P63</f>
        <v>153</v>
      </c>
      <c r="BI71" s="489" t="n">
        <f aca="false">D09!Q63</f>
        <v>241</v>
      </c>
      <c r="BJ71" s="489" t="n">
        <f aca="false">D09!R63</f>
        <v>476</v>
      </c>
      <c r="BK71" s="489" t="str">
        <f aca="false">D09!S63</f>
        <v>-</v>
      </c>
      <c r="BL71" s="489" t="str">
        <f aca="false">D09!T63</f>
        <v>-</v>
      </c>
      <c r="BM71" s="489" t="n">
        <f aca="false">D09!U63</f>
        <v>158</v>
      </c>
      <c r="BN71" s="489" t="str">
        <f aca="false">D09!V63</f>
        <v>-</v>
      </c>
      <c r="BO71" s="489" t="str">
        <f aca="false">D09!W63</f>
        <v>-</v>
      </c>
      <c r="BP71" s="489" t="str">
        <f aca="false">D09!X63</f>
        <v>-</v>
      </c>
      <c r="BQ71" s="489" t="str">
        <f aca="false">D09!Y63</f>
        <v>-</v>
      </c>
      <c r="BR71" s="489"/>
      <c r="BS71" s="489" t="n">
        <f aca="false">D09!Z63</f>
        <v>5</v>
      </c>
      <c r="BT71" s="489" t="n">
        <f aca="false">D09!AA63</f>
        <v>149</v>
      </c>
      <c r="BU71" s="489" t="n">
        <f aca="false">SUM(AX71:BT71)</f>
        <v>4808</v>
      </c>
    </row>
    <row r="72" customFormat="false" ht="16.5" hidden="false" customHeight="false" outlineLevel="0" collapsed="false">
      <c r="A72" s="20" t="n">
        <v>70</v>
      </c>
      <c r="B72" s="20" t="n">
        <v>11</v>
      </c>
      <c r="C72" s="20" t="n">
        <v>12</v>
      </c>
      <c r="D72" s="20" t="s">
        <v>471</v>
      </c>
      <c r="E72" s="489" t="n">
        <f aca="false">D11!I21</f>
        <v>1316</v>
      </c>
      <c r="F72" s="489" t="n">
        <f aca="false">D11!J21</f>
        <v>2636</v>
      </c>
      <c r="G72" s="489" t="n">
        <f aca="false">D11!K21</f>
        <v>134</v>
      </c>
      <c r="H72" s="489" t="n">
        <f aca="false">D11!L21</f>
        <v>70</v>
      </c>
      <c r="I72" s="489" t="n">
        <f aca="false">D11!M21</f>
        <v>30</v>
      </c>
      <c r="J72" s="489" t="n">
        <f aca="false">D11!N21</f>
        <v>858</v>
      </c>
      <c r="K72" s="489" t="n">
        <f aca="false">D11!O21</f>
        <v>0</v>
      </c>
      <c r="L72" s="489" t="n">
        <f aca="false">D11!P21</f>
        <v>26</v>
      </c>
      <c r="M72" s="489" t="n">
        <f aca="false">D11!Q21</f>
        <v>108</v>
      </c>
      <c r="N72" s="489" t="n">
        <f aca="false">D11!R21</f>
        <v>475</v>
      </c>
      <c r="O72" s="489" t="n">
        <f aca="false">D11!S21</f>
        <v>0</v>
      </c>
      <c r="P72" s="489" t="n">
        <f aca="false">D11!T21</f>
        <v>380</v>
      </c>
      <c r="Q72" s="489" t="n">
        <f aca="false">D11!U21</f>
        <v>41</v>
      </c>
      <c r="R72" s="489" t="n">
        <f aca="false">D11!V21</f>
        <v>59</v>
      </c>
      <c r="S72" s="489" t="n">
        <f aca="false">D11!W21</f>
        <v>0</v>
      </c>
      <c r="T72" s="489" t="n">
        <f aca="false">D11!X21</f>
        <v>184</v>
      </c>
      <c r="U72" s="489" t="n">
        <f aca="false">D11!Y21</f>
        <v>0</v>
      </c>
      <c r="V72" s="489" t="n">
        <f aca="false">D11!Z21</f>
        <v>0</v>
      </c>
      <c r="W72" s="489" t="n">
        <f aca="false">D11!AA21</f>
        <v>0</v>
      </c>
      <c r="X72" s="489" t="n">
        <f aca="false">D11!AB21</f>
        <v>0</v>
      </c>
      <c r="Y72" s="489" t="n">
        <f aca="false">D11!AC21</f>
        <v>0</v>
      </c>
      <c r="Z72" s="489" t="n">
        <f aca="false">D11!AD21</f>
        <v>180</v>
      </c>
      <c r="AA72" s="489" t="n">
        <f aca="false">D11!AE21</f>
        <v>6497</v>
      </c>
      <c r="AB72" s="490"/>
      <c r="AC72" s="489" t="n">
        <f aca="false">D11!I24</f>
        <v>1337</v>
      </c>
      <c r="AD72" s="489" t="n">
        <f aca="false">D11!J24</f>
        <v>2666</v>
      </c>
      <c r="AE72" s="489" t="n">
        <f aca="false">D11!K24</f>
        <v>154</v>
      </c>
      <c r="AF72" s="489" t="n">
        <f aca="false">D11!L24</f>
        <v>99</v>
      </c>
      <c r="AG72" s="489" t="n">
        <f aca="false">D11!M24</f>
        <v>30</v>
      </c>
      <c r="AH72" s="489" t="n">
        <f aca="false">D11!N24</f>
        <v>858</v>
      </c>
      <c r="AI72" s="489" t="n">
        <f aca="false">D11!O24</f>
        <v>0</v>
      </c>
      <c r="AJ72" s="489" t="n">
        <f aca="false">D11!P24</f>
        <v>26</v>
      </c>
      <c r="AK72" s="489" t="n">
        <f aca="false">D11!Q24</f>
        <v>108</v>
      </c>
      <c r="AL72" s="489" t="n">
        <f aca="false">D11!R24</f>
        <v>475</v>
      </c>
      <c r="AM72" s="489" t="n">
        <f aca="false">D11!S24</f>
        <v>0</v>
      </c>
      <c r="AN72" s="489" t="n">
        <f aca="false">D11!T24</f>
        <v>380</v>
      </c>
      <c r="AO72" s="489" t="n">
        <f aca="false">D11!U24</f>
        <v>184</v>
      </c>
      <c r="AP72" s="489" t="n">
        <f aca="false">D11!V24</f>
        <v>0</v>
      </c>
      <c r="AQ72" s="489" t="n">
        <f aca="false">D11!W24</f>
        <v>0</v>
      </c>
      <c r="AR72" s="489" t="n">
        <f aca="false">D11!X24</f>
        <v>0</v>
      </c>
      <c r="AS72" s="489" t="n">
        <f aca="false">D11!Y24</f>
        <v>0</v>
      </c>
      <c r="AT72" s="489" t="n">
        <f aca="false">D11!Z24</f>
        <v>0</v>
      </c>
      <c r="AU72" s="489" t="n">
        <f aca="false">D11!AA24</f>
        <v>180</v>
      </c>
      <c r="AV72" s="489" t="n">
        <f aca="false">D11!AB24</f>
        <v>6497</v>
      </c>
      <c r="AW72" s="490"/>
      <c r="AX72" s="489"/>
      <c r="AY72" s="489" t="n">
        <f aca="false">AC72+AE72</f>
        <v>1491</v>
      </c>
      <c r="AZ72" s="489"/>
      <c r="BA72" s="489" t="n">
        <f aca="false">AD72+AF72</f>
        <v>2765</v>
      </c>
      <c r="BB72" s="489"/>
      <c r="BC72" s="489"/>
      <c r="BD72" s="489"/>
      <c r="BE72" s="489" t="n">
        <f aca="false">D11!M27</f>
        <v>30</v>
      </c>
      <c r="BF72" s="489" t="n">
        <f aca="false">D11!N27</f>
        <v>858</v>
      </c>
      <c r="BG72" s="489" t="str">
        <f aca="false">D11!O27</f>
        <v>-</v>
      </c>
      <c r="BH72" s="489" t="n">
        <f aca="false">D11!P27</f>
        <v>26</v>
      </c>
      <c r="BI72" s="489" t="n">
        <f aca="false">D11!Q27</f>
        <v>108</v>
      </c>
      <c r="BJ72" s="489" t="n">
        <f aca="false">D11!R27</f>
        <v>475</v>
      </c>
      <c r="BK72" s="489" t="str">
        <f aca="false">D11!S27</f>
        <v>-</v>
      </c>
      <c r="BL72" s="489" t="n">
        <f aca="false">D11!T27</f>
        <v>380</v>
      </c>
      <c r="BM72" s="489" t="n">
        <f aca="false">D11!U27</f>
        <v>184</v>
      </c>
      <c r="BN72" s="489" t="str">
        <f aca="false">D11!V27</f>
        <v>-</v>
      </c>
      <c r="BO72" s="489" t="str">
        <f aca="false">D11!W27</f>
        <v>-</v>
      </c>
      <c r="BP72" s="489" t="str">
        <f aca="false">D11!X27</f>
        <v>-</v>
      </c>
      <c r="BQ72" s="489" t="str">
        <f aca="false">D11!Y27</f>
        <v>-</v>
      </c>
      <c r="BR72" s="489"/>
      <c r="BS72" s="489" t="n">
        <f aca="false">D11!Z27</f>
        <v>0</v>
      </c>
      <c r="BT72" s="489" t="n">
        <f aca="false">D11!AA27</f>
        <v>180</v>
      </c>
      <c r="BU72" s="489" t="n">
        <f aca="false">SUM(AX72:BT72)</f>
        <v>6497</v>
      </c>
    </row>
    <row r="73" customFormat="false" ht="16.5" hidden="false" customHeight="false" outlineLevel="0" collapsed="false">
      <c r="A73" s="20" t="n">
        <v>71</v>
      </c>
      <c r="B73" s="20" t="n">
        <v>11</v>
      </c>
      <c r="C73" s="20" t="n">
        <v>15</v>
      </c>
      <c r="D73" s="20" t="s">
        <v>480</v>
      </c>
      <c r="E73" s="489" t="n">
        <f aca="false">D11!I44</f>
        <v>82</v>
      </c>
      <c r="F73" s="489" t="n">
        <f aca="false">D11!J44</f>
        <v>1362</v>
      </c>
      <c r="G73" s="489" t="n">
        <f aca="false">D11!K44</f>
        <v>400</v>
      </c>
      <c r="H73" s="489" t="n">
        <f aca="false">D11!L44</f>
        <v>74</v>
      </c>
      <c r="I73" s="489" t="n">
        <f aca="false">D11!M44</f>
        <v>667</v>
      </c>
      <c r="J73" s="489" t="n">
        <f aca="false">D11!N44</f>
        <v>2799</v>
      </c>
      <c r="K73" s="489" t="n">
        <f aca="false">D11!O44</f>
        <v>0</v>
      </c>
      <c r="L73" s="489" t="n">
        <f aca="false">D11!P44</f>
        <v>0</v>
      </c>
      <c r="M73" s="489" t="n">
        <f aca="false">D11!Q44</f>
        <v>17</v>
      </c>
      <c r="N73" s="489" t="n">
        <f aca="false">D11!R44</f>
        <v>55</v>
      </c>
      <c r="O73" s="489" t="n">
        <f aca="false">D11!S44</f>
        <v>0</v>
      </c>
      <c r="P73" s="489" t="n">
        <f aca="false">D11!T44</f>
        <v>0</v>
      </c>
      <c r="Q73" s="489" t="n">
        <f aca="false">D11!U44</f>
        <v>44</v>
      </c>
      <c r="R73" s="489" t="n">
        <f aca="false">D11!V44</f>
        <v>38</v>
      </c>
      <c r="S73" s="489" t="n">
        <f aca="false">D11!W44</f>
        <v>0</v>
      </c>
      <c r="T73" s="489" t="n">
        <f aca="false">D11!X44</f>
        <v>0</v>
      </c>
      <c r="U73" s="489" t="n">
        <f aca="false">D11!Y44</f>
        <v>0</v>
      </c>
      <c r="V73" s="489" t="n">
        <f aca="false">D11!Z44</f>
        <v>0</v>
      </c>
      <c r="W73" s="489" t="n">
        <f aca="false">D11!AA44</f>
        <v>0</v>
      </c>
      <c r="X73" s="489" t="n">
        <f aca="false">D11!AB44</f>
        <v>0</v>
      </c>
      <c r="Y73" s="489" t="n">
        <f aca="false">D11!AC44</f>
        <v>0</v>
      </c>
      <c r="Z73" s="489" t="n">
        <f aca="false">D11!AD44</f>
        <v>136</v>
      </c>
      <c r="AA73" s="489" t="n">
        <f aca="false">D11!AE44</f>
        <v>5674</v>
      </c>
      <c r="AB73" s="490"/>
      <c r="AC73" s="489" t="n">
        <f aca="false">D11!I47</f>
        <v>104</v>
      </c>
      <c r="AD73" s="489" t="n">
        <f aca="false">D11!J47</f>
        <v>1381</v>
      </c>
      <c r="AE73" s="489" t="n">
        <f aca="false">D11!K47</f>
        <v>422</v>
      </c>
      <c r="AF73" s="489" t="n">
        <f aca="false">D11!L47</f>
        <v>93</v>
      </c>
      <c r="AG73" s="489" t="n">
        <f aca="false">D11!M47</f>
        <v>667</v>
      </c>
      <c r="AH73" s="489" t="n">
        <f aca="false">D11!N47</f>
        <v>2799</v>
      </c>
      <c r="AI73" s="489" t="n">
        <f aca="false">D11!O47</f>
        <v>0</v>
      </c>
      <c r="AJ73" s="489" t="n">
        <f aca="false">D11!P47</f>
        <v>0</v>
      </c>
      <c r="AK73" s="489" t="n">
        <f aca="false">D11!Q47</f>
        <v>17</v>
      </c>
      <c r="AL73" s="489" t="n">
        <f aca="false">D11!R47</f>
        <v>55</v>
      </c>
      <c r="AM73" s="489" t="n">
        <f aca="false">D11!S47</f>
        <v>0</v>
      </c>
      <c r="AN73" s="489" t="n">
        <f aca="false">D11!T47</f>
        <v>0</v>
      </c>
      <c r="AO73" s="489" t="n">
        <f aca="false">D11!U47</f>
        <v>0</v>
      </c>
      <c r="AP73" s="489" t="n">
        <f aca="false">D11!V47</f>
        <v>0</v>
      </c>
      <c r="AQ73" s="489" t="n">
        <f aca="false">D11!W47</f>
        <v>0</v>
      </c>
      <c r="AR73" s="489" t="n">
        <f aca="false">D11!X47</f>
        <v>0</v>
      </c>
      <c r="AS73" s="489" t="n">
        <f aca="false">D11!Y47</f>
        <v>0</v>
      </c>
      <c r="AT73" s="489" t="n">
        <f aca="false">D11!Z47</f>
        <v>0</v>
      </c>
      <c r="AU73" s="489" t="n">
        <f aca="false">D11!AA47</f>
        <v>136</v>
      </c>
      <c r="AV73" s="489" t="n">
        <f aca="false">D11!AB47</f>
        <v>5674</v>
      </c>
      <c r="AW73" s="490"/>
      <c r="AX73" s="489"/>
      <c r="AY73" s="489" t="n">
        <f aca="false">AC73+AE73</f>
        <v>526</v>
      </c>
      <c r="AZ73" s="489"/>
      <c r="BA73" s="489" t="n">
        <f aca="false">AD73+AF73</f>
        <v>1474</v>
      </c>
      <c r="BB73" s="489"/>
      <c r="BC73" s="489"/>
      <c r="BD73" s="489"/>
      <c r="BE73" s="489" t="n">
        <f aca="false">D11!M50</f>
        <v>667</v>
      </c>
      <c r="BF73" s="489" t="n">
        <f aca="false">D11!N50</f>
        <v>2799</v>
      </c>
      <c r="BG73" s="489" t="str">
        <f aca="false">D11!O50</f>
        <v>-</v>
      </c>
      <c r="BH73" s="489" t="str">
        <f aca="false">D11!P50</f>
        <v>-</v>
      </c>
      <c r="BI73" s="489" t="n">
        <f aca="false">D11!Q50</f>
        <v>17</v>
      </c>
      <c r="BJ73" s="489" t="n">
        <f aca="false">D11!R50</f>
        <v>55</v>
      </c>
      <c r="BK73" s="489" t="str">
        <f aca="false">D11!S50</f>
        <v>-</v>
      </c>
      <c r="BL73" s="489" t="str">
        <f aca="false">D11!T50</f>
        <v>-</v>
      </c>
      <c r="BM73" s="489" t="str">
        <f aca="false">D11!U50</f>
        <v>-</v>
      </c>
      <c r="BN73" s="489" t="str">
        <f aca="false">D11!V50</f>
        <v>-</v>
      </c>
      <c r="BO73" s="489" t="str">
        <f aca="false">D11!W50</f>
        <v>-</v>
      </c>
      <c r="BP73" s="489" t="str">
        <f aca="false">D11!X50</f>
        <v>-</v>
      </c>
      <c r="BQ73" s="489" t="str">
        <f aca="false">D11!Y50</f>
        <v>-</v>
      </c>
      <c r="BR73" s="489"/>
      <c r="BS73" s="489" t="n">
        <f aca="false">D11!Z50</f>
        <v>0</v>
      </c>
      <c r="BT73" s="489" t="n">
        <f aca="false">D11!AA50</f>
        <v>136</v>
      </c>
      <c r="BU73" s="489" t="n">
        <f aca="false">SUM(AX73:BT73)</f>
        <v>5674</v>
      </c>
    </row>
    <row r="74" customFormat="false" ht="16.5" hidden="false" customHeight="false" outlineLevel="0" collapsed="false">
      <c r="A74" s="20" t="n">
        <v>72</v>
      </c>
      <c r="B74" s="20" t="n">
        <v>11</v>
      </c>
      <c r="C74" s="20" t="n">
        <v>57</v>
      </c>
      <c r="D74" s="20" t="s">
        <v>481</v>
      </c>
      <c r="E74" s="489" t="n">
        <f aca="false">D11!I108</f>
        <v>2722</v>
      </c>
      <c r="F74" s="489" t="n">
        <f aca="false">D11!J108</f>
        <v>3898</v>
      </c>
      <c r="G74" s="489" t="n">
        <f aca="false">D11!K108</f>
        <v>587</v>
      </c>
      <c r="H74" s="489" t="n">
        <f aca="false">D11!L108</f>
        <v>228</v>
      </c>
      <c r="I74" s="489" t="n">
        <f aca="false">D11!M108</f>
        <v>160</v>
      </c>
      <c r="J74" s="489" t="n">
        <f aca="false">D11!N108</f>
        <v>299</v>
      </c>
      <c r="K74" s="489" t="n">
        <f aca="false">D11!O108</f>
        <v>0</v>
      </c>
      <c r="L74" s="489" t="n">
        <f aca="false">D11!P108</f>
        <v>1267</v>
      </c>
      <c r="M74" s="489" t="n">
        <f aca="false">D11!Q108</f>
        <v>190</v>
      </c>
      <c r="N74" s="489" t="n">
        <f aca="false">D11!R108</f>
        <v>2574</v>
      </c>
      <c r="O74" s="489" t="n">
        <f aca="false">D11!S108</f>
        <v>0</v>
      </c>
      <c r="P74" s="489" t="n">
        <f aca="false">D11!T108</f>
        <v>89</v>
      </c>
      <c r="Q74" s="489" t="n">
        <f aca="false">D11!U108</f>
        <v>105</v>
      </c>
      <c r="R74" s="489" t="n">
        <f aca="false">D11!V108</f>
        <v>87</v>
      </c>
      <c r="S74" s="489" t="n">
        <f aca="false">D11!W108</f>
        <v>0</v>
      </c>
      <c r="T74" s="489" t="n">
        <f aca="false">D11!X108</f>
        <v>2533</v>
      </c>
      <c r="U74" s="489" t="n">
        <f aca="false">D11!Y108</f>
        <v>0</v>
      </c>
      <c r="V74" s="489" t="n">
        <f aca="false">D11!Z108</f>
        <v>0</v>
      </c>
      <c r="W74" s="489" t="n">
        <f aca="false">D11!AA108</f>
        <v>0</v>
      </c>
      <c r="X74" s="489" t="n">
        <f aca="false">D11!AB108</f>
        <v>0</v>
      </c>
      <c r="Y74" s="489" t="n">
        <f aca="false">D11!AC108</f>
        <v>0</v>
      </c>
      <c r="Z74" s="489" t="n">
        <f aca="false">D11!AD108</f>
        <v>615</v>
      </c>
      <c r="AA74" s="489" t="n">
        <f aca="false">D11!AE108</f>
        <v>15354</v>
      </c>
      <c r="AB74" s="490"/>
      <c r="AC74" s="489" t="n">
        <f aca="false">D11!I111</f>
        <v>2775</v>
      </c>
      <c r="AD74" s="489" t="n">
        <f aca="false">D11!J111</f>
        <v>3942</v>
      </c>
      <c r="AE74" s="489" t="n">
        <f aca="false">D11!K111</f>
        <v>639</v>
      </c>
      <c r="AF74" s="489" t="n">
        <f aca="false">D11!L111</f>
        <v>271</v>
      </c>
      <c r="AG74" s="489" t="n">
        <f aca="false">D11!M111</f>
        <v>160</v>
      </c>
      <c r="AH74" s="489" t="n">
        <f aca="false">D11!N111</f>
        <v>299</v>
      </c>
      <c r="AI74" s="489" t="n">
        <f aca="false">D11!O111</f>
        <v>0</v>
      </c>
      <c r="AJ74" s="489" t="n">
        <f aca="false">D11!P111</f>
        <v>1267</v>
      </c>
      <c r="AK74" s="489" t="n">
        <f aca="false">D11!Q111</f>
        <v>190</v>
      </c>
      <c r="AL74" s="489" t="n">
        <f aca="false">D11!R111</f>
        <v>2574</v>
      </c>
      <c r="AM74" s="489" t="n">
        <f aca="false">D11!S111</f>
        <v>0</v>
      </c>
      <c r="AN74" s="489" t="n">
        <f aca="false">D11!T111</f>
        <v>89</v>
      </c>
      <c r="AO74" s="489" t="n">
        <f aca="false">D11!U111</f>
        <v>2533</v>
      </c>
      <c r="AP74" s="489" t="n">
        <f aca="false">D11!V111</f>
        <v>0</v>
      </c>
      <c r="AQ74" s="489" t="n">
        <f aca="false">D11!W111</f>
        <v>0</v>
      </c>
      <c r="AR74" s="489" t="n">
        <f aca="false">D11!X111</f>
        <v>0</v>
      </c>
      <c r="AS74" s="489" t="n">
        <f aca="false">D11!Y111</f>
        <v>0</v>
      </c>
      <c r="AT74" s="489" t="n">
        <f aca="false">D11!Z111</f>
        <v>0</v>
      </c>
      <c r="AU74" s="489" t="n">
        <f aca="false">D11!AA111</f>
        <v>615</v>
      </c>
      <c r="AV74" s="489" t="n">
        <f aca="false">D11!AB111</f>
        <v>15354</v>
      </c>
      <c r="AW74" s="490"/>
      <c r="AX74" s="489"/>
      <c r="AY74" s="489" t="n">
        <f aca="false">AC74+AE74</f>
        <v>3414</v>
      </c>
      <c r="AZ74" s="489"/>
      <c r="BA74" s="489" t="n">
        <f aca="false">AD74+AF74</f>
        <v>4213</v>
      </c>
      <c r="BB74" s="489"/>
      <c r="BC74" s="489"/>
      <c r="BD74" s="489"/>
      <c r="BE74" s="489" t="n">
        <f aca="false">D11!M114</f>
        <v>160</v>
      </c>
      <c r="BF74" s="489" t="n">
        <f aca="false">D11!N114</f>
        <v>299</v>
      </c>
      <c r="BG74" s="489" t="str">
        <f aca="false">D11!O114</f>
        <v>-</v>
      </c>
      <c r="BH74" s="489" t="n">
        <f aca="false">D11!P114</f>
        <v>1267</v>
      </c>
      <c r="BI74" s="489" t="n">
        <f aca="false">D11!Q114</f>
        <v>190</v>
      </c>
      <c r="BJ74" s="489" t="n">
        <f aca="false">D11!R114</f>
        <v>2574</v>
      </c>
      <c r="BK74" s="489" t="str">
        <f aca="false">D11!S114</f>
        <v>-</v>
      </c>
      <c r="BL74" s="489" t="n">
        <f aca="false">D11!T114</f>
        <v>89</v>
      </c>
      <c r="BM74" s="489" t="n">
        <f aca="false">D11!U114</f>
        <v>2533</v>
      </c>
      <c r="BN74" s="489" t="str">
        <f aca="false">D11!V114</f>
        <v>-</v>
      </c>
      <c r="BO74" s="489" t="str">
        <f aca="false">D11!W114</f>
        <v>-</v>
      </c>
      <c r="BP74" s="489" t="str">
        <f aca="false">D11!X114</f>
        <v>-</v>
      </c>
      <c r="BQ74" s="489" t="str">
        <f aca="false">D11!Y114</f>
        <v>-</v>
      </c>
      <c r="BR74" s="489"/>
      <c r="BS74" s="489" t="n">
        <f aca="false">D11!Z114</f>
        <v>0</v>
      </c>
      <c r="BT74" s="489" t="n">
        <f aca="false">D11!AA114</f>
        <v>615</v>
      </c>
      <c r="BU74" s="489" t="n">
        <f aca="false">SUM(AX74:BT74)</f>
        <v>15354</v>
      </c>
    </row>
    <row r="75" customFormat="false" ht="16.5" hidden="false" customHeight="false" outlineLevel="0" collapsed="false">
      <c r="A75" s="20" t="n">
        <v>73</v>
      </c>
      <c r="B75" s="20" t="n">
        <v>11</v>
      </c>
      <c r="C75" s="20" t="n">
        <v>72</v>
      </c>
      <c r="D75" s="20" t="s">
        <v>483</v>
      </c>
      <c r="E75" s="489" t="n">
        <f aca="false">D11!I122</f>
        <v>4</v>
      </c>
      <c r="F75" s="489" t="n">
        <f aca="false">D11!J122</f>
        <v>626</v>
      </c>
      <c r="G75" s="489" t="n">
        <f aca="false">D11!K122</f>
        <v>18</v>
      </c>
      <c r="H75" s="489" t="n">
        <f aca="false">D11!L122</f>
        <v>5</v>
      </c>
      <c r="I75" s="489" t="n">
        <f aca="false">D11!M122</f>
        <v>20</v>
      </c>
      <c r="J75" s="489" t="n">
        <f aca="false">D11!N122</f>
        <v>9</v>
      </c>
      <c r="K75" s="489" t="n">
        <f aca="false">D11!O122</f>
        <v>0</v>
      </c>
      <c r="L75" s="489" t="n">
        <f aca="false">D11!P122</f>
        <v>0</v>
      </c>
      <c r="M75" s="489" t="n">
        <f aca="false">D11!Q122</f>
        <v>8</v>
      </c>
      <c r="N75" s="489" t="n">
        <f aca="false">D11!R122</f>
        <v>128</v>
      </c>
      <c r="O75" s="489" t="n">
        <f aca="false">D11!S122</f>
        <v>0</v>
      </c>
      <c r="P75" s="489" t="n">
        <f aca="false">D11!T122</f>
        <v>0</v>
      </c>
      <c r="Q75" s="489" t="n">
        <f aca="false">D11!U122</f>
        <v>0</v>
      </c>
      <c r="R75" s="489" t="n">
        <f aca="false">D11!V122</f>
        <v>6</v>
      </c>
      <c r="S75" s="489" t="n">
        <f aca="false">D11!W122</f>
        <v>0</v>
      </c>
      <c r="T75" s="489" t="n">
        <f aca="false">D11!X122</f>
        <v>639</v>
      </c>
      <c r="U75" s="489" t="n">
        <f aca="false">D11!Y122</f>
        <v>0</v>
      </c>
      <c r="V75" s="489" t="n">
        <f aca="false">D11!Z122</f>
        <v>0</v>
      </c>
      <c r="W75" s="489" t="n">
        <f aca="false">D11!AA122</f>
        <v>0</v>
      </c>
      <c r="X75" s="489" t="n">
        <f aca="false">D11!AB122</f>
        <v>0</v>
      </c>
      <c r="Y75" s="489" t="n">
        <f aca="false">D11!AC122</f>
        <v>1</v>
      </c>
      <c r="Z75" s="489" t="n">
        <f aca="false">D11!AD122</f>
        <v>60</v>
      </c>
      <c r="AA75" s="489" t="n">
        <f aca="false">D11!AE122</f>
        <v>1524</v>
      </c>
      <c r="AB75" s="490"/>
      <c r="AC75" s="489" t="n">
        <f aca="false">D11!I125</f>
        <v>4</v>
      </c>
      <c r="AD75" s="489" t="n">
        <f aca="false">D11!J125</f>
        <v>629</v>
      </c>
      <c r="AE75" s="489" t="n">
        <f aca="false">D11!K125</f>
        <v>18</v>
      </c>
      <c r="AF75" s="489" t="n">
        <f aca="false">D11!L125</f>
        <v>8</v>
      </c>
      <c r="AG75" s="489" t="n">
        <f aca="false">D11!M125</f>
        <v>20</v>
      </c>
      <c r="AH75" s="489" t="n">
        <f aca="false">D11!N125</f>
        <v>9</v>
      </c>
      <c r="AI75" s="489" t="n">
        <f aca="false">D11!O125</f>
        <v>0</v>
      </c>
      <c r="AJ75" s="489" t="n">
        <f aca="false">D11!P125</f>
        <v>0</v>
      </c>
      <c r="AK75" s="489" t="n">
        <f aca="false">D11!Q125</f>
        <v>8</v>
      </c>
      <c r="AL75" s="489" t="n">
        <f aca="false">D11!R125</f>
        <v>128</v>
      </c>
      <c r="AM75" s="489" t="n">
        <f aca="false">D11!S125</f>
        <v>0</v>
      </c>
      <c r="AN75" s="489" t="n">
        <f aca="false">D11!T125</f>
        <v>0</v>
      </c>
      <c r="AO75" s="489" t="n">
        <f aca="false">D11!U125</f>
        <v>639</v>
      </c>
      <c r="AP75" s="489" t="n">
        <f aca="false">D11!V125</f>
        <v>0</v>
      </c>
      <c r="AQ75" s="489" t="n">
        <f aca="false">D11!W125</f>
        <v>0</v>
      </c>
      <c r="AR75" s="489" t="n">
        <f aca="false">D11!X125</f>
        <v>0</v>
      </c>
      <c r="AS75" s="489" t="n">
        <f aca="false">D11!Y125</f>
        <v>0</v>
      </c>
      <c r="AT75" s="489" t="n">
        <f aca="false">D11!Z125</f>
        <v>1</v>
      </c>
      <c r="AU75" s="489" t="n">
        <f aca="false">D11!AA125</f>
        <v>60</v>
      </c>
      <c r="AV75" s="489" t="n">
        <f aca="false">D11!AB125</f>
        <v>1524</v>
      </c>
      <c r="AW75" s="490"/>
      <c r="AX75" s="489"/>
      <c r="AY75" s="489" t="n">
        <f aca="false">AC75+AE75</f>
        <v>22</v>
      </c>
      <c r="AZ75" s="489"/>
      <c r="BA75" s="489" t="n">
        <f aca="false">AD75+AF75</f>
        <v>637</v>
      </c>
      <c r="BB75" s="489"/>
      <c r="BC75" s="489"/>
      <c r="BD75" s="489"/>
      <c r="BE75" s="489" t="n">
        <f aca="false">D11!M128</f>
        <v>20</v>
      </c>
      <c r="BF75" s="489" t="n">
        <f aca="false">D11!N128</f>
        <v>9</v>
      </c>
      <c r="BG75" s="489" t="str">
        <f aca="false">D11!O128</f>
        <v>-</v>
      </c>
      <c r="BH75" s="489" t="str">
        <f aca="false">D11!P128</f>
        <v>-</v>
      </c>
      <c r="BI75" s="489" t="n">
        <f aca="false">D11!Q128</f>
        <v>8</v>
      </c>
      <c r="BJ75" s="489" t="n">
        <f aca="false">D11!R128</f>
        <v>128</v>
      </c>
      <c r="BK75" s="489" t="str">
        <f aca="false">D11!S128</f>
        <v>-</v>
      </c>
      <c r="BL75" s="489" t="str">
        <f aca="false">D11!T128</f>
        <v>-</v>
      </c>
      <c r="BM75" s="489" t="n">
        <f aca="false">D11!U128</f>
        <v>639</v>
      </c>
      <c r="BN75" s="489" t="n">
        <f aca="false">D11!V128</f>
        <v>0</v>
      </c>
      <c r="BO75" s="489" t="n">
        <f aca="false">D11!W128</f>
        <v>0</v>
      </c>
      <c r="BP75" s="489" t="n">
        <f aca="false">D11!X128</f>
        <v>0</v>
      </c>
      <c r="BQ75" s="489" t="n">
        <f aca="false">D11!Y128</f>
        <v>0</v>
      </c>
      <c r="BR75" s="489"/>
      <c r="BS75" s="489" t="n">
        <f aca="false">D11!Z128</f>
        <v>1</v>
      </c>
      <c r="BT75" s="489" t="n">
        <f aca="false">D11!AA128</f>
        <v>60</v>
      </c>
      <c r="BU75" s="489" t="n">
        <f aca="false">SUM(AX75:BT75)</f>
        <v>1524</v>
      </c>
    </row>
    <row r="76" customFormat="false" ht="16.5" hidden="false" customHeight="false" outlineLevel="0" collapsed="false">
      <c r="A76" s="20" t="n">
        <v>74</v>
      </c>
      <c r="B76" s="20" t="n">
        <v>11</v>
      </c>
      <c r="C76" s="20" t="n">
        <v>199</v>
      </c>
      <c r="D76" s="20" t="s">
        <v>484</v>
      </c>
      <c r="E76" s="489" t="n">
        <f aca="false">D11!I175</f>
        <v>178</v>
      </c>
      <c r="F76" s="489" t="n">
        <f aca="false">D11!J175</f>
        <v>4948</v>
      </c>
      <c r="G76" s="489" t="n">
        <f aca="false">D11!K175</f>
        <v>8047</v>
      </c>
      <c r="H76" s="489" t="n">
        <f aca="false">D11!L175</f>
        <v>230</v>
      </c>
      <c r="I76" s="489" t="n">
        <f aca="false">D11!M175</f>
        <v>324</v>
      </c>
      <c r="J76" s="489" t="n">
        <f aca="false">D11!N175</f>
        <v>23</v>
      </c>
      <c r="K76" s="489" t="n">
        <f aca="false">D11!O175</f>
        <v>34</v>
      </c>
      <c r="L76" s="489" t="n">
        <f aca="false">D11!P175</f>
        <v>0</v>
      </c>
      <c r="M76" s="489" t="n">
        <f aca="false">D11!Q175</f>
        <v>85</v>
      </c>
      <c r="N76" s="489" t="n">
        <f aca="false">D11!R175</f>
        <v>271</v>
      </c>
      <c r="O76" s="489" t="n">
        <f aca="false">D11!S175</f>
        <v>0</v>
      </c>
      <c r="P76" s="489" t="n">
        <f aca="false">D11!T175</f>
        <v>625</v>
      </c>
      <c r="Q76" s="489" t="n">
        <f aca="false">D11!U175</f>
        <v>43</v>
      </c>
      <c r="R76" s="489" t="n">
        <f aca="false">D11!V175</f>
        <v>0</v>
      </c>
      <c r="S76" s="489" t="n">
        <f aca="false">D11!W175</f>
        <v>0</v>
      </c>
      <c r="T76" s="489" t="n">
        <f aca="false">D11!X175</f>
        <v>0</v>
      </c>
      <c r="U76" s="489" t="n">
        <f aca="false">D11!Y175</f>
        <v>0</v>
      </c>
      <c r="V76" s="489" t="n">
        <f aca="false">D11!Z175</f>
        <v>0</v>
      </c>
      <c r="W76" s="489" t="n">
        <f aca="false">D11!AA175</f>
        <v>0</v>
      </c>
      <c r="X76" s="489" t="n">
        <f aca="false">D11!AB175</f>
        <v>0</v>
      </c>
      <c r="Y76" s="489" t="n">
        <f aca="false">D11!AC175</f>
        <v>9</v>
      </c>
      <c r="Z76" s="489" t="n">
        <f aca="false">D11!AD175</f>
        <v>903</v>
      </c>
      <c r="AA76" s="489" t="n">
        <f aca="false">D11!AE175</f>
        <v>15720</v>
      </c>
      <c r="AB76" s="490"/>
      <c r="AC76" s="489" t="n">
        <f aca="false">D11!I178</f>
        <v>199</v>
      </c>
      <c r="AD76" s="489" t="n">
        <f aca="false">D11!J178</f>
        <v>4948</v>
      </c>
      <c r="AE76" s="489" t="n">
        <f aca="false">D11!K178</f>
        <v>8069</v>
      </c>
      <c r="AF76" s="489" t="n">
        <f aca="false">D11!L178</f>
        <v>230</v>
      </c>
      <c r="AG76" s="489" t="n">
        <f aca="false">D11!M178</f>
        <v>324</v>
      </c>
      <c r="AH76" s="489" t="n">
        <f aca="false">D11!N178</f>
        <v>23</v>
      </c>
      <c r="AI76" s="489" t="n">
        <f aca="false">D11!O178</f>
        <v>34</v>
      </c>
      <c r="AJ76" s="489" t="n">
        <f aca="false">D11!P178</f>
        <v>0</v>
      </c>
      <c r="AK76" s="489" t="n">
        <f aca="false">D11!Q178</f>
        <v>85</v>
      </c>
      <c r="AL76" s="489" t="n">
        <f aca="false">D11!R178</f>
        <v>271</v>
      </c>
      <c r="AM76" s="489" t="n">
        <f aca="false">D11!S178</f>
        <v>0</v>
      </c>
      <c r="AN76" s="489" t="n">
        <f aca="false">D11!T178</f>
        <v>625</v>
      </c>
      <c r="AO76" s="489" t="n">
        <f aca="false">D11!U178</f>
        <v>0</v>
      </c>
      <c r="AP76" s="489" t="n">
        <f aca="false">D11!V178</f>
        <v>0</v>
      </c>
      <c r="AQ76" s="489" t="n">
        <f aca="false">D11!W178</f>
        <v>0</v>
      </c>
      <c r="AR76" s="489" t="n">
        <f aca="false">D11!X178</f>
        <v>0</v>
      </c>
      <c r="AS76" s="489" t="n">
        <f aca="false">D11!Y178</f>
        <v>0</v>
      </c>
      <c r="AT76" s="489" t="n">
        <f aca="false">D11!Z178</f>
        <v>9</v>
      </c>
      <c r="AU76" s="489" t="n">
        <f aca="false">D11!AA178</f>
        <v>903</v>
      </c>
      <c r="AV76" s="489" t="n">
        <f aca="false">D11!AB178</f>
        <v>15720</v>
      </c>
      <c r="AW76" s="490"/>
      <c r="AX76" s="489"/>
      <c r="AY76" s="489" t="n">
        <f aca="false">AC76+AE76</f>
        <v>8268</v>
      </c>
      <c r="AZ76" s="489" t="n">
        <f aca="false">AD76</f>
        <v>4948</v>
      </c>
      <c r="BA76" s="489"/>
      <c r="BB76" s="489"/>
      <c r="BC76" s="489" t="n">
        <f aca="false">AF76</f>
        <v>230</v>
      </c>
      <c r="BD76" s="489"/>
      <c r="BE76" s="489" t="n">
        <f aca="false">D11!M181</f>
        <v>324</v>
      </c>
      <c r="BF76" s="489" t="n">
        <f aca="false">D11!N181</f>
        <v>23</v>
      </c>
      <c r="BG76" s="489" t="n">
        <f aca="false">D11!O181</f>
        <v>34</v>
      </c>
      <c r="BH76" s="489" t="str">
        <f aca="false">D11!P181</f>
        <v>-</v>
      </c>
      <c r="BI76" s="489" t="n">
        <f aca="false">D11!Q181</f>
        <v>85</v>
      </c>
      <c r="BJ76" s="489" t="n">
        <f aca="false">D11!R181</f>
        <v>271</v>
      </c>
      <c r="BK76" s="489" t="str">
        <f aca="false">D11!S181</f>
        <v>-</v>
      </c>
      <c r="BL76" s="489" t="n">
        <f aca="false">D11!T181</f>
        <v>625</v>
      </c>
      <c r="BM76" s="489" t="str">
        <f aca="false">D11!U181</f>
        <v>-</v>
      </c>
      <c r="BN76" s="489" t="str">
        <f aca="false">D11!V181</f>
        <v>-</v>
      </c>
      <c r="BO76" s="489" t="str">
        <f aca="false">D11!W181</f>
        <v>-</v>
      </c>
      <c r="BP76" s="489" t="str">
        <f aca="false">D11!X181</f>
        <v>-</v>
      </c>
      <c r="BQ76" s="489" t="str">
        <f aca="false">D11!Y181</f>
        <v>-</v>
      </c>
      <c r="BR76" s="489"/>
      <c r="BS76" s="489" t="n">
        <f aca="false">D11!Z181</f>
        <v>9</v>
      </c>
      <c r="BT76" s="489" t="n">
        <f aca="false">D11!AA181</f>
        <v>903</v>
      </c>
      <c r="BU76" s="489" t="n">
        <f aca="false">SUM(AX76:BT76)</f>
        <v>15720</v>
      </c>
    </row>
    <row r="77" customFormat="false" ht="16.5" hidden="false" customHeight="false" outlineLevel="0" collapsed="false">
      <c r="A77" s="20" t="n">
        <v>75</v>
      </c>
      <c r="B77" s="20" t="n">
        <v>11</v>
      </c>
      <c r="C77" s="20" t="n">
        <v>325</v>
      </c>
      <c r="D77" s="20" t="s">
        <v>486</v>
      </c>
      <c r="E77" s="489" t="n">
        <f aca="false">D11!I203</f>
        <v>2997</v>
      </c>
      <c r="F77" s="489" t="n">
        <f aca="false">D11!J203</f>
        <v>3249</v>
      </c>
      <c r="G77" s="489" t="n">
        <f aca="false">D11!K203</f>
        <v>78</v>
      </c>
      <c r="H77" s="489" t="n">
        <f aca="false">D11!L203</f>
        <v>106</v>
      </c>
      <c r="I77" s="489" t="n">
        <f aca="false">D11!M203</f>
        <v>68</v>
      </c>
      <c r="J77" s="489" t="n">
        <f aca="false">D11!N203</f>
        <v>0</v>
      </c>
      <c r="K77" s="489" t="n">
        <f aca="false">D11!O203</f>
        <v>0</v>
      </c>
      <c r="L77" s="489" t="n">
        <f aca="false">D11!P203</f>
        <v>0</v>
      </c>
      <c r="M77" s="489" t="n">
        <f aca="false">D11!Q203</f>
        <v>12</v>
      </c>
      <c r="N77" s="489" t="n">
        <f aca="false">D11!R203</f>
        <v>346</v>
      </c>
      <c r="O77" s="489" t="n">
        <f aca="false">D11!S203</f>
        <v>0</v>
      </c>
      <c r="P77" s="489" t="n">
        <f aca="false">D11!T203</f>
        <v>6</v>
      </c>
      <c r="Q77" s="489" t="n">
        <f aca="false">D11!U203</f>
        <v>40</v>
      </c>
      <c r="R77" s="489" t="n">
        <f aca="false">D11!V203</f>
        <v>95</v>
      </c>
      <c r="S77" s="489" t="n">
        <f aca="false">D11!W203</f>
        <v>0</v>
      </c>
      <c r="T77" s="489" t="n">
        <f aca="false">D11!X203</f>
        <v>0</v>
      </c>
      <c r="U77" s="489" t="n">
        <f aca="false">D11!Y203</f>
        <v>0</v>
      </c>
      <c r="V77" s="489" t="n">
        <f aca="false">D11!Z203</f>
        <v>0</v>
      </c>
      <c r="W77" s="489" t="n">
        <f aca="false">D11!AA203</f>
        <v>0</v>
      </c>
      <c r="X77" s="489" t="n">
        <f aca="false">D11!AB203</f>
        <v>0</v>
      </c>
      <c r="Y77" s="489" t="n">
        <f aca="false">D11!AC203</f>
        <v>0</v>
      </c>
      <c r="Z77" s="489" t="n">
        <f aca="false">D11!AD203</f>
        <v>110</v>
      </c>
      <c r="AA77" s="489" t="n">
        <f aca="false">D11!AE203</f>
        <v>7107</v>
      </c>
      <c r="AB77" s="489"/>
      <c r="AC77" s="489" t="n">
        <f aca="false">D11!I206</f>
        <v>3017</v>
      </c>
      <c r="AD77" s="489" t="n">
        <f aca="false">D11!J206</f>
        <v>3297</v>
      </c>
      <c r="AE77" s="489" t="n">
        <f aca="false">D11!K206</f>
        <v>98</v>
      </c>
      <c r="AF77" s="489" t="n">
        <f aca="false">D11!L206</f>
        <v>153</v>
      </c>
      <c r="AG77" s="489" t="n">
        <f aca="false">D11!M206</f>
        <v>68</v>
      </c>
      <c r="AH77" s="489" t="n">
        <f aca="false">D11!N206</f>
        <v>0</v>
      </c>
      <c r="AI77" s="489" t="n">
        <f aca="false">D11!O206</f>
        <v>0</v>
      </c>
      <c r="AJ77" s="489" t="n">
        <f aca="false">D11!P206</f>
        <v>0</v>
      </c>
      <c r="AK77" s="489" t="n">
        <f aca="false">D11!Q206</f>
        <v>12</v>
      </c>
      <c r="AL77" s="489" t="n">
        <f aca="false">D11!R206</f>
        <v>346</v>
      </c>
      <c r="AM77" s="489" t="n">
        <f aca="false">D11!S206</f>
        <v>0</v>
      </c>
      <c r="AN77" s="489" t="n">
        <f aca="false">D11!T206</f>
        <v>6</v>
      </c>
      <c r="AO77" s="489" t="n">
        <f aca="false">D11!U206</f>
        <v>0</v>
      </c>
      <c r="AP77" s="489" t="n">
        <f aca="false">D11!V206</f>
        <v>0</v>
      </c>
      <c r="AQ77" s="489" t="n">
        <f aca="false">D11!W206</f>
        <v>0</v>
      </c>
      <c r="AR77" s="489" t="n">
        <f aca="false">D11!X206</f>
        <v>0</v>
      </c>
      <c r="AS77" s="489" t="n">
        <f aca="false">D11!Y206</f>
        <v>0</v>
      </c>
      <c r="AT77" s="489" t="n">
        <f aca="false">D11!Z206</f>
        <v>0</v>
      </c>
      <c r="AU77" s="489" t="n">
        <f aca="false">D11!AA206</f>
        <v>110</v>
      </c>
      <c r="AV77" s="489" t="n">
        <f aca="false">D11!AB206</f>
        <v>7107</v>
      </c>
      <c r="AW77" s="490"/>
      <c r="AX77" s="489"/>
      <c r="AY77" s="489" t="n">
        <f aca="false">AC77+AE77</f>
        <v>3115</v>
      </c>
      <c r="AZ77" s="489"/>
      <c r="BA77" s="489" t="n">
        <f aca="false">AD77+AF77</f>
        <v>3450</v>
      </c>
      <c r="BB77" s="489"/>
      <c r="BC77" s="489"/>
      <c r="BD77" s="489"/>
      <c r="BE77" s="489" t="n">
        <f aca="false">D11!M209</f>
        <v>68</v>
      </c>
      <c r="BF77" s="489" t="str">
        <f aca="false">D11!N209</f>
        <v>-</v>
      </c>
      <c r="BG77" s="489" t="str">
        <f aca="false">D11!O209</f>
        <v>-</v>
      </c>
      <c r="BH77" s="489" t="str">
        <f aca="false">D11!P209</f>
        <v>-</v>
      </c>
      <c r="BI77" s="489" t="n">
        <f aca="false">D11!Q209</f>
        <v>12</v>
      </c>
      <c r="BJ77" s="489" t="n">
        <f aca="false">D11!R209</f>
        <v>346</v>
      </c>
      <c r="BK77" s="489" t="str">
        <f aca="false">D11!S209</f>
        <v>-</v>
      </c>
      <c r="BL77" s="489" t="n">
        <f aca="false">D11!T209</f>
        <v>6</v>
      </c>
      <c r="BM77" s="489" t="str">
        <f aca="false">D11!U209</f>
        <v>-</v>
      </c>
      <c r="BN77" s="489" t="str">
        <f aca="false">D11!V209</f>
        <v>-</v>
      </c>
      <c r="BO77" s="489" t="str">
        <f aca="false">D11!W209</f>
        <v>-</v>
      </c>
      <c r="BP77" s="489" t="str">
        <f aca="false">D11!X209</f>
        <v>-</v>
      </c>
      <c r="BQ77" s="489" t="str">
        <f aca="false">D11!Y209</f>
        <v>-</v>
      </c>
      <c r="BR77" s="489"/>
      <c r="BS77" s="489" t="n">
        <f aca="false">D11!Z209</f>
        <v>0</v>
      </c>
      <c r="BT77" s="489" t="n">
        <f aca="false">D11!AA209</f>
        <v>110</v>
      </c>
      <c r="BU77" s="489" t="n">
        <f aca="false">SUM(AX77:BT77)</f>
        <v>7107</v>
      </c>
    </row>
    <row r="78" customFormat="false" ht="16.5" hidden="false" customHeight="false" outlineLevel="0" collapsed="false">
      <c r="A78" s="38" t="n">
        <v>76</v>
      </c>
      <c r="B78" s="38" t="n">
        <v>11</v>
      </c>
      <c r="C78" s="38" t="n">
        <v>427</v>
      </c>
      <c r="D78" s="38" t="s">
        <v>490</v>
      </c>
      <c r="E78" s="489" t="n">
        <f aca="false">D11!I231</f>
        <v>226</v>
      </c>
      <c r="F78" s="489" t="n">
        <f aca="false">D11!J231</f>
        <v>2370</v>
      </c>
      <c r="G78" s="489" t="n">
        <f aca="false">D11!K231</f>
        <v>570</v>
      </c>
      <c r="H78" s="489" t="n">
        <f aca="false">D11!L231</f>
        <v>38</v>
      </c>
      <c r="I78" s="489" t="n">
        <f aca="false">D11!M231</f>
        <v>2469</v>
      </c>
      <c r="J78" s="489" t="n">
        <f aca="false">D11!N231</f>
        <v>31</v>
      </c>
      <c r="K78" s="489" t="n">
        <f aca="false">D11!O231</f>
        <v>0</v>
      </c>
      <c r="L78" s="489" t="n">
        <f aca="false">D11!P231</f>
        <v>62</v>
      </c>
      <c r="M78" s="489" t="n">
        <f aca="false">D11!Q231</f>
        <v>31</v>
      </c>
      <c r="N78" s="489" t="n">
        <f aca="false">D11!R231</f>
        <v>567</v>
      </c>
      <c r="O78" s="489" t="n">
        <f aca="false">D11!S231</f>
        <v>0</v>
      </c>
      <c r="P78" s="489" t="n">
        <f aca="false">D11!T231</f>
        <v>28</v>
      </c>
      <c r="Q78" s="489" t="n">
        <f aca="false">D11!U231</f>
        <v>115</v>
      </c>
      <c r="R78" s="489" t="n">
        <f aca="false">D11!V231</f>
        <v>139</v>
      </c>
      <c r="S78" s="489" t="n">
        <f aca="false">D11!W231</f>
        <v>0</v>
      </c>
      <c r="T78" s="489" t="n">
        <f aca="false">D11!X231</f>
        <v>0</v>
      </c>
      <c r="U78" s="489" t="n">
        <f aca="false">D11!Y231</f>
        <v>0</v>
      </c>
      <c r="V78" s="489" t="n">
        <f aca="false">D11!Z231</f>
        <v>0</v>
      </c>
      <c r="W78" s="489" t="n">
        <f aca="false">D11!AA231</f>
        <v>0</v>
      </c>
      <c r="X78" s="489" t="n">
        <f aca="false">D11!AB231</f>
        <v>0</v>
      </c>
      <c r="Y78" s="489" t="n">
        <f aca="false">D11!AC231</f>
        <v>7</v>
      </c>
      <c r="Z78" s="489" t="n">
        <f aca="false">D11!AD231</f>
        <v>213</v>
      </c>
      <c r="AA78" s="489" t="n">
        <f aca="false">D11!AE231</f>
        <v>6866</v>
      </c>
      <c r="AB78" s="490"/>
      <c r="AC78" s="489" t="n">
        <f aca="false">D11!I234</f>
        <v>283</v>
      </c>
      <c r="AD78" s="489" t="n">
        <f aca="false">D11!J234</f>
        <v>2440</v>
      </c>
      <c r="AE78" s="489" t="n">
        <f aca="false">D11!K234</f>
        <v>628</v>
      </c>
      <c r="AF78" s="489" t="n">
        <f aca="false">D11!L234</f>
        <v>107</v>
      </c>
      <c r="AG78" s="489" t="n">
        <f aca="false">D11!M234</f>
        <v>2469</v>
      </c>
      <c r="AH78" s="489" t="n">
        <f aca="false">D11!N234</f>
        <v>31</v>
      </c>
      <c r="AI78" s="489" t="n">
        <f aca="false">D11!O234</f>
        <v>0</v>
      </c>
      <c r="AJ78" s="489" t="n">
        <f aca="false">D11!P234</f>
        <v>62</v>
      </c>
      <c r="AK78" s="489" t="n">
        <f aca="false">D11!Q234</f>
        <v>31</v>
      </c>
      <c r="AL78" s="489" t="n">
        <f aca="false">D11!R234</f>
        <v>567</v>
      </c>
      <c r="AM78" s="489" t="n">
        <f aca="false">D11!S234</f>
        <v>0</v>
      </c>
      <c r="AN78" s="489" t="n">
        <f aca="false">D11!T234</f>
        <v>28</v>
      </c>
      <c r="AO78" s="489" t="n">
        <f aca="false">D11!U234</f>
        <v>0</v>
      </c>
      <c r="AP78" s="489" t="n">
        <f aca="false">D11!V234</f>
        <v>0</v>
      </c>
      <c r="AQ78" s="489" t="n">
        <f aca="false">D11!W234</f>
        <v>0</v>
      </c>
      <c r="AR78" s="489" t="n">
        <f aca="false">D11!X234</f>
        <v>0</v>
      </c>
      <c r="AS78" s="489" t="n">
        <f aca="false">D11!Y234</f>
        <v>0</v>
      </c>
      <c r="AT78" s="489" t="n">
        <f aca="false">D11!Z234</f>
        <v>7</v>
      </c>
      <c r="AU78" s="489" t="n">
        <f aca="false">D11!AA234</f>
        <v>213</v>
      </c>
      <c r="AV78" s="489" t="n">
        <f aca="false">D11!AB234</f>
        <v>6866</v>
      </c>
      <c r="AW78" s="490"/>
      <c r="AX78" s="489"/>
      <c r="AY78" s="489" t="n">
        <f aca="false">AC78+AE78</f>
        <v>911</v>
      </c>
      <c r="AZ78" s="489"/>
      <c r="BA78" s="489" t="n">
        <f aca="false">AD78+AF78</f>
        <v>2547</v>
      </c>
      <c r="BB78" s="489"/>
      <c r="BC78" s="489"/>
      <c r="BD78" s="489"/>
      <c r="BE78" s="489" t="n">
        <f aca="false">D11!M237</f>
        <v>2469</v>
      </c>
      <c r="BF78" s="489" t="n">
        <f aca="false">D11!N237</f>
        <v>31</v>
      </c>
      <c r="BG78" s="489" t="str">
        <f aca="false">D11!O237</f>
        <v>-</v>
      </c>
      <c r="BH78" s="489" t="n">
        <f aca="false">D11!P237</f>
        <v>62</v>
      </c>
      <c r="BI78" s="489" t="n">
        <f aca="false">D11!Q237</f>
        <v>31</v>
      </c>
      <c r="BJ78" s="489" t="n">
        <f aca="false">D11!R237</f>
        <v>567</v>
      </c>
      <c r="BK78" s="489" t="str">
        <f aca="false">D11!S237</f>
        <v>-</v>
      </c>
      <c r="BL78" s="489" t="n">
        <f aca="false">D11!T237</f>
        <v>28</v>
      </c>
      <c r="BM78" s="489" t="str">
        <f aca="false">D11!U237</f>
        <v>-</v>
      </c>
      <c r="BN78" s="489" t="str">
        <f aca="false">D11!V237</f>
        <v>-</v>
      </c>
      <c r="BO78" s="489" t="str">
        <f aca="false">D11!W237</f>
        <v>-</v>
      </c>
      <c r="BP78" s="489" t="str">
        <f aca="false">D11!X237</f>
        <v>-</v>
      </c>
      <c r="BQ78" s="489" t="str">
        <f aca="false">D11!Y237</f>
        <v>-</v>
      </c>
      <c r="BR78" s="489"/>
      <c r="BS78" s="489" t="n">
        <f aca="false">D11!Z237</f>
        <v>7</v>
      </c>
      <c r="BT78" s="489" t="n">
        <f aca="false">D11!AA237</f>
        <v>213</v>
      </c>
      <c r="BU78" s="489" t="n">
        <f aca="false">SUM(AX78:BT78)</f>
        <v>6866</v>
      </c>
    </row>
    <row r="79" customFormat="false" ht="16.5" hidden="false" customHeight="false" outlineLevel="0" collapsed="false">
      <c r="A79" s="20" t="n">
        <v>77</v>
      </c>
      <c r="B79" s="20" t="n">
        <v>11</v>
      </c>
      <c r="C79" s="20" t="n">
        <v>481</v>
      </c>
      <c r="D79" s="20" t="s">
        <v>491</v>
      </c>
      <c r="E79" s="489" t="n">
        <f aca="false">D11!I249</f>
        <v>15</v>
      </c>
      <c r="F79" s="489" t="n">
        <f aca="false">D11!J249</f>
        <v>890</v>
      </c>
      <c r="G79" s="489" t="n">
        <f aca="false">D11!K249</f>
        <v>923</v>
      </c>
      <c r="H79" s="489" t="n">
        <f aca="false">D11!L249</f>
        <v>4</v>
      </c>
      <c r="I79" s="489" t="n">
        <f aca="false">D11!M249</f>
        <v>888</v>
      </c>
      <c r="J79" s="489" t="n">
        <f aca="false">D11!N249</f>
        <v>1</v>
      </c>
      <c r="K79" s="489" t="n">
        <f aca="false">D11!O249</f>
        <v>0</v>
      </c>
      <c r="L79" s="489" t="n">
        <f aca="false">D11!P249</f>
        <v>0</v>
      </c>
      <c r="M79" s="489" t="n">
        <f aca="false">D11!Q249</f>
        <v>8</v>
      </c>
      <c r="N79" s="489" t="n">
        <f aca="false">D11!R249</f>
        <v>267</v>
      </c>
      <c r="O79" s="489" t="n">
        <f aca="false">D11!S249</f>
        <v>0</v>
      </c>
      <c r="P79" s="489" t="n">
        <f aca="false">D11!T249</f>
        <v>2</v>
      </c>
      <c r="Q79" s="489" t="n">
        <f aca="false">D11!U249</f>
        <v>5</v>
      </c>
      <c r="R79" s="489" t="n">
        <f aca="false">D11!V249</f>
        <v>9</v>
      </c>
      <c r="S79" s="489" t="n">
        <f aca="false">D11!W249</f>
        <v>0</v>
      </c>
      <c r="T79" s="489" t="n">
        <f aca="false">D11!X249</f>
        <v>0</v>
      </c>
      <c r="U79" s="489" t="n">
        <f aca="false">D11!Y249</f>
        <v>0</v>
      </c>
      <c r="V79" s="489" t="n">
        <f aca="false">D11!Z249</f>
        <v>0</v>
      </c>
      <c r="W79" s="489" t="n">
        <f aca="false">D11!AA249</f>
        <v>0</v>
      </c>
      <c r="X79" s="489" t="n">
        <f aca="false">D11!AB249</f>
        <v>0</v>
      </c>
      <c r="Y79" s="489" t="n">
        <f aca="false">D11!AC249</f>
        <v>1</v>
      </c>
      <c r="Z79" s="489" t="n">
        <f aca="false">D11!AD249</f>
        <v>67</v>
      </c>
      <c r="AA79" s="489" t="n">
        <f aca="false">D11!AE249</f>
        <v>3080</v>
      </c>
      <c r="AB79" s="490"/>
      <c r="AC79" s="489" t="n">
        <f aca="false">D11!I252</f>
        <v>17</v>
      </c>
      <c r="AD79" s="489" t="n">
        <f aca="false">D11!J252</f>
        <v>895</v>
      </c>
      <c r="AE79" s="489" t="n">
        <f aca="false">D11!K252</f>
        <v>926</v>
      </c>
      <c r="AF79" s="489" t="n">
        <f aca="false">D11!L252</f>
        <v>8</v>
      </c>
      <c r="AG79" s="489" t="n">
        <f aca="false">D11!M252</f>
        <v>888</v>
      </c>
      <c r="AH79" s="489" t="n">
        <f aca="false">D11!N252</f>
        <v>1</v>
      </c>
      <c r="AI79" s="489" t="n">
        <f aca="false">D11!O252</f>
        <v>0</v>
      </c>
      <c r="AJ79" s="489" t="n">
        <f aca="false">D11!P252</f>
        <v>0</v>
      </c>
      <c r="AK79" s="489" t="n">
        <f aca="false">D11!Q252</f>
        <v>8</v>
      </c>
      <c r="AL79" s="489" t="n">
        <f aca="false">D11!R252</f>
        <v>267</v>
      </c>
      <c r="AM79" s="489" t="n">
        <f aca="false">D11!S252</f>
        <v>0</v>
      </c>
      <c r="AN79" s="489" t="n">
        <f aca="false">D11!T252</f>
        <v>2</v>
      </c>
      <c r="AO79" s="489" t="n">
        <f aca="false">D11!U252</f>
        <v>0</v>
      </c>
      <c r="AP79" s="489" t="n">
        <f aca="false">D11!V252</f>
        <v>0</v>
      </c>
      <c r="AQ79" s="489" t="n">
        <f aca="false">D11!W252</f>
        <v>0</v>
      </c>
      <c r="AR79" s="489" t="n">
        <f aca="false">D11!X252</f>
        <v>0</v>
      </c>
      <c r="AS79" s="489" t="n">
        <f aca="false">D11!Y252</f>
        <v>0</v>
      </c>
      <c r="AT79" s="489" t="n">
        <f aca="false">D11!Z252</f>
        <v>1</v>
      </c>
      <c r="AU79" s="489" t="n">
        <f aca="false">D11!AA252</f>
        <v>67</v>
      </c>
      <c r="AV79" s="489" t="n">
        <f aca="false">D11!AB252</f>
        <v>3080</v>
      </c>
      <c r="AW79" s="490"/>
      <c r="AX79" s="489"/>
      <c r="AY79" s="489" t="n">
        <f aca="false">AC79+AE79</f>
        <v>943</v>
      </c>
      <c r="AZ79" s="489"/>
      <c r="BA79" s="489" t="n">
        <f aca="false">AD79+AF79</f>
        <v>903</v>
      </c>
      <c r="BB79" s="489"/>
      <c r="BC79" s="489"/>
      <c r="BD79" s="489"/>
      <c r="BE79" s="489" t="n">
        <f aca="false">D11!M255</f>
        <v>888</v>
      </c>
      <c r="BF79" s="489" t="n">
        <f aca="false">D11!N255</f>
        <v>1</v>
      </c>
      <c r="BG79" s="489" t="str">
        <f aca="false">D11!O255</f>
        <v>-</v>
      </c>
      <c r="BH79" s="489" t="str">
        <f aca="false">D11!P255</f>
        <v>-</v>
      </c>
      <c r="BI79" s="489" t="n">
        <f aca="false">D11!Q255</f>
        <v>8</v>
      </c>
      <c r="BJ79" s="489" t="n">
        <f aca="false">D11!R255</f>
        <v>267</v>
      </c>
      <c r="BK79" s="489" t="str">
        <f aca="false">D11!S255</f>
        <v>-</v>
      </c>
      <c r="BL79" s="489" t="n">
        <f aca="false">D11!T255</f>
        <v>2</v>
      </c>
      <c r="BM79" s="489" t="str">
        <f aca="false">D11!U255</f>
        <v>-</v>
      </c>
      <c r="BN79" s="489" t="str">
        <f aca="false">D11!V255</f>
        <v>-</v>
      </c>
      <c r="BO79" s="489" t="str">
        <f aca="false">D11!W255</f>
        <v>-</v>
      </c>
      <c r="BP79" s="489" t="str">
        <f aca="false">D11!X255</f>
        <v>-</v>
      </c>
      <c r="BQ79" s="489" t="str">
        <f aca="false">D11!Y255</f>
        <v>-</v>
      </c>
      <c r="BR79" s="489"/>
      <c r="BS79" s="489" t="n">
        <f aca="false">D11!Z255</f>
        <v>1</v>
      </c>
      <c r="BT79" s="489" t="n">
        <f aca="false">D11!AA255</f>
        <v>67</v>
      </c>
      <c r="BU79" s="489" t="n">
        <f aca="false">SUM(AX79:BT79)</f>
        <v>3080</v>
      </c>
    </row>
    <row r="80" customFormat="false" ht="16.5" hidden="false" customHeight="false" outlineLevel="0" collapsed="false">
      <c r="A80" s="20" t="n">
        <v>78</v>
      </c>
      <c r="B80" s="20" t="n">
        <v>11</v>
      </c>
      <c r="C80" s="20" t="n">
        <v>509</v>
      </c>
      <c r="D80" s="20" t="s">
        <v>495</v>
      </c>
      <c r="E80" s="489" t="n">
        <f aca="false">D11!I271</f>
        <v>867</v>
      </c>
      <c r="F80" s="489" t="n">
        <f aca="false">D11!J271</f>
        <v>1680</v>
      </c>
      <c r="G80" s="489" t="n">
        <f aca="false">D11!K271</f>
        <v>124</v>
      </c>
      <c r="H80" s="489" t="n">
        <f aca="false">D11!L271</f>
        <v>30</v>
      </c>
      <c r="I80" s="489" t="n">
        <f aca="false">D11!M271</f>
        <v>51</v>
      </c>
      <c r="J80" s="489" t="n">
        <f aca="false">D11!N271</f>
        <v>0</v>
      </c>
      <c r="K80" s="489" t="n">
        <f aca="false">D11!O271</f>
        <v>0</v>
      </c>
      <c r="L80" s="489" t="n">
        <f aca="false">D11!P271</f>
        <v>1492</v>
      </c>
      <c r="M80" s="489" t="n">
        <f aca="false">D11!Q271</f>
        <v>0</v>
      </c>
      <c r="N80" s="489" t="n">
        <f aca="false">D11!R271</f>
        <v>224</v>
      </c>
      <c r="O80" s="489" t="n">
        <f aca="false">D11!S271</f>
        <v>0</v>
      </c>
      <c r="P80" s="489" t="n">
        <f aca="false">D11!T271</f>
        <v>0</v>
      </c>
      <c r="Q80" s="489" t="n">
        <f aca="false">D11!U271</f>
        <v>44</v>
      </c>
      <c r="R80" s="489" t="n">
        <f aca="false">D11!V271</f>
        <v>25</v>
      </c>
      <c r="S80" s="489" t="n">
        <f aca="false">D11!W271</f>
        <v>0</v>
      </c>
      <c r="T80" s="489" t="n">
        <f aca="false">D11!X271</f>
        <v>0</v>
      </c>
      <c r="U80" s="489" t="n">
        <f aca="false">D11!Y271</f>
        <v>0</v>
      </c>
      <c r="V80" s="489" t="n">
        <f aca="false">D11!Z271</f>
        <v>0</v>
      </c>
      <c r="W80" s="489" t="n">
        <f aca="false">D11!AA271</f>
        <v>0</v>
      </c>
      <c r="X80" s="489" t="n">
        <f aca="false">D11!AB271</f>
        <v>0</v>
      </c>
      <c r="Y80" s="489" t="n">
        <f aca="false">D11!AC271</f>
        <v>0</v>
      </c>
      <c r="Z80" s="489" t="n">
        <f aca="false">D11!AD271</f>
        <v>167</v>
      </c>
      <c r="AA80" s="489" t="n">
        <f aca="false">D11!AE271</f>
        <v>4704</v>
      </c>
      <c r="AB80" s="490"/>
      <c r="AC80" s="489" t="n">
        <f aca="false">D11!I274</f>
        <v>889</v>
      </c>
      <c r="AD80" s="489" t="n">
        <f aca="false">D11!J274</f>
        <v>1693</v>
      </c>
      <c r="AE80" s="489" t="n">
        <f aca="false">D11!K274</f>
        <v>146</v>
      </c>
      <c r="AF80" s="489" t="n">
        <f aca="false">D11!L274</f>
        <v>42</v>
      </c>
      <c r="AG80" s="489" t="n">
        <f aca="false">D11!M274</f>
        <v>51</v>
      </c>
      <c r="AH80" s="489" t="n">
        <f aca="false">D11!N274</f>
        <v>0</v>
      </c>
      <c r="AI80" s="489" t="n">
        <f aca="false">D11!O274</f>
        <v>0</v>
      </c>
      <c r="AJ80" s="489" t="n">
        <f aca="false">D11!P274</f>
        <v>1492</v>
      </c>
      <c r="AK80" s="489" t="n">
        <f aca="false">D11!Q274</f>
        <v>0</v>
      </c>
      <c r="AL80" s="489" t="n">
        <f aca="false">D11!R274</f>
        <v>224</v>
      </c>
      <c r="AM80" s="489" t="n">
        <f aca="false">D11!S274</f>
        <v>0</v>
      </c>
      <c r="AN80" s="489" t="n">
        <f aca="false">D11!T274</f>
        <v>0</v>
      </c>
      <c r="AO80" s="489" t="n">
        <f aca="false">D11!U274</f>
        <v>0</v>
      </c>
      <c r="AP80" s="489" t="n">
        <f aca="false">D11!V274</f>
        <v>0</v>
      </c>
      <c r="AQ80" s="489" t="n">
        <f aca="false">D11!W274</f>
        <v>0</v>
      </c>
      <c r="AR80" s="489" t="n">
        <f aca="false">D11!X274</f>
        <v>0</v>
      </c>
      <c r="AS80" s="489" t="n">
        <f aca="false">D11!Y274</f>
        <v>0</v>
      </c>
      <c r="AT80" s="489" t="n">
        <f aca="false">D11!Z274</f>
        <v>0</v>
      </c>
      <c r="AU80" s="489" t="n">
        <f aca="false">D11!AA274</f>
        <v>167</v>
      </c>
      <c r="AV80" s="489" t="n">
        <f aca="false">D11!AB274</f>
        <v>4704</v>
      </c>
      <c r="AW80" s="490"/>
      <c r="AX80" s="489"/>
      <c r="AY80" s="489" t="n">
        <f aca="false">AC80+AE80</f>
        <v>1035</v>
      </c>
      <c r="AZ80" s="489"/>
      <c r="BA80" s="489" t="n">
        <f aca="false">AD80+AF80</f>
        <v>1735</v>
      </c>
      <c r="BB80" s="489"/>
      <c r="BC80" s="489"/>
      <c r="BD80" s="489"/>
      <c r="BE80" s="489" t="n">
        <f aca="false">D11!M277</f>
        <v>51</v>
      </c>
      <c r="BF80" s="489" t="str">
        <f aca="false">D11!N277</f>
        <v>-</v>
      </c>
      <c r="BG80" s="489" t="str">
        <f aca="false">D11!O277</f>
        <v>-</v>
      </c>
      <c r="BH80" s="489" t="n">
        <f aca="false">D11!P277</f>
        <v>1492</v>
      </c>
      <c r="BI80" s="489" t="str">
        <f aca="false">D11!Q277</f>
        <v>-</v>
      </c>
      <c r="BJ80" s="489" t="n">
        <f aca="false">D11!R277</f>
        <v>224</v>
      </c>
      <c r="BK80" s="489" t="str">
        <f aca="false">D11!S277</f>
        <v>-</v>
      </c>
      <c r="BL80" s="489" t="str">
        <f aca="false">D11!T277</f>
        <v>-</v>
      </c>
      <c r="BM80" s="489" t="str">
        <f aca="false">D11!U277</f>
        <v>-</v>
      </c>
      <c r="BN80" s="489" t="str">
        <f aca="false">D11!V277</f>
        <v>-</v>
      </c>
      <c r="BO80" s="489" t="str">
        <f aca="false">D11!W277</f>
        <v>-</v>
      </c>
      <c r="BP80" s="489" t="str">
        <f aca="false">D11!X277</f>
        <v>-</v>
      </c>
      <c r="BQ80" s="489" t="str">
        <f aca="false">D11!Y277</f>
        <v>-</v>
      </c>
      <c r="BR80" s="489"/>
      <c r="BS80" s="489" t="n">
        <f aca="false">D11!Z277</f>
        <v>0</v>
      </c>
      <c r="BT80" s="489" t="n">
        <f aca="false">D11!AA277</f>
        <v>167</v>
      </c>
      <c r="BU80" s="489" t="n">
        <f aca="false">SUM(AX80:BT80)</f>
        <v>4704</v>
      </c>
    </row>
    <row r="81" customFormat="false" ht="16.5" hidden="false" customHeight="false" outlineLevel="0" collapsed="false">
      <c r="A81" s="20" t="n">
        <v>79</v>
      </c>
      <c r="B81" s="20" t="n">
        <v>11</v>
      </c>
      <c r="C81" s="20" t="n">
        <v>525</v>
      </c>
      <c r="D81" s="20" t="s">
        <v>499</v>
      </c>
      <c r="E81" s="489" t="n">
        <f aca="false">D11!I298</f>
        <v>25</v>
      </c>
      <c r="F81" s="489" t="n">
        <f aca="false">D11!J298</f>
        <v>865</v>
      </c>
      <c r="G81" s="489" t="n">
        <f aca="false">D11!K298</f>
        <v>431</v>
      </c>
      <c r="H81" s="489" t="n">
        <f aca="false">D11!L298</f>
        <v>591</v>
      </c>
      <c r="I81" s="489" t="n">
        <f aca="false">D11!M298</f>
        <v>0</v>
      </c>
      <c r="J81" s="489" t="n">
        <f aca="false">D11!N298</f>
        <v>829</v>
      </c>
      <c r="K81" s="489" t="n">
        <f aca="false">D11!O298</f>
        <v>17</v>
      </c>
      <c r="L81" s="489" t="n">
        <f aca="false">D11!P298</f>
        <v>2536</v>
      </c>
      <c r="M81" s="489" t="n">
        <f aca="false">D11!Q298</f>
        <v>164</v>
      </c>
      <c r="N81" s="489" t="n">
        <f aca="false">D11!R298</f>
        <v>147</v>
      </c>
      <c r="O81" s="489" t="n">
        <f aca="false">D11!S298</f>
        <v>13</v>
      </c>
      <c r="P81" s="489" t="n">
        <f aca="false">D11!T298</f>
        <v>45</v>
      </c>
      <c r="Q81" s="489" t="n">
        <f aca="false">D11!U298</f>
        <v>11</v>
      </c>
      <c r="R81" s="489" t="n">
        <f aca="false">D11!V298</f>
        <v>0</v>
      </c>
      <c r="S81" s="489" t="n">
        <f aca="false">D11!W298</f>
        <v>0</v>
      </c>
      <c r="T81" s="489" t="n">
        <f aca="false">D11!X298</f>
        <v>0</v>
      </c>
      <c r="U81" s="489" t="n">
        <f aca="false">D11!Y298</f>
        <v>0</v>
      </c>
      <c r="V81" s="489" t="n">
        <f aca="false">D11!Z298</f>
        <v>0</v>
      </c>
      <c r="W81" s="489" t="n">
        <f aca="false">D11!AA298</f>
        <v>0</v>
      </c>
      <c r="X81" s="489" t="n">
        <f aca="false">D11!AB298</f>
        <v>0</v>
      </c>
      <c r="Y81" s="489" t="n">
        <f aca="false">D11!AC298</f>
        <v>0</v>
      </c>
      <c r="Z81" s="489" t="n">
        <f aca="false">D11!AD298</f>
        <v>173</v>
      </c>
      <c r="AA81" s="489" t="n">
        <f aca="false">D11!AE298</f>
        <v>5847</v>
      </c>
      <c r="AB81" s="490"/>
      <c r="AC81" s="489" t="n">
        <f aca="false">D11!I301</f>
        <v>30</v>
      </c>
      <c r="AD81" s="489" t="n">
        <f aca="false">D11!J301</f>
        <v>865</v>
      </c>
      <c r="AE81" s="489" t="n">
        <f aca="false">D11!K301</f>
        <v>437</v>
      </c>
      <c r="AF81" s="489" t="n">
        <f aca="false">D11!L301</f>
        <v>591</v>
      </c>
      <c r="AG81" s="489" t="n">
        <f aca="false">D11!M301</f>
        <v>0</v>
      </c>
      <c r="AH81" s="489" t="n">
        <f aca="false">D11!N301</f>
        <v>829</v>
      </c>
      <c r="AI81" s="489" t="n">
        <f aca="false">D11!O301</f>
        <v>17</v>
      </c>
      <c r="AJ81" s="489" t="n">
        <f aca="false">D11!P301</f>
        <v>2536</v>
      </c>
      <c r="AK81" s="489" t="n">
        <f aca="false">D11!Q301</f>
        <v>164</v>
      </c>
      <c r="AL81" s="489" t="n">
        <f aca="false">D11!R301</f>
        <v>147</v>
      </c>
      <c r="AM81" s="489" t="n">
        <f aca="false">D11!S301</f>
        <v>13</v>
      </c>
      <c r="AN81" s="489" t="n">
        <f aca="false">D11!T301</f>
        <v>45</v>
      </c>
      <c r="AO81" s="489" t="n">
        <f aca="false">D11!U301</f>
        <v>0</v>
      </c>
      <c r="AP81" s="489" t="n">
        <f aca="false">D11!V301</f>
        <v>0</v>
      </c>
      <c r="AQ81" s="489" t="n">
        <f aca="false">D11!W301</f>
        <v>0</v>
      </c>
      <c r="AR81" s="489" t="n">
        <f aca="false">D11!X301</f>
        <v>0</v>
      </c>
      <c r="AS81" s="489" t="n">
        <f aca="false">D11!Y301</f>
        <v>0</v>
      </c>
      <c r="AT81" s="489" t="n">
        <f aca="false">D11!Z301</f>
        <v>0</v>
      </c>
      <c r="AU81" s="489" t="n">
        <f aca="false">D11!AA301</f>
        <v>173</v>
      </c>
      <c r="AV81" s="489" t="n">
        <f aca="false">D11!AB301</f>
        <v>5847</v>
      </c>
      <c r="AW81" s="489"/>
      <c r="AX81" s="489"/>
      <c r="AY81" s="489" t="n">
        <f aca="false">AC81+AE81</f>
        <v>467</v>
      </c>
      <c r="AZ81" s="489" t="n">
        <f aca="false">AD81</f>
        <v>865</v>
      </c>
      <c r="BA81" s="489"/>
      <c r="BB81" s="489"/>
      <c r="BC81" s="489" t="n">
        <f aca="false">AF81</f>
        <v>591</v>
      </c>
      <c r="BD81" s="489"/>
      <c r="BE81" s="489" t="str">
        <f aca="false">D11!M304</f>
        <v>-</v>
      </c>
      <c r="BF81" s="489" t="n">
        <f aca="false">D11!N304</f>
        <v>829</v>
      </c>
      <c r="BG81" s="489" t="n">
        <f aca="false">D11!O304</f>
        <v>17</v>
      </c>
      <c r="BH81" s="489" t="n">
        <f aca="false">D11!P304</f>
        <v>2536</v>
      </c>
      <c r="BI81" s="489" t="n">
        <f aca="false">D11!Q304</f>
        <v>164</v>
      </c>
      <c r="BJ81" s="489" t="n">
        <f aca="false">D11!R304</f>
        <v>147</v>
      </c>
      <c r="BK81" s="489" t="n">
        <f aca="false">D11!S304</f>
        <v>13</v>
      </c>
      <c r="BL81" s="489" t="n">
        <f aca="false">D11!T304</f>
        <v>45</v>
      </c>
      <c r="BM81" s="489" t="str">
        <f aca="false">D11!U304</f>
        <v>-</v>
      </c>
      <c r="BN81" s="489" t="str">
        <f aca="false">D11!V304</f>
        <v>-</v>
      </c>
      <c r="BO81" s="489" t="str">
        <f aca="false">D11!W304</f>
        <v>-</v>
      </c>
      <c r="BP81" s="489" t="str">
        <f aca="false">D11!X304</f>
        <v>-</v>
      </c>
      <c r="BQ81" s="489" t="str">
        <f aca="false">D11!Y304</f>
        <v>-</v>
      </c>
      <c r="BR81" s="489"/>
      <c r="BS81" s="489" t="n">
        <f aca="false">D11!Z304</f>
        <v>0</v>
      </c>
      <c r="BT81" s="489" t="n">
        <f aca="false">D11!AA304</f>
        <v>173</v>
      </c>
      <c r="BU81" s="489" t="n">
        <f aca="false">SUM(AX81:BT81)</f>
        <v>5847</v>
      </c>
    </row>
    <row r="82" customFormat="false" ht="16.5" hidden="false" customHeight="false" outlineLevel="0" collapsed="false">
      <c r="A82" s="20" t="n">
        <v>80</v>
      </c>
      <c r="B82" s="20" t="n">
        <v>12</v>
      </c>
      <c r="C82" s="20" t="n">
        <v>376</v>
      </c>
      <c r="D82" s="20" t="s">
        <v>500</v>
      </c>
      <c r="E82" s="489" t="n">
        <f aca="false">D12!I15</f>
        <v>560</v>
      </c>
      <c r="F82" s="489" t="n">
        <f aca="false">D12!J15</f>
        <v>551</v>
      </c>
      <c r="G82" s="489" t="n">
        <f aca="false">D12!K15</f>
        <v>91</v>
      </c>
      <c r="H82" s="489" t="n">
        <f aca="false">D12!L15</f>
        <v>52</v>
      </c>
      <c r="I82" s="489" t="n">
        <f aca="false">D12!M15</f>
        <v>0</v>
      </c>
      <c r="J82" s="489" t="n">
        <f aca="false">D12!N15</f>
        <v>1406</v>
      </c>
      <c r="K82" s="489" t="n">
        <f aca="false">D12!O15</f>
        <v>1152</v>
      </c>
      <c r="L82" s="489" t="n">
        <f aca="false">D12!P15</f>
        <v>206</v>
      </c>
      <c r="M82" s="489" t="n">
        <f aca="false">D12!Q15</f>
        <v>48</v>
      </c>
      <c r="N82" s="489" t="n">
        <f aca="false">D12!R15</f>
        <v>462</v>
      </c>
      <c r="O82" s="489" t="n">
        <f aca="false">D12!S15</f>
        <v>0</v>
      </c>
      <c r="P82" s="489" t="n">
        <f aca="false">D12!T15</f>
        <v>460</v>
      </c>
      <c r="Q82" s="489" t="n">
        <f aca="false">D12!U15</f>
        <v>0</v>
      </c>
      <c r="R82" s="489" t="n">
        <f aca="false">D12!V15</f>
        <v>16</v>
      </c>
      <c r="S82" s="489" t="n">
        <f aca="false">D12!W15</f>
        <v>0</v>
      </c>
      <c r="T82" s="489" t="n">
        <f aca="false">D12!X15</f>
        <v>0</v>
      </c>
      <c r="U82" s="489" t="n">
        <f aca="false">D12!Y15</f>
        <v>0</v>
      </c>
      <c r="V82" s="489" t="n">
        <f aca="false">D12!Z15</f>
        <v>0</v>
      </c>
      <c r="W82" s="489" t="n">
        <f aca="false">D12!AA15</f>
        <v>0</v>
      </c>
      <c r="X82" s="489" t="n">
        <f aca="false">D12!AB15</f>
        <v>0</v>
      </c>
      <c r="Y82" s="489" t="n">
        <f aca="false">D12!AC15</f>
        <v>2</v>
      </c>
      <c r="Z82" s="489" t="n">
        <f aca="false">D12!AD15</f>
        <v>165</v>
      </c>
      <c r="AA82" s="489" t="n">
        <f aca="false">D12!AE15</f>
        <v>5171</v>
      </c>
      <c r="AB82" s="490"/>
      <c r="AC82" s="489" t="n">
        <f aca="false">D12!I18</f>
        <v>560</v>
      </c>
      <c r="AD82" s="489" t="n">
        <f aca="false">D12!J18</f>
        <v>559</v>
      </c>
      <c r="AE82" s="489" t="n">
        <f aca="false">D12!K18</f>
        <v>91</v>
      </c>
      <c r="AF82" s="489" t="n">
        <f aca="false">D12!L18</f>
        <v>60</v>
      </c>
      <c r="AG82" s="489" t="n">
        <f aca="false">D12!M18</f>
        <v>0</v>
      </c>
      <c r="AH82" s="489" t="n">
        <f aca="false">D12!N18</f>
        <v>1406</v>
      </c>
      <c r="AI82" s="489" t="n">
        <f aca="false">D12!O18</f>
        <v>1152</v>
      </c>
      <c r="AJ82" s="489" t="n">
        <f aca="false">D12!P18</f>
        <v>206</v>
      </c>
      <c r="AK82" s="489" t="n">
        <f aca="false">D12!Q18</f>
        <v>48</v>
      </c>
      <c r="AL82" s="489" t="n">
        <f aca="false">D12!R18</f>
        <v>462</v>
      </c>
      <c r="AM82" s="489" t="n">
        <f aca="false">D12!S18</f>
        <v>0</v>
      </c>
      <c r="AN82" s="489" t="n">
        <f aca="false">D12!T18</f>
        <v>460</v>
      </c>
      <c r="AO82" s="489" t="n">
        <f aca="false">D12!U18</f>
        <v>0</v>
      </c>
      <c r="AP82" s="489" t="n">
        <f aca="false">D12!V18</f>
        <v>0</v>
      </c>
      <c r="AQ82" s="489" t="n">
        <f aca="false">D12!W18</f>
        <v>0</v>
      </c>
      <c r="AR82" s="489" t="n">
        <f aca="false">D12!X18</f>
        <v>0</v>
      </c>
      <c r="AS82" s="489" t="n">
        <f aca="false">D12!Y18</f>
        <v>0</v>
      </c>
      <c r="AT82" s="489" t="n">
        <f aca="false">D12!Z18</f>
        <v>2</v>
      </c>
      <c r="AU82" s="489" t="n">
        <f aca="false">D12!AA18</f>
        <v>165</v>
      </c>
      <c r="AV82" s="489" t="n">
        <f aca="false">D12!AB18</f>
        <v>5171</v>
      </c>
      <c r="AW82" s="490"/>
      <c r="AX82" s="500" t="n">
        <f aca="false">AC82</f>
        <v>560</v>
      </c>
      <c r="AY82" s="500"/>
      <c r="AZ82" s="500"/>
      <c r="BA82" s="500" t="n">
        <f aca="false">AD82+AF82</f>
        <v>619</v>
      </c>
      <c r="BB82" s="500" t="n">
        <f aca="false">AE82</f>
        <v>91</v>
      </c>
      <c r="BC82" s="489"/>
      <c r="BD82" s="489"/>
      <c r="BE82" s="489" t="str">
        <f aca="false">D12!M21</f>
        <v>-</v>
      </c>
      <c r="BF82" s="489" t="n">
        <f aca="false">D12!N21</f>
        <v>1406</v>
      </c>
      <c r="BG82" s="489" t="n">
        <f aca="false">D12!O21</f>
        <v>1152</v>
      </c>
      <c r="BH82" s="489" t="n">
        <f aca="false">D12!P21</f>
        <v>206</v>
      </c>
      <c r="BI82" s="489" t="n">
        <f aca="false">D12!Q21</f>
        <v>48</v>
      </c>
      <c r="BJ82" s="489" t="n">
        <f aca="false">D12!R21</f>
        <v>462</v>
      </c>
      <c r="BK82" s="489" t="str">
        <f aca="false">D12!S21</f>
        <v>-</v>
      </c>
      <c r="BL82" s="489" t="n">
        <f aca="false">D12!T21</f>
        <v>460</v>
      </c>
      <c r="BM82" s="489" t="str">
        <f aca="false">D12!U21</f>
        <v>-</v>
      </c>
      <c r="BN82" s="489" t="str">
        <f aca="false">D12!V21</f>
        <v>-</v>
      </c>
      <c r="BO82" s="489" t="str">
        <f aca="false">D12!W21</f>
        <v>-</v>
      </c>
      <c r="BP82" s="489" t="str">
        <f aca="false">D12!X21</f>
        <v>-</v>
      </c>
      <c r="BQ82" s="489" t="str">
        <f aca="false">D12!Y21</f>
        <v>-</v>
      </c>
      <c r="BR82" s="489"/>
      <c r="BS82" s="489" t="n">
        <f aca="false">D12!Z21</f>
        <v>2</v>
      </c>
      <c r="BT82" s="489" t="n">
        <f aca="false">D12!AA21</f>
        <v>165</v>
      </c>
      <c r="BU82" s="489" t="n">
        <f aca="false">SUM(AX82:BT82)</f>
        <v>5171</v>
      </c>
    </row>
    <row r="83" customFormat="false" ht="16.5" hidden="false" customHeight="false" outlineLevel="0" collapsed="false">
      <c r="A83" s="20" t="n">
        <v>81</v>
      </c>
      <c r="B83" s="20" t="n">
        <v>12</v>
      </c>
      <c r="C83" s="20" t="n">
        <v>392</v>
      </c>
      <c r="D83" s="20" t="s">
        <v>501</v>
      </c>
      <c r="E83" s="489" t="n">
        <f aca="false">D12!I90</f>
        <v>1213</v>
      </c>
      <c r="F83" s="489" t="n">
        <f aca="false">D12!J90</f>
        <v>3382</v>
      </c>
      <c r="G83" s="489" t="n">
        <f aca="false">D12!K90</f>
        <v>1826</v>
      </c>
      <c r="H83" s="489" t="n">
        <f aca="false">D12!L90</f>
        <v>293</v>
      </c>
      <c r="I83" s="489" t="n">
        <f aca="false">D12!M90</f>
        <v>1028</v>
      </c>
      <c r="J83" s="489" t="n">
        <f aca="false">D12!N90</f>
        <v>793</v>
      </c>
      <c r="K83" s="489" t="n">
        <f aca="false">D12!O90</f>
        <v>1807</v>
      </c>
      <c r="L83" s="489" t="n">
        <f aca="false">D12!P90</f>
        <v>593</v>
      </c>
      <c r="M83" s="489" t="n">
        <f aca="false">D12!Q90</f>
        <v>400</v>
      </c>
      <c r="N83" s="489" t="n">
        <f aca="false">D12!R90</f>
        <v>3646</v>
      </c>
      <c r="O83" s="489" t="n">
        <f aca="false">D12!S90</f>
        <v>0</v>
      </c>
      <c r="P83" s="489" t="n">
        <f aca="false">D12!T90</f>
        <v>2435</v>
      </c>
      <c r="Q83" s="489" t="n">
        <f aca="false">D12!U90</f>
        <v>135</v>
      </c>
      <c r="R83" s="489" t="n">
        <f aca="false">D12!V90</f>
        <v>97</v>
      </c>
      <c r="S83" s="489" t="n">
        <f aca="false">D12!W90</f>
        <v>0</v>
      </c>
      <c r="T83" s="489" t="n">
        <f aca="false">D12!X90</f>
        <v>3444</v>
      </c>
      <c r="U83" s="489" t="n">
        <f aca="false">D12!Y90</f>
        <v>0</v>
      </c>
      <c r="V83" s="489" t="n">
        <f aca="false">D12!Z90</f>
        <v>0</v>
      </c>
      <c r="W83" s="489" t="n">
        <f aca="false">D12!AA90</f>
        <v>0</v>
      </c>
      <c r="X83" s="489" t="n">
        <f aca="false">D12!AB90</f>
        <v>0</v>
      </c>
      <c r="Y83" s="489" t="n">
        <f aca="false">D12!AC90</f>
        <v>16</v>
      </c>
      <c r="Z83" s="489" t="n">
        <f aca="false">D12!AD90</f>
        <v>748</v>
      </c>
      <c r="AA83" s="489" t="n">
        <f aca="false">D12!AE90</f>
        <v>21856</v>
      </c>
      <c r="AB83" s="490"/>
      <c r="AC83" s="489" t="n">
        <f aca="false">D12!I93</f>
        <v>1280</v>
      </c>
      <c r="AD83" s="489" t="n">
        <f aca="false">D12!J93</f>
        <v>3431</v>
      </c>
      <c r="AE83" s="489" t="n">
        <f aca="false">D12!K93</f>
        <v>1894</v>
      </c>
      <c r="AF83" s="489" t="n">
        <f aca="false">D12!L93</f>
        <v>341</v>
      </c>
      <c r="AG83" s="489" t="n">
        <f aca="false">D12!M93</f>
        <v>1028</v>
      </c>
      <c r="AH83" s="489" t="n">
        <f aca="false">D12!N93</f>
        <v>793</v>
      </c>
      <c r="AI83" s="489" t="n">
        <f aca="false">D12!O93</f>
        <v>1807</v>
      </c>
      <c r="AJ83" s="489" t="n">
        <f aca="false">D12!P93</f>
        <v>593</v>
      </c>
      <c r="AK83" s="489" t="n">
        <f aca="false">D12!Q93</f>
        <v>400</v>
      </c>
      <c r="AL83" s="489" t="n">
        <f aca="false">D12!R93</f>
        <v>3646</v>
      </c>
      <c r="AM83" s="489" t="n">
        <f aca="false">D12!S93</f>
        <v>0</v>
      </c>
      <c r="AN83" s="489" t="n">
        <f aca="false">D12!T93</f>
        <v>2435</v>
      </c>
      <c r="AO83" s="489" t="n">
        <f aca="false">D12!U93</f>
        <v>3444</v>
      </c>
      <c r="AP83" s="489" t="n">
        <f aca="false">D12!V93</f>
        <v>0</v>
      </c>
      <c r="AQ83" s="489" t="n">
        <f aca="false">D12!W93</f>
        <v>0</v>
      </c>
      <c r="AR83" s="489" t="n">
        <f aca="false">D12!X93</f>
        <v>0</v>
      </c>
      <c r="AS83" s="489" t="n">
        <f aca="false">D12!Y93</f>
        <v>0</v>
      </c>
      <c r="AT83" s="489" t="n">
        <f aca="false">D12!Z93</f>
        <v>16</v>
      </c>
      <c r="AU83" s="489" t="n">
        <f aca="false">D12!AA93</f>
        <v>748</v>
      </c>
      <c r="AV83" s="489" t="n">
        <f aca="false">D12!AB93</f>
        <v>21856</v>
      </c>
      <c r="AW83" s="490"/>
      <c r="AX83" s="489"/>
      <c r="AY83" s="489" t="n">
        <f aca="false">AC83+AE83</f>
        <v>3174</v>
      </c>
      <c r="AZ83" s="489"/>
      <c r="BA83" s="489" t="n">
        <f aca="false">AD83+AF83</f>
        <v>3772</v>
      </c>
      <c r="BB83" s="489"/>
      <c r="BC83" s="489"/>
      <c r="BD83" s="489"/>
      <c r="BE83" s="489" t="n">
        <f aca="false">D12!M96</f>
        <v>1028</v>
      </c>
      <c r="BF83" s="489" t="n">
        <f aca="false">D12!N96</f>
        <v>793</v>
      </c>
      <c r="BG83" s="489" t="n">
        <f aca="false">D12!O96</f>
        <v>1807</v>
      </c>
      <c r="BH83" s="489" t="n">
        <f aca="false">D12!P96</f>
        <v>593</v>
      </c>
      <c r="BI83" s="489" t="n">
        <f aca="false">D12!Q96</f>
        <v>400</v>
      </c>
      <c r="BJ83" s="489" t="n">
        <f aca="false">D12!R96</f>
        <v>3646</v>
      </c>
      <c r="BK83" s="489" t="str">
        <f aca="false">D12!S96</f>
        <v>-</v>
      </c>
      <c r="BL83" s="489" t="n">
        <f aca="false">D12!T96</f>
        <v>2435</v>
      </c>
      <c r="BM83" s="489" t="n">
        <f aca="false">D12!U96</f>
        <v>3444</v>
      </c>
      <c r="BN83" s="489" t="str">
        <f aca="false">D12!V96</f>
        <v>-</v>
      </c>
      <c r="BO83" s="489" t="str">
        <f aca="false">D12!W96</f>
        <v>-</v>
      </c>
      <c r="BP83" s="489" t="str">
        <f aca="false">D12!X96</f>
        <v>-</v>
      </c>
      <c r="BQ83" s="489" t="str">
        <f aca="false">D12!Y96</f>
        <v>-</v>
      </c>
      <c r="BR83" s="489"/>
      <c r="BS83" s="489" t="n">
        <f aca="false">D12!Z96</f>
        <v>16</v>
      </c>
      <c r="BT83" s="489" t="n">
        <f aca="false">D12!AA96</f>
        <v>748</v>
      </c>
      <c r="BU83" s="489" t="n">
        <f aca="false">SUM(AX83:BT83)</f>
        <v>21856</v>
      </c>
    </row>
    <row r="84" customFormat="false" ht="16.5" hidden="false" customHeight="false" outlineLevel="0" collapsed="false">
      <c r="A84" s="20" t="n">
        <v>82</v>
      </c>
      <c r="B84" s="20" t="n">
        <v>12</v>
      </c>
      <c r="C84" s="20" t="n">
        <v>537</v>
      </c>
      <c r="D84" s="20" t="s">
        <v>503</v>
      </c>
      <c r="E84" s="489" t="n">
        <f aca="false">D12!I107</f>
        <v>22</v>
      </c>
      <c r="F84" s="489" t="n">
        <f aca="false">D12!J107</f>
        <v>720</v>
      </c>
      <c r="G84" s="489" t="n">
        <f aca="false">D12!K107</f>
        <v>164</v>
      </c>
      <c r="H84" s="489" t="n">
        <f aca="false">D12!L107</f>
        <v>124</v>
      </c>
      <c r="I84" s="489" t="n">
        <f aca="false">D12!M107</f>
        <v>590</v>
      </c>
      <c r="J84" s="489" t="n">
        <f aca="false">D12!N107</f>
        <v>156</v>
      </c>
      <c r="K84" s="489" t="n">
        <f aca="false">D12!O107</f>
        <v>20</v>
      </c>
      <c r="L84" s="489" t="n">
        <f aca="false">D12!P107</f>
        <v>6</v>
      </c>
      <c r="M84" s="489" t="n">
        <f aca="false">D12!Q107</f>
        <v>834</v>
      </c>
      <c r="N84" s="489" t="n">
        <f aca="false">D12!R107</f>
        <v>101</v>
      </c>
      <c r="O84" s="489" t="n">
        <f aca="false">D12!S107</f>
        <v>0</v>
      </c>
      <c r="P84" s="489" t="n">
        <f aca="false">D12!T107</f>
        <v>7</v>
      </c>
      <c r="Q84" s="489" t="n">
        <f aca="false">D12!U107</f>
        <v>1</v>
      </c>
      <c r="R84" s="489" t="n">
        <f aca="false">D12!V107</f>
        <v>0</v>
      </c>
      <c r="S84" s="489" t="n">
        <f aca="false">D12!W107</f>
        <v>0</v>
      </c>
      <c r="T84" s="489" t="n">
        <f aca="false">D12!X107</f>
        <v>0</v>
      </c>
      <c r="U84" s="489" t="n">
        <f aca="false">D12!Y107</f>
        <v>0</v>
      </c>
      <c r="V84" s="489" t="n">
        <f aca="false">D12!Z107</f>
        <v>0</v>
      </c>
      <c r="W84" s="489" t="n">
        <f aca="false">D12!AA107</f>
        <v>0</v>
      </c>
      <c r="X84" s="489" t="n">
        <f aca="false">D12!AB107</f>
        <v>0</v>
      </c>
      <c r="Y84" s="489" t="n">
        <f aca="false">D12!AC107</f>
        <v>0</v>
      </c>
      <c r="Z84" s="489" t="n">
        <f aca="false">D12!AD107</f>
        <v>66</v>
      </c>
      <c r="AA84" s="489" t="n">
        <f aca="false">D12!AE107</f>
        <v>2811</v>
      </c>
      <c r="AB84" s="490"/>
      <c r="AC84" s="489" t="n">
        <f aca="false">D12!I110</f>
        <v>22</v>
      </c>
      <c r="AD84" s="489" t="n">
        <f aca="false">D12!J110</f>
        <v>720</v>
      </c>
      <c r="AE84" s="489" t="n">
        <f aca="false">D12!K110</f>
        <v>165</v>
      </c>
      <c r="AF84" s="489" t="n">
        <f aca="false">D12!L110</f>
        <v>124</v>
      </c>
      <c r="AG84" s="489" t="n">
        <f aca="false">D12!M110</f>
        <v>590</v>
      </c>
      <c r="AH84" s="489" t="n">
        <f aca="false">D12!N110</f>
        <v>156</v>
      </c>
      <c r="AI84" s="489" t="n">
        <f aca="false">D12!O110</f>
        <v>20</v>
      </c>
      <c r="AJ84" s="489" t="n">
        <f aca="false">D12!P110</f>
        <v>6</v>
      </c>
      <c r="AK84" s="489" t="n">
        <f aca="false">D12!Q110</f>
        <v>834</v>
      </c>
      <c r="AL84" s="489" t="n">
        <f aca="false">D12!R110</f>
        <v>101</v>
      </c>
      <c r="AM84" s="489" t="n">
        <f aca="false">D12!S110</f>
        <v>0</v>
      </c>
      <c r="AN84" s="489" t="n">
        <f aca="false">D12!T110</f>
        <v>7</v>
      </c>
      <c r="AO84" s="489" t="n">
        <f aca="false">D12!U110</f>
        <v>0</v>
      </c>
      <c r="AP84" s="489" t="n">
        <f aca="false">D12!V110</f>
        <v>0</v>
      </c>
      <c r="AQ84" s="489" t="n">
        <f aca="false">D12!W110</f>
        <v>0</v>
      </c>
      <c r="AR84" s="489" t="n">
        <f aca="false">D12!X110</f>
        <v>0</v>
      </c>
      <c r="AS84" s="489" t="n">
        <f aca="false">D12!Y110</f>
        <v>0</v>
      </c>
      <c r="AT84" s="489" t="n">
        <f aca="false">D12!Z110</f>
        <v>0</v>
      </c>
      <c r="AU84" s="489" t="n">
        <f aca="false">D12!AA110</f>
        <v>66</v>
      </c>
      <c r="AV84" s="489" t="n">
        <f aca="false">D12!AB110</f>
        <v>2811</v>
      </c>
      <c r="AW84" s="490"/>
      <c r="AX84" s="489"/>
      <c r="AY84" s="489" t="n">
        <f aca="false">AC84+AE84</f>
        <v>187</v>
      </c>
      <c r="AZ84" s="489" t="n">
        <f aca="false">AD84</f>
        <v>720</v>
      </c>
      <c r="BA84" s="489"/>
      <c r="BB84" s="489"/>
      <c r="BC84" s="489" t="n">
        <f aca="false">AF84</f>
        <v>124</v>
      </c>
      <c r="BD84" s="489"/>
      <c r="BE84" s="489" t="n">
        <f aca="false">D12!M113</f>
        <v>590</v>
      </c>
      <c r="BF84" s="489" t="n">
        <f aca="false">D12!N113</f>
        <v>156</v>
      </c>
      <c r="BG84" s="489" t="n">
        <f aca="false">D12!O113</f>
        <v>20</v>
      </c>
      <c r="BH84" s="489" t="n">
        <f aca="false">D12!P113</f>
        <v>6</v>
      </c>
      <c r="BI84" s="489" t="n">
        <f aca="false">D12!Q113</f>
        <v>834</v>
      </c>
      <c r="BJ84" s="489" t="n">
        <f aca="false">D12!R113</f>
        <v>101</v>
      </c>
      <c r="BK84" s="489" t="str">
        <f aca="false">D12!S113</f>
        <v>-</v>
      </c>
      <c r="BL84" s="489" t="n">
        <f aca="false">D12!T113</f>
        <v>7</v>
      </c>
      <c r="BM84" s="489" t="str">
        <f aca="false">D12!U113</f>
        <v>-</v>
      </c>
      <c r="BN84" s="489" t="str">
        <f aca="false">D12!V113</f>
        <v>-</v>
      </c>
      <c r="BO84" s="489" t="str">
        <f aca="false">D12!W113</f>
        <v>-</v>
      </c>
      <c r="BP84" s="489" t="str">
        <f aca="false">D12!X113</f>
        <v>-</v>
      </c>
      <c r="BQ84" s="489" t="str">
        <f aca="false">D12!Y113</f>
        <v>-</v>
      </c>
      <c r="BR84" s="489"/>
      <c r="BS84" s="489" t="n">
        <f aca="false">D12!Z113</f>
        <v>0</v>
      </c>
      <c r="BT84" s="489" t="n">
        <f aca="false">D12!AA113</f>
        <v>66</v>
      </c>
      <c r="BU84" s="489" t="n">
        <f aca="false">SUM(AX84:BT84)</f>
        <v>2811</v>
      </c>
    </row>
    <row r="85" customFormat="false" ht="16.5" hidden="false" customHeight="false" outlineLevel="0" collapsed="false">
      <c r="A85" s="20" t="n">
        <v>83</v>
      </c>
      <c r="B85" s="20" t="n">
        <v>13</v>
      </c>
      <c r="C85" s="20" t="n">
        <v>154</v>
      </c>
      <c r="D85" s="20" t="s">
        <v>505</v>
      </c>
      <c r="E85" s="489" t="n">
        <f aca="false">D13!I16</f>
        <v>304</v>
      </c>
      <c r="F85" s="489" t="n">
        <f aca="false">D13!J16</f>
        <v>690</v>
      </c>
      <c r="G85" s="489" t="n">
        <f aca="false">D13!K16</f>
        <v>1351</v>
      </c>
      <c r="H85" s="489" t="n">
        <f aca="false">D13!L16</f>
        <v>70</v>
      </c>
      <c r="I85" s="489" t="n">
        <f aca="false">D13!M16</f>
        <v>1049</v>
      </c>
      <c r="J85" s="489" t="n">
        <f aca="false">D13!N16</f>
        <v>233</v>
      </c>
      <c r="K85" s="489" t="n">
        <f aca="false">D13!O16</f>
        <v>262</v>
      </c>
      <c r="L85" s="489" t="n">
        <f aca="false">D13!P16</f>
        <v>143</v>
      </c>
      <c r="M85" s="489" t="n">
        <f aca="false">D13!Q16</f>
        <v>193</v>
      </c>
      <c r="N85" s="489" t="n">
        <f aca="false">D13!R16</f>
        <v>1203</v>
      </c>
      <c r="O85" s="489" t="n">
        <f aca="false">D13!S16</f>
        <v>0</v>
      </c>
      <c r="P85" s="489" t="n">
        <f aca="false">D13!T16</f>
        <v>99</v>
      </c>
      <c r="Q85" s="489" t="n">
        <f aca="false">D13!U16</f>
        <v>47</v>
      </c>
      <c r="R85" s="489" t="n">
        <f aca="false">D13!V16</f>
        <v>12</v>
      </c>
      <c r="S85" s="489" t="n">
        <f aca="false">D13!W16</f>
        <v>0</v>
      </c>
      <c r="T85" s="489" t="n">
        <f aca="false">D13!X16</f>
        <v>0</v>
      </c>
      <c r="U85" s="489" t="n">
        <f aca="false">D13!Y16</f>
        <v>0</v>
      </c>
      <c r="V85" s="489" t="n">
        <f aca="false">D13!Z16</f>
        <v>0</v>
      </c>
      <c r="W85" s="489" t="n">
        <f aca="false">D13!AA16</f>
        <v>0</v>
      </c>
      <c r="X85" s="489" t="n">
        <f aca="false">D13!AB16</f>
        <v>0</v>
      </c>
      <c r="Y85" s="489" t="n">
        <f aca="false">D13!AC16</f>
        <v>3</v>
      </c>
      <c r="Z85" s="489" t="n">
        <f aca="false">D13!AD16</f>
        <v>165</v>
      </c>
      <c r="AA85" s="489" t="n">
        <f aca="false">D13!AE16</f>
        <v>5824</v>
      </c>
      <c r="AB85" s="490"/>
      <c r="AC85" s="489" t="n">
        <f aca="false">D13!I19</f>
        <v>327</v>
      </c>
      <c r="AD85" s="489" t="n">
        <f aca="false">D13!J19</f>
        <v>696</v>
      </c>
      <c r="AE85" s="489" t="n">
        <f aca="false">D13!K19</f>
        <v>1375</v>
      </c>
      <c r="AF85" s="489" t="n">
        <f aca="false">D13!L19</f>
        <v>76</v>
      </c>
      <c r="AG85" s="489" t="n">
        <f aca="false">D13!M19</f>
        <v>1049</v>
      </c>
      <c r="AH85" s="489" t="n">
        <f aca="false">D13!N19</f>
        <v>233</v>
      </c>
      <c r="AI85" s="489" t="n">
        <f aca="false">D13!O19</f>
        <v>262</v>
      </c>
      <c r="AJ85" s="489" t="n">
        <f aca="false">D13!P19</f>
        <v>143</v>
      </c>
      <c r="AK85" s="489" t="n">
        <f aca="false">D13!Q19</f>
        <v>193</v>
      </c>
      <c r="AL85" s="489" t="n">
        <f aca="false">D13!R19</f>
        <v>1203</v>
      </c>
      <c r="AM85" s="489" t="n">
        <f aca="false">D13!S19</f>
        <v>0</v>
      </c>
      <c r="AN85" s="489" t="n">
        <f aca="false">D13!T19</f>
        <v>99</v>
      </c>
      <c r="AO85" s="489" t="n">
        <f aca="false">D13!U19</f>
        <v>0</v>
      </c>
      <c r="AP85" s="489" t="n">
        <f aca="false">D13!V19</f>
        <v>0</v>
      </c>
      <c r="AQ85" s="489" t="n">
        <f aca="false">D13!W19</f>
        <v>0</v>
      </c>
      <c r="AR85" s="489" t="n">
        <f aca="false">D13!X19</f>
        <v>0</v>
      </c>
      <c r="AS85" s="489" t="n">
        <f aca="false">D13!Y19</f>
        <v>0</v>
      </c>
      <c r="AT85" s="489" t="n">
        <f aca="false">D13!Z19</f>
        <v>3</v>
      </c>
      <c r="AU85" s="489" t="n">
        <f aca="false">D13!AA19</f>
        <v>165</v>
      </c>
      <c r="AV85" s="489" t="n">
        <f aca="false">D13!AB19</f>
        <v>5824</v>
      </c>
      <c r="AW85" s="490"/>
      <c r="AX85" s="489"/>
      <c r="AY85" s="489" t="n">
        <f aca="false">AC85+AE85</f>
        <v>1702</v>
      </c>
      <c r="AZ85" s="489"/>
      <c r="BA85" s="489" t="n">
        <f aca="false">AD85+AF85</f>
        <v>772</v>
      </c>
      <c r="BB85" s="489"/>
      <c r="BC85" s="489"/>
      <c r="BD85" s="489"/>
      <c r="BE85" s="489" t="n">
        <f aca="false">D13!M22</f>
        <v>1049</v>
      </c>
      <c r="BF85" s="489" t="n">
        <f aca="false">D13!N22</f>
        <v>233</v>
      </c>
      <c r="BG85" s="489" t="n">
        <f aca="false">D13!O22</f>
        <v>262</v>
      </c>
      <c r="BH85" s="489" t="n">
        <f aca="false">D13!P22</f>
        <v>143</v>
      </c>
      <c r="BI85" s="489" t="n">
        <f aca="false">D13!Q22</f>
        <v>193</v>
      </c>
      <c r="BJ85" s="489" t="n">
        <f aca="false">D13!R22</f>
        <v>1203</v>
      </c>
      <c r="BK85" s="489" t="str">
        <f aca="false">D13!S22</f>
        <v>-</v>
      </c>
      <c r="BL85" s="489" t="n">
        <f aca="false">D13!T22</f>
        <v>99</v>
      </c>
      <c r="BM85" s="489" t="str">
        <f aca="false">D13!U22</f>
        <v>-</v>
      </c>
      <c r="BN85" s="489" t="str">
        <f aca="false">D13!V22</f>
        <v>-</v>
      </c>
      <c r="BO85" s="489" t="str">
        <f aca="false">D13!W22</f>
        <v>-</v>
      </c>
      <c r="BP85" s="489" t="str">
        <f aca="false">D13!X22</f>
        <v>-</v>
      </c>
      <c r="BQ85" s="489" t="str">
        <f aca="false">D13!Y22</f>
        <v>-</v>
      </c>
      <c r="BR85" s="489"/>
      <c r="BS85" s="489" t="n">
        <f aca="false">D13!Z22</f>
        <v>3</v>
      </c>
      <c r="BT85" s="489" t="n">
        <f aca="false">D13!AA22</f>
        <v>165</v>
      </c>
      <c r="BU85" s="489" t="n">
        <f aca="false">SUM(AX85:BT85)</f>
        <v>5824</v>
      </c>
    </row>
    <row r="86" customFormat="false" ht="16.5" hidden="false" customHeight="false" outlineLevel="0" collapsed="false">
      <c r="A86" s="20" t="n">
        <v>84</v>
      </c>
      <c r="B86" s="20" t="n">
        <v>14</v>
      </c>
      <c r="C86" s="20" t="n">
        <v>66</v>
      </c>
      <c r="D86" s="20" t="s">
        <v>837</v>
      </c>
      <c r="E86" s="489" t="n">
        <f aca="false">D14!I375</f>
        <v>18023</v>
      </c>
      <c r="F86" s="489" t="n">
        <f aca="false">D14!J375</f>
        <v>27235</v>
      </c>
      <c r="G86" s="489" t="n">
        <f aca="false">D14!K375</f>
        <v>7129</v>
      </c>
      <c r="H86" s="489" t="n">
        <f aca="false">D14!L375</f>
        <v>3026</v>
      </c>
      <c r="I86" s="489" t="n">
        <f aca="false">D14!M375</f>
        <v>7827</v>
      </c>
      <c r="J86" s="489" t="n">
        <f aca="false">D14!N375</f>
        <v>1045</v>
      </c>
      <c r="K86" s="489" t="n">
        <f aca="false">D14!O375</f>
        <v>1943</v>
      </c>
      <c r="L86" s="489" t="n">
        <f aca="false">D14!P375</f>
        <v>1717</v>
      </c>
      <c r="M86" s="489" t="n">
        <f aca="false">D14!Q375</f>
        <v>1007</v>
      </c>
      <c r="N86" s="489" t="n">
        <f aca="false">D14!R375</f>
        <v>26856</v>
      </c>
      <c r="O86" s="489" t="n">
        <f aca="false">D14!S375</f>
        <v>0</v>
      </c>
      <c r="P86" s="489" t="n">
        <f aca="false">D14!T375</f>
        <v>2060</v>
      </c>
      <c r="Q86" s="489" t="n">
        <f aca="false">D14!U375</f>
        <v>1021</v>
      </c>
      <c r="R86" s="489" t="n">
        <f aca="false">D14!V375</f>
        <v>891</v>
      </c>
      <c r="S86" s="489" t="n">
        <f aca="false">D14!W375</f>
        <v>57</v>
      </c>
      <c r="T86" s="489" t="n">
        <f aca="false">D14!X375</f>
        <v>4793</v>
      </c>
      <c r="U86" s="489" t="n">
        <f aca="false">D14!Y375</f>
        <v>1361</v>
      </c>
      <c r="V86" s="489" t="n">
        <f aca="false">D14!Z375</f>
        <v>1363</v>
      </c>
      <c r="W86" s="489" t="n">
        <f aca="false">D14!AA375</f>
        <v>1212</v>
      </c>
      <c r="X86" s="489" t="n">
        <f aca="false">D14!AB375</f>
        <v>4368</v>
      </c>
      <c r="Y86" s="489" t="n">
        <f aca="false">D14!AC375</f>
        <v>115</v>
      </c>
      <c r="Z86" s="489" t="n">
        <f aca="false">D14!AD375</f>
        <v>3864</v>
      </c>
      <c r="AA86" s="489" t="n">
        <f aca="false">D14!AE375</f>
        <v>116913</v>
      </c>
      <c r="AB86" s="490"/>
      <c r="AC86" s="489" t="n">
        <f aca="false">D14!I378</f>
        <v>18534</v>
      </c>
      <c r="AD86" s="489" t="n">
        <f aca="false">D14!J378</f>
        <v>27681</v>
      </c>
      <c r="AE86" s="489" t="n">
        <f aca="false">D14!K378</f>
        <v>7639</v>
      </c>
      <c r="AF86" s="489" t="n">
        <f aca="false">D14!L378</f>
        <v>3471</v>
      </c>
      <c r="AG86" s="489" t="n">
        <f aca="false">D14!M378</f>
        <v>7827</v>
      </c>
      <c r="AH86" s="489" t="n">
        <f aca="false">D14!N378</f>
        <v>1045</v>
      </c>
      <c r="AI86" s="489" t="n">
        <f aca="false">D14!O378</f>
        <v>1943</v>
      </c>
      <c r="AJ86" s="489" t="n">
        <f aca="false">D14!P378</f>
        <v>1746</v>
      </c>
      <c r="AK86" s="489" t="n">
        <f aca="false">D14!Q378</f>
        <v>1035</v>
      </c>
      <c r="AL86" s="489" t="n">
        <f aca="false">D14!R378</f>
        <v>26856</v>
      </c>
      <c r="AM86" s="489" t="n">
        <f aca="false">D14!S378</f>
        <v>0</v>
      </c>
      <c r="AN86" s="489" t="n">
        <f aca="false">D14!T378</f>
        <v>2060</v>
      </c>
      <c r="AO86" s="489" t="n">
        <f aca="false">D14!U378</f>
        <v>4793</v>
      </c>
      <c r="AP86" s="489" t="n">
        <f aca="false">D14!V378</f>
        <v>1361</v>
      </c>
      <c r="AQ86" s="489" t="n">
        <f aca="false">D14!W378</f>
        <v>1363</v>
      </c>
      <c r="AR86" s="489" t="n">
        <f aca="false">D14!X378</f>
        <v>1212</v>
      </c>
      <c r="AS86" s="489" t="n">
        <f aca="false">D14!Y378</f>
        <v>4368</v>
      </c>
      <c r="AT86" s="489" t="n">
        <f aca="false">D14!Z378</f>
        <v>115</v>
      </c>
      <c r="AU86" s="489" t="n">
        <f aca="false">D14!AA378</f>
        <v>3864</v>
      </c>
      <c r="AV86" s="489" t="n">
        <f aca="false">D14!AB378</f>
        <v>116913</v>
      </c>
      <c r="AW86" s="490"/>
      <c r="AX86" s="489"/>
      <c r="AY86" s="489" t="n">
        <f aca="false">AC86+AE86</f>
        <v>26173</v>
      </c>
      <c r="AZ86" s="489"/>
      <c r="BA86" s="489" t="n">
        <f aca="false">AD86+AF86</f>
        <v>31152</v>
      </c>
      <c r="BB86" s="489"/>
      <c r="BC86" s="489"/>
      <c r="BD86" s="489" t="n">
        <f aca="false">AJ86+AK86</f>
        <v>2781</v>
      </c>
      <c r="BE86" s="489" t="n">
        <f aca="false">D14!O381</f>
        <v>7827</v>
      </c>
      <c r="BF86" s="489" t="n">
        <f aca="false">D14!P381</f>
        <v>1045</v>
      </c>
      <c r="BG86" s="489" t="n">
        <f aca="false">D14!Q381</f>
        <v>1943</v>
      </c>
      <c r="BH86" s="489" t="s">
        <v>148</v>
      </c>
      <c r="BI86" s="489" t="str">
        <f aca="false">D14!S381</f>
        <v>-</v>
      </c>
      <c r="BJ86" s="489" t="n">
        <f aca="false">D14!R381</f>
        <v>26856</v>
      </c>
      <c r="BK86" s="489" t="str">
        <f aca="false">D14!S381</f>
        <v>-</v>
      </c>
      <c r="BL86" s="489" t="n">
        <f aca="false">D14!T381</f>
        <v>2060</v>
      </c>
      <c r="BM86" s="489" t="n">
        <f aca="false">D14!U381</f>
        <v>4793</v>
      </c>
      <c r="BN86" s="489" t="n">
        <f aca="false">D14!V381</f>
        <v>1361</v>
      </c>
      <c r="BO86" s="489" t="n">
        <f aca="false">D14!W381</f>
        <v>1363</v>
      </c>
      <c r="BP86" s="489" t="n">
        <f aca="false">D14!X381</f>
        <v>1212</v>
      </c>
      <c r="BQ86" s="489" t="n">
        <f aca="false">D14!Y381</f>
        <v>4368</v>
      </c>
      <c r="BR86" s="489"/>
      <c r="BS86" s="489" t="n">
        <f aca="false">D14!Z381</f>
        <v>115</v>
      </c>
      <c r="BT86" s="489" t="n">
        <f aca="false">D14!AA381</f>
        <v>3864</v>
      </c>
      <c r="BU86" s="489" t="n">
        <f aca="false">SUM(AX86:BT86)</f>
        <v>116913</v>
      </c>
    </row>
    <row r="87" customFormat="false" ht="16.5" hidden="false" customHeight="false" outlineLevel="0" collapsed="false">
      <c r="A87" s="20" t="n">
        <v>85</v>
      </c>
      <c r="B87" s="20" t="n">
        <v>15</v>
      </c>
      <c r="C87" s="20" t="n">
        <v>26</v>
      </c>
      <c r="D87" s="20" t="s">
        <v>514</v>
      </c>
      <c r="E87" s="489" t="n">
        <f aca="false">D15!I24</f>
        <v>792</v>
      </c>
      <c r="F87" s="489" t="n">
        <f aca="false">D15!J24</f>
        <v>1249</v>
      </c>
      <c r="G87" s="489" t="n">
        <f aca="false">D15!K24</f>
        <v>2724</v>
      </c>
      <c r="H87" s="489" t="n">
        <f aca="false">D15!L24</f>
        <v>66</v>
      </c>
      <c r="I87" s="489" t="n">
        <f aca="false">D15!M24</f>
        <v>365</v>
      </c>
      <c r="J87" s="489" t="n">
        <f aca="false">D15!N24</f>
        <v>1001</v>
      </c>
      <c r="K87" s="489" t="n">
        <f aca="false">D15!O24</f>
        <v>82</v>
      </c>
      <c r="L87" s="489" t="n">
        <f aca="false">D15!P24</f>
        <v>624</v>
      </c>
      <c r="M87" s="489" t="n">
        <f aca="false">D15!Q24</f>
        <v>325</v>
      </c>
      <c r="N87" s="489" t="n">
        <f aca="false">D15!R24</f>
        <v>922</v>
      </c>
      <c r="O87" s="489" t="n">
        <f aca="false">D15!S24</f>
        <v>112</v>
      </c>
      <c r="P87" s="489" t="n">
        <f aca="false">D15!T24</f>
        <v>208</v>
      </c>
      <c r="Q87" s="489" t="n">
        <f aca="false">D15!U24</f>
        <v>251</v>
      </c>
      <c r="R87" s="489" t="n">
        <f aca="false">D15!V24</f>
        <v>27</v>
      </c>
      <c r="S87" s="489" t="n">
        <f aca="false">D15!W24</f>
        <v>0</v>
      </c>
      <c r="T87" s="489" t="n">
        <f aca="false">D15!X24</f>
        <v>0</v>
      </c>
      <c r="U87" s="489" t="n">
        <f aca="false">D15!Y24</f>
        <v>0</v>
      </c>
      <c r="V87" s="489" t="n">
        <f aca="false">D15!Z24</f>
        <v>0</v>
      </c>
      <c r="W87" s="489" t="n">
        <f aca="false">D15!AA24</f>
        <v>0</v>
      </c>
      <c r="X87" s="489" t="n">
        <f aca="false">D15!AB24</f>
        <v>0</v>
      </c>
      <c r="Y87" s="489" t="n">
        <f aca="false">D15!AC24</f>
        <v>6</v>
      </c>
      <c r="Z87" s="489" t="n">
        <f aca="false">D15!AD24</f>
        <v>336</v>
      </c>
      <c r="AA87" s="489" t="n">
        <f aca="false">D15!AE24</f>
        <v>9090</v>
      </c>
      <c r="AB87" s="490"/>
      <c r="AC87" s="489" t="n">
        <f aca="false">D15!I27</f>
        <v>917</v>
      </c>
      <c r="AD87" s="489" t="n">
        <f aca="false">D15!J27</f>
        <v>1263</v>
      </c>
      <c r="AE87" s="489" t="n">
        <f aca="false">D15!K27</f>
        <v>2850</v>
      </c>
      <c r="AF87" s="489" t="n">
        <f aca="false">D15!L27</f>
        <v>79</v>
      </c>
      <c r="AG87" s="489" t="n">
        <f aca="false">D15!M27</f>
        <v>365</v>
      </c>
      <c r="AH87" s="489" t="n">
        <f aca="false">D15!N27</f>
        <v>1001</v>
      </c>
      <c r="AI87" s="489" t="n">
        <f aca="false">D15!O27</f>
        <v>82</v>
      </c>
      <c r="AJ87" s="489" t="n">
        <f aca="false">D15!P27</f>
        <v>624</v>
      </c>
      <c r="AK87" s="489" t="n">
        <f aca="false">D15!Q27</f>
        <v>325</v>
      </c>
      <c r="AL87" s="489" t="n">
        <f aca="false">D15!R27</f>
        <v>922</v>
      </c>
      <c r="AM87" s="489" t="n">
        <f aca="false">D15!S27</f>
        <v>112</v>
      </c>
      <c r="AN87" s="489" t="n">
        <f aca="false">D15!T27</f>
        <v>208</v>
      </c>
      <c r="AO87" s="489" t="n">
        <f aca="false">D15!U27</f>
        <v>0</v>
      </c>
      <c r="AP87" s="489" t="n">
        <f aca="false">D15!V27</f>
        <v>0</v>
      </c>
      <c r="AQ87" s="489" t="n">
        <f aca="false">D15!W27</f>
        <v>0</v>
      </c>
      <c r="AR87" s="489" t="n">
        <f aca="false">D15!X27</f>
        <v>0</v>
      </c>
      <c r="AS87" s="489" t="n">
        <f aca="false">D15!Y27</f>
        <v>0</v>
      </c>
      <c r="AT87" s="489" t="n">
        <f aca="false">D15!Z27</f>
        <v>6</v>
      </c>
      <c r="AU87" s="489" t="n">
        <f aca="false">D15!AA27</f>
        <v>336</v>
      </c>
      <c r="AV87" s="489" t="n">
        <f aca="false">D15!AB27</f>
        <v>9090</v>
      </c>
      <c r="AW87" s="490"/>
      <c r="AX87" s="489"/>
      <c r="AY87" s="489" t="n">
        <f aca="false">AC87+AE87</f>
        <v>3767</v>
      </c>
      <c r="AZ87" s="489"/>
      <c r="BA87" s="489" t="n">
        <f aca="false">AD87+AF87</f>
        <v>1342</v>
      </c>
      <c r="BB87" s="489"/>
      <c r="BC87" s="489"/>
      <c r="BD87" s="489"/>
      <c r="BE87" s="489" t="n">
        <f aca="false">D15!M30</f>
        <v>365</v>
      </c>
      <c r="BF87" s="489" t="n">
        <f aca="false">D15!N30</f>
        <v>1001</v>
      </c>
      <c r="BG87" s="489" t="n">
        <f aca="false">D15!O30</f>
        <v>82</v>
      </c>
      <c r="BH87" s="489" t="n">
        <f aca="false">D15!P30</f>
        <v>624</v>
      </c>
      <c r="BI87" s="489" t="n">
        <f aca="false">D15!Q30</f>
        <v>325</v>
      </c>
      <c r="BJ87" s="489" t="n">
        <f aca="false">D15!R30</f>
        <v>922</v>
      </c>
      <c r="BK87" s="489" t="n">
        <f aca="false">D15!S30</f>
        <v>112</v>
      </c>
      <c r="BL87" s="489" t="n">
        <f aca="false">D15!T30</f>
        <v>208</v>
      </c>
      <c r="BM87" s="489" t="n">
        <f aca="false">D15!U30</f>
        <v>0</v>
      </c>
      <c r="BN87" s="489" t="n">
        <f aca="false">D15!V30</f>
        <v>0</v>
      </c>
      <c r="BO87" s="489" t="n">
        <f aca="false">D15!W30</f>
        <v>0</v>
      </c>
      <c r="BP87" s="489" t="n">
        <f aca="false">D15!X30</f>
        <v>0</v>
      </c>
      <c r="BQ87" s="489" t="n">
        <f aca="false">D15!Y30</f>
        <v>0</v>
      </c>
      <c r="BR87" s="489"/>
      <c r="BS87" s="489" t="n">
        <f aca="false">D15!Z30</f>
        <v>6</v>
      </c>
      <c r="BT87" s="489" t="n">
        <f aca="false">D15!AA30</f>
        <v>336</v>
      </c>
      <c r="BU87" s="489" t="n">
        <f aca="false">SUM(AX87:BT87)</f>
        <v>9090</v>
      </c>
    </row>
    <row r="88" customFormat="false" ht="16.5" hidden="false" customHeight="false" outlineLevel="0" collapsed="false">
      <c r="A88" s="20" t="n">
        <v>86</v>
      </c>
      <c r="B88" s="20" t="n">
        <v>15</v>
      </c>
      <c r="C88" s="20" t="n">
        <v>386</v>
      </c>
      <c r="D88" s="20" t="s">
        <v>516</v>
      </c>
      <c r="E88" s="489" t="n">
        <f aca="false">D15!I124</f>
        <v>1948</v>
      </c>
      <c r="F88" s="489" t="n">
        <f aca="false">D15!J124</f>
        <v>6617</v>
      </c>
      <c r="G88" s="489" t="n">
        <f aca="false">D15!K124</f>
        <v>7247</v>
      </c>
      <c r="H88" s="489" t="n">
        <f aca="false">D15!L124</f>
        <v>367</v>
      </c>
      <c r="I88" s="489" t="n">
        <f aca="false">D15!M124</f>
        <v>4175</v>
      </c>
      <c r="J88" s="489" t="n">
        <f aca="false">D15!N124</f>
        <v>182</v>
      </c>
      <c r="K88" s="489" t="n">
        <f aca="false">D15!O124</f>
        <v>608</v>
      </c>
      <c r="L88" s="489" t="n">
        <f aca="false">D15!P124</f>
        <v>658</v>
      </c>
      <c r="M88" s="489" t="n">
        <f aca="false">D15!Q124</f>
        <v>1207</v>
      </c>
      <c r="N88" s="489" t="n">
        <f aca="false">D15!R124</f>
        <v>6501</v>
      </c>
      <c r="O88" s="489" t="n">
        <f aca="false">D15!S124</f>
        <v>0</v>
      </c>
      <c r="P88" s="489" t="n">
        <f aca="false">D15!T124</f>
        <v>931</v>
      </c>
      <c r="Q88" s="489" t="n">
        <f aca="false">D15!U124</f>
        <v>491</v>
      </c>
      <c r="R88" s="489" t="n">
        <f aca="false">D15!V124</f>
        <v>247</v>
      </c>
      <c r="S88" s="489" t="n">
        <f aca="false">D15!W124</f>
        <v>0</v>
      </c>
      <c r="T88" s="489" t="n">
        <f aca="false">D15!X124</f>
        <v>417</v>
      </c>
      <c r="U88" s="489" t="n">
        <f aca="false">D15!Y124</f>
        <v>1699</v>
      </c>
      <c r="V88" s="489" t="n">
        <f aca="false">D15!Z124</f>
        <v>0</v>
      </c>
      <c r="W88" s="489" t="n">
        <f aca="false">D15!AA124</f>
        <v>0</v>
      </c>
      <c r="X88" s="489" t="n">
        <f aca="false">D15!AB124</f>
        <v>0</v>
      </c>
      <c r="Y88" s="489" t="n">
        <f aca="false">D15!AC124</f>
        <v>50</v>
      </c>
      <c r="Z88" s="489" t="n">
        <f aca="false">D15!AD124</f>
        <v>1026</v>
      </c>
      <c r="AA88" s="489" t="n">
        <f aca="false">D15!AE124</f>
        <v>34371</v>
      </c>
      <c r="AB88" s="490"/>
      <c r="AC88" s="489" t="n">
        <f aca="false">D15!I127</f>
        <v>2193</v>
      </c>
      <c r="AD88" s="489" t="n">
        <f aca="false">D15!J127</f>
        <v>6741</v>
      </c>
      <c r="AE88" s="489" t="n">
        <f aca="false">D15!K127</f>
        <v>7493</v>
      </c>
      <c r="AF88" s="489" t="n">
        <f aca="false">D15!L127</f>
        <v>490</v>
      </c>
      <c r="AG88" s="489" t="n">
        <f aca="false">D15!M127</f>
        <v>4175</v>
      </c>
      <c r="AH88" s="489" t="n">
        <f aca="false">D15!N127</f>
        <v>182</v>
      </c>
      <c r="AI88" s="489" t="n">
        <f aca="false">D15!O127</f>
        <v>608</v>
      </c>
      <c r="AJ88" s="489" t="n">
        <f aca="false">D15!P127</f>
        <v>658</v>
      </c>
      <c r="AK88" s="489" t="n">
        <f aca="false">D15!Q127</f>
        <v>1207</v>
      </c>
      <c r="AL88" s="489" t="n">
        <f aca="false">D15!R127</f>
        <v>6501</v>
      </c>
      <c r="AM88" s="489" t="n">
        <f aca="false">D15!S127</f>
        <v>0</v>
      </c>
      <c r="AN88" s="489" t="n">
        <f aca="false">D15!T127</f>
        <v>931</v>
      </c>
      <c r="AO88" s="489" t="n">
        <f aca="false">D15!U127</f>
        <v>417</v>
      </c>
      <c r="AP88" s="489" t="n">
        <f aca="false">D15!V127</f>
        <v>1699</v>
      </c>
      <c r="AQ88" s="489" t="n">
        <f aca="false">D15!W127</f>
        <v>0</v>
      </c>
      <c r="AR88" s="489" t="n">
        <f aca="false">D15!X127</f>
        <v>0</v>
      </c>
      <c r="AS88" s="489" t="n">
        <f aca="false">D15!Y127</f>
        <v>0</v>
      </c>
      <c r="AT88" s="489" t="n">
        <f aca="false">D15!Z127</f>
        <v>50</v>
      </c>
      <c r="AU88" s="489" t="n">
        <f aca="false">D15!AA127</f>
        <v>1026</v>
      </c>
      <c r="AV88" s="489" t="n">
        <f aca="false">D15!AB127</f>
        <v>34371</v>
      </c>
      <c r="AW88" s="490"/>
      <c r="AX88" s="489"/>
      <c r="AY88" s="489" t="n">
        <f aca="false">AC88+AE88</f>
        <v>9686</v>
      </c>
      <c r="AZ88" s="489"/>
      <c r="BA88" s="489" t="n">
        <f aca="false">AD88+AF88</f>
        <v>7231</v>
      </c>
      <c r="BB88" s="489"/>
      <c r="BC88" s="489"/>
      <c r="BD88" s="489"/>
      <c r="BE88" s="489" t="n">
        <f aca="false">D15!M130</f>
        <v>4175</v>
      </c>
      <c r="BF88" s="489" t="n">
        <f aca="false">D15!N130</f>
        <v>182</v>
      </c>
      <c r="BG88" s="489" t="n">
        <f aca="false">D15!O130</f>
        <v>608</v>
      </c>
      <c r="BH88" s="489" t="n">
        <f aca="false">D15!P130</f>
        <v>658</v>
      </c>
      <c r="BI88" s="489" t="n">
        <f aca="false">D15!Q130</f>
        <v>1207</v>
      </c>
      <c r="BJ88" s="489" t="n">
        <f aca="false">D15!R130</f>
        <v>6501</v>
      </c>
      <c r="BK88" s="489" t="str">
        <f aca="false">D15!S130</f>
        <v>-</v>
      </c>
      <c r="BL88" s="489" t="n">
        <f aca="false">D15!T130</f>
        <v>931</v>
      </c>
      <c r="BM88" s="489" t="n">
        <f aca="false">D15!U130</f>
        <v>417</v>
      </c>
      <c r="BN88" s="489" t="n">
        <f aca="false">D15!V130</f>
        <v>1699</v>
      </c>
      <c r="BO88" s="489" t="n">
        <f aca="false">D15!W130</f>
        <v>0</v>
      </c>
      <c r="BP88" s="489" t="n">
        <f aca="false">D15!X130</f>
        <v>0</v>
      </c>
      <c r="BQ88" s="489" t="n">
        <f aca="false">D15!Y130</f>
        <v>0</v>
      </c>
      <c r="BR88" s="489"/>
      <c r="BS88" s="489" t="n">
        <f aca="false">D15!Z130</f>
        <v>50</v>
      </c>
      <c r="BT88" s="489" t="n">
        <f aca="false">D15!AA130</f>
        <v>1026</v>
      </c>
      <c r="BU88" s="489" t="n">
        <f aca="false">SUM(AX88:BT88)</f>
        <v>34371</v>
      </c>
    </row>
    <row r="89" customFormat="false" ht="16.5" hidden="false" customHeight="false" outlineLevel="0" collapsed="false">
      <c r="A89" s="20" t="n">
        <v>87</v>
      </c>
      <c r="B89" s="20" t="n">
        <v>15</v>
      </c>
      <c r="C89" s="20" t="n">
        <v>566</v>
      </c>
      <c r="D89" s="20" t="s">
        <v>520</v>
      </c>
      <c r="E89" s="489" t="n">
        <f aca="false">D15!I175</f>
        <v>221</v>
      </c>
      <c r="F89" s="489" t="n">
        <f aca="false">D15!J175</f>
        <v>3349</v>
      </c>
      <c r="G89" s="489" t="n">
        <f aca="false">D15!K175</f>
        <v>2880</v>
      </c>
      <c r="H89" s="489" t="n">
        <f aca="false">D15!L175</f>
        <v>711</v>
      </c>
      <c r="I89" s="489" t="n">
        <f aca="false">D15!M175</f>
        <v>216</v>
      </c>
      <c r="J89" s="489" t="n">
        <f aca="false">D15!N175</f>
        <v>62</v>
      </c>
      <c r="K89" s="489" t="n">
        <f aca="false">D15!O175</f>
        <v>0</v>
      </c>
      <c r="L89" s="489" t="n">
        <f aca="false">D15!P175</f>
        <v>1148</v>
      </c>
      <c r="M89" s="489" t="n">
        <f aca="false">D15!Q175</f>
        <v>785</v>
      </c>
      <c r="N89" s="489" t="n">
        <f aca="false">D15!R175</f>
        <v>3425</v>
      </c>
      <c r="O89" s="489" t="n">
        <f aca="false">D15!S175</f>
        <v>588</v>
      </c>
      <c r="P89" s="489" t="n">
        <f aca="false">D15!T175</f>
        <v>208</v>
      </c>
      <c r="Q89" s="489" t="n">
        <f aca="false">D15!U175</f>
        <v>76</v>
      </c>
      <c r="R89" s="489" t="n">
        <f aca="false">D15!V175</f>
        <v>0</v>
      </c>
      <c r="S89" s="489" t="n">
        <f aca="false">D15!W175</f>
        <v>0</v>
      </c>
      <c r="T89" s="489" t="n">
        <f aca="false">D15!X175</f>
        <v>0</v>
      </c>
      <c r="U89" s="489" t="n">
        <f aca="false">D15!Y175</f>
        <v>0</v>
      </c>
      <c r="V89" s="489" t="n">
        <f aca="false">D15!Z175</f>
        <v>0</v>
      </c>
      <c r="W89" s="489" t="n">
        <f aca="false">D15!AA175</f>
        <v>0</v>
      </c>
      <c r="X89" s="489" t="n">
        <f aca="false">D15!AB175</f>
        <v>0</v>
      </c>
      <c r="Y89" s="489" t="n">
        <f aca="false">D15!AC175</f>
        <v>3</v>
      </c>
      <c r="Z89" s="489" t="n">
        <f aca="false">D15!AD175</f>
        <v>523</v>
      </c>
      <c r="AA89" s="489" t="n">
        <f aca="false">D15!AE175</f>
        <v>14195</v>
      </c>
      <c r="AB89" s="490"/>
      <c r="AC89" s="489" t="n">
        <f aca="false">D15!I178</f>
        <v>259</v>
      </c>
      <c r="AD89" s="489" t="n">
        <f aca="false">D15!J178</f>
        <v>3349</v>
      </c>
      <c r="AE89" s="489" t="n">
        <f aca="false">D15!K178</f>
        <v>2918</v>
      </c>
      <c r="AF89" s="489" t="n">
        <f aca="false">D15!L178</f>
        <v>711</v>
      </c>
      <c r="AG89" s="489" t="n">
        <f aca="false">D15!M178</f>
        <v>216</v>
      </c>
      <c r="AH89" s="489" t="n">
        <f aca="false">D15!N178</f>
        <v>62</v>
      </c>
      <c r="AI89" s="489" t="n">
        <f aca="false">D15!O178</f>
        <v>0</v>
      </c>
      <c r="AJ89" s="489" t="n">
        <f aca="false">D15!P178</f>
        <v>1148</v>
      </c>
      <c r="AK89" s="489" t="n">
        <f aca="false">D15!Q178</f>
        <v>785</v>
      </c>
      <c r="AL89" s="489" t="n">
        <f aca="false">D15!R178</f>
        <v>3425</v>
      </c>
      <c r="AM89" s="489" t="n">
        <f aca="false">D15!S178</f>
        <v>588</v>
      </c>
      <c r="AN89" s="489" t="n">
        <f aca="false">D15!T178</f>
        <v>208</v>
      </c>
      <c r="AO89" s="489" t="n">
        <f aca="false">D15!U178</f>
        <v>0</v>
      </c>
      <c r="AP89" s="489" t="n">
        <f aca="false">D15!V178</f>
        <v>0</v>
      </c>
      <c r="AQ89" s="489" t="n">
        <f aca="false">D15!W178</f>
        <v>0</v>
      </c>
      <c r="AR89" s="489" t="n">
        <f aca="false">D15!X178</f>
        <v>0</v>
      </c>
      <c r="AS89" s="489" t="n">
        <f aca="false">D15!Y178</f>
        <v>0</v>
      </c>
      <c r="AT89" s="489" t="n">
        <f aca="false">D15!Z178</f>
        <v>3</v>
      </c>
      <c r="AU89" s="489" t="n">
        <f aca="false">D15!AA178</f>
        <v>523</v>
      </c>
      <c r="AV89" s="489" t="n">
        <f aca="false">D15!AB178</f>
        <v>14195</v>
      </c>
      <c r="AW89" s="490"/>
      <c r="AX89" s="489"/>
      <c r="AY89" s="489" t="n">
        <f aca="false">AC89+AE89</f>
        <v>3177</v>
      </c>
      <c r="AZ89" s="489" t="n">
        <f aca="false">AD89</f>
        <v>3349</v>
      </c>
      <c r="BA89" s="489"/>
      <c r="BB89" s="489"/>
      <c r="BC89" s="489" t="n">
        <f aca="false">AF89</f>
        <v>711</v>
      </c>
      <c r="BD89" s="489"/>
      <c r="BE89" s="489" t="n">
        <f aca="false">D15!M181</f>
        <v>216</v>
      </c>
      <c r="BF89" s="489" t="n">
        <f aca="false">D15!N181</f>
        <v>62</v>
      </c>
      <c r="BG89" s="489" t="n">
        <f aca="false">D15!O181</f>
        <v>0</v>
      </c>
      <c r="BH89" s="489" t="n">
        <f aca="false">D15!P181</f>
        <v>1148</v>
      </c>
      <c r="BI89" s="489" t="n">
        <f aca="false">D15!Q181</f>
        <v>785</v>
      </c>
      <c r="BJ89" s="489" t="n">
        <f aca="false">D15!R181</f>
        <v>3425</v>
      </c>
      <c r="BK89" s="489" t="n">
        <f aca="false">D15!S181</f>
        <v>588</v>
      </c>
      <c r="BL89" s="489" t="n">
        <f aca="false">D15!T181</f>
        <v>208</v>
      </c>
      <c r="BM89" s="489" t="n">
        <f aca="false">D15!U181</f>
        <v>0</v>
      </c>
      <c r="BN89" s="489" t="n">
        <f aca="false">D15!V181</f>
        <v>0</v>
      </c>
      <c r="BO89" s="489" t="n">
        <f aca="false">D15!W181</f>
        <v>0</v>
      </c>
      <c r="BP89" s="489" t="n">
        <f aca="false">D15!X181</f>
        <v>0</v>
      </c>
      <c r="BQ89" s="489" t="n">
        <f aca="false">D15!Y181</f>
        <v>0</v>
      </c>
      <c r="BR89" s="489"/>
      <c r="BS89" s="489" t="n">
        <f aca="false">D15!Z181</f>
        <v>3</v>
      </c>
      <c r="BT89" s="489" t="n">
        <f aca="false">D15!AA181</f>
        <v>523</v>
      </c>
      <c r="BU89" s="489" t="n">
        <f aca="false">SUM(AX89:BT89)</f>
        <v>14195</v>
      </c>
    </row>
    <row r="90" customFormat="false" ht="16.5" hidden="false" customHeight="false" outlineLevel="0" collapsed="false">
      <c r="A90" s="20" t="n">
        <v>88</v>
      </c>
      <c r="B90" s="20" t="n">
        <v>16</v>
      </c>
      <c r="C90" s="20" t="n">
        <v>8</v>
      </c>
      <c r="D90" s="20" t="s">
        <v>528</v>
      </c>
      <c r="E90" s="489" t="n">
        <f aca="false">D16!I7</f>
        <v>148</v>
      </c>
      <c r="F90" s="489" t="n">
        <f aca="false">D16!J7</f>
        <v>649</v>
      </c>
      <c r="G90" s="489" t="n">
        <f aca="false">D16!K7</f>
        <v>36</v>
      </c>
      <c r="H90" s="489" t="n">
        <f aca="false">D16!L7</f>
        <v>19</v>
      </c>
      <c r="I90" s="489" t="n">
        <f aca="false">D16!M7</f>
        <v>8</v>
      </c>
      <c r="J90" s="489" t="n">
        <f aca="false">D16!N7</f>
        <v>0</v>
      </c>
      <c r="K90" s="489" t="n">
        <f aca="false">D16!O7</f>
        <v>0</v>
      </c>
      <c r="L90" s="489" t="n">
        <f aca="false">D16!P7</f>
        <v>587</v>
      </c>
      <c r="M90" s="489" t="n">
        <f aca="false">D16!Q7</f>
        <v>0</v>
      </c>
      <c r="N90" s="489" t="n">
        <f aca="false">D16!R7</f>
        <v>14</v>
      </c>
      <c r="O90" s="489" t="n">
        <f aca="false">D16!S7</f>
        <v>0</v>
      </c>
      <c r="P90" s="489" t="n">
        <f aca="false">D16!T7</f>
        <v>0</v>
      </c>
      <c r="Q90" s="489" t="n">
        <f aca="false">D16!U7</f>
        <v>41</v>
      </c>
      <c r="R90" s="489" t="n">
        <f aca="false">D16!V7</f>
        <v>10</v>
      </c>
      <c r="S90" s="489" t="n">
        <f aca="false">D16!W7</f>
        <v>0</v>
      </c>
      <c r="T90" s="489" t="n">
        <f aca="false">D16!X7</f>
        <v>0</v>
      </c>
      <c r="U90" s="489" t="n">
        <f aca="false">D16!Y7</f>
        <v>0</v>
      </c>
      <c r="V90" s="489" t="n">
        <f aca="false">D16!Z7</f>
        <v>0</v>
      </c>
      <c r="W90" s="489" t="n">
        <f aca="false">D16!AA7</f>
        <v>0</v>
      </c>
      <c r="X90" s="489" t="n">
        <f aca="false">D16!AB7</f>
        <v>0</v>
      </c>
      <c r="Y90" s="489" t="n">
        <f aca="false">D16!AC7</f>
        <v>0</v>
      </c>
      <c r="Z90" s="489" t="n">
        <f aca="false">D16!AD7</f>
        <v>68</v>
      </c>
      <c r="AA90" s="489" t="n">
        <f aca="false">D16!AE7</f>
        <v>1580</v>
      </c>
      <c r="AB90" s="490"/>
      <c r="AC90" s="489" t="n">
        <f aca="false">D16!I10</f>
        <v>169</v>
      </c>
      <c r="AD90" s="489" t="n">
        <f aca="false">D16!J10</f>
        <v>654</v>
      </c>
      <c r="AE90" s="489" t="n">
        <f aca="false">D16!K10</f>
        <v>56</v>
      </c>
      <c r="AF90" s="489" t="n">
        <f aca="false">D16!L10</f>
        <v>24</v>
      </c>
      <c r="AG90" s="489" t="n">
        <f aca="false">D16!M10</f>
        <v>8</v>
      </c>
      <c r="AH90" s="489" t="n">
        <f aca="false">D16!N10</f>
        <v>0</v>
      </c>
      <c r="AI90" s="489" t="n">
        <f aca="false">D16!O10</f>
        <v>0</v>
      </c>
      <c r="AJ90" s="489" t="n">
        <f aca="false">D16!P10</f>
        <v>587</v>
      </c>
      <c r="AK90" s="489" t="n">
        <f aca="false">D16!Q10</f>
        <v>0</v>
      </c>
      <c r="AL90" s="489" t="n">
        <f aca="false">D16!R10</f>
        <v>14</v>
      </c>
      <c r="AM90" s="489" t="n">
        <f aca="false">D16!S10</f>
        <v>0</v>
      </c>
      <c r="AN90" s="489" t="n">
        <f aca="false">D16!T10</f>
        <v>0</v>
      </c>
      <c r="AO90" s="489" t="n">
        <f aca="false">D16!U10</f>
        <v>0</v>
      </c>
      <c r="AP90" s="489" t="n">
        <f aca="false">D16!V10</f>
        <v>0</v>
      </c>
      <c r="AQ90" s="489" t="n">
        <f aca="false">D16!W10</f>
        <v>0</v>
      </c>
      <c r="AR90" s="489" t="n">
        <f aca="false">D16!X10</f>
        <v>0</v>
      </c>
      <c r="AS90" s="489" t="n">
        <f aca="false">D16!Y10</f>
        <v>0</v>
      </c>
      <c r="AT90" s="489" t="n">
        <f aca="false">D16!Z10</f>
        <v>0</v>
      </c>
      <c r="AU90" s="489" t="n">
        <f aca="false">D16!AA10</f>
        <v>68</v>
      </c>
      <c r="AV90" s="489" t="n">
        <f aca="false">D16!AB10</f>
        <v>1580</v>
      </c>
      <c r="AW90" s="490"/>
      <c r="AX90" s="489"/>
      <c r="AY90" s="489" t="n">
        <f aca="false">AC90+AE90</f>
        <v>225</v>
      </c>
      <c r="AZ90" s="489"/>
      <c r="BA90" s="489" t="n">
        <f aca="false">AD90+AF90</f>
        <v>678</v>
      </c>
      <c r="BB90" s="489"/>
      <c r="BC90" s="489"/>
      <c r="BD90" s="489"/>
      <c r="BE90" s="489" t="n">
        <f aca="false">D16!M13</f>
        <v>8</v>
      </c>
      <c r="BF90" s="489" t="str">
        <f aca="false">D16!N13</f>
        <v>-</v>
      </c>
      <c r="BG90" s="489" t="str">
        <f aca="false">D16!O13</f>
        <v>-</v>
      </c>
      <c r="BH90" s="489" t="n">
        <f aca="false">D16!P13</f>
        <v>587</v>
      </c>
      <c r="BI90" s="489" t="str">
        <f aca="false">D16!Q13</f>
        <v>-</v>
      </c>
      <c r="BJ90" s="489" t="n">
        <f aca="false">D16!R13</f>
        <v>14</v>
      </c>
      <c r="BK90" s="489" t="str">
        <f aca="false">D16!S13</f>
        <v>-</v>
      </c>
      <c r="BL90" s="489" t="str">
        <f aca="false">D16!T13</f>
        <v>-</v>
      </c>
      <c r="BM90" s="489" t="str">
        <f aca="false">D16!U13</f>
        <v>-</v>
      </c>
      <c r="BN90" s="489" t="str">
        <f aca="false">D16!V13</f>
        <v>-</v>
      </c>
      <c r="BO90" s="489" t="str">
        <f aca="false">D16!W13</f>
        <v>-</v>
      </c>
      <c r="BP90" s="489" t="str">
        <f aca="false">D16!X13</f>
        <v>-</v>
      </c>
      <c r="BQ90" s="489" t="str">
        <f aca="false">D16!Y13</f>
        <v>-</v>
      </c>
      <c r="BR90" s="489"/>
      <c r="BS90" s="489" t="n">
        <f aca="false">D16!Z13</f>
        <v>0</v>
      </c>
      <c r="BT90" s="489" t="n">
        <f aca="false">D16!AA13</f>
        <v>68</v>
      </c>
      <c r="BU90" s="489" t="n">
        <f aca="false">SUM(AX90:BT90)</f>
        <v>1580</v>
      </c>
    </row>
    <row r="91" customFormat="false" ht="16.5" hidden="false" customHeight="false" outlineLevel="0" collapsed="false">
      <c r="A91" s="20" t="n">
        <v>89</v>
      </c>
      <c r="B91" s="20" t="n">
        <v>16</v>
      </c>
      <c r="C91" s="20" t="n">
        <v>17</v>
      </c>
      <c r="D91" s="20" t="s">
        <v>533</v>
      </c>
      <c r="E91" s="489" t="n">
        <f aca="false">D16!I21</f>
        <v>67</v>
      </c>
      <c r="F91" s="489" t="n">
        <f aca="false">D16!J21</f>
        <v>881</v>
      </c>
      <c r="G91" s="489" t="n">
        <f aca="false">D16!K21</f>
        <v>639</v>
      </c>
      <c r="H91" s="489" t="n">
        <f aca="false">D16!L21</f>
        <v>5</v>
      </c>
      <c r="I91" s="489" t="n">
        <f aca="false">D16!M21</f>
        <v>3</v>
      </c>
      <c r="J91" s="489" t="n">
        <f aca="false">D16!N21</f>
        <v>4</v>
      </c>
      <c r="K91" s="489" t="n">
        <f aca="false">D16!O21</f>
        <v>0</v>
      </c>
      <c r="L91" s="489" t="n">
        <f aca="false">D16!P21</f>
        <v>0</v>
      </c>
      <c r="M91" s="489" t="n">
        <f aca="false">D16!Q21</f>
        <v>89</v>
      </c>
      <c r="N91" s="489" t="n">
        <f aca="false">D16!R21</f>
        <v>14</v>
      </c>
      <c r="O91" s="489" t="n">
        <f aca="false">D16!S21</f>
        <v>0</v>
      </c>
      <c r="P91" s="489" t="n">
        <f aca="false">D16!T21</f>
        <v>0</v>
      </c>
      <c r="Q91" s="489" t="n">
        <f aca="false">D16!U21</f>
        <v>16</v>
      </c>
      <c r="R91" s="489" t="n">
        <f aca="false">D16!V21</f>
        <v>0</v>
      </c>
      <c r="S91" s="489" t="n">
        <f aca="false">D16!W21</f>
        <v>0</v>
      </c>
      <c r="T91" s="489" t="n">
        <f aca="false">D16!X21</f>
        <v>0</v>
      </c>
      <c r="U91" s="489" t="n">
        <f aca="false">D16!Y21</f>
        <v>0</v>
      </c>
      <c r="V91" s="489" t="n">
        <f aca="false">D16!Z21</f>
        <v>0</v>
      </c>
      <c r="W91" s="489" t="n">
        <f aca="false">D16!AA21</f>
        <v>0</v>
      </c>
      <c r="X91" s="489" t="n">
        <f aca="false">D16!AB21</f>
        <v>0</v>
      </c>
      <c r="Y91" s="489" t="n">
        <f aca="false">D16!AC21</f>
        <v>0</v>
      </c>
      <c r="Z91" s="489" t="n">
        <f aca="false">D16!AD21</f>
        <v>28</v>
      </c>
      <c r="AA91" s="489" t="n">
        <f aca="false">D16!AE21</f>
        <v>1746</v>
      </c>
      <c r="AB91" s="490"/>
      <c r="AC91" s="489" t="n">
        <f aca="false">D16!I24</f>
        <v>75</v>
      </c>
      <c r="AD91" s="489" t="n">
        <f aca="false">D16!J24</f>
        <v>881</v>
      </c>
      <c r="AE91" s="489" t="n">
        <f aca="false">D16!K24</f>
        <v>647</v>
      </c>
      <c r="AF91" s="489" t="n">
        <f aca="false">D16!L24</f>
        <v>5</v>
      </c>
      <c r="AG91" s="489" t="n">
        <f aca="false">D16!M24</f>
        <v>3</v>
      </c>
      <c r="AH91" s="489" t="n">
        <f aca="false">D16!N24</f>
        <v>4</v>
      </c>
      <c r="AI91" s="489" t="n">
        <f aca="false">D16!O24</f>
        <v>0</v>
      </c>
      <c r="AJ91" s="489" t="n">
        <f aca="false">D16!P24</f>
        <v>0</v>
      </c>
      <c r="AK91" s="489" t="n">
        <f aca="false">D16!Q24</f>
        <v>89</v>
      </c>
      <c r="AL91" s="489" t="n">
        <f aca="false">D16!R24</f>
        <v>14</v>
      </c>
      <c r="AM91" s="489" t="n">
        <f aca="false">D16!S24</f>
        <v>0</v>
      </c>
      <c r="AN91" s="489" t="n">
        <f aca="false">D16!T24</f>
        <v>0</v>
      </c>
      <c r="AO91" s="489" t="n">
        <f aca="false">D16!U24</f>
        <v>0</v>
      </c>
      <c r="AP91" s="489" t="n">
        <f aca="false">D16!V24</f>
        <v>0</v>
      </c>
      <c r="AQ91" s="489" t="n">
        <f aca="false">D16!W24</f>
        <v>0</v>
      </c>
      <c r="AR91" s="489" t="n">
        <f aca="false">D16!X24</f>
        <v>0</v>
      </c>
      <c r="AS91" s="489" t="n">
        <f aca="false">D16!Y24</f>
        <v>0</v>
      </c>
      <c r="AT91" s="489" t="n">
        <f aca="false">D16!Z24</f>
        <v>0</v>
      </c>
      <c r="AU91" s="489" t="n">
        <f aca="false">D16!AA24</f>
        <v>28</v>
      </c>
      <c r="AV91" s="489" t="n">
        <f aca="false">D16!AB24</f>
        <v>1746</v>
      </c>
      <c r="AW91" s="490"/>
      <c r="AX91" s="489"/>
      <c r="AY91" s="489" t="n">
        <f aca="false">AC91+AE91</f>
        <v>722</v>
      </c>
      <c r="AZ91" s="489" t="n">
        <f aca="false">AD91</f>
        <v>881</v>
      </c>
      <c r="BA91" s="489"/>
      <c r="BB91" s="489"/>
      <c r="BC91" s="489" t="n">
        <f aca="false">AF91</f>
        <v>5</v>
      </c>
      <c r="BD91" s="489"/>
      <c r="BE91" s="489" t="n">
        <f aca="false">D16!M27</f>
        <v>3</v>
      </c>
      <c r="BF91" s="489" t="n">
        <f aca="false">D16!N27</f>
        <v>4</v>
      </c>
      <c r="BG91" s="489" t="str">
        <f aca="false">D16!O27</f>
        <v>-</v>
      </c>
      <c r="BH91" s="489" t="str">
        <f aca="false">D16!P27</f>
        <v>-</v>
      </c>
      <c r="BI91" s="489" t="n">
        <f aca="false">D16!Q27</f>
        <v>89</v>
      </c>
      <c r="BJ91" s="489" t="n">
        <f aca="false">D16!R27</f>
        <v>14</v>
      </c>
      <c r="BK91" s="489" t="str">
        <f aca="false">D16!S27</f>
        <v>-</v>
      </c>
      <c r="BL91" s="489" t="str">
        <f aca="false">D16!T27</f>
        <v>-</v>
      </c>
      <c r="BM91" s="489" t="str">
        <f aca="false">D16!U27</f>
        <v>-</v>
      </c>
      <c r="BN91" s="489" t="str">
        <f aca="false">D16!V27</f>
        <v>-</v>
      </c>
      <c r="BO91" s="489" t="str">
        <f aca="false">D16!W27</f>
        <v>-</v>
      </c>
      <c r="BP91" s="489" t="str">
        <f aca="false">D16!X27</f>
        <v>-</v>
      </c>
      <c r="BQ91" s="489" t="str">
        <f aca="false">D16!Y27</f>
        <v>-</v>
      </c>
      <c r="BR91" s="489"/>
      <c r="BS91" s="489" t="n">
        <f aca="false">D16!Z27</f>
        <v>0</v>
      </c>
      <c r="BT91" s="489" t="n">
        <f aca="false">D16!AA27</f>
        <v>28</v>
      </c>
      <c r="BU91" s="489" t="n">
        <f aca="false">SUM(AX91:BT91)</f>
        <v>1746</v>
      </c>
    </row>
    <row r="92" customFormat="false" ht="16.5" hidden="false" customHeight="false" outlineLevel="0" collapsed="false">
      <c r="A92" s="20" t="n">
        <v>90</v>
      </c>
      <c r="B92" s="20" t="n">
        <v>16</v>
      </c>
      <c r="C92" s="20" t="n">
        <v>67</v>
      </c>
      <c r="D92" s="20" t="s">
        <v>534</v>
      </c>
      <c r="E92" s="489" t="n">
        <f aca="false">D16!I61</f>
        <v>349</v>
      </c>
      <c r="F92" s="489" t="n">
        <f aca="false">D16!J61</f>
        <v>1353</v>
      </c>
      <c r="G92" s="489" t="n">
        <f aca="false">D16!K61</f>
        <v>1341</v>
      </c>
      <c r="H92" s="489" t="n">
        <f aca="false">D16!L61</f>
        <v>71</v>
      </c>
      <c r="I92" s="489" t="n">
        <f aca="false">D16!M61</f>
        <v>179</v>
      </c>
      <c r="J92" s="489" t="n">
        <f aca="false">D16!N61</f>
        <v>795</v>
      </c>
      <c r="K92" s="489" t="n">
        <f aca="false">D16!O61</f>
        <v>0</v>
      </c>
      <c r="L92" s="489" t="n">
        <f aca="false">D16!P61</f>
        <v>2334</v>
      </c>
      <c r="M92" s="489" t="n">
        <f aca="false">D16!Q61</f>
        <v>247</v>
      </c>
      <c r="N92" s="489" t="n">
        <f aca="false">D16!R61</f>
        <v>3793</v>
      </c>
      <c r="O92" s="489" t="n">
        <f aca="false">D16!S61</f>
        <v>0</v>
      </c>
      <c r="P92" s="489" t="n">
        <f aca="false">D16!T61</f>
        <v>72</v>
      </c>
      <c r="Q92" s="489" t="n">
        <f aca="false">D16!U61</f>
        <v>56</v>
      </c>
      <c r="R92" s="489" t="n">
        <f aca="false">D16!V61</f>
        <v>18</v>
      </c>
      <c r="S92" s="489" t="n">
        <f aca="false">D16!W61</f>
        <v>0</v>
      </c>
      <c r="T92" s="489" t="n">
        <f aca="false">D16!X61</f>
        <v>0</v>
      </c>
      <c r="U92" s="489" t="n">
        <f aca="false">D16!Y61</f>
        <v>0</v>
      </c>
      <c r="V92" s="489" t="n">
        <f aca="false">D16!Z61</f>
        <v>0</v>
      </c>
      <c r="W92" s="489" t="n">
        <f aca="false">D16!AA61</f>
        <v>0</v>
      </c>
      <c r="X92" s="489" t="n">
        <f aca="false">D16!AB61</f>
        <v>0</v>
      </c>
      <c r="Y92" s="489" t="n">
        <f aca="false">D16!AC61</f>
        <v>4</v>
      </c>
      <c r="Z92" s="489" t="n">
        <f aca="false">D16!AD61</f>
        <v>363</v>
      </c>
      <c r="AA92" s="489" t="n">
        <f aca="false">D16!AE61</f>
        <v>10975</v>
      </c>
      <c r="AB92" s="490"/>
      <c r="AC92" s="489" t="n">
        <f aca="false">D16!I64</f>
        <v>377</v>
      </c>
      <c r="AD92" s="489" t="n">
        <f aca="false">D16!J64</f>
        <v>1362</v>
      </c>
      <c r="AE92" s="489" t="n">
        <f aca="false">D16!K64</f>
        <v>1369</v>
      </c>
      <c r="AF92" s="489" t="n">
        <f aca="false">D16!L64</f>
        <v>80</v>
      </c>
      <c r="AG92" s="489" t="n">
        <f aca="false">D16!M64</f>
        <v>179</v>
      </c>
      <c r="AH92" s="489" t="n">
        <f aca="false">D16!N64</f>
        <v>795</v>
      </c>
      <c r="AI92" s="489" t="n">
        <f aca="false">D16!O64</f>
        <v>0</v>
      </c>
      <c r="AJ92" s="489" t="n">
        <f aca="false">D16!P64</f>
        <v>2334</v>
      </c>
      <c r="AK92" s="489" t="n">
        <f aca="false">D16!Q64</f>
        <v>247</v>
      </c>
      <c r="AL92" s="489" t="n">
        <f aca="false">D16!R64</f>
        <v>3793</v>
      </c>
      <c r="AM92" s="489" t="n">
        <f aca="false">D16!S64</f>
        <v>0</v>
      </c>
      <c r="AN92" s="489" t="n">
        <f aca="false">D16!T64</f>
        <v>72</v>
      </c>
      <c r="AO92" s="489" t="n">
        <f aca="false">D16!U64</f>
        <v>0</v>
      </c>
      <c r="AP92" s="489" t="n">
        <f aca="false">D16!V64</f>
        <v>0</v>
      </c>
      <c r="AQ92" s="489" t="n">
        <f aca="false">D16!W64</f>
        <v>0</v>
      </c>
      <c r="AR92" s="489" t="n">
        <f aca="false">D16!X64</f>
        <v>0</v>
      </c>
      <c r="AS92" s="489" t="n">
        <f aca="false">D16!Y64</f>
        <v>0</v>
      </c>
      <c r="AT92" s="489" t="n">
        <f aca="false">D16!Z64</f>
        <v>4</v>
      </c>
      <c r="AU92" s="489" t="n">
        <f aca="false">D16!AA64</f>
        <v>363</v>
      </c>
      <c r="AV92" s="489" t="n">
        <f aca="false">D16!AB64</f>
        <v>10975</v>
      </c>
      <c r="AW92" s="490"/>
      <c r="AX92" s="489"/>
      <c r="AY92" s="489" t="n">
        <f aca="false">AC92+AE92</f>
        <v>1746</v>
      </c>
      <c r="AZ92" s="489"/>
      <c r="BA92" s="489" t="n">
        <f aca="false">AD92+AF92</f>
        <v>1442</v>
      </c>
      <c r="BB92" s="489"/>
      <c r="BC92" s="489"/>
      <c r="BD92" s="489"/>
      <c r="BE92" s="489" t="n">
        <f aca="false">D16!M67</f>
        <v>179</v>
      </c>
      <c r="BF92" s="489" t="n">
        <f aca="false">D16!N67</f>
        <v>795</v>
      </c>
      <c r="BG92" s="489" t="str">
        <f aca="false">D16!O67</f>
        <v>-</v>
      </c>
      <c r="BH92" s="489" t="n">
        <f aca="false">D16!P67</f>
        <v>2334</v>
      </c>
      <c r="BI92" s="489" t="n">
        <f aca="false">D16!Q67</f>
        <v>247</v>
      </c>
      <c r="BJ92" s="489" t="n">
        <f aca="false">D16!R67</f>
        <v>3793</v>
      </c>
      <c r="BK92" s="489" t="str">
        <f aca="false">D16!S67</f>
        <v>-</v>
      </c>
      <c r="BL92" s="489" t="n">
        <f aca="false">D16!T67</f>
        <v>72</v>
      </c>
      <c r="BM92" s="489" t="str">
        <f aca="false">D16!U67</f>
        <v>-</v>
      </c>
      <c r="BN92" s="489" t="str">
        <f aca="false">D16!V67</f>
        <v>-</v>
      </c>
      <c r="BO92" s="489" t="str">
        <f aca="false">D16!W67</f>
        <v>-</v>
      </c>
      <c r="BP92" s="489" t="str">
        <f aca="false">D16!X67</f>
        <v>-</v>
      </c>
      <c r="BQ92" s="489" t="str">
        <f aca="false">D16!Y67</f>
        <v>-</v>
      </c>
      <c r="BR92" s="489"/>
      <c r="BS92" s="489" t="n">
        <f aca="false">D16!Z67</f>
        <v>4</v>
      </c>
      <c r="BT92" s="489" t="n">
        <f aca="false">D16!AA67</f>
        <v>363</v>
      </c>
      <c r="BU92" s="489" t="n">
        <f aca="false">SUM(AX92:BT92)</f>
        <v>10975</v>
      </c>
    </row>
    <row r="93" customFormat="false" ht="16.5" hidden="false" customHeight="false" outlineLevel="0" collapsed="false">
      <c r="A93" s="20" t="n">
        <v>91</v>
      </c>
      <c r="B93" s="20" t="n">
        <v>16</v>
      </c>
      <c r="C93" s="20" t="n">
        <v>100</v>
      </c>
      <c r="D93" s="20" t="s">
        <v>536</v>
      </c>
      <c r="E93" s="489" t="n">
        <f aca="false">D16!I79</f>
        <v>45</v>
      </c>
      <c r="F93" s="489" t="n">
        <f aca="false">D16!J79</f>
        <v>140</v>
      </c>
      <c r="G93" s="489" t="n">
        <f aca="false">D16!K79</f>
        <v>267</v>
      </c>
      <c r="H93" s="489" t="n">
        <f aca="false">D16!L79</f>
        <v>6</v>
      </c>
      <c r="I93" s="489" t="n">
        <f aca="false">D16!M79</f>
        <v>15</v>
      </c>
      <c r="J93" s="489" t="n">
        <f aca="false">D16!N79</f>
        <v>550</v>
      </c>
      <c r="K93" s="489" t="n">
        <f aca="false">D16!O79</f>
        <v>0</v>
      </c>
      <c r="L93" s="489" t="n">
        <f aca="false">D16!P79</f>
        <v>27</v>
      </c>
      <c r="M93" s="489" t="n">
        <f aca="false">D16!Q79</f>
        <v>0</v>
      </c>
      <c r="N93" s="489" t="n">
        <f aca="false">D16!R79</f>
        <v>524</v>
      </c>
      <c r="O93" s="489" t="n">
        <f aca="false">D16!S79</f>
        <v>0</v>
      </c>
      <c r="P93" s="489" t="n">
        <f aca="false">D16!T79</f>
        <v>731</v>
      </c>
      <c r="Q93" s="489" t="n">
        <f aca="false">D16!U79</f>
        <v>19</v>
      </c>
      <c r="R93" s="489" t="n">
        <f aca="false">D16!V79</f>
        <v>8</v>
      </c>
      <c r="S93" s="489" t="n">
        <f aca="false">D16!W79</f>
        <v>0</v>
      </c>
      <c r="T93" s="489" t="n">
        <f aca="false">D16!X79</f>
        <v>0</v>
      </c>
      <c r="U93" s="489" t="n">
        <f aca="false">D16!Y79</f>
        <v>0</v>
      </c>
      <c r="V93" s="489" t="n">
        <f aca="false">D16!Z79</f>
        <v>0</v>
      </c>
      <c r="W93" s="489" t="n">
        <f aca="false">D16!AA79</f>
        <v>0</v>
      </c>
      <c r="X93" s="489" t="n">
        <f aca="false">D16!AB79</f>
        <v>0</v>
      </c>
      <c r="Y93" s="489" t="n">
        <f aca="false">D16!AC79</f>
        <v>0</v>
      </c>
      <c r="Z93" s="489" t="n">
        <f aca="false">D16!AD79</f>
        <v>133</v>
      </c>
      <c r="AA93" s="489" t="n">
        <f aca="false">D16!AE79</f>
        <v>2465</v>
      </c>
      <c r="AB93" s="490"/>
      <c r="AC93" s="489" t="n">
        <f aca="false">D16!I82</f>
        <v>54</v>
      </c>
      <c r="AD93" s="489" t="n">
        <f aca="false">D16!J82</f>
        <v>144</v>
      </c>
      <c r="AE93" s="489" t="n">
        <f aca="false">D16!K82</f>
        <v>277</v>
      </c>
      <c r="AF93" s="489" t="n">
        <f aca="false">D16!L82</f>
        <v>10</v>
      </c>
      <c r="AG93" s="489" t="n">
        <f aca="false">D16!M82</f>
        <v>15</v>
      </c>
      <c r="AH93" s="489" t="n">
        <f aca="false">D16!N82</f>
        <v>550</v>
      </c>
      <c r="AI93" s="489" t="n">
        <f aca="false">D16!O82</f>
        <v>0</v>
      </c>
      <c r="AJ93" s="489" t="n">
        <f aca="false">D16!P82</f>
        <v>27</v>
      </c>
      <c r="AK93" s="489" t="n">
        <f aca="false">D16!Q82</f>
        <v>0</v>
      </c>
      <c r="AL93" s="489" t="n">
        <f aca="false">D16!R82</f>
        <v>524</v>
      </c>
      <c r="AM93" s="489" t="n">
        <f aca="false">D16!S82</f>
        <v>0</v>
      </c>
      <c r="AN93" s="489" t="n">
        <f aca="false">D16!T82</f>
        <v>731</v>
      </c>
      <c r="AO93" s="489" t="n">
        <f aca="false">D16!U82</f>
        <v>0</v>
      </c>
      <c r="AP93" s="489" t="n">
        <f aca="false">D16!V82</f>
        <v>0</v>
      </c>
      <c r="AQ93" s="489" t="n">
        <f aca="false">D16!W82</f>
        <v>0</v>
      </c>
      <c r="AR93" s="489" t="n">
        <f aca="false">D16!X82</f>
        <v>0</v>
      </c>
      <c r="AS93" s="489" t="n">
        <f aca="false">D16!Y82</f>
        <v>0</v>
      </c>
      <c r="AT93" s="489" t="n">
        <f aca="false">D16!Z82</f>
        <v>0</v>
      </c>
      <c r="AU93" s="489" t="n">
        <f aca="false">D16!AA82</f>
        <v>133</v>
      </c>
      <c r="AV93" s="489" t="n">
        <f aca="false">D16!AB82</f>
        <v>2465</v>
      </c>
      <c r="AW93" s="490"/>
      <c r="AX93" s="489"/>
      <c r="AY93" s="489" t="n">
        <f aca="false">AC93+AE93</f>
        <v>331</v>
      </c>
      <c r="AZ93" s="489"/>
      <c r="BA93" s="489" t="n">
        <f aca="false">AD93+AF93</f>
        <v>154</v>
      </c>
      <c r="BB93" s="489"/>
      <c r="BC93" s="489"/>
      <c r="BD93" s="489"/>
      <c r="BE93" s="489" t="n">
        <f aca="false">D16!M85</f>
        <v>15</v>
      </c>
      <c r="BF93" s="489" t="n">
        <f aca="false">D16!N85</f>
        <v>550</v>
      </c>
      <c r="BG93" s="489" t="str">
        <f aca="false">D16!O85</f>
        <v>-</v>
      </c>
      <c r="BH93" s="489" t="n">
        <f aca="false">D16!P85</f>
        <v>27</v>
      </c>
      <c r="BI93" s="489" t="str">
        <f aca="false">D16!Q85</f>
        <v>-</v>
      </c>
      <c r="BJ93" s="489" t="n">
        <f aca="false">D16!R85</f>
        <v>524</v>
      </c>
      <c r="BK93" s="489" t="str">
        <f aca="false">D16!S85</f>
        <v>-</v>
      </c>
      <c r="BL93" s="489" t="n">
        <f aca="false">D16!T85</f>
        <v>731</v>
      </c>
      <c r="BM93" s="489" t="str">
        <f aca="false">D16!U85</f>
        <v>-</v>
      </c>
      <c r="BN93" s="489" t="str">
        <f aca="false">D16!V85</f>
        <v>-</v>
      </c>
      <c r="BO93" s="489" t="str">
        <f aca="false">D16!W85</f>
        <v>-</v>
      </c>
      <c r="BP93" s="489" t="str">
        <f aca="false">D16!X85</f>
        <v>-</v>
      </c>
      <c r="BQ93" s="489" t="str">
        <f aca="false">D16!Y85</f>
        <v>-</v>
      </c>
      <c r="BR93" s="489"/>
      <c r="BS93" s="489" t="n">
        <f aca="false">D16!Z85</f>
        <v>0</v>
      </c>
      <c r="BT93" s="489" t="n">
        <f aca="false">D16!AA85</f>
        <v>133</v>
      </c>
      <c r="BU93" s="489" t="n">
        <f aca="false">SUM(AX93:BT93)</f>
        <v>2465</v>
      </c>
    </row>
    <row r="94" customFormat="false" ht="16.5" hidden="false" customHeight="false" outlineLevel="0" collapsed="false">
      <c r="A94" s="20" t="n">
        <v>92</v>
      </c>
      <c r="B94" s="20" t="n">
        <v>16</v>
      </c>
      <c r="C94" s="20" t="n">
        <v>293</v>
      </c>
      <c r="D94" s="20" t="s">
        <v>537</v>
      </c>
      <c r="E94" s="489" t="n">
        <f aca="false">D16!I101</f>
        <v>356</v>
      </c>
      <c r="F94" s="489" t="n">
        <f aca="false">D16!J101</f>
        <v>1686</v>
      </c>
      <c r="G94" s="489" t="n">
        <f aca="false">D16!K101</f>
        <v>64</v>
      </c>
      <c r="H94" s="489" t="n">
        <f aca="false">D16!L101</f>
        <v>73</v>
      </c>
      <c r="I94" s="489" t="n">
        <f aca="false">D16!M101</f>
        <v>1210</v>
      </c>
      <c r="J94" s="489" t="n">
        <f aca="false">D16!N101</f>
        <v>18</v>
      </c>
      <c r="K94" s="489" t="n">
        <f aca="false">D16!O101</f>
        <v>0</v>
      </c>
      <c r="L94" s="489" t="n">
        <f aca="false">D16!P101</f>
        <v>148</v>
      </c>
      <c r="M94" s="489" t="n">
        <f aca="false">D16!Q101</f>
        <v>350</v>
      </c>
      <c r="N94" s="489" t="n">
        <f aca="false">D16!R101</f>
        <v>976</v>
      </c>
      <c r="O94" s="489" t="n">
        <f aca="false">D16!S101</f>
        <v>0</v>
      </c>
      <c r="P94" s="489" t="n">
        <f aca="false">D16!T101</f>
        <v>0</v>
      </c>
      <c r="Q94" s="489" t="n">
        <f aca="false">D16!U101</f>
        <v>14</v>
      </c>
      <c r="R94" s="489" t="n">
        <f aca="false">D16!V101</f>
        <v>0</v>
      </c>
      <c r="S94" s="489" t="n">
        <f aca="false">D16!W101</f>
        <v>0</v>
      </c>
      <c r="T94" s="489" t="n">
        <f aca="false">D16!X101</f>
        <v>0</v>
      </c>
      <c r="U94" s="489" t="n">
        <f aca="false">D16!Y101</f>
        <v>0</v>
      </c>
      <c r="V94" s="489" t="n">
        <f aca="false">D16!Z101</f>
        <v>0</v>
      </c>
      <c r="W94" s="489" t="n">
        <f aca="false">D16!AA101</f>
        <v>0</v>
      </c>
      <c r="X94" s="489" t="n">
        <f aca="false">D16!AB101</f>
        <v>0</v>
      </c>
      <c r="Y94" s="489" t="n">
        <f aca="false">D16!AC101</f>
        <v>0</v>
      </c>
      <c r="Z94" s="489" t="n">
        <f aca="false">D16!AD101</f>
        <v>162</v>
      </c>
      <c r="AA94" s="489" t="n">
        <f aca="false">D16!AE101</f>
        <v>5057</v>
      </c>
      <c r="AB94" s="490"/>
      <c r="AC94" s="489" t="n">
        <f aca="false">D16!I104</f>
        <v>363</v>
      </c>
      <c r="AD94" s="489" t="n">
        <f aca="false">D16!J104</f>
        <v>1686</v>
      </c>
      <c r="AE94" s="489" t="n">
        <f aca="false">D16!K104</f>
        <v>71</v>
      </c>
      <c r="AF94" s="489" t="n">
        <f aca="false">D16!L104</f>
        <v>73</v>
      </c>
      <c r="AG94" s="489" t="n">
        <f aca="false">D16!M104</f>
        <v>1210</v>
      </c>
      <c r="AH94" s="489" t="n">
        <f aca="false">D16!N104</f>
        <v>18</v>
      </c>
      <c r="AI94" s="489" t="n">
        <f aca="false">D16!O104</f>
        <v>0</v>
      </c>
      <c r="AJ94" s="489" t="n">
        <f aca="false">D16!P104</f>
        <v>148</v>
      </c>
      <c r="AK94" s="489" t="n">
        <f aca="false">D16!Q104</f>
        <v>350</v>
      </c>
      <c r="AL94" s="489" t="n">
        <f aca="false">D16!R104</f>
        <v>976</v>
      </c>
      <c r="AM94" s="489" t="n">
        <f aca="false">D16!S104</f>
        <v>0</v>
      </c>
      <c r="AN94" s="489" t="n">
        <f aca="false">D16!T104</f>
        <v>0</v>
      </c>
      <c r="AO94" s="489" t="n">
        <f aca="false">D16!U104</f>
        <v>0</v>
      </c>
      <c r="AP94" s="489" t="n">
        <f aca="false">D16!V104</f>
        <v>0</v>
      </c>
      <c r="AQ94" s="489" t="n">
        <f aca="false">D16!W104</f>
        <v>0</v>
      </c>
      <c r="AR94" s="489" t="n">
        <f aca="false">D16!X104</f>
        <v>0</v>
      </c>
      <c r="AS94" s="489" t="n">
        <f aca="false">D16!Y104</f>
        <v>0</v>
      </c>
      <c r="AT94" s="489" t="n">
        <f aca="false">D16!Z104</f>
        <v>0</v>
      </c>
      <c r="AU94" s="489" t="n">
        <f aca="false">D16!AA104</f>
        <v>162</v>
      </c>
      <c r="AV94" s="489" t="n">
        <f aca="false">D16!AB104</f>
        <v>5057</v>
      </c>
      <c r="AW94" s="490"/>
      <c r="AX94" s="489"/>
      <c r="AY94" s="489" t="n">
        <f aca="false">AC94+AE94</f>
        <v>434</v>
      </c>
      <c r="AZ94" s="489" t="n">
        <f aca="false">AD94</f>
        <v>1686</v>
      </c>
      <c r="BA94" s="489"/>
      <c r="BB94" s="489"/>
      <c r="BC94" s="489" t="n">
        <f aca="false">AF94</f>
        <v>73</v>
      </c>
      <c r="BD94" s="489"/>
      <c r="BE94" s="489" t="n">
        <f aca="false">D16!M107</f>
        <v>1210</v>
      </c>
      <c r="BF94" s="489" t="n">
        <f aca="false">D16!N107</f>
        <v>18</v>
      </c>
      <c r="BG94" s="489" t="str">
        <f aca="false">D16!O107</f>
        <v>-</v>
      </c>
      <c r="BH94" s="489" t="n">
        <f aca="false">D16!P107</f>
        <v>148</v>
      </c>
      <c r="BI94" s="489" t="n">
        <f aca="false">D16!Q107</f>
        <v>350</v>
      </c>
      <c r="BJ94" s="489" t="n">
        <f aca="false">D16!R107</f>
        <v>976</v>
      </c>
      <c r="BK94" s="489" t="str">
        <f aca="false">D16!S107</f>
        <v>-</v>
      </c>
      <c r="BL94" s="489" t="str">
        <f aca="false">D16!T107</f>
        <v>-</v>
      </c>
      <c r="BM94" s="489" t="str">
        <f aca="false">D16!U107</f>
        <v>-</v>
      </c>
      <c r="BN94" s="489" t="str">
        <f aca="false">D16!V107</f>
        <v>-</v>
      </c>
      <c r="BO94" s="489" t="str">
        <f aca="false">D16!W107</f>
        <v>-</v>
      </c>
      <c r="BP94" s="489" t="str">
        <f aca="false">D16!X107</f>
        <v>-</v>
      </c>
      <c r="BQ94" s="489" t="str">
        <f aca="false">D16!Y107</f>
        <v>-</v>
      </c>
      <c r="BR94" s="489"/>
      <c r="BS94" s="489" t="n">
        <f aca="false">D16!Z107</f>
        <v>0</v>
      </c>
      <c r="BT94" s="489" t="n">
        <f aca="false">D16!AA107</f>
        <v>162</v>
      </c>
      <c r="BU94" s="489" t="n">
        <f aca="false">SUM(AX94:BT94)</f>
        <v>5057</v>
      </c>
    </row>
    <row r="95" customFormat="false" ht="16.5" hidden="false" customHeight="false" outlineLevel="0" collapsed="false">
      <c r="A95" s="20" t="n">
        <v>93</v>
      </c>
      <c r="B95" s="20" t="n">
        <v>16</v>
      </c>
      <c r="C95" s="20" t="n">
        <v>360</v>
      </c>
      <c r="D95" s="20" t="s">
        <v>538</v>
      </c>
      <c r="E95" s="489" t="n">
        <f aca="false">D16!I116</f>
        <v>73</v>
      </c>
      <c r="F95" s="489" t="n">
        <f aca="false">D16!J116</f>
        <v>891</v>
      </c>
      <c r="G95" s="489" t="n">
        <f aca="false">D16!K116</f>
        <v>791</v>
      </c>
      <c r="H95" s="489" t="n">
        <f aca="false">D16!L116</f>
        <v>13</v>
      </c>
      <c r="I95" s="489" t="n">
        <f aca="false">D16!M116</f>
        <v>35</v>
      </c>
      <c r="J95" s="489" t="n">
        <f aca="false">D16!N116</f>
        <v>9</v>
      </c>
      <c r="K95" s="489" t="n">
        <f aca="false">D16!O116</f>
        <v>0</v>
      </c>
      <c r="L95" s="489" t="n">
        <f aca="false">D16!P116</f>
        <v>0</v>
      </c>
      <c r="M95" s="489" t="n">
        <f aca="false">D16!Q116</f>
        <v>0</v>
      </c>
      <c r="N95" s="489" t="n">
        <f aca="false">D16!R116</f>
        <v>104</v>
      </c>
      <c r="O95" s="489" t="n">
        <f aca="false">D16!S116</f>
        <v>0</v>
      </c>
      <c r="P95" s="489" t="n">
        <f aca="false">D16!T116</f>
        <v>0</v>
      </c>
      <c r="Q95" s="489" t="n">
        <f aca="false">D16!U116</f>
        <v>17</v>
      </c>
      <c r="R95" s="489" t="n">
        <f aca="false">D16!V116</f>
        <v>17</v>
      </c>
      <c r="S95" s="489" t="n">
        <f aca="false">D16!W116</f>
        <v>0</v>
      </c>
      <c r="T95" s="489" t="n">
        <f aca="false">D16!X116</f>
        <v>0</v>
      </c>
      <c r="U95" s="489" t="n">
        <f aca="false">D16!Y116</f>
        <v>0</v>
      </c>
      <c r="V95" s="489" t="n">
        <f aca="false">D16!Z116</f>
        <v>0</v>
      </c>
      <c r="W95" s="489" t="n">
        <f aca="false">D16!AA116</f>
        <v>0</v>
      </c>
      <c r="X95" s="489" t="n">
        <f aca="false">D16!AB116</f>
        <v>0</v>
      </c>
      <c r="Y95" s="489" t="n">
        <f aca="false">D16!AC116</f>
        <v>0</v>
      </c>
      <c r="Z95" s="489" t="n">
        <f aca="false">D16!AD116</f>
        <v>66</v>
      </c>
      <c r="AA95" s="489" t="n">
        <f aca="false">D16!AE116</f>
        <v>2016</v>
      </c>
      <c r="AB95" s="490"/>
      <c r="AC95" s="489" t="n">
        <f aca="false">D16!I119</f>
        <v>81</v>
      </c>
      <c r="AD95" s="489" t="n">
        <f aca="false">D16!J119</f>
        <v>900</v>
      </c>
      <c r="AE95" s="489" t="n">
        <f aca="false">D16!K119</f>
        <v>800</v>
      </c>
      <c r="AF95" s="489" t="n">
        <f aca="false">D16!L119</f>
        <v>21</v>
      </c>
      <c r="AG95" s="489" t="n">
        <f aca="false">D16!M119</f>
        <v>35</v>
      </c>
      <c r="AH95" s="489" t="n">
        <f aca="false">D16!N119</f>
        <v>9</v>
      </c>
      <c r="AI95" s="489" t="n">
        <f aca="false">D16!O119</f>
        <v>0</v>
      </c>
      <c r="AJ95" s="489" t="n">
        <f aca="false">D16!P119</f>
        <v>0</v>
      </c>
      <c r="AK95" s="489" t="n">
        <f aca="false">D16!Q119</f>
        <v>0</v>
      </c>
      <c r="AL95" s="489" t="n">
        <f aca="false">D16!R119</f>
        <v>104</v>
      </c>
      <c r="AM95" s="489" t="n">
        <f aca="false">D16!S119</f>
        <v>0</v>
      </c>
      <c r="AN95" s="489" t="n">
        <f aca="false">D16!T119</f>
        <v>0</v>
      </c>
      <c r="AO95" s="489" t="n">
        <f aca="false">D16!U119</f>
        <v>0</v>
      </c>
      <c r="AP95" s="489" t="n">
        <f aca="false">D16!V119</f>
        <v>0</v>
      </c>
      <c r="AQ95" s="489" t="n">
        <f aca="false">D16!W119</f>
        <v>0</v>
      </c>
      <c r="AR95" s="489" t="n">
        <f aca="false">D16!X119</f>
        <v>0</v>
      </c>
      <c r="AS95" s="489" t="n">
        <f aca="false">D16!Y119</f>
        <v>0</v>
      </c>
      <c r="AT95" s="489" t="n">
        <f aca="false">D16!Z119</f>
        <v>0</v>
      </c>
      <c r="AU95" s="489" t="n">
        <f aca="false">D16!AA119</f>
        <v>66</v>
      </c>
      <c r="AV95" s="489" t="n">
        <f aca="false">D16!AB119</f>
        <v>2016</v>
      </c>
      <c r="AW95" s="490"/>
      <c r="AX95" s="489"/>
      <c r="AY95" s="489" t="n">
        <f aca="false">AC95+AE95</f>
        <v>881</v>
      </c>
      <c r="AZ95" s="489"/>
      <c r="BA95" s="489" t="n">
        <f aca="false">AD95+AF95</f>
        <v>921</v>
      </c>
      <c r="BB95" s="489"/>
      <c r="BC95" s="489"/>
      <c r="BD95" s="489"/>
      <c r="BE95" s="489" t="n">
        <f aca="false">D16!M122</f>
        <v>35</v>
      </c>
      <c r="BF95" s="489" t="n">
        <f aca="false">D16!N122</f>
        <v>9</v>
      </c>
      <c r="BG95" s="489" t="str">
        <f aca="false">D16!O122</f>
        <v>-</v>
      </c>
      <c r="BH95" s="489" t="str">
        <f aca="false">D16!P122</f>
        <v>-</v>
      </c>
      <c r="BI95" s="489" t="str">
        <f aca="false">D16!Q122</f>
        <v>-</v>
      </c>
      <c r="BJ95" s="489" t="n">
        <f aca="false">D16!R122</f>
        <v>104</v>
      </c>
      <c r="BK95" s="489" t="str">
        <f aca="false">D16!S122</f>
        <v>-</v>
      </c>
      <c r="BL95" s="489" t="str">
        <f aca="false">D16!T122</f>
        <v>-</v>
      </c>
      <c r="BM95" s="489" t="str">
        <f aca="false">D16!U122</f>
        <v>-</v>
      </c>
      <c r="BN95" s="489" t="str">
        <f aca="false">D16!V122</f>
        <v>-</v>
      </c>
      <c r="BO95" s="489" t="str">
        <f aca="false">D16!W122</f>
        <v>-</v>
      </c>
      <c r="BP95" s="489" t="str">
        <f aca="false">D16!X122</f>
        <v>-</v>
      </c>
      <c r="BQ95" s="489" t="str">
        <f aca="false">D16!Y122</f>
        <v>-</v>
      </c>
      <c r="BR95" s="489"/>
      <c r="BS95" s="489" t="n">
        <f aca="false">D16!Z122</f>
        <v>0</v>
      </c>
      <c r="BT95" s="489" t="n">
        <f aca="false">D16!AA122</f>
        <v>66</v>
      </c>
      <c r="BU95" s="489" t="n">
        <f aca="false">SUM(AX95:BT95)</f>
        <v>2016</v>
      </c>
    </row>
    <row r="96" customFormat="false" ht="16.5" hidden="false" customHeight="false" outlineLevel="0" collapsed="false">
      <c r="A96" s="20" t="n">
        <v>94</v>
      </c>
      <c r="B96" s="20" t="n">
        <v>16</v>
      </c>
      <c r="C96" s="20" t="n">
        <v>388</v>
      </c>
      <c r="D96" s="20" t="s">
        <v>541</v>
      </c>
      <c r="E96" s="489" t="n">
        <f aca="false">D16!I131</f>
        <v>134</v>
      </c>
      <c r="F96" s="489" t="n">
        <f aca="false">D16!J131</f>
        <v>568</v>
      </c>
      <c r="G96" s="489" t="n">
        <f aca="false">D16!K131</f>
        <v>512</v>
      </c>
      <c r="H96" s="489" t="n">
        <f aca="false">D16!L131</f>
        <v>17</v>
      </c>
      <c r="I96" s="489" t="n">
        <f aca="false">D16!M131</f>
        <v>0</v>
      </c>
      <c r="J96" s="489" t="n">
        <f aca="false">D16!N131</f>
        <v>0</v>
      </c>
      <c r="K96" s="489" t="n">
        <f aca="false">D16!O131</f>
        <v>0</v>
      </c>
      <c r="L96" s="489" t="n">
        <f aca="false">D16!P131</f>
        <v>0</v>
      </c>
      <c r="M96" s="489" t="n">
        <f aca="false">D16!Q131</f>
        <v>0</v>
      </c>
      <c r="N96" s="489" t="n">
        <f aca="false">D16!R131</f>
        <v>369</v>
      </c>
      <c r="O96" s="489" t="n">
        <f aca="false">D16!S131</f>
        <v>0</v>
      </c>
      <c r="P96" s="489" t="n">
        <f aca="false">D16!T131</f>
        <v>0</v>
      </c>
      <c r="Q96" s="489" t="n">
        <f aca="false">D16!U131</f>
        <v>33</v>
      </c>
      <c r="R96" s="489" t="n">
        <f aca="false">D16!V131</f>
        <v>18</v>
      </c>
      <c r="S96" s="489" t="n">
        <f aca="false">D16!W131</f>
        <v>0</v>
      </c>
      <c r="T96" s="489" t="n">
        <f aca="false">D16!X131</f>
        <v>0</v>
      </c>
      <c r="U96" s="489" t="n">
        <f aca="false">D16!Y131</f>
        <v>0</v>
      </c>
      <c r="V96" s="489" t="n">
        <f aca="false">D16!Z131</f>
        <v>0</v>
      </c>
      <c r="W96" s="489" t="n">
        <f aca="false">D16!AA131</f>
        <v>0</v>
      </c>
      <c r="X96" s="489" t="n">
        <f aca="false">D16!AB131</f>
        <v>0</v>
      </c>
      <c r="Y96" s="489" t="n">
        <f aca="false">D16!AC131</f>
        <v>0</v>
      </c>
      <c r="Z96" s="489" t="n">
        <f aca="false">D16!AD131</f>
        <v>57</v>
      </c>
      <c r="AA96" s="489" t="n">
        <f aca="false">D16!AE131</f>
        <v>1708</v>
      </c>
      <c r="AB96" s="490"/>
      <c r="AC96" s="489" t="n">
        <f aca="false">D16!I134</f>
        <v>150</v>
      </c>
      <c r="AD96" s="489" t="n">
        <f aca="false">D16!J134</f>
        <v>577</v>
      </c>
      <c r="AE96" s="489" t="n">
        <f aca="false">D16!K134</f>
        <v>529</v>
      </c>
      <c r="AF96" s="489" t="n">
        <f aca="false">D16!L134</f>
        <v>26</v>
      </c>
      <c r="AG96" s="489" t="n">
        <f aca="false">D16!M134</f>
        <v>0</v>
      </c>
      <c r="AH96" s="489" t="n">
        <f aca="false">D16!N134</f>
        <v>0</v>
      </c>
      <c r="AI96" s="489" t="n">
        <f aca="false">D16!O134</f>
        <v>0</v>
      </c>
      <c r="AJ96" s="489" t="n">
        <f aca="false">D16!P134</f>
        <v>0</v>
      </c>
      <c r="AK96" s="489" t="n">
        <f aca="false">D16!Q134</f>
        <v>0</v>
      </c>
      <c r="AL96" s="489" t="n">
        <f aca="false">D16!R134</f>
        <v>369</v>
      </c>
      <c r="AM96" s="489" t="n">
        <f aca="false">D16!S134</f>
        <v>0</v>
      </c>
      <c r="AN96" s="489" t="n">
        <f aca="false">D16!T134</f>
        <v>0</v>
      </c>
      <c r="AO96" s="489" t="n">
        <f aca="false">D16!U134</f>
        <v>0</v>
      </c>
      <c r="AP96" s="489" t="n">
        <f aca="false">D16!V134</f>
        <v>0</v>
      </c>
      <c r="AQ96" s="489" t="n">
        <f aca="false">D16!W134</f>
        <v>0</v>
      </c>
      <c r="AR96" s="489" t="n">
        <f aca="false">D16!X134</f>
        <v>0</v>
      </c>
      <c r="AS96" s="489" t="n">
        <f aca="false">D16!Y134</f>
        <v>0</v>
      </c>
      <c r="AT96" s="489" t="n">
        <f aca="false">D16!Z134</f>
        <v>0</v>
      </c>
      <c r="AU96" s="489" t="n">
        <f aca="false">D16!AA134</f>
        <v>57</v>
      </c>
      <c r="AV96" s="489" t="n">
        <f aca="false">D16!AB134</f>
        <v>1708</v>
      </c>
      <c r="AW96" s="490"/>
      <c r="AX96" s="489"/>
      <c r="AY96" s="489" t="n">
        <f aca="false">AC96+AE96</f>
        <v>679</v>
      </c>
      <c r="AZ96" s="489"/>
      <c r="BA96" s="489" t="n">
        <f aca="false">AD96+AF96</f>
        <v>603</v>
      </c>
      <c r="BB96" s="489"/>
      <c r="BC96" s="489"/>
      <c r="BD96" s="489"/>
      <c r="BE96" s="489" t="str">
        <f aca="false">D16!M137</f>
        <v>-</v>
      </c>
      <c r="BF96" s="489" t="str">
        <f aca="false">D16!N137</f>
        <v>-</v>
      </c>
      <c r="BG96" s="489" t="str">
        <f aca="false">D16!O137</f>
        <v>-</v>
      </c>
      <c r="BH96" s="489" t="str">
        <f aca="false">D16!P137</f>
        <v>-</v>
      </c>
      <c r="BI96" s="489" t="str">
        <f aca="false">D16!Q137</f>
        <v>-</v>
      </c>
      <c r="BJ96" s="489" t="n">
        <f aca="false">D16!R137</f>
        <v>369</v>
      </c>
      <c r="BK96" s="489" t="str">
        <f aca="false">D16!S137</f>
        <v>-</v>
      </c>
      <c r="BL96" s="489" t="str">
        <f aca="false">D16!T137</f>
        <v>-</v>
      </c>
      <c r="BM96" s="489" t="str">
        <f aca="false">D16!U137</f>
        <v>-</v>
      </c>
      <c r="BN96" s="489" t="str">
        <f aca="false">D16!V137</f>
        <v>-</v>
      </c>
      <c r="BO96" s="489" t="str">
        <f aca="false">D16!W137</f>
        <v>-</v>
      </c>
      <c r="BP96" s="489" t="str">
        <f aca="false">D16!X137</f>
        <v>-</v>
      </c>
      <c r="BQ96" s="489" t="str">
        <f aca="false">D16!Y137</f>
        <v>-</v>
      </c>
      <c r="BR96" s="489"/>
      <c r="BS96" s="489" t="n">
        <f aca="false">D16!Z137</f>
        <v>0</v>
      </c>
      <c r="BT96" s="489" t="n">
        <f aca="false">D16!AA137</f>
        <v>57</v>
      </c>
      <c r="BU96" s="489" t="n">
        <f aca="false">SUM(AX96:BT96)</f>
        <v>1708</v>
      </c>
    </row>
    <row r="97" customFormat="false" ht="16.5" hidden="false" customHeight="false" outlineLevel="0" collapsed="false">
      <c r="A97" s="20" t="n">
        <v>95</v>
      </c>
      <c r="B97" s="20" t="n">
        <v>16</v>
      </c>
      <c r="C97" s="20" t="n">
        <v>555</v>
      </c>
      <c r="D97" s="20" t="s">
        <v>542</v>
      </c>
      <c r="E97" s="489" t="n">
        <f aca="false">D16!I145</f>
        <v>30</v>
      </c>
      <c r="F97" s="489" t="n">
        <f aca="false">D16!J145</f>
        <v>117</v>
      </c>
      <c r="G97" s="489" t="n">
        <f aca="false">D16!K145</f>
        <v>624</v>
      </c>
      <c r="H97" s="489" t="n">
        <f aca="false">D16!L145</f>
        <v>15</v>
      </c>
      <c r="I97" s="489" t="n">
        <f aca="false">D16!M145</f>
        <v>0</v>
      </c>
      <c r="J97" s="489" t="n">
        <f aca="false">D16!N145</f>
        <v>0</v>
      </c>
      <c r="K97" s="489" t="n">
        <f aca="false">D16!O145</f>
        <v>0</v>
      </c>
      <c r="L97" s="489" t="n">
        <f aca="false">D16!P145</f>
        <v>0</v>
      </c>
      <c r="M97" s="489" t="n">
        <f aca="false">D16!Q145</f>
        <v>148</v>
      </c>
      <c r="N97" s="489" t="n">
        <f aca="false">D16!R145</f>
        <v>558</v>
      </c>
      <c r="O97" s="489" t="n">
        <f aca="false">D16!S145</f>
        <v>0</v>
      </c>
      <c r="P97" s="489" t="n">
        <f aca="false">D16!T145</f>
        <v>0</v>
      </c>
      <c r="Q97" s="489" t="n">
        <f aca="false">D16!U145</f>
        <v>16</v>
      </c>
      <c r="R97" s="489" t="n">
        <f aca="false">D16!V145</f>
        <v>0</v>
      </c>
      <c r="S97" s="489" t="n">
        <f aca="false">D16!W145</f>
        <v>0</v>
      </c>
      <c r="T97" s="489" t="n">
        <f aca="false">D16!X145</f>
        <v>0</v>
      </c>
      <c r="U97" s="489" t="n">
        <f aca="false">D16!Y145</f>
        <v>0</v>
      </c>
      <c r="V97" s="489" t="n">
        <f aca="false">D16!Z145</f>
        <v>0</v>
      </c>
      <c r="W97" s="489" t="n">
        <f aca="false">D16!AA145</f>
        <v>0</v>
      </c>
      <c r="X97" s="489" t="n">
        <f aca="false">D16!AB145</f>
        <v>0</v>
      </c>
      <c r="Y97" s="489" t="n">
        <f aca="false">D16!AC145</f>
        <v>0</v>
      </c>
      <c r="Z97" s="489" t="n">
        <f aca="false">D16!AD145</f>
        <v>63</v>
      </c>
      <c r="AA97" s="489" t="n">
        <f aca="false">D16!AE145</f>
        <v>1571</v>
      </c>
      <c r="AB97" s="490"/>
      <c r="AC97" s="489" t="n">
        <f aca="false">D16!I148</f>
        <v>38</v>
      </c>
      <c r="AD97" s="489" t="n">
        <f aca="false">D16!J148</f>
        <v>117</v>
      </c>
      <c r="AE97" s="489" t="n">
        <f aca="false">D16!K148</f>
        <v>632</v>
      </c>
      <c r="AF97" s="489" t="n">
        <f aca="false">D16!L148</f>
        <v>15</v>
      </c>
      <c r="AG97" s="489" t="n">
        <f aca="false">D16!M148</f>
        <v>0</v>
      </c>
      <c r="AH97" s="489" t="n">
        <f aca="false">D16!N148</f>
        <v>0</v>
      </c>
      <c r="AI97" s="489" t="n">
        <f aca="false">D16!O148</f>
        <v>0</v>
      </c>
      <c r="AJ97" s="489" t="n">
        <f aca="false">D16!P148</f>
        <v>0</v>
      </c>
      <c r="AK97" s="489" t="n">
        <f aca="false">D16!Q148</f>
        <v>148</v>
      </c>
      <c r="AL97" s="489" t="n">
        <f aca="false">D16!R148</f>
        <v>558</v>
      </c>
      <c r="AM97" s="489" t="n">
        <f aca="false">D16!S148</f>
        <v>0</v>
      </c>
      <c r="AN97" s="489" t="n">
        <f aca="false">D16!T148</f>
        <v>0</v>
      </c>
      <c r="AO97" s="489" t="n">
        <f aca="false">D16!U148</f>
        <v>0</v>
      </c>
      <c r="AP97" s="489" t="n">
        <f aca="false">D16!V148</f>
        <v>0</v>
      </c>
      <c r="AQ97" s="489" t="n">
        <f aca="false">D16!W148</f>
        <v>0</v>
      </c>
      <c r="AR97" s="489" t="n">
        <f aca="false">D16!X148</f>
        <v>0</v>
      </c>
      <c r="AS97" s="489" t="n">
        <f aca="false">D16!Y148</f>
        <v>0</v>
      </c>
      <c r="AT97" s="489" t="n">
        <f aca="false">D16!Z148</f>
        <v>0</v>
      </c>
      <c r="AU97" s="489" t="n">
        <f aca="false">D16!AA148</f>
        <v>63</v>
      </c>
      <c r="AV97" s="489" t="n">
        <f aca="false">D16!AB148</f>
        <v>1571</v>
      </c>
      <c r="AW97" s="490"/>
      <c r="AX97" s="489"/>
      <c r="AY97" s="489" t="n">
        <f aca="false">AC97+AE97</f>
        <v>670</v>
      </c>
      <c r="AZ97" s="489" t="n">
        <f aca="false">AD97</f>
        <v>117</v>
      </c>
      <c r="BA97" s="489"/>
      <c r="BB97" s="489"/>
      <c r="BC97" s="489" t="n">
        <f aca="false">AF97</f>
        <v>15</v>
      </c>
      <c r="BD97" s="489"/>
      <c r="BE97" s="489" t="str">
        <f aca="false">D16!M151</f>
        <v>-</v>
      </c>
      <c r="BF97" s="489" t="str">
        <f aca="false">D16!N151</f>
        <v>-</v>
      </c>
      <c r="BG97" s="489" t="str">
        <f aca="false">D16!O151</f>
        <v>-</v>
      </c>
      <c r="BH97" s="489" t="str">
        <f aca="false">D16!P151</f>
        <v>-</v>
      </c>
      <c r="BI97" s="489" t="n">
        <f aca="false">D16!Q151</f>
        <v>148</v>
      </c>
      <c r="BJ97" s="489" t="n">
        <f aca="false">D16!R151</f>
        <v>558</v>
      </c>
      <c r="BK97" s="489" t="str">
        <f aca="false">D16!S151</f>
        <v>-</v>
      </c>
      <c r="BL97" s="489" t="str">
        <f aca="false">D16!T151</f>
        <v>-</v>
      </c>
      <c r="BM97" s="489" t="str">
        <f aca="false">D16!U151</f>
        <v>-</v>
      </c>
      <c r="BN97" s="489" t="str">
        <f aca="false">D16!V151</f>
        <v>-</v>
      </c>
      <c r="BO97" s="489" t="str">
        <f aca="false">D16!W151</f>
        <v>-</v>
      </c>
      <c r="BP97" s="489" t="str">
        <f aca="false">D16!X151</f>
        <v>-</v>
      </c>
      <c r="BQ97" s="489" t="str">
        <f aca="false">D16!Y151</f>
        <v>-</v>
      </c>
      <c r="BR97" s="489"/>
      <c r="BS97" s="489" t="n">
        <f aca="false">D16!Z151</f>
        <v>0</v>
      </c>
      <c r="BT97" s="489" t="n">
        <f aca="false">D16!AA151</f>
        <v>63</v>
      </c>
      <c r="BU97" s="489" t="n">
        <f aca="false">SUM(AX97:BT97)</f>
        <v>1571</v>
      </c>
    </row>
    <row r="98" customFormat="false" ht="16.5" hidden="false" customHeight="false" outlineLevel="0" collapsed="false">
      <c r="A98" s="20" t="n">
        <v>96</v>
      </c>
      <c r="B98" s="20" t="n">
        <v>16</v>
      </c>
      <c r="C98" s="20" t="n">
        <v>570</v>
      </c>
      <c r="D98" s="20" t="s">
        <v>838</v>
      </c>
      <c r="E98" s="489" t="n">
        <f aca="false">D16!I181</f>
        <v>1998</v>
      </c>
      <c r="F98" s="489" t="n">
        <f aca="false">D16!J181</f>
        <v>1985</v>
      </c>
      <c r="G98" s="489" t="n">
        <f aca="false">D16!K181</f>
        <v>648</v>
      </c>
      <c r="H98" s="489" t="n">
        <f aca="false">D16!L181</f>
        <v>872</v>
      </c>
      <c r="I98" s="489" t="n">
        <f aca="false">D16!M181</f>
        <v>437</v>
      </c>
      <c r="J98" s="489" t="n">
        <f aca="false">D16!N181</f>
        <v>681</v>
      </c>
      <c r="K98" s="489" t="n">
        <f aca="false">D16!O181</f>
        <v>64</v>
      </c>
      <c r="L98" s="489" t="n">
        <f aca="false">D16!P181</f>
        <v>553</v>
      </c>
      <c r="M98" s="489" t="n">
        <f aca="false">D16!Q181</f>
        <v>53</v>
      </c>
      <c r="N98" s="489" t="n">
        <f aca="false">D16!R181</f>
        <v>967</v>
      </c>
      <c r="O98" s="489" t="n">
        <f aca="false">D16!S181</f>
        <v>0</v>
      </c>
      <c r="P98" s="489" t="n">
        <f aca="false">D16!T181</f>
        <v>0</v>
      </c>
      <c r="Q98" s="489" t="n">
        <f aca="false">D16!U181</f>
        <v>249</v>
      </c>
      <c r="R98" s="489" t="n">
        <f aca="false">D16!V181</f>
        <v>0</v>
      </c>
      <c r="S98" s="489" t="n">
        <f aca="false">D16!W181</f>
        <v>0</v>
      </c>
      <c r="T98" s="489" t="n">
        <f aca="false">D16!X181</f>
        <v>355</v>
      </c>
      <c r="U98" s="489" t="n">
        <f aca="false">D16!Y181</f>
        <v>732</v>
      </c>
      <c r="V98" s="489" t="n">
        <f aca="false">D16!Z181</f>
        <v>0</v>
      </c>
      <c r="W98" s="489" t="n">
        <f aca="false">D16!AA181</f>
        <v>0</v>
      </c>
      <c r="X98" s="489" t="n">
        <f aca="false">D16!AB181</f>
        <v>0</v>
      </c>
      <c r="Y98" s="489" t="n">
        <f aca="false">D16!AC181</f>
        <v>1</v>
      </c>
      <c r="Z98" s="489" t="n">
        <f aca="false">D16!AD181</f>
        <v>411</v>
      </c>
      <c r="AA98" s="489" t="n">
        <f aca="false">D16!AE181</f>
        <v>10006</v>
      </c>
      <c r="AB98" s="490"/>
      <c r="AC98" s="489" t="n">
        <f aca="false">D16!I184</f>
        <v>2123</v>
      </c>
      <c r="AD98" s="489" t="n">
        <f aca="false">D16!J184</f>
        <v>1985</v>
      </c>
      <c r="AE98" s="489" t="n">
        <f aca="false">D16!K184</f>
        <v>772</v>
      </c>
      <c r="AF98" s="489" t="n">
        <f aca="false">D16!L184</f>
        <v>872</v>
      </c>
      <c r="AG98" s="489" t="n">
        <f aca="false">D16!M184</f>
        <v>437</v>
      </c>
      <c r="AH98" s="489" t="n">
        <f aca="false">D16!N184</f>
        <v>681</v>
      </c>
      <c r="AI98" s="489" t="n">
        <f aca="false">D16!O184</f>
        <v>64</v>
      </c>
      <c r="AJ98" s="489" t="n">
        <f aca="false">D16!P184</f>
        <v>553</v>
      </c>
      <c r="AK98" s="489" t="n">
        <f aca="false">D16!Q184</f>
        <v>53</v>
      </c>
      <c r="AL98" s="489" t="n">
        <f aca="false">D16!R184</f>
        <v>967</v>
      </c>
      <c r="AM98" s="489" t="n">
        <f aca="false">D16!S184</f>
        <v>0</v>
      </c>
      <c r="AN98" s="489" t="n">
        <f aca="false">D16!T184</f>
        <v>0</v>
      </c>
      <c r="AO98" s="489" t="n">
        <f aca="false">D16!U184</f>
        <v>355</v>
      </c>
      <c r="AP98" s="489" t="n">
        <f aca="false">D16!V184</f>
        <v>732</v>
      </c>
      <c r="AQ98" s="489" t="n">
        <f aca="false">D16!W184</f>
        <v>0</v>
      </c>
      <c r="AR98" s="489" t="n">
        <f aca="false">D16!X184</f>
        <v>0</v>
      </c>
      <c r="AS98" s="489" t="n">
        <f aca="false">D16!Y184</f>
        <v>0</v>
      </c>
      <c r="AT98" s="489" t="n">
        <f aca="false">D16!Z184</f>
        <v>1</v>
      </c>
      <c r="AU98" s="489" t="n">
        <f aca="false">D16!AA184</f>
        <v>411</v>
      </c>
      <c r="AV98" s="489" t="n">
        <f aca="false">D16!AB184</f>
        <v>10006</v>
      </c>
      <c r="AW98" s="490"/>
      <c r="AX98" s="489"/>
      <c r="AY98" s="489" t="n">
        <f aca="false">AC98+AE98</f>
        <v>2895</v>
      </c>
      <c r="AZ98" s="489" t="n">
        <f aca="false">AD98</f>
        <v>1985</v>
      </c>
      <c r="BA98" s="489"/>
      <c r="BB98" s="489"/>
      <c r="BC98" s="489" t="n">
        <f aca="false">AF98</f>
        <v>872</v>
      </c>
      <c r="BD98" s="489"/>
      <c r="BE98" s="489" t="n">
        <f aca="false">D16!M187</f>
        <v>437</v>
      </c>
      <c r="BF98" s="489" t="n">
        <f aca="false">D16!N187</f>
        <v>681</v>
      </c>
      <c r="BG98" s="489" t="n">
        <f aca="false">D16!O187</f>
        <v>64</v>
      </c>
      <c r="BH98" s="489" t="n">
        <f aca="false">D16!P187</f>
        <v>553</v>
      </c>
      <c r="BI98" s="489" t="n">
        <f aca="false">D16!Q187</f>
        <v>53</v>
      </c>
      <c r="BJ98" s="489" t="n">
        <f aca="false">D16!R187</f>
        <v>967</v>
      </c>
      <c r="BK98" s="489" t="str">
        <f aca="false">D16!S187</f>
        <v>-</v>
      </c>
      <c r="BL98" s="489" t="str">
        <f aca="false">D16!T187</f>
        <v>-</v>
      </c>
      <c r="BM98" s="489" t="n">
        <f aca="false">D16!U187</f>
        <v>355</v>
      </c>
      <c r="BN98" s="489" t="n">
        <f aca="false">D16!V187</f>
        <v>732</v>
      </c>
      <c r="BO98" s="489" t="str">
        <f aca="false">D16!W187</f>
        <v>-</v>
      </c>
      <c r="BP98" s="489" t="str">
        <f aca="false">D16!X187</f>
        <v>-</v>
      </c>
      <c r="BQ98" s="489" t="str">
        <f aca="false">D16!Y187</f>
        <v>-</v>
      </c>
      <c r="BR98" s="489"/>
      <c r="BS98" s="489" t="n">
        <f aca="false">D16!Z187</f>
        <v>1</v>
      </c>
      <c r="BT98" s="489" t="n">
        <f aca="false">D16!AA187</f>
        <v>411</v>
      </c>
      <c r="BU98" s="489" t="n">
        <f aca="false">SUM(AX98:BT98)</f>
        <v>10006</v>
      </c>
    </row>
    <row r="99" customFormat="false" ht="16.5" hidden="false" customHeight="false" outlineLevel="0" collapsed="false">
      <c r="A99" s="20" t="n">
        <v>97</v>
      </c>
      <c r="B99" s="20" t="n">
        <v>17</v>
      </c>
      <c r="C99" s="20" t="n">
        <v>109</v>
      </c>
      <c r="D99" s="20" t="s">
        <v>551</v>
      </c>
      <c r="E99" s="489" t="n">
        <f aca="false">D17!I6</f>
        <v>22</v>
      </c>
      <c r="F99" s="489" t="n">
        <f aca="false">D17!J6</f>
        <v>533</v>
      </c>
      <c r="G99" s="489" t="n">
        <f aca="false">D17!K6</f>
        <v>1151</v>
      </c>
      <c r="H99" s="489" t="n">
        <f aca="false">D17!L6</f>
        <v>8</v>
      </c>
      <c r="I99" s="489" t="n">
        <f aca="false">D17!M6</f>
        <v>3</v>
      </c>
      <c r="J99" s="489" t="n">
        <f aca="false">D17!N6</f>
        <v>3</v>
      </c>
      <c r="K99" s="489" t="n">
        <f aca="false">D17!O6</f>
        <v>0</v>
      </c>
      <c r="L99" s="489" t="n">
        <f aca="false">D17!P6</f>
        <v>0</v>
      </c>
      <c r="M99" s="489" t="n">
        <f aca="false">D17!Q6</f>
        <v>0</v>
      </c>
      <c r="N99" s="489" t="n">
        <f aca="false">D17!R6</f>
        <v>16</v>
      </c>
      <c r="O99" s="489" t="n">
        <f aca="false">D17!S6</f>
        <v>0</v>
      </c>
      <c r="P99" s="489" t="n">
        <f aca="false">D17!T6</f>
        <v>0</v>
      </c>
      <c r="Q99" s="489" t="n">
        <f aca="false">D17!U6</f>
        <v>19</v>
      </c>
      <c r="R99" s="489" t="n">
        <f aca="false">D17!V6</f>
        <v>16</v>
      </c>
      <c r="S99" s="489" t="n">
        <f aca="false">D17!W6</f>
        <v>0</v>
      </c>
      <c r="T99" s="489" t="n">
        <f aca="false">D17!X6</f>
        <v>0</v>
      </c>
      <c r="U99" s="489" t="n">
        <f aca="false">D17!Y6</f>
        <v>0</v>
      </c>
      <c r="V99" s="489" t="n">
        <f aca="false">D17!Z6</f>
        <v>0</v>
      </c>
      <c r="W99" s="489" t="n">
        <f aca="false">D17!AA6</f>
        <v>0</v>
      </c>
      <c r="X99" s="489" t="n">
        <f aca="false">D17!AB6</f>
        <v>0</v>
      </c>
      <c r="Y99" s="489" t="n">
        <f aca="false">D17!AC6</f>
        <v>0</v>
      </c>
      <c r="Z99" s="489" t="n">
        <f aca="false">D17!AD6</f>
        <v>81</v>
      </c>
      <c r="AA99" s="489" t="n">
        <f aca="false">D17!AE6</f>
        <v>1852</v>
      </c>
      <c r="AB99" s="490"/>
      <c r="AC99" s="489" t="n">
        <f aca="false">D17!I9</f>
        <v>31</v>
      </c>
      <c r="AD99" s="489" t="n">
        <f aca="false">D17!J9</f>
        <v>541</v>
      </c>
      <c r="AE99" s="489" t="n">
        <f aca="false">D17!K9</f>
        <v>1161</v>
      </c>
      <c r="AF99" s="489" t="n">
        <f aca="false">D17!L9</f>
        <v>16</v>
      </c>
      <c r="AG99" s="489" t="n">
        <f aca="false">D17!M9</f>
        <v>3</v>
      </c>
      <c r="AH99" s="489" t="n">
        <f aca="false">D17!N9</f>
        <v>3</v>
      </c>
      <c r="AI99" s="489" t="n">
        <f aca="false">D17!O9</f>
        <v>0</v>
      </c>
      <c r="AJ99" s="489" t="n">
        <f aca="false">D17!P9</f>
        <v>0</v>
      </c>
      <c r="AK99" s="489" t="n">
        <f aca="false">D17!Q9</f>
        <v>0</v>
      </c>
      <c r="AL99" s="489" t="n">
        <f aca="false">D17!R9</f>
        <v>16</v>
      </c>
      <c r="AM99" s="489" t="n">
        <f aca="false">D17!S9</f>
        <v>0</v>
      </c>
      <c r="AN99" s="489" t="n">
        <f aca="false">D17!T9</f>
        <v>0</v>
      </c>
      <c r="AO99" s="489" t="n">
        <f aca="false">D17!U9</f>
        <v>0</v>
      </c>
      <c r="AP99" s="489" t="n">
        <f aca="false">D17!V9</f>
        <v>0</v>
      </c>
      <c r="AQ99" s="489" t="n">
        <f aca="false">D17!W9</f>
        <v>0</v>
      </c>
      <c r="AR99" s="489" t="n">
        <f aca="false">D17!X9</f>
        <v>0</v>
      </c>
      <c r="AS99" s="489" t="n">
        <f aca="false">D17!Y9</f>
        <v>0</v>
      </c>
      <c r="AT99" s="489" t="n">
        <f aca="false">D17!Z9</f>
        <v>0</v>
      </c>
      <c r="AU99" s="489" t="n">
        <f aca="false">D17!AA9</f>
        <v>81</v>
      </c>
      <c r="AV99" s="489" t="n">
        <f aca="false">D17!AB9</f>
        <v>1852</v>
      </c>
      <c r="AW99" s="490"/>
      <c r="AX99" s="489"/>
      <c r="AY99" s="489" t="n">
        <f aca="false">AC99+AE99</f>
        <v>1192</v>
      </c>
      <c r="AZ99" s="489"/>
      <c r="BA99" s="489" t="n">
        <f aca="false">AD99+AF99</f>
        <v>557</v>
      </c>
      <c r="BB99" s="489"/>
      <c r="BC99" s="489"/>
      <c r="BD99" s="489"/>
      <c r="BE99" s="489" t="n">
        <f aca="false">D17!M12</f>
        <v>3</v>
      </c>
      <c r="BF99" s="489" t="n">
        <f aca="false">D17!N12</f>
        <v>3</v>
      </c>
      <c r="BG99" s="489" t="str">
        <f aca="false">D17!O12</f>
        <v>-</v>
      </c>
      <c r="BH99" s="489" t="str">
        <f aca="false">D17!P12</f>
        <v>-</v>
      </c>
      <c r="BI99" s="489" t="n">
        <f aca="false">D17!Q12</f>
        <v>0</v>
      </c>
      <c r="BJ99" s="489" t="n">
        <f aca="false">D17!R12</f>
        <v>16</v>
      </c>
      <c r="BK99" s="489" t="str">
        <f aca="false">D17!S12</f>
        <v>-</v>
      </c>
      <c r="BL99" s="489" t="str">
        <f aca="false">D17!T12</f>
        <v>-</v>
      </c>
      <c r="BM99" s="489" t="str">
        <f aca="false">D17!U12</f>
        <v>-</v>
      </c>
      <c r="BN99" s="489" t="str">
        <f aca="false">D17!V12</f>
        <v>-</v>
      </c>
      <c r="BO99" s="489" t="str">
        <f aca="false">D17!W12</f>
        <v>-</v>
      </c>
      <c r="BP99" s="489" t="str">
        <f aca="false">D17!X12</f>
        <v>-</v>
      </c>
      <c r="BQ99" s="489" t="str">
        <f aca="false">D17!Y12</f>
        <v>-</v>
      </c>
      <c r="BR99" s="489"/>
      <c r="BS99" s="489" t="n">
        <f aca="false">D17!Z12</f>
        <v>0</v>
      </c>
      <c r="BT99" s="489" t="n">
        <f aca="false">D17!AA12</f>
        <v>81</v>
      </c>
      <c r="BU99" s="489" t="n">
        <f aca="false">SUM(AX99:BT99)</f>
        <v>1852</v>
      </c>
    </row>
    <row r="100" customFormat="false" ht="16.5" hidden="false" customHeight="false" outlineLevel="0" collapsed="false">
      <c r="A100" s="20" t="n">
        <v>98</v>
      </c>
      <c r="B100" s="20" t="n">
        <v>17</v>
      </c>
      <c r="C100" s="20" t="n">
        <v>296</v>
      </c>
      <c r="D100" s="20" t="s">
        <v>552</v>
      </c>
      <c r="E100" s="489" t="n">
        <f aca="false">D17!I32</f>
        <v>2173</v>
      </c>
      <c r="F100" s="489" t="n">
        <f aca="false">D17!J32</f>
        <v>1695</v>
      </c>
      <c r="G100" s="489" t="n">
        <f aca="false">D17!K32</f>
        <v>171</v>
      </c>
      <c r="H100" s="489" t="n">
        <f aca="false">D17!L32</f>
        <v>631</v>
      </c>
      <c r="I100" s="489" t="n">
        <f aca="false">D17!M32</f>
        <v>256</v>
      </c>
      <c r="J100" s="489" t="n">
        <f aca="false">D17!N32</f>
        <v>0</v>
      </c>
      <c r="K100" s="489" t="n">
        <f aca="false">D17!O32</f>
        <v>0</v>
      </c>
      <c r="L100" s="489" t="n">
        <f aca="false">D17!P32</f>
        <v>44</v>
      </c>
      <c r="M100" s="489" t="n">
        <f aca="false">D17!Q32</f>
        <v>34</v>
      </c>
      <c r="N100" s="489" t="n">
        <f aca="false">D17!R32</f>
        <v>379</v>
      </c>
      <c r="O100" s="489" t="n">
        <f aca="false">D17!S32</f>
        <v>0</v>
      </c>
      <c r="P100" s="489" t="n">
        <f aca="false">D17!T32</f>
        <v>0</v>
      </c>
      <c r="Q100" s="489" t="n">
        <f aca="false">D17!U32</f>
        <v>88</v>
      </c>
      <c r="R100" s="489" t="n">
        <f aca="false">D17!V32</f>
        <v>234</v>
      </c>
      <c r="S100" s="489" t="n">
        <f aca="false">D17!W32</f>
        <v>0</v>
      </c>
      <c r="T100" s="489" t="n">
        <f aca="false">D17!X32</f>
        <v>0</v>
      </c>
      <c r="U100" s="489" t="n">
        <f aca="false">D17!Y32</f>
        <v>0</v>
      </c>
      <c r="V100" s="489" t="n">
        <f aca="false">D17!Z32</f>
        <v>0</v>
      </c>
      <c r="W100" s="489" t="n">
        <f aca="false">D17!AA32</f>
        <v>0</v>
      </c>
      <c r="X100" s="489" t="n">
        <f aca="false">D17!AB32</f>
        <v>0</v>
      </c>
      <c r="Y100" s="489" t="n">
        <f aca="false">D17!AC32</f>
        <v>1</v>
      </c>
      <c r="Z100" s="489" t="n">
        <f aca="false">D17!AD32</f>
        <v>176</v>
      </c>
      <c r="AA100" s="489" t="n">
        <f aca="false">D17!AE32</f>
        <v>5882</v>
      </c>
      <c r="AB100" s="490"/>
      <c r="AC100" s="489" t="n">
        <f aca="false">D17!I35</f>
        <v>2217</v>
      </c>
      <c r="AD100" s="489" t="n">
        <f aca="false">D17!J35</f>
        <v>1812</v>
      </c>
      <c r="AE100" s="489" t="n">
        <f aca="false">D17!K35</f>
        <v>215</v>
      </c>
      <c r="AF100" s="489" t="n">
        <f aca="false">D17!L35</f>
        <v>748</v>
      </c>
      <c r="AG100" s="489" t="n">
        <f aca="false">D17!M35</f>
        <v>256</v>
      </c>
      <c r="AH100" s="489" t="n">
        <f aca="false">D17!N35</f>
        <v>0</v>
      </c>
      <c r="AI100" s="489" t="n">
        <f aca="false">D17!O35</f>
        <v>0</v>
      </c>
      <c r="AJ100" s="489" t="n">
        <f aca="false">D17!P35</f>
        <v>44</v>
      </c>
      <c r="AK100" s="489" t="n">
        <f aca="false">D17!Q35</f>
        <v>34</v>
      </c>
      <c r="AL100" s="489" t="n">
        <f aca="false">D17!R35</f>
        <v>379</v>
      </c>
      <c r="AM100" s="489" t="n">
        <f aca="false">D17!S35</f>
        <v>0</v>
      </c>
      <c r="AN100" s="489" t="n">
        <f aca="false">D17!T35</f>
        <v>0</v>
      </c>
      <c r="AO100" s="489" t="n">
        <f aca="false">D17!U35</f>
        <v>0</v>
      </c>
      <c r="AP100" s="489" t="n">
        <f aca="false">D17!V35</f>
        <v>0</v>
      </c>
      <c r="AQ100" s="489" t="n">
        <f aca="false">D17!W35</f>
        <v>0</v>
      </c>
      <c r="AR100" s="489" t="n">
        <f aca="false">D17!X35</f>
        <v>0</v>
      </c>
      <c r="AS100" s="489" t="n">
        <f aca="false">D17!Y35</f>
        <v>0</v>
      </c>
      <c r="AT100" s="489" t="n">
        <f aca="false">D17!Z35</f>
        <v>1</v>
      </c>
      <c r="AU100" s="489" t="n">
        <f aca="false">D17!AA35</f>
        <v>176</v>
      </c>
      <c r="AV100" s="489" t="n">
        <f aca="false">D17!AB35</f>
        <v>5882</v>
      </c>
      <c r="AW100" s="490"/>
      <c r="AX100" s="489"/>
      <c r="AY100" s="489" t="n">
        <f aca="false">AC100+AE100</f>
        <v>2432</v>
      </c>
      <c r="AZ100" s="489"/>
      <c r="BA100" s="489" t="n">
        <f aca="false">AD100+AF100</f>
        <v>2560</v>
      </c>
      <c r="BB100" s="489"/>
      <c r="BC100" s="489"/>
      <c r="BD100" s="489"/>
      <c r="BE100" s="489" t="n">
        <f aca="false">D17!M38</f>
        <v>256</v>
      </c>
      <c r="BF100" s="489" t="str">
        <f aca="false">D17!N38</f>
        <v>-</v>
      </c>
      <c r="BG100" s="489" t="str">
        <f aca="false">D17!O38</f>
        <v>-</v>
      </c>
      <c r="BH100" s="489" t="n">
        <f aca="false">D17!P38</f>
        <v>44</v>
      </c>
      <c r="BI100" s="489" t="n">
        <f aca="false">D17!Q38</f>
        <v>34</v>
      </c>
      <c r="BJ100" s="489" t="n">
        <f aca="false">D17!R38</f>
        <v>379</v>
      </c>
      <c r="BK100" s="489" t="str">
        <f aca="false">D17!S38</f>
        <v>-</v>
      </c>
      <c r="BL100" s="489" t="str">
        <f aca="false">D17!T38</f>
        <v>-</v>
      </c>
      <c r="BM100" s="489" t="str">
        <f aca="false">D17!U38</f>
        <v>-</v>
      </c>
      <c r="BN100" s="489" t="str">
        <f aca="false">D17!V38</f>
        <v>-</v>
      </c>
      <c r="BO100" s="489" t="str">
        <f aca="false">D17!W38</f>
        <v>-</v>
      </c>
      <c r="BP100" s="489" t="str">
        <f aca="false">D17!X38</f>
        <v>-</v>
      </c>
      <c r="BQ100" s="489" t="str">
        <f aca="false">D17!Y38</f>
        <v>-</v>
      </c>
      <c r="BR100" s="489"/>
      <c r="BS100" s="489" t="n">
        <f aca="false">D17!Z38</f>
        <v>1</v>
      </c>
      <c r="BT100" s="489" t="n">
        <f aca="false">D17!AA38</f>
        <v>176</v>
      </c>
      <c r="BU100" s="489" t="n">
        <f aca="false">SUM(AX100:BT100)</f>
        <v>5882</v>
      </c>
    </row>
    <row r="101" customFormat="false" ht="16.5" hidden="false" customHeight="false" outlineLevel="0" collapsed="false">
      <c r="A101" s="20" t="n">
        <v>99</v>
      </c>
      <c r="B101" s="20" t="n">
        <v>17</v>
      </c>
      <c r="C101" s="20" t="n">
        <v>550</v>
      </c>
      <c r="D101" s="20" t="s">
        <v>553</v>
      </c>
      <c r="E101" s="489" t="n">
        <f aca="false">D17!I72</f>
        <v>1673</v>
      </c>
      <c r="F101" s="489" t="n">
        <f aca="false">D17!J72</f>
        <v>2163</v>
      </c>
      <c r="G101" s="489" t="n">
        <f aca="false">D17!K72</f>
        <v>1101</v>
      </c>
      <c r="H101" s="489" t="n">
        <f aca="false">D17!L72</f>
        <v>195</v>
      </c>
      <c r="I101" s="489" t="n">
        <f aca="false">D17!M72</f>
        <v>114</v>
      </c>
      <c r="J101" s="489" t="n">
        <f aca="false">D17!N72</f>
        <v>2673</v>
      </c>
      <c r="K101" s="489" t="n">
        <f aca="false">D17!O72</f>
        <v>0</v>
      </c>
      <c r="L101" s="489" t="n">
        <f aca="false">D17!P72</f>
        <v>99</v>
      </c>
      <c r="M101" s="489" t="n">
        <f aca="false">D17!Q72</f>
        <v>67</v>
      </c>
      <c r="N101" s="489" t="n">
        <f aca="false">D17!R72</f>
        <v>760</v>
      </c>
      <c r="O101" s="489" t="n">
        <f aca="false">D17!S72</f>
        <v>0</v>
      </c>
      <c r="P101" s="489" t="n">
        <f aca="false">D17!T72</f>
        <v>0</v>
      </c>
      <c r="Q101" s="489" t="n">
        <f aca="false">D17!U72</f>
        <v>164</v>
      </c>
      <c r="R101" s="489" t="n">
        <f aca="false">D17!V72</f>
        <v>95</v>
      </c>
      <c r="S101" s="489" t="n">
        <f aca="false">D17!W72</f>
        <v>0</v>
      </c>
      <c r="T101" s="489" t="n">
        <f aca="false">D17!X72</f>
        <v>0</v>
      </c>
      <c r="U101" s="489" t="n">
        <f aca="false">D17!Y72</f>
        <v>0</v>
      </c>
      <c r="V101" s="489" t="n">
        <f aca="false">D17!Z72</f>
        <v>0</v>
      </c>
      <c r="W101" s="489" t="n">
        <f aca="false">D17!AA72</f>
        <v>0</v>
      </c>
      <c r="X101" s="489" t="n">
        <f aca="false">D17!AB72</f>
        <v>0</v>
      </c>
      <c r="Y101" s="489" t="n">
        <f aca="false">D17!AC72</f>
        <v>6</v>
      </c>
      <c r="Z101" s="489" t="n">
        <f aca="false">D17!AD72</f>
        <v>222</v>
      </c>
      <c r="AA101" s="489" t="n">
        <f aca="false">D17!AE72</f>
        <v>9332</v>
      </c>
      <c r="AB101" s="490"/>
      <c r="AC101" s="489" t="n">
        <f aca="false">D17!I75</f>
        <v>1755</v>
      </c>
      <c r="AD101" s="489" t="n">
        <f aca="false">D17!J75</f>
        <v>2211</v>
      </c>
      <c r="AE101" s="489" t="n">
        <f aca="false">D17!K75</f>
        <v>1183</v>
      </c>
      <c r="AF101" s="489" t="n">
        <f aca="false">D17!L75</f>
        <v>242</v>
      </c>
      <c r="AG101" s="489" t="n">
        <f aca="false">D17!M75</f>
        <v>114</v>
      </c>
      <c r="AH101" s="489" t="n">
        <f aca="false">D17!N75</f>
        <v>2673</v>
      </c>
      <c r="AI101" s="489" t="n">
        <f aca="false">D17!O75</f>
        <v>0</v>
      </c>
      <c r="AJ101" s="489" t="n">
        <f aca="false">D17!P75</f>
        <v>99</v>
      </c>
      <c r="AK101" s="489" t="n">
        <f aca="false">D17!Q75</f>
        <v>67</v>
      </c>
      <c r="AL101" s="489" t="n">
        <f aca="false">D17!R75</f>
        <v>760</v>
      </c>
      <c r="AM101" s="489" t="n">
        <f aca="false">D17!S75</f>
        <v>0</v>
      </c>
      <c r="AN101" s="489" t="n">
        <f aca="false">D17!T75</f>
        <v>0</v>
      </c>
      <c r="AO101" s="489" t="n">
        <f aca="false">D17!U75</f>
        <v>0</v>
      </c>
      <c r="AP101" s="489" t="n">
        <f aca="false">D17!V75</f>
        <v>0</v>
      </c>
      <c r="AQ101" s="489" t="n">
        <f aca="false">D17!W75</f>
        <v>0</v>
      </c>
      <c r="AR101" s="489" t="n">
        <f aca="false">D17!X75</f>
        <v>0</v>
      </c>
      <c r="AS101" s="489" t="n">
        <f aca="false">D17!Y75</f>
        <v>0</v>
      </c>
      <c r="AT101" s="489" t="n">
        <f aca="false">D17!Z75</f>
        <v>6</v>
      </c>
      <c r="AU101" s="489" t="n">
        <f aca="false">D17!AA75</f>
        <v>222</v>
      </c>
      <c r="AV101" s="489" t="n">
        <f aca="false">D17!AB75</f>
        <v>9332</v>
      </c>
      <c r="AW101" s="490"/>
      <c r="AX101" s="489"/>
      <c r="AY101" s="489" t="n">
        <f aca="false">AC101+AE101</f>
        <v>2938</v>
      </c>
      <c r="AZ101" s="489"/>
      <c r="BA101" s="489" t="n">
        <f aca="false">AD101+AF101</f>
        <v>2453</v>
      </c>
      <c r="BB101" s="489"/>
      <c r="BC101" s="489"/>
      <c r="BD101" s="489"/>
      <c r="BE101" s="489" t="n">
        <f aca="false">D17!M78</f>
        <v>114</v>
      </c>
      <c r="BF101" s="489" t="n">
        <f aca="false">D17!N78</f>
        <v>2673</v>
      </c>
      <c r="BG101" s="489" t="str">
        <f aca="false">D17!O78</f>
        <v>-</v>
      </c>
      <c r="BH101" s="489" t="n">
        <f aca="false">D17!P78</f>
        <v>99</v>
      </c>
      <c r="BI101" s="489" t="n">
        <f aca="false">D17!Q78</f>
        <v>67</v>
      </c>
      <c r="BJ101" s="489" t="n">
        <f aca="false">D17!R78</f>
        <v>760</v>
      </c>
      <c r="BK101" s="489" t="str">
        <f aca="false">D17!S78</f>
        <v>-</v>
      </c>
      <c r="BL101" s="489" t="str">
        <f aca="false">D17!T78</f>
        <v>-</v>
      </c>
      <c r="BM101" s="489" t="str">
        <f aca="false">D17!U78</f>
        <v>-</v>
      </c>
      <c r="BN101" s="489" t="str">
        <f aca="false">D17!V78</f>
        <v>-</v>
      </c>
      <c r="BO101" s="489" t="str">
        <f aca="false">D17!W78</f>
        <v>-</v>
      </c>
      <c r="BP101" s="489" t="str">
        <f aca="false">D17!X78</f>
        <v>-</v>
      </c>
      <c r="BQ101" s="489" t="str">
        <f aca="false">D17!Y78</f>
        <v>-</v>
      </c>
      <c r="BR101" s="489"/>
      <c r="BS101" s="489" t="n">
        <f aca="false">D17!Z78</f>
        <v>6</v>
      </c>
      <c r="BT101" s="489" t="n">
        <f aca="false">D17!AA78</f>
        <v>222</v>
      </c>
      <c r="BU101" s="489" t="n">
        <f aca="false">SUM(AX101:BT101)</f>
        <v>9332</v>
      </c>
    </row>
    <row r="102" customFormat="false" ht="16.5" hidden="false" customHeight="false" outlineLevel="0" collapsed="false">
      <c r="A102" s="20" t="n">
        <v>100</v>
      </c>
      <c r="B102" s="20" t="n">
        <v>18</v>
      </c>
      <c r="C102" s="20" t="n">
        <v>51</v>
      </c>
      <c r="D102" s="20" t="s">
        <v>839</v>
      </c>
      <c r="E102" s="489" t="n">
        <f aca="false">D18!I12</f>
        <v>600</v>
      </c>
      <c r="F102" s="489" t="n">
        <f aca="false">D18!J12</f>
        <v>693</v>
      </c>
      <c r="G102" s="489" t="n">
        <f aca="false">D18!K12</f>
        <v>610</v>
      </c>
      <c r="H102" s="489" t="n">
        <f aca="false">D18!L12</f>
        <v>13</v>
      </c>
      <c r="I102" s="489" t="n">
        <f aca="false">D18!M12</f>
        <v>276</v>
      </c>
      <c r="J102" s="489" t="n">
        <f aca="false">D18!N12</f>
        <v>659</v>
      </c>
      <c r="K102" s="489" t="n">
        <f aca="false">D18!O12</f>
        <v>508</v>
      </c>
      <c r="L102" s="489" t="n">
        <f aca="false">D18!P12</f>
        <v>9</v>
      </c>
      <c r="M102" s="489" t="n">
        <f aca="false">D18!Q12</f>
        <v>5</v>
      </c>
      <c r="N102" s="489" t="n">
        <f aca="false">D18!R12</f>
        <v>613</v>
      </c>
      <c r="O102" s="489" t="n">
        <f aca="false">D18!S12</f>
        <v>0</v>
      </c>
      <c r="P102" s="489" t="n">
        <f aca="false">D18!T12</f>
        <v>8</v>
      </c>
      <c r="Q102" s="489" t="n">
        <f aca="false">D18!U12</f>
        <v>0</v>
      </c>
      <c r="R102" s="489" t="n">
        <f aca="false">D18!V12</f>
        <v>14</v>
      </c>
      <c r="S102" s="489" t="n">
        <f aca="false">D18!W12</f>
        <v>0</v>
      </c>
      <c r="T102" s="489" t="n">
        <f aca="false">D18!X12</f>
        <v>0</v>
      </c>
      <c r="U102" s="489" t="n">
        <f aca="false">D18!Y12</f>
        <v>0</v>
      </c>
      <c r="V102" s="489" t="n">
        <f aca="false">D18!Z12</f>
        <v>0</v>
      </c>
      <c r="W102" s="489" t="n">
        <f aca="false">D18!AA12</f>
        <v>0</v>
      </c>
      <c r="X102" s="489" t="n">
        <f aca="false">D18!AB12</f>
        <v>0</v>
      </c>
      <c r="Y102" s="489" t="n">
        <f aca="false">D18!AC12</f>
        <v>0</v>
      </c>
      <c r="Z102" s="489" t="n">
        <f aca="false">D18!AD12</f>
        <v>136</v>
      </c>
      <c r="AA102" s="489" t="n">
        <f aca="false">D18!AE12</f>
        <v>4144</v>
      </c>
      <c r="AB102" s="490"/>
      <c r="AC102" s="489" t="n">
        <f aca="false">D18!I15</f>
        <v>600</v>
      </c>
      <c r="AD102" s="489" t="n">
        <f aca="false">D18!J15</f>
        <v>700</v>
      </c>
      <c r="AE102" s="489" t="n">
        <f aca="false">D18!K15</f>
        <v>610</v>
      </c>
      <c r="AF102" s="489" t="n">
        <f aca="false">D18!L15</f>
        <v>20</v>
      </c>
      <c r="AG102" s="489" t="n">
        <f aca="false">D18!M15</f>
        <v>276</v>
      </c>
      <c r="AH102" s="489" t="n">
        <f aca="false">D18!N15</f>
        <v>659</v>
      </c>
      <c r="AI102" s="489" t="n">
        <f aca="false">D18!O15</f>
        <v>508</v>
      </c>
      <c r="AJ102" s="489" t="n">
        <f aca="false">D18!P15</f>
        <v>9</v>
      </c>
      <c r="AK102" s="489" t="n">
        <f aca="false">D18!Q15</f>
        <v>5</v>
      </c>
      <c r="AL102" s="489" t="n">
        <f aca="false">D18!R15</f>
        <v>613</v>
      </c>
      <c r="AM102" s="489" t="n">
        <f aca="false">D18!S15</f>
        <v>0</v>
      </c>
      <c r="AN102" s="489" t="n">
        <f aca="false">D18!T15</f>
        <v>8</v>
      </c>
      <c r="AO102" s="489" t="n">
        <f aca="false">D18!U15</f>
        <v>0</v>
      </c>
      <c r="AP102" s="489" t="n">
        <f aca="false">D18!V15</f>
        <v>0</v>
      </c>
      <c r="AQ102" s="489" t="n">
        <f aca="false">D18!W15</f>
        <v>0</v>
      </c>
      <c r="AR102" s="489" t="n">
        <f aca="false">D18!X15</f>
        <v>0</v>
      </c>
      <c r="AS102" s="489" t="n">
        <f aca="false">D18!Y15</f>
        <v>0</v>
      </c>
      <c r="AT102" s="489" t="n">
        <f aca="false">D18!Z15</f>
        <v>0</v>
      </c>
      <c r="AU102" s="489" t="n">
        <f aca="false">D18!AA15</f>
        <v>136</v>
      </c>
      <c r="AV102" s="489" t="n">
        <f aca="false">D18!AB15</f>
        <v>4144</v>
      </c>
      <c r="AW102" s="490"/>
      <c r="AX102" s="500" t="n">
        <f aca="false">AC102</f>
        <v>600</v>
      </c>
      <c r="AY102" s="500"/>
      <c r="AZ102" s="500"/>
      <c r="BA102" s="500" t="n">
        <f aca="false">AD102+AF102</f>
        <v>720</v>
      </c>
      <c r="BB102" s="500" t="n">
        <f aca="false">AE102</f>
        <v>610</v>
      </c>
      <c r="BC102" s="489"/>
      <c r="BD102" s="489"/>
      <c r="BE102" s="489" t="n">
        <f aca="false">D18!M18</f>
        <v>276</v>
      </c>
      <c r="BF102" s="489" t="n">
        <f aca="false">D18!N18</f>
        <v>659</v>
      </c>
      <c r="BG102" s="489" t="n">
        <f aca="false">D18!O18</f>
        <v>508</v>
      </c>
      <c r="BH102" s="489" t="n">
        <f aca="false">D18!P18</f>
        <v>9</v>
      </c>
      <c r="BI102" s="489" t="n">
        <f aca="false">D18!Q18</f>
        <v>5</v>
      </c>
      <c r="BJ102" s="489" t="n">
        <f aca="false">D18!R18</f>
        <v>613</v>
      </c>
      <c r="BK102" s="489" t="str">
        <f aca="false">D18!S18</f>
        <v>-</v>
      </c>
      <c r="BL102" s="489" t="n">
        <f aca="false">D18!T18</f>
        <v>8</v>
      </c>
      <c r="BM102" s="489" t="str">
        <f aca="false">D18!U18</f>
        <v>-</v>
      </c>
      <c r="BN102" s="489" t="str">
        <f aca="false">D18!V18</f>
        <v>-</v>
      </c>
      <c r="BO102" s="489" t="str">
        <f aca="false">D18!W18</f>
        <v>-</v>
      </c>
      <c r="BP102" s="489" t="str">
        <f aca="false">D18!X18</f>
        <v>-</v>
      </c>
      <c r="BQ102" s="489" t="str">
        <f aca="false">D18!Y18</f>
        <v>-</v>
      </c>
      <c r="BR102" s="489"/>
      <c r="BS102" s="489" t="n">
        <f aca="false">D18!Z18</f>
        <v>0</v>
      </c>
      <c r="BT102" s="489" t="n">
        <f aca="false">D18!AA18</f>
        <v>136</v>
      </c>
      <c r="BU102" s="489" t="n">
        <f aca="false">SUM(AX102:BT102)</f>
        <v>4144</v>
      </c>
    </row>
    <row r="103" customFormat="false" ht="16.5" hidden="false" customHeight="false" outlineLevel="0" collapsed="false">
      <c r="A103" s="20" t="n">
        <v>101</v>
      </c>
      <c r="B103" s="20" t="n">
        <v>18</v>
      </c>
      <c r="C103" s="20" t="n">
        <v>52</v>
      </c>
      <c r="D103" s="20" t="s">
        <v>562</v>
      </c>
      <c r="E103" s="489" t="n">
        <f aca="false">D18!I24</f>
        <v>1</v>
      </c>
      <c r="F103" s="489" t="n">
        <f aca="false">D18!J24</f>
        <v>29</v>
      </c>
      <c r="G103" s="489" t="n">
        <f aca="false">D18!K24</f>
        <v>16</v>
      </c>
      <c r="H103" s="489" t="n">
        <f aca="false">D18!L24</f>
        <v>2</v>
      </c>
      <c r="I103" s="489" t="n">
        <f aca="false">D18!M24</f>
        <v>111</v>
      </c>
      <c r="J103" s="489" t="n">
        <f aca="false">D18!N24</f>
        <v>382</v>
      </c>
      <c r="K103" s="489" t="n">
        <f aca="false">D18!O24</f>
        <v>0</v>
      </c>
      <c r="L103" s="489" t="n">
        <f aca="false">D18!P24</f>
        <v>0</v>
      </c>
      <c r="M103" s="489" t="n">
        <f aca="false">D18!Q24</f>
        <v>0</v>
      </c>
      <c r="N103" s="489" t="n">
        <f aca="false">D18!R24</f>
        <v>322</v>
      </c>
      <c r="O103" s="489" t="n">
        <f aca="false">D18!S24</f>
        <v>0</v>
      </c>
      <c r="P103" s="489" t="n">
        <f aca="false">D18!T24</f>
        <v>0</v>
      </c>
      <c r="Q103" s="489" t="n">
        <f aca="false">D18!U24</f>
        <v>0</v>
      </c>
      <c r="R103" s="489" t="n">
        <f aca="false">D18!V24</f>
        <v>0</v>
      </c>
      <c r="S103" s="489" t="n">
        <f aca="false">D18!W24</f>
        <v>0</v>
      </c>
      <c r="T103" s="489" t="n">
        <f aca="false">D18!X24</f>
        <v>0</v>
      </c>
      <c r="U103" s="489" t="n">
        <f aca="false">D18!Y24</f>
        <v>0</v>
      </c>
      <c r="V103" s="489" t="n">
        <f aca="false">D18!Z24</f>
        <v>0</v>
      </c>
      <c r="W103" s="489" t="n">
        <f aca="false">D18!AA24</f>
        <v>0</v>
      </c>
      <c r="X103" s="489" t="n">
        <f aca="false">D18!AB24</f>
        <v>0</v>
      </c>
      <c r="Y103" s="489" t="n">
        <f aca="false">D18!AC24</f>
        <v>0</v>
      </c>
      <c r="Z103" s="489" t="n">
        <f aca="false">D18!AD24</f>
        <v>7</v>
      </c>
      <c r="AA103" s="489" t="n">
        <f aca="false">D18!AE24</f>
        <v>870</v>
      </c>
      <c r="AB103" s="490"/>
      <c r="AC103" s="489" t="n">
        <f aca="false">D18!I27</f>
        <v>1</v>
      </c>
      <c r="AD103" s="489" t="n">
        <f aca="false">D18!J27</f>
        <v>29</v>
      </c>
      <c r="AE103" s="489" t="n">
        <f aca="false">D18!K27</f>
        <v>16</v>
      </c>
      <c r="AF103" s="489" t="n">
        <f aca="false">D18!L27</f>
        <v>2</v>
      </c>
      <c r="AG103" s="489" t="n">
        <f aca="false">D18!M27</f>
        <v>111</v>
      </c>
      <c r="AH103" s="489" t="n">
        <f aca="false">D18!N27</f>
        <v>382</v>
      </c>
      <c r="AI103" s="489" t="n">
        <f aca="false">D18!O27</f>
        <v>0</v>
      </c>
      <c r="AJ103" s="489" t="n">
        <f aca="false">D18!P27</f>
        <v>0</v>
      </c>
      <c r="AK103" s="489" t="n">
        <f aca="false">D18!Q27</f>
        <v>0</v>
      </c>
      <c r="AL103" s="489" t="n">
        <f aca="false">D18!R27</f>
        <v>322</v>
      </c>
      <c r="AM103" s="489" t="n">
        <f aca="false">D18!S27</f>
        <v>0</v>
      </c>
      <c r="AN103" s="489" t="n">
        <f aca="false">D18!T27</f>
        <v>0</v>
      </c>
      <c r="AO103" s="489" t="n">
        <f aca="false">D18!U27</f>
        <v>0</v>
      </c>
      <c r="AP103" s="489" t="n">
        <f aca="false">D18!V27</f>
        <v>0</v>
      </c>
      <c r="AQ103" s="489" t="n">
        <f aca="false">D18!W27</f>
        <v>0</v>
      </c>
      <c r="AR103" s="489" t="n">
        <f aca="false">D18!X27</f>
        <v>0</v>
      </c>
      <c r="AS103" s="489" t="n">
        <f aca="false">D18!Y27</f>
        <v>0</v>
      </c>
      <c r="AT103" s="489" t="n">
        <f aca="false">D18!Z27</f>
        <v>0</v>
      </c>
      <c r="AU103" s="489" t="n">
        <f aca="false">D18!AA27</f>
        <v>7</v>
      </c>
      <c r="AV103" s="489" t="n">
        <f aca="false">D18!AB27</f>
        <v>870</v>
      </c>
      <c r="AW103" s="490"/>
      <c r="AX103" s="489"/>
      <c r="AY103" s="489" t="n">
        <f aca="false">AC103+AE103</f>
        <v>17</v>
      </c>
      <c r="AZ103" s="489"/>
      <c r="BA103" s="489" t="n">
        <f aca="false">AD103+AF103</f>
        <v>31</v>
      </c>
      <c r="BB103" s="489"/>
      <c r="BC103" s="489"/>
      <c r="BD103" s="489"/>
      <c r="BE103" s="489" t="n">
        <f aca="false">D18!M30</f>
        <v>111</v>
      </c>
      <c r="BF103" s="489" t="n">
        <f aca="false">D18!N30</f>
        <v>382</v>
      </c>
      <c r="BG103" s="489" t="str">
        <f aca="false">D18!O30</f>
        <v>-</v>
      </c>
      <c r="BH103" s="489" t="str">
        <f aca="false">D18!P30</f>
        <v>-</v>
      </c>
      <c r="BI103" s="489" t="str">
        <f aca="false">D18!Q30</f>
        <v>-</v>
      </c>
      <c r="BJ103" s="489" t="n">
        <f aca="false">D18!R30</f>
        <v>322</v>
      </c>
      <c r="BK103" s="489" t="str">
        <f aca="false">D18!S30</f>
        <v>-</v>
      </c>
      <c r="BL103" s="489" t="str">
        <f aca="false">D18!T30</f>
        <v>-</v>
      </c>
      <c r="BM103" s="489" t="str">
        <f aca="false">D18!U30</f>
        <v>-</v>
      </c>
      <c r="BN103" s="489" t="str">
        <f aca="false">D18!V30</f>
        <v>-</v>
      </c>
      <c r="BO103" s="489" t="str">
        <f aca="false">D18!W30</f>
        <v>-</v>
      </c>
      <c r="BP103" s="489" t="str">
        <f aca="false">D18!X30</f>
        <v>-</v>
      </c>
      <c r="BQ103" s="489" t="str">
        <f aca="false">D18!Y30</f>
        <v>-</v>
      </c>
      <c r="BR103" s="489"/>
      <c r="BS103" s="489" t="n">
        <f aca="false">D18!Z30</f>
        <v>0</v>
      </c>
      <c r="BT103" s="489" t="n">
        <f aca="false">D18!AA30</f>
        <v>7</v>
      </c>
      <c r="BU103" s="489" t="n">
        <f aca="false">SUM(AX103:BT103)</f>
        <v>870</v>
      </c>
    </row>
    <row r="104" customFormat="false" ht="16.5" hidden="false" customHeight="false" outlineLevel="0" collapsed="false">
      <c r="A104" s="20" t="n">
        <v>102</v>
      </c>
      <c r="B104" s="20" t="n">
        <v>18</v>
      </c>
      <c r="C104" s="20" t="n">
        <v>305</v>
      </c>
      <c r="D104" s="20" t="s">
        <v>563</v>
      </c>
      <c r="E104" s="489" t="n">
        <f aca="false">D18!I48</f>
        <v>222</v>
      </c>
      <c r="F104" s="489" t="n">
        <f aca="false">D18!J48</f>
        <v>913</v>
      </c>
      <c r="G104" s="489" t="n">
        <f aca="false">D18!K48</f>
        <v>1216</v>
      </c>
      <c r="H104" s="489" t="n">
        <f aca="false">D18!L48</f>
        <v>15</v>
      </c>
      <c r="I104" s="489" t="n">
        <f aca="false">D18!M48</f>
        <v>117</v>
      </c>
      <c r="J104" s="489" t="n">
        <f aca="false">D18!N48</f>
        <v>4</v>
      </c>
      <c r="K104" s="489" t="n">
        <f aca="false">D18!O48</f>
        <v>75</v>
      </c>
      <c r="L104" s="489" t="n">
        <f aca="false">D18!P48</f>
        <v>19</v>
      </c>
      <c r="M104" s="489" t="n">
        <f aca="false">D18!Q48</f>
        <v>49</v>
      </c>
      <c r="N104" s="489" t="n">
        <f aca="false">D18!R48</f>
        <v>486</v>
      </c>
      <c r="O104" s="489" t="n">
        <f aca="false">D18!S48</f>
        <v>0</v>
      </c>
      <c r="P104" s="489" t="n">
        <f aca="false">D18!T48</f>
        <v>1659</v>
      </c>
      <c r="Q104" s="489" t="n">
        <f aca="false">D18!U48</f>
        <v>0</v>
      </c>
      <c r="R104" s="489" t="n">
        <f aca="false">D18!V48</f>
        <v>6</v>
      </c>
      <c r="S104" s="489" t="n">
        <f aca="false">D18!W48</f>
        <v>0</v>
      </c>
      <c r="T104" s="489" t="n">
        <f aca="false">D18!X48</f>
        <v>0</v>
      </c>
      <c r="U104" s="489" t="n">
        <f aca="false">D18!Y48</f>
        <v>0</v>
      </c>
      <c r="V104" s="489" t="n">
        <f aca="false">D18!Z48</f>
        <v>0</v>
      </c>
      <c r="W104" s="489" t="n">
        <f aca="false">D18!AA48</f>
        <v>0</v>
      </c>
      <c r="X104" s="489" t="n">
        <f aca="false">D18!AB48</f>
        <v>0</v>
      </c>
      <c r="Y104" s="489" t="n">
        <f aca="false">D18!AC48</f>
        <v>0</v>
      </c>
      <c r="Z104" s="489" t="n">
        <f aca="false">D18!AD48</f>
        <v>187</v>
      </c>
      <c r="AA104" s="489" t="n">
        <f aca="false">D18!AE48</f>
        <v>4968</v>
      </c>
      <c r="AB104" s="490"/>
      <c r="AC104" s="489" t="n">
        <f aca="false">D18!I51</f>
        <v>222</v>
      </c>
      <c r="AD104" s="489" t="n">
        <f aca="false">D18!J51</f>
        <v>916</v>
      </c>
      <c r="AE104" s="489" t="n">
        <f aca="false">D18!K51</f>
        <v>1216</v>
      </c>
      <c r="AF104" s="489" t="n">
        <f aca="false">D18!L51</f>
        <v>18</v>
      </c>
      <c r="AG104" s="489" t="n">
        <f aca="false">D18!M51</f>
        <v>117</v>
      </c>
      <c r="AH104" s="489" t="n">
        <f aca="false">D18!N51</f>
        <v>4</v>
      </c>
      <c r="AI104" s="489" t="n">
        <f aca="false">D18!O51</f>
        <v>75</v>
      </c>
      <c r="AJ104" s="489" t="n">
        <f aca="false">D18!P51</f>
        <v>19</v>
      </c>
      <c r="AK104" s="489" t="n">
        <f aca="false">D18!Q51</f>
        <v>49</v>
      </c>
      <c r="AL104" s="489" t="n">
        <f aca="false">D18!R51</f>
        <v>486</v>
      </c>
      <c r="AM104" s="489" t="n">
        <f aca="false">D18!S51</f>
        <v>0</v>
      </c>
      <c r="AN104" s="489" t="n">
        <f aca="false">D18!T51</f>
        <v>1659</v>
      </c>
      <c r="AO104" s="489" t="n">
        <f aca="false">D18!U51</f>
        <v>0</v>
      </c>
      <c r="AP104" s="489" t="n">
        <f aca="false">D18!V51</f>
        <v>0</v>
      </c>
      <c r="AQ104" s="489" t="n">
        <f aca="false">D18!W51</f>
        <v>0</v>
      </c>
      <c r="AR104" s="489" t="n">
        <f aca="false">D18!X51</f>
        <v>0</v>
      </c>
      <c r="AS104" s="489" t="n">
        <f aca="false">D18!Y51</f>
        <v>0</v>
      </c>
      <c r="AT104" s="489" t="n">
        <f aca="false">D18!Z51</f>
        <v>0</v>
      </c>
      <c r="AU104" s="489" t="n">
        <f aca="false">D18!AA51</f>
        <v>187</v>
      </c>
      <c r="AV104" s="489" t="n">
        <f aca="false">D18!AB51</f>
        <v>4968</v>
      </c>
      <c r="AW104" s="490"/>
      <c r="AX104" s="500" t="n">
        <f aca="false">AC104</f>
        <v>222</v>
      </c>
      <c r="AY104" s="500"/>
      <c r="AZ104" s="500"/>
      <c r="BA104" s="500" t="n">
        <f aca="false">AD104+AF104</f>
        <v>934</v>
      </c>
      <c r="BB104" s="500" t="n">
        <f aca="false">AE104</f>
        <v>1216</v>
      </c>
      <c r="BC104" s="489"/>
      <c r="BD104" s="489"/>
      <c r="BE104" s="489" t="n">
        <f aca="false">D18!M54</f>
        <v>117</v>
      </c>
      <c r="BF104" s="489" t="n">
        <f aca="false">D18!N54</f>
        <v>4</v>
      </c>
      <c r="BG104" s="489" t="n">
        <f aca="false">D18!O54</f>
        <v>75</v>
      </c>
      <c r="BH104" s="489" t="n">
        <f aca="false">D18!P54</f>
        <v>19</v>
      </c>
      <c r="BI104" s="489" t="n">
        <f aca="false">D18!Q54</f>
        <v>49</v>
      </c>
      <c r="BJ104" s="489" t="n">
        <f aca="false">D18!R54</f>
        <v>486</v>
      </c>
      <c r="BK104" s="489" t="str">
        <f aca="false">D18!S54</f>
        <v>-</v>
      </c>
      <c r="BL104" s="489" t="n">
        <f aca="false">D18!T54</f>
        <v>1659</v>
      </c>
      <c r="BM104" s="489" t="str">
        <f aca="false">D18!U54</f>
        <v>-</v>
      </c>
      <c r="BN104" s="489" t="str">
        <f aca="false">D18!V54</f>
        <v>-</v>
      </c>
      <c r="BO104" s="489" t="str">
        <f aca="false">D18!W54</f>
        <v>-</v>
      </c>
      <c r="BP104" s="489" t="str">
        <f aca="false">D18!X54</f>
        <v>-</v>
      </c>
      <c r="BQ104" s="489" t="str">
        <f aca="false">D18!Y54</f>
        <v>-</v>
      </c>
      <c r="BR104" s="489"/>
      <c r="BS104" s="489" t="n">
        <f aca="false">D18!Z54</f>
        <v>0</v>
      </c>
      <c r="BT104" s="489" t="n">
        <f aca="false">D18!AA54</f>
        <v>187</v>
      </c>
      <c r="BU104" s="489" t="n">
        <f aca="false">SUM(AX104:BT104)</f>
        <v>4968</v>
      </c>
    </row>
    <row r="105" customFormat="false" ht="16.5" hidden="false" customHeight="false" outlineLevel="0" collapsed="false">
      <c r="A105" s="20" t="n">
        <v>103</v>
      </c>
      <c r="B105" s="20" t="n">
        <v>18</v>
      </c>
      <c r="C105" s="20" t="n">
        <v>419</v>
      </c>
      <c r="D105" s="20" t="s">
        <v>571</v>
      </c>
      <c r="E105" s="489" t="n">
        <f aca="false">D18!I74</f>
        <v>71</v>
      </c>
      <c r="F105" s="489" t="n">
        <f aca="false">D18!J74</f>
        <v>1568</v>
      </c>
      <c r="G105" s="489" t="n">
        <f aca="false">D18!K74</f>
        <v>666</v>
      </c>
      <c r="H105" s="489" t="n">
        <f aca="false">D18!L74</f>
        <v>49</v>
      </c>
      <c r="I105" s="489" t="n">
        <f aca="false">D18!M74</f>
        <v>131</v>
      </c>
      <c r="J105" s="489" t="n">
        <f aca="false">D18!N74</f>
        <v>4</v>
      </c>
      <c r="K105" s="489" t="n">
        <f aca="false">D18!O74</f>
        <v>49</v>
      </c>
      <c r="L105" s="489" t="n">
        <f aca="false">D18!P74</f>
        <v>22</v>
      </c>
      <c r="M105" s="489" t="n">
        <f aca="false">D18!Q74</f>
        <v>17</v>
      </c>
      <c r="N105" s="489" t="n">
        <f aca="false">D18!R74</f>
        <v>2989</v>
      </c>
      <c r="O105" s="489" t="n">
        <f aca="false">D18!S74</f>
        <v>0</v>
      </c>
      <c r="P105" s="489" t="n">
        <f aca="false">D18!T74</f>
        <v>54</v>
      </c>
      <c r="Q105" s="489" t="n">
        <f aca="false">D18!U74</f>
        <v>39</v>
      </c>
      <c r="R105" s="489" t="n">
        <f aca="false">D18!V74</f>
        <v>199</v>
      </c>
      <c r="S105" s="489" t="n">
        <f aca="false">D18!W74</f>
        <v>0</v>
      </c>
      <c r="T105" s="489" t="n">
        <f aca="false">D18!X74</f>
        <v>549</v>
      </c>
      <c r="U105" s="489" t="n">
        <f aca="false">D18!Y74</f>
        <v>0</v>
      </c>
      <c r="V105" s="489" t="n">
        <f aca="false">D18!Z74</f>
        <v>0</v>
      </c>
      <c r="W105" s="489" t="n">
        <f aca="false">D18!AA74</f>
        <v>0</v>
      </c>
      <c r="X105" s="489" t="n">
        <f aca="false">D18!AB74</f>
        <v>0</v>
      </c>
      <c r="Y105" s="489" t="n">
        <f aca="false">D18!AC74</f>
        <v>2</v>
      </c>
      <c r="Z105" s="489" t="n">
        <f aca="false">D18!AD74</f>
        <v>112</v>
      </c>
      <c r="AA105" s="489" t="n">
        <f aca="false">D18!AE74</f>
        <v>6521</v>
      </c>
      <c r="AB105" s="490"/>
      <c r="AC105" s="489" t="n">
        <f aca="false">D18!I77</f>
        <v>90</v>
      </c>
      <c r="AD105" s="489" t="n">
        <f aca="false">D18!J77</f>
        <v>1668</v>
      </c>
      <c r="AE105" s="489" t="n">
        <f aca="false">D18!K77</f>
        <v>686</v>
      </c>
      <c r="AF105" s="489" t="n">
        <f aca="false">D18!L77</f>
        <v>148</v>
      </c>
      <c r="AG105" s="489" t="n">
        <f aca="false">D18!M77</f>
        <v>131</v>
      </c>
      <c r="AH105" s="489" t="n">
        <f aca="false">D18!N77</f>
        <v>4</v>
      </c>
      <c r="AI105" s="489" t="n">
        <f aca="false">D18!O77</f>
        <v>49</v>
      </c>
      <c r="AJ105" s="489" t="n">
        <f aca="false">D18!P77</f>
        <v>22</v>
      </c>
      <c r="AK105" s="489" t="n">
        <f aca="false">D18!Q77</f>
        <v>17</v>
      </c>
      <c r="AL105" s="489" t="n">
        <f aca="false">D18!R77</f>
        <v>2989</v>
      </c>
      <c r="AM105" s="489" t="n">
        <f aca="false">D18!S77</f>
        <v>0</v>
      </c>
      <c r="AN105" s="489" t="n">
        <f aca="false">D18!T77</f>
        <v>54</v>
      </c>
      <c r="AO105" s="489" t="n">
        <f aca="false">D18!U77</f>
        <v>549</v>
      </c>
      <c r="AP105" s="489" t="n">
        <f aca="false">D18!V77</f>
        <v>0</v>
      </c>
      <c r="AQ105" s="489" t="n">
        <f aca="false">D18!W77</f>
        <v>0</v>
      </c>
      <c r="AR105" s="489" t="n">
        <f aca="false">D18!X77</f>
        <v>0</v>
      </c>
      <c r="AS105" s="489" t="n">
        <f aca="false">D18!Y77</f>
        <v>0</v>
      </c>
      <c r="AT105" s="489" t="n">
        <f aca="false">D18!Z77</f>
        <v>2</v>
      </c>
      <c r="AU105" s="489" t="n">
        <f aca="false">D18!AA77</f>
        <v>112</v>
      </c>
      <c r="AV105" s="489" t="n">
        <f aca="false">D18!AB77</f>
        <v>6521</v>
      </c>
      <c r="AW105" s="490"/>
      <c r="AX105" s="489"/>
      <c r="AY105" s="489" t="n">
        <f aca="false">AC105+AE105</f>
        <v>776</v>
      </c>
      <c r="AZ105" s="489"/>
      <c r="BA105" s="489" t="n">
        <f aca="false">AD105+AF105</f>
        <v>1816</v>
      </c>
      <c r="BB105" s="489"/>
      <c r="BC105" s="489"/>
      <c r="BD105" s="489"/>
      <c r="BE105" s="489" t="n">
        <f aca="false">D18!M80</f>
        <v>131</v>
      </c>
      <c r="BF105" s="489" t="n">
        <f aca="false">D18!N80</f>
        <v>4</v>
      </c>
      <c r="BG105" s="489" t="n">
        <f aca="false">D18!O80</f>
        <v>49</v>
      </c>
      <c r="BH105" s="489" t="n">
        <f aca="false">D18!P80</f>
        <v>22</v>
      </c>
      <c r="BI105" s="489" t="n">
        <f aca="false">D18!Q80</f>
        <v>17</v>
      </c>
      <c r="BJ105" s="489" t="n">
        <f aca="false">D18!R80</f>
        <v>2989</v>
      </c>
      <c r="BK105" s="489" t="str">
        <f aca="false">D18!S80</f>
        <v>-</v>
      </c>
      <c r="BL105" s="489" t="n">
        <f aca="false">D18!T80</f>
        <v>54</v>
      </c>
      <c r="BM105" s="489" t="n">
        <f aca="false">D18!U80</f>
        <v>549</v>
      </c>
      <c r="BN105" s="489" t="str">
        <f aca="false">D18!V80</f>
        <v>-</v>
      </c>
      <c r="BO105" s="489" t="str">
        <f aca="false">D18!W80</f>
        <v>-</v>
      </c>
      <c r="BP105" s="489" t="str">
        <f aca="false">D18!X80</f>
        <v>-</v>
      </c>
      <c r="BQ105" s="489" t="str">
        <f aca="false">D18!Y80</f>
        <v>-</v>
      </c>
      <c r="BR105" s="489"/>
      <c r="BS105" s="489" t="n">
        <f aca="false">D18!Z80</f>
        <v>2</v>
      </c>
      <c r="BT105" s="489" t="n">
        <f aca="false">D18!AA80</f>
        <v>112</v>
      </c>
      <c r="BU105" s="489" t="n">
        <f aca="false">SUM(AX105:BT105)</f>
        <v>6521</v>
      </c>
    </row>
    <row r="106" customFormat="false" ht="16.5" hidden="false" customHeight="false" outlineLevel="0" collapsed="false">
      <c r="A106" s="20" t="n">
        <v>104</v>
      </c>
      <c r="B106" s="20" t="n">
        <v>18</v>
      </c>
      <c r="C106" s="20" t="n">
        <v>422</v>
      </c>
      <c r="D106" s="20" t="s">
        <v>579</v>
      </c>
      <c r="E106" s="489" t="n">
        <f aca="false">D18!I90</f>
        <v>2</v>
      </c>
      <c r="F106" s="489" t="n">
        <f aca="false">D18!J90</f>
        <v>218</v>
      </c>
      <c r="G106" s="489" t="n">
        <f aca="false">D18!K90</f>
        <v>22</v>
      </c>
      <c r="H106" s="489" t="n">
        <f aca="false">D18!L90</f>
        <v>88</v>
      </c>
      <c r="I106" s="489" t="n">
        <f aca="false">D18!M90</f>
        <v>1623</v>
      </c>
      <c r="J106" s="489" t="n">
        <f aca="false">D18!N90</f>
        <v>15</v>
      </c>
      <c r="K106" s="489" t="n">
        <f aca="false">D18!O90</f>
        <v>22</v>
      </c>
      <c r="L106" s="489" t="n">
        <f aca="false">D18!P90</f>
        <v>0</v>
      </c>
      <c r="M106" s="489" t="n">
        <f aca="false">D18!Q90</f>
        <v>13</v>
      </c>
      <c r="N106" s="489" t="n">
        <f aca="false">D18!R90</f>
        <v>607</v>
      </c>
      <c r="O106" s="489" t="n">
        <f aca="false">D18!S90</f>
        <v>0</v>
      </c>
      <c r="P106" s="489" t="n">
        <f aca="false">D18!T90</f>
        <v>0</v>
      </c>
      <c r="Q106" s="489" t="n">
        <f aca="false">D18!U90</f>
        <v>4</v>
      </c>
      <c r="R106" s="489" t="n">
        <f aca="false">D18!V90</f>
        <v>9</v>
      </c>
      <c r="S106" s="489" t="n">
        <f aca="false">D18!W90</f>
        <v>0</v>
      </c>
      <c r="T106" s="489" t="n">
        <f aca="false">D18!X90</f>
        <v>0</v>
      </c>
      <c r="U106" s="489" t="n">
        <f aca="false">D18!Y90</f>
        <v>0</v>
      </c>
      <c r="V106" s="489" t="n">
        <f aca="false">D18!Z90</f>
        <v>0</v>
      </c>
      <c r="W106" s="489" t="n">
        <f aca="false">D18!AA90</f>
        <v>0</v>
      </c>
      <c r="X106" s="489" t="n">
        <f aca="false">D18!AB90</f>
        <v>0</v>
      </c>
      <c r="Y106" s="489" t="n">
        <f aca="false">D18!AC90</f>
        <v>0</v>
      </c>
      <c r="Z106" s="489" t="n">
        <f aca="false">D18!AD90</f>
        <v>39</v>
      </c>
      <c r="AA106" s="489" t="n">
        <f aca="false">D18!AE90</f>
        <v>2662</v>
      </c>
      <c r="AB106" s="490"/>
      <c r="AC106" s="489" t="n">
        <f aca="false">D18!I93</f>
        <v>4</v>
      </c>
      <c r="AD106" s="489" t="n">
        <f aca="false">D18!J93</f>
        <v>223</v>
      </c>
      <c r="AE106" s="489" t="n">
        <f aca="false">D18!K93</f>
        <v>24</v>
      </c>
      <c r="AF106" s="489" t="n">
        <f aca="false">D18!L93</f>
        <v>92</v>
      </c>
      <c r="AG106" s="489" t="n">
        <f aca="false">D18!M93</f>
        <v>1623</v>
      </c>
      <c r="AH106" s="489" t="n">
        <f aca="false">D18!N93</f>
        <v>15</v>
      </c>
      <c r="AI106" s="489" t="n">
        <f aca="false">D18!O93</f>
        <v>22</v>
      </c>
      <c r="AJ106" s="489" t="n">
        <f aca="false">D18!P93</f>
        <v>0</v>
      </c>
      <c r="AK106" s="489" t="n">
        <f aca="false">D18!Q93</f>
        <v>13</v>
      </c>
      <c r="AL106" s="489" t="n">
        <f aca="false">D18!R93</f>
        <v>607</v>
      </c>
      <c r="AM106" s="489" t="n">
        <f aca="false">D18!S93</f>
        <v>0</v>
      </c>
      <c r="AN106" s="489" t="n">
        <f aca="false">D18!T93</f>
        <v>0</v>
      </c>
      <c r="AO106" s="489" t="n">
        <f aca="false">D18!U93</f>
        <v>0</v>
      </c>
      <c r="AP106" s="489" t="n">
        <f aca="false">D18!V93</f>
        <v>0</v>
      </c>
      <c r="AQ106" s="489" t="n">
        <f aca="false">D18!W93</f>
        <v>0</v>
      </c>
      <c r="AR106" s="489" t="n">
        <f aca="false">D18!X93</f>
        <v>0</v>
      </c>
      <c r="AS106" s="489" t="n">
        <f aca="false">D18!Y93</f>
        <v>0</v>
      </c>
      <c r="AT106" s="489" t="n">
        <f aca="false">D18!Z93</f>
        <v>0</v>
      </c>
      <c r="AU106" s="489" t="n">
        <f aca="false">D18!AA93</f>
        <v>39</v>
      </c>
      <c r="AV106" s="489" t="n">
        <f aca="false">D18!AB93</f>
        <v>2662</v>
      </c>
      <c r="AW106" s="490"/>
      <c r="AX106" s="489"/>
      <c r="AY106" s="489" t="n">
        <f aca="false">AC106+AE106</f>
        <v>28</v>
      </c>
      <c r="AZ106" s="489"/>
      <c r="BA106" s="489" t="n">
        <f aca="false">AD106+AF106</f>
        <v>315</v>
      </c>
      <c r="BB106" s="489"/>
      <c r="BC106" s="489"/>
      <c r="BD106" s="489"/>
      <c r="BE106" s="489" t="n">
        <f aca="false">D18!M96</f>
        <v>1623</v>
      </c>
      <c r="BF106" s="489" t="n">
        <f aca="false">D18!N96</f>
        <v>15</v>
      </c>
      <c r="BG106" s="489" t="n">
        <f aca="false">D18!O96</f>
        <v>22</v>
      </c>
      <c r="BH106" s="489" t="str">
        <f aca="false">D18!P96</f>
        <v>-</v>
      </c>
      <c r="BI106" s="489" t="n">
        <f aca="false">D18!Q96</f>
        <v>13</v>
      </c>
      <c r="BJ106" s="489" t="n">
        <f aca="false">D18!R96</f>
        <v>607</v>
      </c>
      <c r="BK106" s="489" t="str">
        <f aca="false">D18!S96</f>
        <v>-</v>
      </c>
      <c r="BL106" s="489" t="str">
        <f aca="false">D18!T96</f>
        <v>-</v>
      </c>
      <c r="BM106" s="489" t="str">
        <f aca="false">D18!U96</f>
        <v>-</v>
      </c>
      <c r="BN106" s="489" t="str">
        <f aca="false">D18!V96</f>
        <v>-</v>
      </c>
      <c r="BO106" s="489" t="str">
        <f aca="false">D18!W96</f>
        <v>-</v>
      </c>
      <c r="BP106" s="489" t="str">
        <f aca="false">D18!X96</f>
        <v>-</v>
      </c>
      <c r="BQ106" s="489" t="str">
        <f aca="false">D18!Y96</f>
        <v>-</v>
      </c>
      <c r="BR106" s="489"/>
      <c r="BS106" s="489" t="n">
        <f aca="false">D18!Z96</f>
        <v>0</v>
      </c>
      <c r="BT106" s="489" t="n">
        <f aca="false">D18!AA96</f>
        <v>39</v>
      </c>
      <c r="BU106" s="489" t="n">
        <f aca="false">SUM(AX106:BT106)</f>
        <v>2662</v>
      </c>
    </row>
    <row r="107" customFormat="false" ht="16.5" hidden="false" customHeight="false" outlineLevel="0" collapsed="false">
      <c r="A107" s="20" t="n">
        <v>105</v>
      </c>
      <c r="B107" s="20" t="n">
        <v>18</v>
      </c>
      <c r="C107" s="20" t="n">
        <v>473</v>
      </c>
      <c r="D107" s="20" t="s">
        <v>580</v>
      </c>
      <c r="E107" s="489" t="n">
        <f aca="false">D18!I105</f>
        <v>2</v>
      </c>
      <c r="F107" s="489" t="n">
        <f aca="false">D18!J105</f>
        <v>632</v>
      </c>
      <c r="G107" s="489" t="n">
        <f aca="false">D18!K105</f>
        <v>10</v>
      </c>
      <c r="H107" s="489" t="n">
        <f aca="false">D18!L105</f>
        <v>120</v>
      </c>
      <c r="I107" s="489" t="n">
        <f aca="false">D18!M105</f>
        <v>244</v>
      </c>
      <c r="J107" s="489" t="n">
        <f aca="false">D18!N105</f>
        <v>40</v>
      </c>
      <c r="K107" s="489" t="n">
        <f aca="false">D18!O105</f>
        <v>0</v>
      </c>
      <c r="L107" s="489" t="n">
        <f aca="false">D18!P105</f>
        <v>550</v>
      </c>
      <c r="M107" s="489" t="n">
        <f aca="false">D18!Q105</f>
        <v>0</v>
      </c>
      <c r="N107" s="489" t="n">
        <f aca="false">D18!R105</f>
        <v>239</v>
      </c>
      <c r="O107" s="489" t="n">
        <f aca="false">D18!S105</f>
        <v>0</v>
      </c>
      <c r="P107" s="489" t="n">
        <f aca="false">D18!T105</f>
        <v>0</v>
      </c>
      <c r="Q107" s="489" t="n">
        <f aca="false">D18!U105</f>
        <v>0</v>
      </c>
      <c r="R107" s="489" t="n">
        <f aca="false">D18!V105</f>
        <v>21</v>
      </c>
      <c r="S107" s="489" t="n">
        <f aca="false">D18!W105</f>
        <v>0</v>
      </c>
      <c r="T107" s="489" t="n">
        <f aca="false">D18!X105</f>
        <v>0</v>
      </c>
      <c r="U107" s="489" t="n">
        <f aca="false">D18!Y105</f>
        <v>0</v>
      </c>
      <c r="V107" s="489" t="n">
        <f aca="false">D18!Z105</f>
        <v>0</v>
      </c>
      <c r="W107" s="489" t="n">
        <f aca="false">D18!AA105</f>
        <v>0</v>
      </c>
      <c r="X107" s="489" t="n">
        <f aca="false">D18!AB105</f>
        <v>0</v>
      </c>
      <c r="Y107" s="489" t="n">
        <f aca="false">D18!AC105</f>
        <v>1</v>
      </c>
      <c r="Z107" s="489" t="n">
        <f aca="false">D18!AD105</f>
        <v>33</v>
      </c>
      <c r="AA107" s="489" t="n">
        <f aca="false">D18!AE105</f>
        <v>1892</v>
      </c>
      <c r="AB107" s="490"/>
      <c r="AC107" s="489" t="n">
        <f aca="false">D18!I108</f>
        <v>2</v>
      </c>
      <c r="AD107" s="489" t="n">
        <f aca="false">D18!J108</f>
        <v>643</v>
      </c>
      <c r="AE107" s="489" t="n">
        <f aca="false">D18!K108</f>
        <v>10</v>
      </c>
      <c r="AF107" s="489" t="n">
        <f aca="false">D18!L108</f>
        <v>130</v>
      </c>
      <c r="AG107" s="489" t="n">
        <f aca="false">D18!M108</f>
        <v>244</v>
      </c>
      <c r="AH107" s="489" t="n">
        <f aca="false">D18!N108</f>
        <v>40</v>
      </c>
      <c r="AI107" s="489" t="n">
        <f aca="false">D18!O108</f>
        <v>0</v>
      </c>
      <c r="AJ107" s="489" t="n">
        <f aca="false">D18!P108</f>
        <v>550</v>
      </c>
      <c r="AK107" s="489" t="n">
        <f aca="false">D18!Q108</f>
        <v>0</v>
      </c>
      <c r="AL107" s="489" t="n">
        <f aca="false">D18!R108</f>
        <v>239</v>
      </c>
      <c r="AM107" s="489" t="n">
        <f aca="false">D18!S108</f>
        <v>0</v>
      </c>
      <c r="AN107" s="489" t="n">
        <f aca="false">D18!T108</f>
        <v>0</v>
      </c>
      <c r="AO107" s="489" t="n">
        <f aca="false">D18!U108</f>
        <v>0</v>
      </c>
      <c r="AP107" s="489" t="n">
        <f aca="false">D18!V108</f>
        <v>0</v>
      </c>
      <c r="AQ107" s="489" t="n">
        <f aca="false">D18!W108</f>
        <v>0</v>
      </c>
      <c r="AR107" s="489" t="n">
        <f aca="false">D18!X108</f>
        <v>0</v>
      </c>
      <c r="AS107" s="489" t="n">
        <f aca="false">D18!Y108</f>
        <v>0</v>
      </c>
      <c r="AT107" s="489" t="n">
        <f aca="false">D18!Z108</f>
        <v>1</v>
      </c>
      <c r="AU107" s="489" t="n">
        <f aca="false">D18!AA108</f>
        <v>33</v>
      </c>
      <c r="AV107" s="489" t="n">
        <f aca="false">D18!AB108</f>
        <v>1892</v>
      </c>
      <c r="AW107" s="490"/>
      <c r="AX107" s="489"/>
      <c r="AY107" s="489" t="n">
        <f aca="false">AC107+AE107</f>
        <v>12</v>
      </c>
      <c r="AZ107" s="489"/>
      <c r="BA107" s="489" t="n">
        <f aca="false">AD107+AF107</f>
        <v>773</v>
      </c>
      <c r="BB107" s="489"/>
      <c r="BC107" s="489"/>
      <c r="BD107" s="489"/>
      <c r="BE107" s="489" t="n">
        <f aca="false">D18!M111</f>
        <v>244</v>
      </c>
      <c r="BF107" s="489" t="n">
        <f aca="false">D18!N111</f>
        <v>40</v>
      </c>
      <c r="BG107" s="489" t="n">
        <f aca="false">D18!O111</f>
        <v>0</v>
      </c>
      <c r="BH107" s="489" t="n">
        <f aca="false">D18!P111</f>
        <v>550</v>
      </c>
      <c r="BI107" s="489" t="str">
        <f aca="false">D18!Q111</f>
        <v>-</v>
      </c>
      <c r="BJ107" s="489" t="n">
        <f aca="false">D18!R111</f>
        <v>239</v>
      </c>
      <c r="BK107" s="489" t="str">
        <f aca="false">D18!S111</f>
        <v>-</v>
      </c>
      <c r="BL107" s="489" t="n">
        <f aca="false">D18!T111</f>
        <v>0</v>
      </c>
      <c r="BM107" s="489" t="str">
        <f aca="false">D18!U111</f>
        <v>-</v>
      </c>
      <c r="BN107" s="489" t="str">
        <f aca="false">D18!V111</f>
        <v>-</v>
      </c>
      <c r="BO107" s="489" t="str">
        <f aca="false">D18!W111</f>
        <v>-</v>
      </c>
      <c r="BP107" s="489" t="str">
        <f aca="false">D18!X111</f>
        <v>-</v>
      </c>
      <c r="BQ107" s="489" t="str">
        <f aca="false">D18!Y111</f>
        <v>-</v>
      </c>
      <c r="BR107" s="489"/>
      <c r="BS107" s="489" t="n">
        <f aca="false">D18!Z111</f>
        <v>1</v>
      </c>
      <c r="BT107" s="489" t="n">
        <f aca="false">D18!AA111</f>
        <v>33</v>
      </c>
      <c r="BU107" s="489" t="n">
        <f aca="false">SUM(AX107:BT107)</f>
        <v>1892</v>
      </c>
    </row>
    <row r="108" customFormat="false" ht="16.5" hidden="false" customHeight="false" outlineLevel="0" collapsed="false">
      <c r="A108" s="20" t="n">
        <v>106</v>
      </c>
      <c r="B108" s="20" t="n">
        <v>18</v>
      </c>
      <c r="C108" s="20" t="n">
        <v>507</v>
      </c>
      <c r="D108" s="20" t="s">
        <v>582</v>
      </c>
      <c r="E108" s="489" t="n">
        <f aca="false">D18!I117</f>
        <v>1</v>
      </c>
      <c r="F108" s="489" t="n">
        <f aca="false">D18!J117</f>
        <v>384</v>
      </c>
      <c r="G108" s="489" t="n">
        <f aca="false">D18!K117</f>
        <v>7</v>
      </c>
      <c r="H108" s="489" t="n">
        <f aca="false">D18!L117</f>
        <v>0</v>
      </c>
      <c r="I108" s="489" t="n">
        <f aca="false">D18!M117</f>
        <v>512</v>
      </c>
      <c r="J108" s="489" t="n">
        <f aca="false">D18!N117</f>
        <v>0</v>
      </c>
      <c r="K108" s="489" t="n">
        <f aca="false">D18!O117</f>
        <v>0</v>
      </c>
      <c r="L108" s="489" t="n">
        <f aca="false">D18!P117</f>
        <v>0</v>
      </c>
      <c r="M108" s="489" t="n">
        <f aca="false">D18!Q117</f>
        <v>0</v>
      </c>
      <c r="N108" s="489" t="n">
        <f aca="false">D18!R117</f>
        <v>86</v>
      </c>
      <c r="O108" s="489" t="n">
        <f aca="false">D18!S117</f>
        <v>0</v>
      </c>
      <c r="P108" s="489" t="n">
        <f aca="false">D18!T117</f>
        <v>0</v>
      </c>
      <c r="Q108" s="489" t="n">
        <f aca="false">D18!U117</f>
        <v>0</v>
      </c>
      <c r="R108" s="489" t="n">
        <f aca="false">D18!V117</f>
        <v>0</v>
      </c>
      <c r="S108" s="489" t="n">
        <f aca="false">D18!W117</f>
        <v>0</v>
      </c>
      <c r="T108" s="489" t="n">
        <f aca="false">D18!X117</f>
        <v>0</v>
      </c>
      <c r="U108" s="489" t="n">
        <f aca="false">D18!Y117</f>
        <v>0</v>
      </c>
      <c r="V108" s="489" t="n">
        <f aca="false">D18!Z117</f>
        <v>0</v>
      </c>
      <c r="W108" s="489" t="n">
        <f aca="false">D18!AA117</f>
        <v>0</v>
      </c>
      <c r="X108" s="489" t="n">
        <f aca="false">D18!AB117</f>
        <v>0</v>
      </c>
      <c r="Y108" s="489" t="n">
        <f aca="false">D18!AC117</f>
        <v>0</v>
      </c>
      <c r="Z108" s="489" t="n">
        <f aca="false">D18!AD117</f>
        <v>16</v>
      </c>
      <c r="AA108" s="489" t="n">
        <f aca="false">D18!AE117</f>
        <v>1006</v>
      </c>
      <c r="AB108" s="490"/>
      <c r="AC108" s="489" t="n">
        <f aca="false">D18!I120</f>
        <v>1</v>
      </c>
      <c r="AD108" s="489" t="n">
        <f aca="false">D18!J120</f>
        <v>384</v>
      </c>
      <c r="AE108" s="489" t="n">
        <f aca="false">D18!K120</f>
        <v>7</v>
      </c>
      <c r="AF108" s="489" t="n">
        <f aca="false">D18!L120</f>
        <v>0</v>
      </c>
      <c r="AG108" s="489" t="n">
        <f aca="false">D18!M120</f>
        <v>512</v>
      </c>
      <c r="AH108" s="489" t="n">
        <f aca="false">D18!N120</f>
        <v>0</v>
      </c>
      <c r="AI108" s="489" t="n">
        <f aca="false">D18!O120</f>
        <v>0</v>
      </c>
      <c r="AJ108" s="489" t="n">
        <f aca="false">D18!P120</f>
        <v>0</v>
      </c>
      <c r="AK108" s="489" t="n">
        <f aca="false">D18!Q120</f>
        <v>0</v>
      </c>
      <c r="AL108" s="489" t="n">
        <f aca="false">D18!R120</f>
        <v>86</v>
      </c>
      <c r="AM108" s="489" t="n">
        <f aca="false">D18!S120</f>
        <v>0</v>
      </c>
      <c r="AN108" s="489" t="n">
        <f aca="false">D18!T120</f>
        <v>0</v>
      </c>
      <c r="AO108" s="489" t="n">
        <f aca="false">D18!U120</f>
        <v>0</v>
      </c>
      <c r="AP108" s="489" t="n">
        <f aca="false">D18!V120</f>
        <v>0</v>
      </c>
      <c r="AQ108" s="489" t="n">
        <f aca="false">D18!W120</f>
        <v>0</v>
      </c>
      <c r="AR108" s="489" t="n">
        <f aca="false">D18!X120</f>
        <v>0</v>
      </c>
      <c r="AS108" s="489" t="n">
        <f aca="false">D18!Y120</f>
        <v>0</v>
      </c>
      <c r="AT108" s="489" t="n">
        <f aca="false">D18!Z120</f>
        <v>0</v>
      </c>
      <c r="AU108" s="489" t="n">
        <f aca="false">D18!AA120</f>
        <v>16</v>
      </c>
      <c r="AV108" s="489" t="n">
        <f aca="false">D18!AB120</f>
        <v>1006</v>
      </c>
      <c r="AW108" s="490"/>
      <c r="AX108" s="489"/>
      <c r="AY108" s="489" t="n">
        <f aca="false">AC108+AE108</f>
        <v>8</v>
      </c>
      <c r="AZ108" s="489"/>
      <c r="BA108" s="489" t="n">
        <f aca="false">AD108+AF108</f>
        <v>384</v>
      </c>
      <c r="BB108" s="489"/>
      <c r="BC108" s="489"/>
      <c r="BD108" s="489"/>
      <c r="BE108" s="489" t="n">
        <f aca="false">D18!M123</f>
        <v>512</v>
      </c>
      <c r="BF108" s="489" t="str">
        <f aca="false">D18!N123</f>
        <v>-</v>
      </c>
      <c r="BG108" s="489" t="str">
        <f aca="false">D18!O123</f>
        <v>-</v>
      </c>
      <c r="BH108" s="489" t="str">
        <f aca="false">D18!P123</f>
        <v>-</v>
      </c>
      <c r="BI108" s="489" t="str">
        <f aca="false">D18!Q123</f>
        <v>-</v>
      </c>
      <c r="BJ108" s="489" t="n">
        <f aca="false">D18!R123</f>
        <v>86</v>
      </c>
      <c r="BK108" s="489" t="str">
        <f aca="false">D18!S123</f>
        <v>-</v>
      </c>
      <c r="BL108" s="489" t="str">
        <f aca="false">D18!T123</f>
        <v>-</v>
      </c>
      <c r="BM108" s="489" t="str">
        <f aca="false">D18!U123</f>
        <v>-</v>
      </c>
      <c r="BN108" s="489" t="str">
        <f aca="false">D18!V123</f>
        <v>-</v>
      </c>
      <c r="BO108" s="489" t="str">
        <f aca="false">D18!W123</f>
        <v>-</v>
      </c>
      <c r="BP108" s="489" t="str">
        <f aca="false">D18!X123</f>
        <v>-</v>
      </c>
      <c r="BQ108" s="489" t="str">
        <f aca="false">D18!Y123</f>
        <v>-</v>
      </c>
      <c r="BR108" s="489"/>
      <c r="BS108" s="489" t="n">
        <f aca="false">D18!Z123</f>
        <v>0</v>
      </c>
      <c r="BT108" s="489" t="n">
        <f aca="false">D18!AA123</f>
        <v>16</v>
      </c>
      <c r="BU108" s="489" t="n">
        <f aca="false">SUM(AX108:BT108)</f>
        <v>1006</v>
      </c>
    </row>
    <row r="109" customFormat="false" ht="16.5" hidden="false" customHeight="false" outlineLevel="0" collapsed="false">
      <c r="A109" s="20" t="n">
        <v>107</v>
      </c>
      <c r="B109" s="20" t="n">
        <v>18</v>
      </c>
      <c r="C109" s="20" t="n">
        <v>513</v>
      </c>
      <c r="D109" s="20" t="s">
        <v>583</v>
      </c>
      <c r="E109" s="489" t="n">
        <f aca="false">D18!I140</f>
        <v>9</v>
      </c>
      <c r="F109" s="489" t="n">
        <f aca="false">D18!J140</f>
        <v>1666</v>
      </c>
      <c r="G109" s="489" t="n">
        <f aca="false">D18!K140</f>
        <v>406</v>
      </c>
      <c r="H109" s="489" t="n">
        <f aca="false">D18!L140</f>
        <v>10</v>
      </c>
      <c r="I109" s="489" t="n">
        <f aca="false">D18!M140</f>
        <v>52</v>
      </c>
      <c r="J109" s="489" t="n">
        <f aca="false">D18!N140</f>
        <v>1</v>
      </c>
      <c r="K109" s="489" t="n">
        <f aca="false">D18!O140</f>
        <v>0</v>
      </c>
      <c r="L109" s="489" t="n">
        <f aca="false">D18!P140</f>
        <v>1171</v>
      </c>
      <c r="M109" s="489" t="n">
        <f aca="false">D18!Q140</f>
        <v>44</v>
      </c>
      <c r="N109" s="489" t="n">
        <f aca="false">D18!R140</f>
        <v>1018</v>
      </c>
      <c r="O109" s="489" t="n">
        <f aca="false">D18!S140</f>
        <v>0</v>
      </c>
      <c r="P109" s="489" t="n">
        <f aca="false">D18!T140</f>
        <v>63</v>
      </c>
      <c r="Q109" s="489" t="n">
        <f aca="false">D18!U140</f>
        <v>4</v>
      </c>
      <c r="R109" s="489" t="n">
        <f aca="false">D18!V140</f>
        <v>1</v>
      </c>
      <c r="S109" s="489" t="n">
        <f aca="false">D18!W140</f>
        <v>0</v>
      </c>
      <c r="T109" s="489" t="n">
        <f aca="false">D18!X140</f>
        <v>0</v>
      </c>
      <c r="U109" s="489" t="n">
        <f aca="false">D18!Y140</f>
        <v>0</v>
      </c>
      <c r="V109" s="489" t="n">
        <f aca="false">D18!Z140</f>
        <v>0</v>
      </c>
      <c r="W109" s="489" t="n">
        <f aca="false">D18!AA140</f>
        <v>0</v>
      </c>
      <c r="X109" s="489" t="n">
        <f aca="false">D18!AB140</f>
        <v>0</v>
      </c>
      <c r="Y109" s="489" t="n">
        <f aca="false">D18!AC140</f>
        <v>1</v>
      </c>
      <c r="Z109" s="489" t="n">
        <f aca="false">D18!AD140</f>
        <v>33</v>
      </c>
      <c r="AA109" s="489" t="n">
        <f aca="false">D18!AE140</f>
        <v>4479</v>
      </c>
      <c r="AB109" s="490"/>
      <c r="AC109" s="489" t="n">
        <f aca="false">D18!I143</f>
        <v>11</v>
      </c>
      <c r="AD109" s="489" t="n">
        <f aca="false">D18!J143</f>
        <v>1667</v>
      </c>
      <c r="AE109" s="489" t="n">
        <f aca="false">D18!K143</f>
        <v>408</v>
      </c>
      <c r="AF109" s="489" t="n">
        <f aca="false">D18!L143</f>
        <v>10</v>
      </c>
      <c r="AG109" s="489" t="n">
        <f aca="false">D18!M143</f>
        <v>52</v>
      </c>
      <c r="AH109" s="489" t="n">
        <f aca="false">D18!N143</f>
        <v>1</v>
      </c>
      <c r="AI109" s="489" t="n">
        <f aca="false">D18!O143</f>
        <v>0</v>
      </c>
      <c r="AJ109" s="489" t="n">
        <f aca="false">D18!P143</f>
        <v>1171</v>
      </c>
      <c r="AK109" s="489" t="n">
        <f aca="false">D18!Q143</f>
        <v>44</v>
      </c>
      <c r="AL109" s="489" t="n">
        <f aca="false">D18!R143</f>
        <v>1018</v>
      </c>
      <c r="AM109" s="489" t="n">
        <f aca="false">D18!S143</f>
        <v>0</v>
      </c>
      <c r="AN109" s="489" t="n">
        <f aca="false">D18!T143</f>
        <v>63</v>
      </c>
      <c r="AO109" s="489" t="n">
        <f aca="false">D18!U143</f>
        <v>0</v>
      </c>
      <c r="AP109" s="489" t="n">
        <f aca="false">D18!V143</f>
        <v>0</v>
      </c>
      <c r="AQ109" s="489" t="n">
        <f aca="false">D18!W143</f>
        <v>0</v>
      </c>
      <c r="AR109" s="489" t="n">
        <f aca="false">D18!X143</f>
        <v>0</v>
      </c>
      <c r="AS109" s="489" t="n">
        <f aca="false">D18!Y143</f>
        <v>0</v>
      </c>
      <c r="AT109" s="489" t="n">
        <f aca="false">D18!Z143</f>
        <v>1</v>
      </c>
      <c r="AU109" s="489" t="n">
        <f aca="false">D18!AA143</f>
        <v>33</v>
      </c>
      <c r="AV109" s="489" t="n">
        <f aca="false">D18!AB143</f>
        <v>4479</v>
      </c>
      <c r="AW109" s="490"/>
      <c r="AX109" s="489"/>
      <c r="AY109" s="489" t="n">
        <f aca="false">AC109+AE109</f>
        <v>419</v>
      </c>
      <c r="AZ109" s="489"/>
      <c r="BA109" s="489" t="n">
        <f aca="false">AD109+AF109</f>
        <v>1677</v>
      </c>
      <c r="BB109" s="489"/>
      <c r="BC109" s="489"/>
      <c r="BD109" s="489"/>
      <c r="BE109" s="489" t="n">
        <f aca="false">D18!M146</f>
        <v>52</v>
      </c>
      <c r="BF109" s="489" t="n">
        <f aca="false">D18!N146</f>
        <v>1</v>
      </c>
      <c r="BG109" s="489" t="str">
        <f aca="false">D18!O146</f>
        <v>-</v>
      </c>
      <c r="BH109" s="489" t="n">
        <f aca="false">D18!P146</f>
        <v>1171</v>
      </c>
      <c r="BI109" s="489" t="n">
        <f aca="false">D18!Q146</f>
        <v>44</v>
      </c>
      <c r="BJ109" s="489" t="n">
        <f aca="false">D18!R146</f>
        <v>1018</v>
      </c>
      <c r="BK109" s="489" t="str">
        <f aca="false">D18!S146</f>
        <v>-</v>
      </c>
      <c r="BL109" s="489" t="n">
        <f aca="false">D18!T146</f>
        <v>63</v>
      </c>
      <c r="BM109" s="489" t="str">
        <f aca="false">D18!U146</f>
        <v>-</v>
      </c>
      <c r="BN109" s="489" t="str">
        <f aca="false">D18!V146</f>
        <v>-</v>
      </c>
      <c r="BO109" s="489" t="str">
        <f aca="false">D18!W146</f>
        <v>-</v>
      </c>
      <c r="BP109" s="489" t="str">
        <f aca="false">D18!X146</f>
        <v>-</v>
      </c>
      <c r="BQ109" s="489" t="str">
        <f aca="false">D18!Y146</f>
        <v>-</v>
      </c>
      <c r="BR109" s="489"/>
      <c r="BS109" s="489" t="n">
        <f aca="false">D18!Z146</f>
        <v>1</v>
      </c>
      <c r="BT109" s="489" t="n">
        <f aca="false">D18!AA146</f>
        <v>33</v>
      </c>
      <c r="BU109" s="489" t="n">
        <f aca="false">SUM(AX109:BT109)</f>
        <v>4479</v>
      </c>
    </row>
    <row r="110" customFormat="false" ht="16.5" hidden="false" customHeight="false" outlineLevel="0" collapsed="false">
      <c r="A110" s="20" t="n">
        <v>108</v>
      </c>
      <c r="B110" s="20" t="n">
        <v>18</v>
      </c>
      <c r="C110" s="20" t="n">
        <v>515</v>
      </c>
      <c r="D110" s="20" t="s">
        <v>584</v>
      </c>
      <c r="E110" s="489" t="n">
        <f aca="false">D18!I234</f>
        <v>1202</v>
      </c>
      <c r="F110" s="489" t="n">
        <f aca="false">D18!J234</f>
        <v>4908</v>
      </c>
      <c r="G110" s="489" t="n">
        <f aca="false">D18!K234</f>
        <v>6863</v>
      </c>
      <c r="H110" s="489" t="n">
        <f aca="false">D18!L234</f>
        <v>386</v>
      </c>
      <c r="I110" s="489" t="n">
        <f aca="false">D18!M234</f>
        <v>6033</v>
      </c>
      <c r="J110" s="489" t="n">
        <f aca="false">D18!N234</f>
        <v>65</v>
      </c>
      <c r="K110" s="489" t="n">
        <f aca="false">D18!O234</f>
        <v>966</v>
      </c>
      <c r="L110" s="489" t="n">
        <f aca="false">D18!P234</f>
        <v>99</v>
      </c>
      <c r="M110" s="489" t="n">
        <f aca="false">D18!Q234</f>
        <v>343</v>
      </c>
      <c r="N110" s="489" t="n">
        <f aca="false">D18!R234</f>
        <v>6452</v>
      </c>
      <c r="O110" s="489" t="n">
        <f aca="false">D18!S234</f>
        <v>0</v>
      </c>
      <c r="P110" s="489" t="n">
        <f aca="false">D18!T234</f>
        <v>81</v>
      </c>
      <c r="Q110" s="489" t="n">
        <f aca="false">D18!U234</f>
        <v>310</v>
      </c>
      <c r="R110" s="489" t="n">
        <f aca="false">D18!V234</f>
        <v>68</v>
      </c>
      <c r="S110" s="489" t="n">
        <f aca="false">D18!W234</f>
        <v>0</v>
      </c>
      <c r="T110" s="489" t="n">
        <f aca="false">D18!X234</f>
        <v>405</v>
      </c>
      <c r="U110" s="489" t="n">
        <f aca="false">D18!Y234</f>
        <v>0</v>
      </c>
      <c r="V110" s="489" t="n">
        <f aca="false">D18!Z234</f>
        <v>0</v>
      </c>
      <c r="W110" s="489" t="n">
        <f aca="false">D18!AA234</f>
        <v>0</v>
      </c>
      <c r="X110" s="489" t="n">
        <f aca="false">D18!AB234</f>
        <v>0</v>
      </c>
      <c r="Y110" s="489" t="n">
        <f aca="false">D18!AC234</f>
        <v>4</v>
      </c>
      <c r="Z110" s="489" t="n">
        <f aca="false">D18!AD234</f>
        <v>846</v>
      </c>
      <c r="AA110" s="489" t="n">
        <f aca="false">D18!AE234</f>
        <v>29031</v>
      </c>
      <c r="AB110" s="490"/>
      <c r="AC110" s="489" t="n">
        <f aca="false">D18!I237</f>
        <v>1357</v>
      </c>
      <c r="AD110" s="489" t="n">
        <f aca="false">D18!J237</f>
        <v>4942</v>
      </c>
      <c r="AE110" s="489" t="n">
        <f aca="false">D18!K237</f>
        <v>7018</v>
      </c>
      <c r="AF110" s="489" t="n">
        <f aca="false">D18!L237</f>
        <v>420</v>
      </c>
      <c r="AG110" s="489" t="n">
        <f aca="false">D18!M237</f>
        <v>6033</v>
      </c>
      <c r="AH110" s="489" t="n">
        <f aca="false">D18!N237</f>
        <v>65</v>
      </c>
      <c r="AI110" s="489" t="n">
        <f aca="false">D18!O237</f>
        <v>966</v>
      </c>
      <c r="AJ110" s="489" t="n">
        <f aca="false">D18!P237</f>
        <v>99</v>
      </c>
      <c r="AK110" s="489" t="n">
        <f aca="false">D18!Q237</f>
        <v>343</v>
      </c>
      <c r="AL110" s="489" t="n">
        <f aca="false">D18!R237</f>
        <v>6452</v>
      </c>
      <c r="AM110" s="489" t="n">
        <f aca="false">D18!S237</f>
        <v>0</v>
      </c>
      <c r="AN110" s="489" t="n">
        <f aca="false">D18!T237</f>
        <v>81</v>
      </c>
      <c r="AO110" s="489" t="n">
        <f aca="false">D18!U237</f>
        <v>405</v>
      </c>
      <c r="AP110" s="489" t="n">
        <f aca="false">D18!V237</f>
        <v>0</v>
      </c>
      <c r="AQ110" s="489" t="n">
        <f aca="false">D18!W237</f>
        <v>0</v>
      </c>
      <c r="AR110" s="489" t="n">
        <f aca="false">D18!X237</f>
        <v>0</v>
      </c>
      <c r="AS110" s="489" t="n">
        <f aca="false">D18!Y237</f>
        <v>0</v>
      </c>
      <c r="AT110" s="489" t="n">
        <f aca="false">D18!Z237</f>
        <v>4</v>
      </c>
      <c r="AU110" s="489" t="n">
        <f aca="false">D18!AA237</f>
        <v>846</v>
      </c>
      <c r="AV110" s="489" t="n">
        <f aca="false">D18!AB237</f>
        <v>29031</v>
      </c>
      <c r="AW110" s="490"/>
      <c r="AX110" s="489"/>
      <c r="AY110" s="489" t="n">
        <f aca="false">AC110+AE110</f>
        <v>8375</v>
      </c>
      <c r="AZ110" s="489"/>
      <c r="BA110" s="489" t="n">
        <f aca="false">AD110+AF110</f>
        <v>5362</v>
      </c>
      <c r="BB110" s="489"/>
      <c r="BC110" s="489"/>
      <c r="BD110" s="489"/>
      <c r="BE110" s="489" t="n">
        <f aca="false">D18!M240</f>
        <v>6033</v>
      </c>
      <c r="BF110" s="489" t="n">
        <f aca="false">D18!N240</f>
        <v>65</v>
      </c>
      <c r="BG110" s="489" t="n">
        <f aca="false">D18!O240</f>
        <v>966</v>
      </c>
      <c r="BH110" s="489" t="n">
        <f aca="false">D18!P240</f>
        <v>99</v>
      </c>
      <c r="BI110" s="489" t="n">
        <f aca="false">D18!Q240</f>
        <v>343</v>
      </c>
      <c r="BJ110" s="489" t="n">
        <f aca="false">D18!R240</f>
        <v>6452</v>
      </c>
      <c r="BK110" s="489" t="str">
        <f aca="false">D18!S240</f>
        <v>-</v>
      </c>
      <c r="BL110" s="489" t="n">
        <f aca="false">D18!T240</f>
        <v>81</v>
      </c>
      <c r="BM110" s="489" t="n">
        <f aca="false">D18!U240</f>
        <v>405</v>
      </c>
      <c r="BN110" s="489" t="str">
        <f aca="false">D18!V240</f>
        <v>-</v>
      </c>
      <c r="BO110" s="489" t="str">
        <f aca="false">D18!W240</f>
        <v>-</v>
      </c>
      <c r="BP110" s="489" t="str">
        <f aca="false">D18!X240</f>
        <v>-</v>
      </c>
      <c r="BQ110" s="489" t="str">
        <f aca="false">D18!Y240</f>
        <v>-</v>
      </c>
      <c r="BR110" s="489"/>
      <c r="BS110" s="489" t="n">
        <f aca="false">D18!Z240</f>
        <v>4</v>
      </c>
      <c r="BT110" s="489" t="n">
        <f aca="false">D18!AA240</f>
        <v>846</v>
      </c>
      <c r="BU110" s="489" t="n">
        <f aca="false">SUM(AX110:BT110)</f>
        <v>29031</v>
      </c>
    </row>
    <row r="111" customFormat="false" ht="16.5" hidden="false" customHeight="false" outlineLevel="0" collapsed="false">
      <c r="A111" s="20" t="n">
        <v>109</v>
      </c>
      <c r="B111" s="20" t="n">
        <v>19</v>
      </c>
      <c r="C111" s="20" t="n">
        <v>6</v>
      </c>
      <c r="D111" s="20" t="s">
        <v>610</v>
      </c>
      <c r="E111" s="489" t="n">
        <f aca="false">D19!I27</f>
        <v>103</v>
      </c>
      <c r="F111" s="489" t="n">
        <f aca="false">D19!J27</f>
        <v>4672</v>
      </c>
      <c r="G111" s="489" t="n">
        <f aca="false">D19!K27</f>
        <v>2467</v>
      </c>
      <c r="H111" s="489" t="n">
        <f aca="false">D19!L27</f>
        <v>127</v>
      </c>
      <c r="I111" s="489" t="n">
        <f aca="false">D19!M27</f>
        <v>15</v>
      </c>
      <c r="J111" s="489" t="n">
        <f aca="false">D19!N27</f>
        <v>0</v>
      </c>
      <c r="K111" s="489" t="n">
        <f aca="false">D19!O27</f>
        <v>0</v>
      </c>
      <c r="L111" s="489" t="n">
        <f aca="false">D19!P27</f>
        <v>1012</v>
      </c>
      <c r="M111" s="489" t="n">
        <f aca="false">D19!Q27</f>
        <v>0</v>
      </c>
      <c r="N111" s="489" t="n">
        <f aca="false">D19!R27</f>
        <v>183</v>
      </c>
      <c r="O111" s="489" t="n">
        <f aca="false">D19!S27</f>
        <v>7</v>
      </c>
      <c r="P111" s="489" t="n">
        <f aca="false">D19!T27</f>
        <v>0</v>
      </c>
      <c r="Q111" s="489" t="n">
        <f aca="false">D19!U27</f>
        <v>101</v>
      </c>
      <c r="R111" s="489" t="n">
        <f aca="false">D19!V27</f>
        <v>64</v>
      </c>
      <c r="S111" s="489" t="n">
        <f aca="false">D19!W27</f>
        <v>0</v>
      </c>
      <c r="T111" s="489" t="n">
        <f aca="false">D19!X27</f>
        <v>0</v>
      </c>
      <c r="U111" s="489" t="n">
        <f aca="false">D19!Y27</f>
        <v>0</v>
      </c>
      <c r="V111" s="489" t="n">
        <f aca="false">D19!Z27</f>
        <v>0</v>
      </c>
      <c r="W111" s="489" t="n">
        <f aca="false">D19!AA27</f>
        <v>0</v>
      </c>
      <c r="X111" s="489" t="n">
        <f aca="false">D19!AB27</f>
        <v>0</v>
      </c>
      <c r="Y111" s="489" t="n">
        <f aca="false">D19!AC27</f>
        <v>0</v>
      </c>
      <c r="Z111" s="489" t="n">
        <f aca="false">D19!AD27</f>
        <v>192</v>
      </c>
      <c r="AA111" s="489" t="n">
        <f aca="false">D19!AE27</f>
        <v>8943</v>
      </c>
      <c r="AB111" s="490"/>
      <c r="AC111" s="489" t="n">
        <f aca="false">D19!I30</f>
        <v>153</v>
      </c>
      <c r="AD111" s="489" t="n">
        <f aca="false">D19!J30</f>
        <v>4704</v>
      </c>
      <c r="AE111" s="489" t="n">
        <f aca="false">D19!K30</f>
        <v>2518</v>
      </c>
      <c r="AF111" s="489" t="n">
        <f aca="false">D19!L30</f>
        <v>159</v>
      </c>
      <c r="AG111" s="489" t="n">
        <f aca="false">D19!M30</f>
        <v>15</v>
      </c>
      <c r="AH111" s="489" t="n">
        <f aca="false">D19!N30</f>
        <v>0</v>
      </c>
      <c r="AI111" s="489" t="n">
        <f aca="false">D19!O30</f>
        <v>0</v>
      </c>
      <c r="AJ111" s="489" t="n">
        <f aca="false">D19!P30</f>
        <v>1012</v>
      </c>
      <c r="AK111" s="489" t="n">
        <f aca="false">D19!Q30</f>
        <v>0</v>
      </c>
      <c r="AL111" s="489" t="n">
        <f aca="false">D19!R30</f>
        <v>183</v>
      </c>
      <c r="AM111" s="489" t="n">
        <f aca="false">D19!S30</f>
        <v>7</v>
      </c>
      <c r="AN111" s="489" t="n">
        <f aca="false">D19!T30</f>
        <v>0</v>
      </c>
      <c r="AO111" s="489" t="n">
        <f aca="false">D19!U30</f>
        <v>0</v>
      </c>
      <c r="AP111" s="489" t="n">
        <f aca="false">D19!V30</f>
        <v>0</v>
      </c>
      <c r="AQ111" s="489" t="n">
        <f aca="false">D19!W30</f>
        <v>0</v>
      </c>
      <c r="AR111" s="489" t="n">
        <f aca="false">D19!X30</f>
        <v>0</v>
      </c>
      <c r="AS111" s="489" t="n">
        <f aca="false">D19!Y30</f>
        <v>0</v>
      </c>
      <c r="AT111" s="489" t="n">
        <f aca="false">D19!Z30</f>
        <v>0</v>
      </c>
      <c r="AU111" s="489" t="n">
        <f aca="false">D19!AA30</f>
        <v>192</v>
      </c>
      <c r="AV111" s="489" t="n">
        <f aca="false">D19!AB30</f>
        <v>8943</v>
      </c>
      <c r="AW111" s="490"/>
      <c r="AX111" s="489"/>
      <c r="AY111" s="489" t="n">
        <f aca="false">AC111+AE111</f>
        <v>2671</v>
      </c>
      <c r="AZ111" s="489"/>
      <c r="BA111" s="489" t="n">
        <f aca="false">AD111+AF111</f>
        <v>4863</v>
      </c>
      <c r="BB111" s="489"/>
      <c r="BC111" s="489"/>
      <c r="BD111" s="489"/>
      <c r="BE111" s="489" t="n">
        <f aca="false">D19!M33</f>
        <v>15</v>
      </c>
      <c r="BF111" s="489" t="str">
        <f aca="false">D19!N33</f>
        <v>-</v>
      </c>
      <c r="BG111" s="489" t="str">
        <f aca="false">D19!O33</f>
        <v>-</v>
      </c>
      <c r="BH111" s="489" t="n">
        <f aca="false">D19!P33</f>
        <v>1012</v>
      </c>
      <c r="BI111" s="489" t="str">
        <f aca="false">D19!Q33</f>
        <v>-</v>
      </c>
      <c r="BJ111" s="489" t="n">
        <f aca="false">D19!R33</f>
        <v>183</v>
      </c>
      <c r="BK111" s="489" t="n">
        <f aca="false">D19!S33</f>
        <v>7</v>
      </c>
      <c r="BL111" s="489" t="n">
        <f aca="false">D19!T33</f>
        <v>0</v>
      </c>
      <c r="BM111" s="489" t="n">
        <f aca="false">D19!U33</f>
        <v>0</v>
      </c>
      <c r="BN111" s="489" t="n">
        <f aca="false">D19!V33</f>
        <v>0</v>
      </c>
      <c r="BO111" s="489" t="n">
        <f aca="false">D19!W33</f>
        <v>0</v>
      </c>
      <c r="BP111" s="489" t="n">
        <f aca="false">D19!X33</f>
        <v>0</v>
      </c>
      <c r="BQ111" s="489" t="n">
        <f aca="false">D19!Y33</f>
        <v>0</v>
      </c>
      <c r="BR111" s="489"/>
      <c r="BS111" s="489" t="n">
        <f aca="false">D19!Z33</f>
        <v>0</v>
      </c>
      <c r="BT111" s="489" t="n">
        <f aca="false">D19!AA33</f>
        <v>192</v>
      </c>
      <c r="BU111" s="489" t="n">
        <f aca="false">SUM(AX111:BT111)</f>
        <v>8943</v>
      </c>
    </row>
    <row r="112" customFormat="false" ht="16.5" hidden="false" customHeight="false" outlineLevel="0" collapsed="false">
      <c r="A112" s="38" t="n">
        <v>110</v>
      </c>
      <c r="B112" s="38" t="n">
        <v>19</v>
      </c>
      <c r="C112" s="38" t="n">
        <v>41</v>
      </c>
      <c r="D112" s="38" t="s">
        <v>611</v>
      </c>
      <c r="E112" s="489" t="n">
        <f aca="false">D19!I74</f>
        <v>209</v>
      </c>
      <c r="F112" s="489" t="n">
        <f aca="false">D19!J74</f>
        <v>2385</v>
      </c>
      <c r="G112" s="489" t="n">
        <f aca="false">D19!K74</f>
        <v>672</v>
      </c>
      <c r="H112" s="489" t="n">
        <f aca="false">D19!L74</f>
        <v>141</v>
      </c>
      <c r="I112" s="489" t="n">
        <f aca="false">D19!M74</f>
        <v>3750</v>
      </c>
      <c r="J112" s="489" t="n">
        <f aca="false">D19!N74</f>
        <v>39</v>
      </c>
      <c r="K112" s="489" t="n">
        <f aca="false">D19!O74</f>
        <v>60</v>
      </c>
      <c r="L112" s="489" t="n">
        <f aca="false">D19!P74</f>
        <v>77</v>
      </c>
      <c r="M112" s="489" t="n">
        <f aca="false">D19!Q74</f>
        <v>0</v>
      </c>
      <c r="N112" s="489" t="n">
        <f aca="false">D19!R74</f>
        <v>5471</v>
      </c>
      <c r="O112" s="489" t="n">
        <f aca="false">D19!S74</f>
        <v>82</v>
      </c>
      <c r="P112" s="489" t="n">
        <f aca="false">D19!T74</f>
        <v>150</v>
      </c>
      <c r="Q112" s="489" t="n">
        <f aca="false">D19!U74</f>
        <v>49</v>
      </c>
      <c r="R112" s="489" t="n">
        <f aca="false">D19!V74</f>
        <v>93</v>
      </c>
      <c r="S112" s="489" t="n">
        <f aca="false">D19!W74</f>
        <v>0</v>
      </c>
      <c r="T112" s="489" t="n">
        <f aca="false">D19!X74</f>
        <v>52</v>
      </c>
      <c r="U112" s="489" t="n">
        <f aca="false">D19!Y74</f>
        <v>0</v>
      </c>
      <c r="V112" s="489" t="n">
        <f aca="false">D19!Z74</f>
        <v>0</v>
      </c>
      <c r="W112" s="489" t="n">
        <f aca="false">D19!AA74</f>
        <v>0</v>
      </c>
      <c r="X112" s="489" t="n">
        <f aca="false">D19!AB74</f>
        <v>0</v>
      </c>
      <c r="Y112" s="489" t="n">
        <f aca="false">D19!AC74</f>
        <v>5</v>
      </c>
      <c r="Z112" s="489" t="n">
        <f aca="false">D19!AD74</f>
        <v>335</v>
      </c>
      <c r="AA112" s="489" t="n">
        <f aca="false">D19!AE74</f>
        <v>13570</v>
      </c>
      <c r="AB112" s="490"/>
      <c r="AC112" s="489" t="n">
        <f aca="false">D19!I77</f>
        <v>233</v>
      </c>
      <c r="AD112" s="489" t="n">
        <f aca="false">D19!J77</f>
        <v>2432</v>
      </c>
      <c r="AE112" s="489" t="n">
        <f aca="false">D19!K77</f>
        <v>697</v>
      </c>
      <c r="AF112" s="489" t="n">
        <f aca="false">D19!L77</f>
        <v>187</v>
      </c>
      <c r="AG112" s="489" t="n">
        <f aca="false">D19!M77</f>
        <v>3750</v>
      </c>
      <c r="AH112" s="489" t="n">
        <f aca="false">D19!N77</f>
        <v>39</v>
      </c>
      <c r="AI112" s="489" t="n">
        <f aca="false">D19!O77</f>
        <v>60</v>
      </c>
      <c r="AJ112" s="489" t="n">
        <f aca="false">D19!P77</f>
        <v>77</v>
      </c>
      <c r="AK112" s="489" t="n">
        <f aca="false">D19!Q77</f>
        <v>0</v>
      </c>
      <c r="AL112" s="489" t="n">
        <f aca="false">D19!R77</f>
        <v>5471</v>
      </c>
      <c r="AM112" s="489" t="n">
        <f aca="false">D19!S77</f>
        <v>82</v>
      </c>
      <c r="AN112" s="489" t="n">
        <f aca="false">D19!T77</f>
        <v>150</v>
      </c>
      <c r="AO112" s="489" t="n">
        <f aca="false">D19!U77</f>
        <v>52</v>
      </c>
      <c r="AP112" s="489" t="n">
        <f aca="false">D19!V77</f>
        <v>0</v>
      </c>
      <c r="AQ112" s="489" t="n">
        <f aca="false">D19!W77</f>
        <v>0</v>
      </c>
      <c r="AR112" s="489" t="n">
        <f aca="false">D19!X77</f>
        <v>0</v>
      </c>
      <c r="AS112" s="489" t="n">
        <f aca="false">D19!Y77</f>
        <v>0</v>
      </c>
      <c r="AT112" s="489" t="n">
        <f aca="false">D19!Z77</f>
        <v>5</v>
      </c>
      <c r="AU112" s="489" t="n">
        <f aca="false">D19!AA77</f>
        <v>335</v>
      </c>
      <c r="AV112" s="489" t="n">
        <f aca="false">D19!AB77</f>
        <v>13570</v>
      </c>
      <c r="AW112" s="490"/>
      <c r="AX112" s="489"/>
      <c r="AY112" s="489" t="n">
        <f aca="false">AC112+AE112</f>
        <v>930</v>
      </c>
      <c r="AZ112" s="489"/>
      <c r="BA112" s="489" t="n">
        <f aca="false">AD112+AF112</f>
        <v>2619</v>
      </c>
      <c r="BB112" s="489"/>
      <c r="BC112" s="489"/>
      <c r="BD112" s="489"/>
      <c r="BE112" s="489" t="n">
        <f aca="false">D19!M80</f>
        <v>3750</v>
      </c>
      <c r="BF112" s="489" t="n">
        <f aca="false">D19!N80</f>
        <v>39</v>
      </c>
      <c r="BG112" s="489" t="n">
        <f aca="false">D19!O80</f>
        <v>60</v>
      </c>
      <c r="BH112" s="489" t="n">
        <f aca="false">D19!P80</f>
        <v>77</v>
      </c>
      <c r="BI112" s="489" t="str">
        <f aca="false">D19!Q80</f>
        <v>-</v>
      </c>
      <c r="BJ112" s="489" t="n">
        <f aca="false">D19!R80</f>
        <v>5471</v>
      </c>
      <c r="BK112" s="489" t="n">
        <f aca="false">D19!S80</f>
        <v>82</v>
      </c>
      <c r="BL112" s="489" t="n">
        <f aca="false">D19!T80</f>
        <v>150</v>
      </c>
      <c r="BM112" s="489" t="n">
        <f aca="false">D19!U80</f>
        <v>52</v>
      </c>
      <c r="BN112" s="489" t="n">
        <f aca="false">D19!V80</f>
        <v>0</v>
      </c>
      <c r="BO112" s="489" t="n">
        <f aca="false">D19!W80</f>
        <v>0</v>
      </c>
      <c r="BP112" s="489" t="n">
        <f aca="false">D19!X80</f>
        <v>0</v>
      </c>
      <c r="BQ112" s="489" t="n">
        <f aca="false">D19!Y80</f>
        <v>0</v>
      </c>
      <c r="BR112" s="489"/>
      <c r="BS112" s="489" t="n">
        <f aca="false">D19!Z80</f>
        <v>5</v>
      </c>
      <c r="BT112" s="489" t="n">
        <f aca="false">D19!AA80</f>
        <v>335</v>
      </c>
      <c r="BU112" s="489" t="n">
        <f aca="false">SUM(AX112:BT112)</f>
        <v>13570</v>
      </c>
    </row>
    <row r="113" customFormat="false" ht="16.5" hidden="false" customHeight="false" outlineLevel="0" collapsed="false">
      <c r="A113" s="38" t="n">
        <v>111</v>
      </c>
      <c r="B113" s="38" t="n">
        <v>19</v>
      </c>
      <c r="C113" s="38" t="n">
        <v>76</v>
      </c>
      <c r="D113" s="38" t="s">
        <v>614</v>
      </c>
      <c r="E113" s="489" t="n">
        <f aca="false">D19!I191</f>
        <v>5817</v>
      </c>
      <c r="F113" s="489" t="n">
        <f aca="false">D19!J191</f>
        <v>10298</v>
      </c>
      <c r="G113" s="489" t="n">
        <f aca="false">D19!K191</f>
        <v>1530</v>
      </c>
      <c r="H113" s="489" t="n">
        <f aca="false">D19!L191</f>
        <v>245</v>
      </c>
      <c r="I113" s="489" t="n">
        <f aca="false">D19!M191</f>
        <v>4075</v>
      </c>
      <c r="J113" s="489" t="n">
        <f aca="false">D19!N191</f>
        <v>284</v>
      </c>
      <c r="K113" s="489" t="n">
        <f aca="false">D19!O191</f>
        <v>602</v>
      </c>
      <c r="L113" s="489" t="n">
        <f aca="false">D19!P191</f>
        <v>440</v>
      </c>
      <c r="M113" s="489" t="n">
        <f aca="false">D19!Q191</f>
        <v>94</v>
      </c>
      <c r="N113" s="489" t="n">
        <f aca="false">D19!R191</f>
        <v>4285</v>
      </c>
      <c r="O113" s="489" t="n">
        <f aca="false">D19!S191</f>
        <v>0</v>
      </c>
      <c r="P113" s="489" t="n">
        <f aca="false">D19!T191</f>
        <v>244</v>
      </c>
      <c r="Q113" s="489" t="n">
        <f aca="false">D19!U191</f>
        <v>384</v>
      </c>
      <c r="R113" s="489" t="n">
        <f aca="false">D19!V191</f>
        <v>207</v>
      </c>
      <c r="S113" s="489" t="n">
        <f aca="false">D19!W191</f>
        <v>0</v>
      </c>
      <c r="T113" s="489" t="n">
        <f aca="false">D19!X191</f>
        <v>833</v>
      </c>
      <c r="U113" s="489" t="n">
        <f aca="false">D19!Y191</f>
        <v>0</v>
      </c>
      <c r="V113" s="489" t="n">
        <f aca="false">D19!Z191</f>
        <v>0</v>
      </c>
      <c r="W113" s="489" t="n">
        <f aca="false">D19!AA191</f>
        <v>0</v>
      </c>
      <c r="X113" s="489" t="n">
        <f aca="false">D19!AB191</f>
        <v>0</v>
      </c>
      <c r="Y113" s="489" t="n">
        <f aca="false">D19!AC191</f>
        <v>10</v>
      </c>
      <c r="Z113" s="489" t="n">
        <f aca="false">D19!AD191</f>
        <v>665</v>
      </c>
      <c r="AA113" s="489" t="n">
        <f aca="false">D19!AE191</f>
        <v>30013</v>
      </c>
      <c r="AB113" s="490"/>
      <c r="AC113" s="489" t="n">
        <f aca="false">D19!I194</f>
        <v>6009</v>
      </c>
      <c r="AD113" s="489" t="n">
        <f aca="false">D19!J194</f>
        <v>10402</v>
      </c>
      <c r="AE113" s="489" t="n">
        <f aca="false">D19!K194</f>
        <v>1722</v>
      </c>
      <c r="AF113" s="489" t="n">
        <f aca="false">D19!L194</f>
        <v>348</v>
      </c>
      <c r="AG113" s="489" t="n">
        <f aca="false">D19!M194</f>
        <v>4075</v>
      </c>
      <c r="AH113" s="489" t="n">
        <f aca="false">D19!N194</f>
        <v>284</v>
      </c>
      <c r="AI113" s="489" t="n">
        <f aca="false">D19!O194</f>
        <v>602</v>
      </c>
      <c r="AJ113" s="489" t="n">
        <f aca="false">D19!P194</f>
        <v>440</v>
      </c>
      <c r="AK113" s="489" t="n">
        <f aca="false">D19!Q194</f>
        <v>94</v>
      </c>
      <c r="AL113" s="489" t="n">
        <f aca="false">D19!R194</f>
        <v>4285</v>
      </c>
      <c r="AM113" s="489" t="n">
        <f aca="false">D19!S194</f>
        <v>0</v>
      </c>
      <c r="AN113" s="489" t="n">
        <f aca="false">D19!T194</f>
        <v>244</v>
      </c>
      <c r="AO113" s="489" t="n">
        <f aca="false">D19!U194</f>
        <v>833</v>
      </c>
      <c r="AP113" s="489" t="n">
        <f aca="false">D19!V194</f>
        <v>0</v>
      </c>
      <c r="AQ113" s="489" t="n">
        <f aca="false">D19!W194</f>
        <v>0</v>
      </c>
      <c r="AR113" s="489" t="n">
        <f aca="false">D19!X194</f>
        <v>0</v>
      </c>
      <c r="AS113" s="489" t="n">
        <f aca="false">D19!Y194</f>
        <v>0</v>
      </c>
      <c r="AT113" s="489" t="n">
        <f aca="false">D19!Z194</f>
        <v>10</v>
      </c>
      <c r="AU113" s="489" t="n">
        <f aca="false">D19!AA194</f>
        <v>665</v>
      </c>
      <c r="AV113" s="489" t="n">
        <f aca="false">D19!AB194</f>
        <v>30013</v>
      </c>
      <c r="AW113" s="490"/>
      <c r="AX113" s="489"/>
      <c r="AY113" s="489" t="n">
        <f aca="false">AC113+AE113</f>
        <v>7731</v>
      </c>
      <c r="AZ113" s="489"/>
      <c r="BA113" s="489" t="n">
        <f aca="false">AD113+AF113</f>
        <v>10750</v>
      </c>
      <c r="BB113" s="489"/>
      <c r="BC113" s="489"/>
      <c r="BD113" s="489"/>
      <c r="BE113" s="489" t="n">
        <f aca="false">D19!M197</f>
        <v>4075</v>
      </c>
      <c r="BF113" s="489" t="n">
        <f aca="false">D19!N197</f>
        <v>284</v>
      </c>
      <c r="BG113" s="489" t="n">
        <f aca="false">D19!O197</f>
        <v>602</v>
      </c>
      <c r="BH113" s="489" t="n">
        <f aca="false">D19!P197</f>
        <v>440</v>
      </c>
      <c r="BI113" s="489" t="n">
        <f aca="false">D19!Q197</f>
        <v>94</v>
      </c>
      <c r="BJ113" s="489" t="n">
        <f aca="false">D19!R197</f>
        <v>4285</v>
      </c>
      <c r="BK113" s="489" t="str">
        <f aca="false">D19!S197</f>
        <v>-</v>
      </c>
      <c r="BL113" s="489" t="n">
        <f aca="false">D19!T197</f>
        <v>244</v>
      </c>
      <c r="BM113" s="489" t="n">
        <f aca="false">D19!U197</f>
        <v>833</v>
      </c>
      <c r="BN113" s="489" t="str">
        <f aca="false">D19!V197</f>
        <v>-</v>
      </c>
      <c r="BO113" s="489" t="str">
        <f aca="false">D19!W197</f>
        <v>-</v>
      </c>
      <c r="BP113" s="489" t="str">
        <f aca="false">D19!X197</f>
        <v>-</v>
      </c>
      <c r="BQ113" s="489" t="str">
        <f aca="false">D19!Y197</f>
        <v>-</v>
      </c>
      <c r="BR113" s="489"/>
      <c r="BS113" s="489" t="n">
        <f aca="false">D19!Z197</f>
        <v>10</v>
      </c>
      <c r="BT113" s="489" t="n">
        <f aca="false">D19!AA197</f>
        <v>665</v>
      </c>
      <c r="BU113" s="489" t="n">
        <f aca="false">SUM(AX113:BT113)</f>
        <v>30013</v>
      </c>
    </row>
    <row r="114" customFormat="false" ht="16.5" hidden="false" customHeight="false" outlineLevel="0" collapsed="false">
      <c r="A114" s="20" t="n">
        <v>112</v>
      </c>
      <c r="B114" s="20" t="n">
        <v>19</v>
      </c>
      <c r="C114" s="20" t="n">
        <v>121</v>
      </c>
      <c r="D114" s="20" t="s">
        <v>617</v>
      </c>
      <c r="E114" s="489" t="n">
        <f aca="false">D19!I227</f>
        <v>47</v>
      </c>
      <c r="F114" s="489" t="n">
        <f aca="false">D19!J227</f>
        <v>3867</v>
      </c>
      <c r="G114" s="489" t="n">
        <f aca="false">D19!K227</f>
        <v>4866</v>
      </c>
      <c r="H114" s="489" t="n">
        <f aca="false">D19!L227</f>
        <v>91</v>
      </c>
      <c r="I114" s="489" t="n">
        <f aca="false">D19!M227</f>
        <v>39</v>
      </c>
      <c r="J114" s="489" t="n">
        <f aca="false">D19!N227</f>
        <v>0</v>
      </c>
      <c r="K114" s="489" t="n">
        <f aca="false">D19!O227</f>
        <v>0</v>
      </c>
      <c r="L114" s="489" t="n">
        <f aca="false">D19!P227</f>
        <v>24</v>
      </c>
      <c r="M114" s="489" t="n">
        <f aca="false">D19!Q227</f>
        <v>51</v>
      </c>
      <c r="N114" s="489" t="n">
        <f aca="false">D19!R227</f>
        <v>1275</v>
      </c>
      <c r="O114" s="489" t="n">
        <f aca="false">D19!S227</f>
        <v>0</v>
      </c>
      <c r="P114" s="489" t="n">
        <f aca="false">D19!T227</f>
        <v>0</v>
      </c>
      <c r="Q114" s="489" t="n">
        <f aca="false">D19!U227</f>
        <v>48</v>
      </c>
      <c r="R114" s="489" t="n">
        <f aca="false">D19!V227</f>
        <v>47</v>
      </c>
      <c r="S114" s="489" t="n">
        <f aca="false">D19!W227</f>
        <v>0</v>
      </c>
      <c r="T114" s="489" t="n">
        <f aca="false">D19!X227</f>
        <v>0</v>
      </c>
      <c r="U114" s="489" t="n">
        <f aca="false">D19!Y227</f>
        <v>0</v>
      </c>
      <c r="V114" s="489" t="n">
        <f aca="false">D19!Z227</f>
        <v>0</v>
      </c>
      <c r="W114" s="489" t="n">
        <f aca="false">D19!AA227</f>
        <v>0</v>
      </c>
      <c r="X114" s="489" t="n">
        <f aca="false">D19!AB227</f>
        <v>0</v>
      </c>
      <c r="Y114" s="489" t="n">
        <f aca="false">D19!AC227</f>
        <v>0</v>
      </c>
      <c r="Z114" s="489" t="n">
        <f aca="false">D19!AD227</f>
        <v>155</v>
      </c>
      <c r="AA114" s="489" t="n">
        <f aca="false">D19!AE227</f>
        <v>10510</v>
      </c>
      <c r="AB114" s="490"/>
      <c r="AC114" s="489" t="n">
        <f aca="false">D19!I230</f>
        <v>71</v>
      </c>
      <c r="AD114" s="489" t="n">
        <f aca="false">D19!J230</f>
        <v>3891</v>
      </c>
      <c r="AE114" s="489" t="n">
        <f aca="false">D19!K230</f>
        <v>4890</v>
      </c>
      <c r="AF114" s="489" t="n">
        <f aca="false">D19!L230</f>
        <v>114</v>
      </c>
      <c r="AG114" s="489" t="n">
        <f aca="false">D19!M230</f>
        <v>39</v>
      </c>
      <c r="AH114" s="489" t="n">
        <f aca="false">D19!N230</f>
        <v>0</v>
      </c>
      <c r="AI114" s="489" t="n">
        <f aca="false">D19!O230</f>
        <v>0</v>
      </c>
      <c r="AJ114" s="489" t="n">
        <f aca="false">D19!P230</f>
        <v>24</v>
      </c>
      <c r="AK114" s="489" t="n">
        <f aca="false">D19!Q230</f>
        <v>51</v>
      </c>
      <c r="AL114" s="489" t="n">
        <f aca="false">D19!R230</f>
        <v>1275</v>
      </c>
      <c r="AM114" s="489" t="n">
        <f aca="false">D19!S230</f>
        <v>0</v>
      </c>
      <c r="AN114" s="489" t="n">
        <f aca="false">D19!T230</f>
        <v>0</v>
      </c>
      <c r="AO114" s="489" t="n">
        <f aca="false">D19!U230</f>
        <v>0</v>
      </c>
      <c r="AP114" s="489" t="n">
        <f aca="false">D19!V230</f>
        <v>0</v>
      </c>
      <c r="AQ114" s="489" t="n">
        <f aca="false">D19!W230</f>
        <v>0</v>
      </c>
      <c r="AR114" s="489" t="n">
        <f aca="false">D19!X230</f>
        <v>0</v>
      </c>
      <c r="AS114" s="489" t="n">
        <f aca="false">D19!Y230</f>
        <v>0</v>
      </c>
      <c r="AT114" s="489" t="n">
        <f aca="false">D19!Z230</f>
        <v>0</v>
      </c>
      <c r="AU114" s="489" t="n">
        <f aca="false">D19!AA230</f>
        <v>155</v>
      </c>
      <c r="AV114" s="489" t="n">
        <f aca="false">D19!AB230</f>
        <v>10510</v>
      </c>
      <c r="AW114" s="490"/>
      <c r="AX114" s="489"/>
      <c r="AY114" s="489" t="n">
        <f aca="false">AC114+AE114</f>
        <v>4961</v>
      </c>
      <c r="AZ114" s="489"/>
      <c r="BA114" s="489" t="n">
        <f aca="false">AD114+AF114</f>
        <v>4005</v>
      </c>
      <c r="BB114" s="489"/>
      <c r="BC114" s="489"/>
      <c r="BD114" s="489"/>
      <c r="BE114" s="489" t="n">
        <f aca="false">D19!M233</f>
        <v>39</v>
      </c>
      <c r="BF114" s="489" t="str">
        <f aca="false">D19!N233</f>
        <v>-</v>
      </c>
      <c r="BG114" s="489" t="str">
        <f aca="false">D19!O233</f>
        <v>-</v>
      </c>
      <c r="BH114" s="489" t="n">
        <f aca="false">D19!P233</f>
        <v>24</v>
      </c>
      <c r="BI114" s="489" t="n">
        <f aca="false">D19!Q233</f>
        <v>51</v>
      </c>
      <c r="BJ114" s="489" t="n">
        <f aca="false">D19!R233</f>
        <v>1275</v>
      </c>
      <c r="BK114" s="489" t="str">
        <f aca="false">D19!S233</f>
        <v>-</v>
      </c>
      <c r="BL114" s="489" t="str">
        <f aca="false">D19!T233</f>
        <v>-</v>
      </c>
      <c r="BM114" s="489" t="str">
        <f aca="false">D19!U233</f>
        <v>-</v>
      </c>
      <c r="BN114" s="489" t="str">
        <f aca="false">D19!V233</f>
        <v>-</v>
      </c>
      <c r="BO114" s="489" t="str">
        <f aca="false">D19!W233</f>
        <v>-</v>
      </c>
      <c r="BP114" s="489" t="str">
        <f aca="false">D19!X233</f>
        <v>-</v>
      </c>
      <c r="BQ114" s="489" t="str">
        <f aca="false">D19!Y233</f>
        <v>-</v>
      </c>
      <c r="BR114" s="489"/>
      <c r="BS114" s="489" t="n">
        <f aca="false">D19!Z233</f>
        <v>0</v>
      </c>
      <c r="BT114" s="489" t="n">
        <f aca="false">D19!AA233</f>
        <v>155</v>
      </c>
      <c r="BU114" s="489" t="n">
        <f aca="false">SUM(AX114:BT114)</f>
        <v>10510</v>
      </c>
    </row>
    <row r="115" customFormat="false" ht="16.5" hidden="false" customHeight="false" outlineLevel="0" collapsed="false">
      <c r="A115" s="20" t="n">
        <v>113</v>
      </c>
      <c r="B115" s="20" t="n">
        <v>19</v>
      </c>
      <c r="C115" s="20" t="n">
        <v>303</v>
      </c>
      <c r="D115" s="20" t="s">
        <v>618</v>
      </c>
      <c r="E115" s="489" t="n">
        <f aca="false">D19!I242</f>
        <v>10</v>
      </c>
      <c r="F115" s="489" t="n">
        <f aca="false">D19!J242</f>
        <v>987</v>
      </c>
      <c r="G115" s="489" t="n">
        <f aca="false">D19!K242</f>
        <v>887</v>
      </c>
      <c r="H115" s="489" t="n">
        <f aca="false">D19!L242</f>
        <v>6</v>
      </c>
      <c r="I115" s="489" t="n">
        <f aca="false">D19!M242</f>
        <v>9</v>
      </c>
      <c r="J115" s="489" t="n">
        <f aca="false">D19!N242</f>
        <v>125</v>
      </c>
      <c r="K115" s="489" t="n">
        <f aca="false">D19!O242</f>
        <v>0</v>
      </c>
      <c r="L115" s="489" t="n">
        <f aca="false">D19!P242</f>
        <v>0</v>
      </c>
      <c r="M115" s="489" t="n">
        <f aca="false">D19!Q242</f>
        <v>0</v>
      </c>
      <c r="N115" s="489" t="n">
        <f aca="false">D19!R242</f>
        <v>628</v>
      </c>
      <c r="O115" s="489" t="n">
        <f aca="false">D19!S242</f>
        <v>0</v>
      </c>
      <c r="P115" s="489" t="n">
        <f aca="false">D19!T242</f>
        <v>0</v>
      </c>
      <c r="Q115" s="489" t="n">
        <f aca="false">D19!U242</f>
        <v>14</v>
      </c>
      <c r="R115" s="489" t="n">
        <f aca="false">D19!V242</f>
        <v>10</v>
      </c>
      <c r="S115" s="489" t="n">
        <f aca="false">D19!W242</f>
        <v>0</v>
      </c>
      <c r="T115" s="489" t="n">
        <f aca="false">D19!X242</f>
        <v>0</v>
      </c>
      <c r="U115" s="489" t="n">
        <f aca="false">D19!Y242</f>
        <v>0</v>
      </c>
      <c r="V115" s="489" t="n">
        <f aca="false">D19!Z242</f>
        <v>0</v>
      </c>
      <c r="W115" s="489" t="n">
        <f aca="false">D19!AA242</f>
        <v>0</v>
      </c>
      <c r="X115" s="489" t="n">
        <f aca="false">D19!AB242</f>
        <v>0</v>
      </c>
      <c r="Y115" s="489" t="n">
        <f aca="false">D19!AC242</f>
        <v>0</v>
      </c>
      <c r="Z115" s="489" t="n">
        <f aca="false">D19!AD242</f>
        <v>51</v>
      </c>
      <c r="AA115" s="489" t="n">
        <f aca="false">D19!AE242</f>
        <v>2727</v>
      </c>
      <c r="AB115" s="490"/>
      <c r="AC115" s="489" t="n">
        <f aca="false">D19!I245</f>
        <v>17</v>
      </c>
      <c r="AD115" s="489" t="n">
        <f aca="false">D19!J245</f>
        <v>992</v>
      </c>
      <c r="AE115" s="489" t="n">
        <f aca="false">D19!K245</f>
        <v>894</v>
      </c>
      <c r="AF115" s="489" t="n">
        <f aca="false">D19!L245</f>
        <v>11</v>
      </c>
      <c r="AG115" s="489" t="n">
        <f aca="false">D19!M245</f>
        <v>9</v>
      </c>
      <c r="AH115" s="489" t="n">
        <f aca="false">D19!N245</f>
        <v>125</v>
      </c>
      <c r="AI115" s="489" t="n">
        <f aca="false">D19!O245</f>
        <v>0</v>
      </c>
      <c r="AJ115" s="489" t="n">
        <f aca="false">D19!P245</f>
        <v>0</v>
      </c>
      <c r="AK115" s="489" t="n">
        <f aca="false">D19!Q245</f>
        <v>0</v>
      </c>
      <c r="AL115" s="489" t="n">
        <f aca="false">D19!R245</f>
        <v>628</v>
      </c>
      <c r="AM115" s="489" t="n">
        <f aca="false">D19!S245</f>
        <v>0</v>
      </c>
      <c r="AN115" s="489" t="n">
        <f aca="false">D19!T245</f>
        <v>0</v>
      </c>
      <c r="AO115" s="489" t="n">
        <f aca="false">D19!U245</f>
        <v>0</v>
      </c>
      <c r="AP115" s="489" t="n">
        <f aca="false">D19!V245</f>
        <v>0</v>
      </c>
      <c r="AQ115" s="489" t="n">
        <f aca="false">D19!W245</f>
        <v>0</v>
      </c>
      <c r="AR115" s="489" t="n">
        <f aca="false">D19!X245</f>
        <v>0</v>
      </c>
      <c r="AS115" s="489" t="n">
        <f aca="false">D19!Y245</f>
        <v>0</v>
      </c>
      <c r="AT115" s="489" t="n">
        <f aca="false">D19!Z245</f>
        <v>0</v>
      </c>
      <c r="AU115" s="489" t="n">
        <f aca="false">D19!AA245</f>
        <v>51</v>
      </c>
      <c r="AV115" s="489" t="n">
        <f aca="false">D19!AB245</f>
        <v>2727</v>
      </c>
      <c r="AW115" s="490"/>
      <c r="AX115" s="489"/>
      <c r="AY115" s="489" t="n">
        <f aca="false">AC115+AE115</f>
        <v>911</v>
      </c>
      <c r="AZ115" s="489"/>
      <c r="BA115" s="489" t="n">
        <f aca="false">AD115+AF115</f>
        <v>1003</v>
      </c>
      <c r="BB115" s="489"/>
      <c r="BC115" s="489"/>
      <c r="BD115" s="489"/>
      <c r="BE115" s="489" t="n">
        <f aca="false">D19!M248</f>
        <v>9</v>
      </c>
      <c r="BF115" s="489" t="n">
        <f aca="false">D19!N248</f>
        <v>125</v>
      </c>
      <c r="BG115" s="489" t="str">
        <f aca="false">D19!O248</f>
        <v>-</v>
      </c>
      <c r="BH115" s="489" t="str">
        <f aca="false">D19!P248</f>
        <v>-</v>
      </c>
      <c r="BI115" s="489" t="str">
        <f aca="false">D19!Q248</f>
        <v>-</v>
      </c>
      <c r="BJ115" s="489" t="n">
        <f aca="false">D19!R248</f>
        <v>628</v>
      </c>
      <c r="BK115" s="489" t="str">
        <f aca="false">D19!S248</f>
        <v>-</v>
      </c>
      <c r="BL115" s="489" t="str">
        <f aca="false">D19!T248</f>
        <v>-</v>
      </c>
      <c r="BM115" s="489" t="str">
        <f aca="false">D19!U248</f>
        <v>-</v>
      </c>
      <c r="BN115" s="489" t="str">
        <f aca="false">D19!V248</f>
        <v>-</v>
      </c>
      <c r="BO115" s="489" t="str">
        <f aca="false">D19!W248</f>
        <v>-</v>
      </c>
      <c r="BP115" s="489" t="str">
        <f aca="false">D19!X248</f>
        <v>-</v>
      </c>
      <c r="BQ115" s="489" t="str">
        <f aca="false">D19!Y248</f>
        <v>-</v>
      </c>
      <c r="BR115" s="489"/>
      <c r="BS115" s="489" t="n">
        <f aca="false">D19!Z248</f>
        <v>0</v>
      </c>
      <c r="BT115" s="489" t="n">
        <f aca="false">D19!AA248</f>
        <v>51</v>
      </c>
      <c r="BU115" s="489" t="n">
        <f aca="false">SUM(AX115:BT115)</f>
        <v>2727</v>
      </c>
    </row>
    <row r="116" customFormat="false" ht="16.5" hidden="false" customHeight="false" outlineLevel="0" collapsed="false">
      <c r="A116" s="20" t="n">
        <v>114</v>
      </c>
      <c r="B116" s="20" t="n">
        <v>19</v>
      </c>
      <c r="C116" s="20" t="n">
        <v>306</v>
      </c>
      <c r="D116" s="20" t="s">
        <v>619</v>
      </c>
      <c r="E116" s="489" t="n">
        <f aca="false">D19!I255</f>
        <v>7</v>
      </c>
      <c r="F116" s="489" t="n">
        <f aca="false">D19!J255</f>
        <v>551</v>
      </c>
      <c r="G116" s="489" t="n">
        <f aca="false">D19!K255</f>
        <v>146</v>
      </c>
      <c r="H116" s="489" t="n">
        <f aca="false">D19!L255</f>
        <v>7</v>
      </c>
      <c r="I116" s="489" t="n">
        <f aca="false">D19!M255</f>
        <v>170</v>
      </c>
      <c r="J116" s="489" t="n">
        <f aca="false">D19!N255</f>
        <v>0</v>
      </c>
      <c r="K116" s="489" t="n">
        <f aca="false">D19!O255</f>
        <v>404</v>
      </c>
      <c r="L116" s="489" t="n">
        <f aca="false">D19!P255</f>
        <v>62</v>
      </c>
      <c r="M116" s="489" t="n">
        <f aca="false">D19!Q255</f>
        <v>0</v>
      </c>
      <c r="N116" s="489" t="n">
        <f aca="false">D19!R255</f>
        <v>243</v>
      </c>
      <c r="O116" s="489" t="n">
        <f aca="false">D19!S255</f>
        <v>0</v>
      </c>
      <c r="P116" s="489" t="n">
        <f aca="false">D19!T255</f>
        <v>37</v>
      </c>
      <c r="Q116" s="489" t="n">
        <f aca="false">D19!U255</f>
        <v>4</v>
      </c>
      <c r="R116" s="489" t="n">
        <f aca="false">D19!V255</f>
        <v>6</v>
      </c>
      <c r="S116" s="489" t="n">
        <f aca="false">D19!W255</f>
        <v>0</v>
      </c>
      <c r="T116" s="489" t="n">
        <f aca="false">D19!X255</f>
        <v>0</v>
      </c>
      <c r="U116" s="489" t="n">
        <f aca="false">D19!Y255</f>
        <v>0</v>
      </c>
      <c r="V116" s="489" t="n">
        <f aca="false">D19!Z255</f>
        <v>0</v>
      </c>
      <c r="W116" s="489" t="n">
        <f aca="false">D19!AA255</f>
        <v>0</v>
      </c>
      <c r="X116" s="489" t="n">
        <f aca="false">D19!AB255</f>
        <v>0</v>
      </c>
      <c r="Y116" s="489" t="n">
        <f aca="false">D19!AC255</f>
        <v>0</v>
      </c>
      <c r="Z116" s="489" t="n">
        <f aca="false">D19!AD255</f>
        <v>34</v>
      </c>
      <c r="AA116" s="489" t="n">
        <f aca="false">D19!AE255</f>
        <v>1671</v>
      </c>
      <c r="AB116" s="490"/>
      <c r="AC116" s="489" t="n">
        <f aca="false">D19!I258</f>
        <v>9</v>
      </c>
      <c r="AD116" s="489" t="n">
        <f aca="false">D19!J258</f>
        <v>554</v>
      </c>
      <c r="AE116" s="489" t="n">
        <f aca="false">D19!K258</f>
        <v>148</v>
      </c>
      <c r="AF116" s="489" t="n">
        <f aca="false">D19!L258</f>
        <v>10</v>
      </c>
      <c r="AG116" s="489" t="n">
        <f aca="false">D19!M258</f>
        <v>170</v>
      </c>
      <c r="AH116" s="489" t="n">
        <f aca="false">D19!N258</f>
        <v>0</v>
      </c>
      <c r="AI116" s="489" t="n">
        <f aca="false">D19!O258</f>
        <v>404</v>
      </c>
      <c r="AJ116" s="489" t="n">
        <f aca="false">D19!P258</f>
        <v>62</v>
      </c>
      <c r="AK116" s="489" t="n">
        <f aca="false">D19!Q258</f>
        <v>0</v>
      </c>
      <c r="AL116" s="489" t="n">
        <f aca="false">D19!R258</f>
        <v>243</v>
      </c>
      <c r="AM116" s="489" t="n">
        <f aca="false">D19!S258</f>
        <v>0</v>
      </c>
      <c r="AN116" s="489" t="n">
        <f aca="false">D19!T258</f>
        <v>37</v>
      </c>
      <c r="AO116" s="489" t="n">
        <f aca="false">D19!U258</f>
        <v>0</v>
      </c>
      <c r="AP116" s="489" t="n">
        <f aca="false">D19!V258</f>
        <v>0</v>
      </c>
      <c r="AQ116" s="489" t="n">
        <f aca="false">D19!W258</f>
        <v>0</v>
      </c>
      <c r="AR116" s="489" t="n">
        <f aca="false">D19!X258</f>
        <v>0</v>
      </c>
      <c r="AS116" s="489" t="n">
        <f aca="false">D19!Y258</f>
        <v>0</v>
      </c>
      <c r="AT116" s="489" t="n">
        <f aca="false">D19!Z258</f>
        <v>0</v>
      </c>
      <c r="AU116" s="489" t="n">
        <f aca="false">D19!AA258</f>
        <v>34</v>
      </c>
      <c r="AV116" s="489" t="n">
        <f aca="false">D19!AB258</f>
        <v>1671</v>
      </c>
      <c r="AW116" s="490"/>
      <c r="AX116" s="489"/>
      <c r="AY116" s="489" t="n">
        <f aca="false">AC116+AE116</f>
        <v>157</v>
      </c>
      <c r="AZ116" s="489"/>
      <c r="BA116" s="489" t="n">
        <f aca="false">AD116+AF116</f>
        <v>564</v>
      </c>
      <c r="BB116" s="489"/>
      <c r="BC116" s="489"/>
      <c r="BD116" s="489"/>
      <c r="BE116" s="489" t="n">
        <f aca="false">D19!M261</f>
        <v>170</v>
      </c>
      <c r="BF116" s="489" t="n">
        <f aca="false">D19!N261</f>
        <v>0</v>
      </c>
      <c r="BG116" s="489" t="n">
        <f aca="false">D19!O261</f>
        <v>404</v>
      </c>
      <c r="BH116" s="489" t="n">
        <f aca="false">D19!P261</f>
        <v>62</v>
      </c>
      <c r="BI116" s="489" t="str">
        <f aca="false">D19!Q261</f>
        <v>-</v>
      </c>
      <c r="BJ116" s="489" t="n">
        <f aca="false">D19!R261</f>
        <v>243</v>
      </c>
      <c r="BK116" s="489" t="str">
        <f aca="false">D19!S261</f>
        <v>-</v>
      </c>
      <c r="BL116" s="489" t="n">
        <f aca="false">D19!T261</f>
        <v>37</v>
      </c>
      <c r="BM116" s="489" t="str">
        <f aca="false">D19!U261</f>
        <v>-</v>
      </c>
      <c r="BN116" s="489" t="str">
        <f aca="false">D19!V261</f>
        <v>-</v>
      </c>
      <c r="BO116" s="489" t="str">
        <f aca="false">D19!W261</f>
        <v>-</v>
      </c>
      <c r="BP116" s="489" t="str">
        <f aca="false">D19!X261</f>
        <v>-</v>
      </c>
      <c r="BQ116" s="489" t="str">
        <f aca="false">D19!Y261</f>
        <v>-</v>
      </c>
      <c r="BR116" s="489"/>
      <c r="BS116" s="489" t="n">
        <f aca="false">D19!Z261</f>
        <v>0</v>
      </c>
      <c r="BT116" s="489" t="n">
        <f aca="false">D19!AA261</f>
        <v>34</v>
      </c>
      <c r="BU116" s="489" t="n">
        <f aca="false">SUM(AX116:BT116)</f>
        <v>1671</v>
      </c>
    </row>
    <row r="117" customFormat="false" ht="16.5" hidden="false" customHeight="false" outlineLevel="0" collapsed="false">
      <c r="A117" s="38" t="n">
        <v>115</v>
      </c>
      <c r="B117" s="38" t="n">
        <v>19</v>
      </c>
      <c r="C117" s="38" t="n">
        <v>442</v>
      </c>
      <c r="D117" s="38" t="s">
        <v>840</v>
      </c>
      <c r="E117" s="489" t="n">
        <f aca="false">D19!I275</f>
        <v>845</v>
      </c>
      <c r="F117" s="489" t="n">
        <f aca="false">D19!J275</f>
        <v>625</v>
      </c>
      <c r="G117" s="489" t="n">
        <f aca="false">D19!K275</f>
        <v>49</v>
      </c>
      <c r="H117" s="489" t="n">
        <f aca="false">D19!L275</f>
        <v>949</v>
      </c>
      <c r="I117" s="489" t="n">
        <f aca="false">D19!M275</f>
        <v>0</v>
      </c>
      <c r="J117" s="489" t="n">
        <f aca="false">D19!N275</f>
        <v>3</v>
      </c>
      <c r="K117" s="489" t="n">
        <f aca="false">D19!O275</f>
        <v>50</v>
      </c>
      <c r="L117" s="489" t="n">
        <f aca="false">D19!P275</f>
        <v>0</v>
      </c>
      <c r="M117" s="489" t="n">
        <f aca="false">D19!Q275</f>
        <v>22</v>
      </c>
      <c r="N117" s="489" t="n">
        <f aca="false">D19!R275</f>
        <v>601</v>
      </c>
      <c r="O117" s="489" t="n">
        <f aca="false">D19!S275</f>
        <v>0</v>
      </c>
      <c r="P117" s="489" t="n">
        <f aca="false">D19!T275</f>
        <v>418</v>
      </c>
      <c r="Q117" s="489" t="n">
        <f aca="false">D19!U275</f>
        <v>7</v>
      </c>
      <c r="R117" s="489" t="n">
        <f aca="false">D19!V275</f>
        <v>8</v>
      </c>
      <c r="S117" s="489" t="n">
        <f aca="false">D19!W275</f>
        <v>0</v>
      </c>
      <c r="T117" s="489" t="n">
        <f aca="false">D19!X275</f>
        <v>0</v>
      </c>
      <c r="U117" s="489" t="n">
        <f aca="false">D19!Y275</f>
        <v>0</v>
      </c>
      <c r="V117" s="489" t="n">
        <f aca="false">D19!Z275</f>
        <v>0</v>
      </c>
      <c r="W117" s="489" t="n">
        <f aca="false">D19!AA275</f>
        <v>0</v>
      </c>
      <c r="X117" s="489" t="n">
        <f aca="false">D19!AB275</f>
        <v>0</v>
      </c>
      <c r="Y117" s="489" t="n">
        <f aca="false">D19!AC275</f>
        <v>0</v>
      </c>
      <c r="Z117" s="489" t="n">
        <f aca="false">D19!AD275</f>
        <v>16</v>
      </c>
      <c r="AA117" s="489" t="n">
        <f aca="false">D19!AE275</f>
        <v>3593</v>
      </c>
      <c r="AB117" s="490"/>
      <c r="AC117" s="489" t="n">
        <f aca="false">D19!I278</f>
        <v>849</v>
      </c>
      <c r="AD117" s="489" t="n">
        <f aca="false">D19!J278</f>
        <v>629</v>
      </c>
      <c r="AE117" s="489" t="n">
        <f aca="false">D19!K278</f>
        <v>52</v>
      </c>
      <c r="AF117" s="489" t="n">
        <f aca="false">D19!L278</f>
        <v>953</v>
      </c>
      <c r="AG117" s="489" t="n">
        <f aca="false">D19!M278</f>
        <v>0</v>
      </c>
      <c r="AH117" s="489" t="n">
        <f aca="false">D19!N278</f>
        <v>3</v>
      </c>
      <c r="AI117" s="489" t="n">
        <f aca="false">D19!O278</f>
        <v>50</v>
      </c>
      <c r="AJ117" s="489" t="n">
        <f aca="false">D19!P278</f>
        <v>0</v>
      </c>
      <c r="AK117" s="489" t="n">
        <f aca="false">D19!Q278</f>
        <v>22</v>
      </c>
      <c r="AL117" s="489" t="n">
        <f aca="false">D19!R278</f>
        <v>601</v>
      </c>
      <c r="AM117" s="489" t="n">
        <f aca="false">D19!S278</f>
        <v>0</v>
      </c>
      <c r="AN117" s="489" t="n">
        <f aca="false">D19!T278</f>
        <v>418</v>
      </c>
      <c r="AO117" s="489" t="n">
        <f aca="false">D19!U278</f>
        <v>0</v>
      </c>
      <c r="AP117" s="489" t="n">
        <f aca="false">D19!V278</f>
        <v>0</v>
      </c>
      <c r="AQ117" s="489" t="n">
        <f aca="false">D19!W278</f>
        <v>0</v>
      </c>
      <c r="AR117" s="489" t="n">
        <f aca="false">D19!X278</f>
        <v>0</v>
      </c>
      <c r="AS117" s="489" t="n">
        <f aca="false">D19!Y278</f>
        <v>0</v>
      </c>
      <c r="AT117" s="489" t="n">
        <f aca="false">D19!Z278</f>
        <v>0</v>
      </c>
      <c r="AU117" s="489" t="n">
        <f aca="false">D19!AA278</f>
        <v>16</v>
      </c>
      <c r="AV117" s="489" t="n">
        <f aca="false">D19!AB278</f>
        <v>3593</v>
      </c>
      <c r="AW117" s="490"/>
      <c r="AX117" s="489"/>
      <c r="AY117" s="489" t="n">
        <f aca="false">AC117+AE117</f>
        <v>901</v>
      </c>
      <c r="AZ117" s="489"/>
      <c r="BA117" s="489" t="n">
        <f aca="false">AD117+AF117</f>
        <v>1582</v>
      </c>
      <c r="BB117" s="489"/>
      <c r="BC117" s="489"/>
      <c r="BD117" s="489"/>
      <c r="BE117" s="489" t="n">
        <f aca="false">D19!M281</f>
        <v>0</v>
      </c>
      <c r="BF117" s="489" t="n">
        <f aca="false">D19!N281</f>
        <v>3</v>
      </c>
      <c r="BG117" s="489" t="n">
        <f aca="false">D19!O281</f>
        <v>50</v>
      </c>
      <c r="BH117" s="489" t="n">
        <f aca="false">D19!P281</f>
        <v>0</v>
      </c>
      <c r="BI117" s="489" t="n">
        <f aca="false">D19!Q281</f>
        <v>22</v>
      </c>
      <c r="BJ117" s="489" t="n">
        <f aca="false">D19!R281</f>
        <v>601</v>
      </c>
      <c r="BK117" s="489" t="str">
        <f aca="false">D19!S281</f>
        <v>-</v>
      </c>
      <c r="BL117" s="489" t="n">
        <f aca="false">D19!T281</f>
        <v>418</v>
      </c>
      <c r="BM117" s="489" t="str">
        <f aca="false">D19!U281</f>
        <v>-</v>
      </c>
      <c r="BN117" s="489" t="str">
        <f aca="false">D19!V281</f>
        <v>-</v>
      </c>
      <c r="BO117" s="489" t="str">
        <f aca="false">D19!W281</f>
        <v>-</v>
      </c>
      <c r="BP117" s="489" t="str">
        <f aca="false">D19!X281</f>
        <v>-</v>
      </c>
      <c r="BQ117" s="489" t="str">
        <f aca="false">D19!Y281</f>
        <v>-</v>
      </c>
      <c r="BR117" s="489"/>
      <c r="BS117" s="489" t="n">
        <f aca="false">D19!Z281</f>
        <v>0</v>
      </c>
      <c r="BT117" s="489" t="n">
        <f aca="false">D19!AA281</f>
        <v>16</v>
      </c>
      <c r="BU117" s="489" t="n">
        <f aca="false">SUM(AX117:BT117)</f>
        <v>3593</v>
      </c>
    </row>
    <row r="118" customFormat="false" ht="16.5" hidden="false" customHeight="false" outlineLevel="0" collapsed="false">
      <c r="A118" s="20" t="n">
        <v>116</v>
      </c>
      <c r="B118" s="20" t="n">
        <v>20</v>
      </c>
      <c r="C118" s="20" t="n">
        <v>30</v>
      </c>
      <c r="D118" s="20" t="s">
        <v>622</v>
      </c>
      <c r="E118" s="489" t="n">
        <f aca="false">D20!I16</f>
        <v>16</v>
      </c>
      <c r="F118" s="489" t="n">
        <f aca="false">D20!J16</f>
        <v>1352</v>
      </c>
      <c r="G118" s="489" t="n">
        <f aca="false">D20!K16</f>
        <v>223</v>
      </c>
      <c r="H118" s="489" t="n">
        <f aca="false">D20!L16</f>
        <v>19</v>
      </c>
      <c r="I118" s="489" t="n">
        <f aca="false">D20!M16</f>
        <v>34</v>
      </c>
      <c r="J118" s="489" t="n">
        <f aca="false">D20!N16</f>
        <v>11</v>
      </c>
      <c r="K118" s="489" t="n">
        <f aca="false">D20!O16</f>
        <v>1466</v>
      </c>
      <c r="L118" s="489" t="n">
        <f aca="false">D20!P16</f>
        <v>0</v>
      </c>
      <c r="M118" s="489" t="n">
        <f aca="false">D20!Q16</f>
        <v>0</v>
      </c>
      <c r="N118" s="489" t="n">
        <f aca="false">D20!R16</f>
        <v>1951</v>
      </c>
      <c r="O118" s="489" t="n">
        <f aca="false">D20!S16</f>
        <v>0</v>
      </c>
      <c r="P118" s="489" t="n">
        <f aca="false">D20!T16</f>
        <v>0</v>
      </c>
      <c r="Q118" s="489" t="n">
        <f aca="false">D20!U16</f>
        <v>11</v>
      </c>
      <c r="R118" s="489" t="n">
        <f aca="false">D20!V16</f>
        <v>22</v>
      </c>
      <c r="S118" s="489" t="n">
        <f aca="false">D20!W16</f>
        <v>0</v>
      </c>
      <c r="T118" s="489" t="n">
        <f aca="false">D20!X16</f>
        <v>0</v>
      </c>
      <c r="U118" s="489" t="n">
        <f aca="false">D20!Y16</f>
        <v>0</v>
      </c>
      <c r="V118" s="489" t="n">
        <f aca="false">D20!Z16</f>
        <v>0</v>
      </c>
      <c r="W118" s="489" t="n">
        <f aca="false">D20!AA16</f>
        <v>0</v>
      </c>
      <c r="X118" s="489" t="n">
        <f aca="false">D20!AB16</f>
        <v>0</v>
      </c>
      <c r="Y118" s="489" t="n">
        <f aca="false">D20!AC16</f>
        <v>0</v>
      </c>
      <c r="Z118" s="489" t="n">
        <f aca="false">D20!AD16</f>
        <v>76</v>
      </c>
      <c r="AA118" s="489" t="n">
        <f aca="false">D20!AE16</f>
        <v>5181</v>
      </c>
      <c r="AB118" s="490"/>
      <c r="AC118" s="489" t="n">
        <f aca="false">D20!I19</f>
        <v>21</v>
      </c>
      <c r="AD118" s="489" t="n">
        <f aca="false">D20!J19</f>
        <v>1363</v>
      </c>
      <c r="AE118" s="489" t="n">
        <f aca="false">D20!K19</f>
        <v>229</v>
      </c>
      <c r="AF118" s="489" t="n">
        <f aca="false">D20!L19</f>
        <v>30</v>
      </c>
      <c r="AG118" s="489" t="n">
        <f aca="false">D20!M19</f>
        <v>34</v>
      </c>
      <c r="AH118" s="489" t="n">
        <f aca="false">D20!N19</f>
        <v>11</v>
      </c>
      <c r="AI118" s="489" t="n">
        <f aca="false">D20!O19</f>
        <v>1466</v>
      </c>
      <c r="AJ118" s="489" t="n">
        <f aca="false">D20!P19</f>
        <v>0</v>
      </c>
      <c r="AK118" s="489" t="n">
        <f aca="false">D20!Q19</f>
        <v>0</v>
      </c>
      <c r="AL118" s="489" t="n">
        <f aca="false">D20!R19</f>
        <v>1951</v>
      </c>
      <c r="AM118" s="489" t="n">
        <f aca="false">D20!S19</f>
        <v>0</v>
      </c>
      <c r="AN118" s="489" t="n">
        <f aca="false">D20!T19</f>
        <v>0</v>
      </c>
      <c r="AO118" s="489" t="n">
        <f aca="false">D20!U19</f>
        <v>0</v>
      </c>
      <c r="AP118" s="489" t="n">
        <f aca="false">D20!V19</f>
        <v>0</v>
      </c>
      <c r="AQ118" s="489" t="n">
        <f aca="false">D20!W19</f>
        <v>0</v>
      </c>
      <c r="AR118" s="489" t="n">
        <f aca="false">D20!X19</f>
        <v>0</v>
      </c>
      <c r="AS118" s="489" t="n">
        <f aca="false">D20!Y19</f>
        <v>0</v>
      </c>
      <c r="AT118" s="489" t="n">
        <f aca="false">D20!Z19</f>
        <v>0</v>
      </c>
      <c r="AU118" s="489" t="n">
        <f aca="false">D20!AA19</f>
        <v>76</v>
      </c>
      <c r="AV118" s="489" t="n">
        <f aca="false">D20!AB19</f>
        <v>5181</v>
      </c>
      <c r="AW118" s="490"/>
      <c r="AX118" s="489"/>
      <c r="AY118" s="489" t="n">
        <f aca="false">AC118+AE118</f>
        <v>250</v>
      </c>
      <c r="AZ118" s="489"/>
      <c r="BA118" s="489" t="n">
        <f aca="false">AD118+AF118</f>
        <v>1393</v>
      </c>
      <c r="BB118" s="489"/>
      <c r="BC118" s="489"/>
      <c r="BD118" s="489"/>
      <c r="BE118" s="489" t="n">
        <f aca="false">D20!M22</f>
        <v>34</v>
      </c>
      <c r="BF118" s="489" t="n">
        <f aca="false">D20!N22</f>
        <v>11</v>
      </c>
      <c r="BG118" s="489" t="n">
        <f aca="false">D20!O22</f>
        <v>1466</v>
      </c>
      <c r="BH118" s="489" t="str">
        <f aca="false">D20!P22</f>
        <v>-</v>
      </c>
      <c r="BI118" s="489" t="str">
        <f aca="false">D20!Q22</f>
        <v>-</v>
      </c>
      <c r="BJ118" s="489" t="n">
        <f aca="false">D20!R22</f>
        <v>1951</v>
      </c>
      <c r="BK118" s="489" t="str">
        <f aca="false">D20!S22</f>
        <v>-</v>
      </c>
      <c r="BL118" s="489" t="str">
        <f aca="false">D20!T22</f>
        <v>-</v>
      </c>
      <c r="BM118" s="489" t="str">
        <f aca="false">D20!U22</f>
        <v>-</v>
      </c>
      <c r="BN118" s="489" t="str">
        <f aca="false">D20!V22</f>
        <v>-</v>
      </c>
      <c r="BO118" s="489" t="str">
        <f aca="false">D20!W22</f>
        <v>-</v>
      </c>
      <c r="BP118" s="489" t="str">
        <f aca="false">D20!X22</f>
        <v>-</v>
      </c>
      <c r="BQ118" s="489" t="str">
        <f aca="false">D20!Y22</f>
        <v>-</v>
      </c>
      <c r="BR118" s="489"/>
      <c r="BS118" s="489" t="n">
        <f aca="false">D20!Z22</f>
        <v>0</v>
      </c>
      <c r="BT118" s="489" t="n">
        <f aca="false">D20!AA22</f>
        <v>76</v>
      </c>
      <c r="BU118" s="489" t="n">
        <f aca="false">SUM(AX118:BT118)</f>
        <v>5181</v>
      </c>
    </row>
    <row r="119" customFormat="false" ht="16.5" hidden="false" customHeight="false" outlineLevel="0" collapsed="false">
      <c r="A119" s="20" t="n">
        <v>117</v>
      </c>
      <c r="B119" s="20" t="n">
        <v>20</v>
      </c>
      <c r="C119" s="20" t="n">
        <v>43</v>
      </c>
      <c r="D119" s="20" t="s">
        <v>841</v>
      </c>
      <c r="E119" s="489" t="n">
        <f aca="false">D20!I142</f>
        <v>816</v>
      </c>
      <c r="F119" s="489" t="n">
        <f aca="false">D20!J142</f>
        <v>10477</v>
      </c>
      <c r="G119" s="489" t="n">
        <f aca="false">D20!K142</f>
        <v>10525</v>
      </c>
      <c r="H119" s="489" t="n">
        <f aca="false">D20!L142</f>
        <v>574</v>
      </c>
      <c r="I119" s="489" t="n">
        <f aca="false">D20!M142</f>
        <v>1344</v>
      </c>
      <c r="J119" s="489" t="n">
        <f aca="false">D20!N142</f>
        <v>926</v>
      </c>
      <c r="K119" s="489" t="n">
        <f aca="false">D20!O142</f>
        <v>307</v>
      </c>
      <c r="L119" s="489" t="n">
        <f aca="false">D20!P142</f>
        <v>164</v>
      </c>
      <c r="M119" s="489" t="n">
        <f aca="false">D20!Q142</f>
        <v>127</v>
      </c>
      <c r="N119" s="489" t="n">
        <f aca="false">D20!R142</f>
        <v>3247</v>
      </c>
      <c r="O119" s="489" t="n">
        <f aca="false">D20!S142</f>
        <v>0</v>
      </c>
      <c r="P119" s="489" t="n">
        <f aca="false">D20!T142</f>
        <v>40</v>
      </c>
      <c r="Q119" s="489" t="n">
        <f aca="false">D20!U142</f>
        <v>269</v>
      </c>
      <c r="R119" s="489" t="n">
        <f aca="false">D20!V142</f>
        <v>222</v>
      </c>
      <c r="S119" s="489" t="n">
        <f aca="false">D20!W142</f>
        <v>0</v>
      </c>
      <c r="T119" s="489" t="n">
        <f aca="false">D20!X142</f>
        <v>618</v>
      </c>
      <c r="U119" s="489" t="n">
        <f aca="false">D20!Y142</f>
        <v>7324</v>
      </c>
      <c r="V119" s="489" t="n">
        <f aca="false">D20!Z142</f>
        <v>1053</v>
      </c>
      <c r="W119" s="489" t="n">
        <f aca="false">D20!AA142</f>
        <v>0</v>
      </c>
      <c r="X119" s="489" t="n">
        <f aca="false">D20!AB142</f>
        <v>0</v>
      </c>
      <c r="Y119" s="489" t="n">
        <f aca="false">D20!AC142</f>
        <v>8</v>
      </c>
      <c r="Z119" s="489" t="n">
        <f aca="false">D20!AD142</f>
        <v>1297</v>
      </c>
      <c r="AA119" s="489" t="n">
        <f aca="false">D20!AE142</f>
        <v>36958</v>
      </c>
      <c r="AB119" s="490"/>
      <c r="AC119" s="489" t="n">
        <f aca="false">D20!I147</f>
        <v>950</v>
      </c>
      <c r="AD119" s="489" t="n">
        <f aca="false">D20!J147</f>
        <v>10588</v>
      </c>
      <c r="AE119" s="489" t="n">
        <f aca="false">D20!K147</f>
        <v>10660</v>
      </c>
      <c r="AF119" s="489" t="n">
        <f aca="false">D20!L147</f>
        <v>685</v>
      </c>
      <c r="AG119" s="489" t="n">
        <f aca="false">D20!M147</f>
        <v>1344</v>
      </c>
      <c r="AH119" s="489" t="n">
        <f aca="false">D20!N147</f>
        <v>926</v>
      </c>
      <c r="AI119" s="489" t="n">
        <f aca="false">D20!O147</f>
        <v>307</v>
      </c>
      <c r="AJ119" s="489" t="n">
        <f aca="false">D20!P147</f>
        <v>164</v>
      </c>
      <c r="AK119" s="489" t="n">
        <f aca="false">D20!Q147</f>
        <v>127</v>
      </c>
      <c r="AL119" s="489" t="n">
        <f aca="false">D20!R147</f>
        <v>3247</v>
      </c>
      <c r="AM119" s="489" t="n">
        <f aca="false">D20!S147</f>
        <v>0</v>
      </c>
      <c r="AN119" s="489" t="n">
        <f aca="false">D20!T147</f>
        <v>40</v>
      </c>
      <c r="AO119" s="489" t="n">
        <f aca="false">D20!U147</f>
        <v>618</v>
      </c>
      <c r="AP119" s="489" t="n">
        <f aca="false">D20!V147</f>
        <v>7324</v>
      </c>
      <c r="AQ119" s="489" t="n">
        <f aca="false">D20!W147</f>
        <v>1053</v>
      </c>
      <c r="AR119" s="489" t="n">
        <f aca="false">D20!X147</f>
        <v>0</v>
      </c>
      <c r="AS119" s="489" t="n">
        <f aca="false">D20!Y147</f>
        <v>0</v>
      </c>
      <c r="AT119" s="489" t="n">
        <f aca="false">D20!Z147</f>
        <v>8</v>
      </c>
      <c r="AU119" s="489" t="n">
        <f aca="false">D20!AA147</f>
        <v>1297</v>
      </c>
      <c r="AV119" s="489" t="n">
        <f aca="false">D20!AB147</f>
        <v>36958</v>
      </c>
      <c r="AW119" s="490"/>
      <c r="AX119" s="489"/>
      <c r="AY119" s="489" t="n">
        <f aca="false">AC119+AE119</f>
        <v>11610</v>
      </c>
      <c r="AZ119" s="489"/>
      <c r="BA119" s="489" t="n">
        <f aca="false">AD119+AF119</f>
        <v>11273</v>
      </c>
      <c r="BB119" s="489"/>
      <c r="BC119" s="489"/>
      <c r="BD119" s="489"/>
      <c r="BE119" s="489" t="n">
        <f aca="false">D20!M150</f>
        <v>1344</v>
      </c>
      <c r="BF119" s="489" t="n">
        <f aca="false">D20!N150</f>
        <v>926</v>
      </c>
      <c r="BG119" s="489" t="n">
        <f aca="false">D20!O150</f>
        <v>307</v>
      </c>
      <c r="BH119" s="489" t="n">
        <f aca="false">D20!P150</f>
        <v>164</v>
      </c>
      <c r="BI119" s="489" t="n">
        <f aca="false">D20!Q150</f>
        <v>127</v>
      </c>
      <c r="BJ119" s="489" t="n">
        <f aca="false">D20!R150</f>
        <v>3247</v>
      </c>
      <c r="BK119" s="489" t="str">
        <f aca="false">D20!S150</f>
        <v>-</v>
      </c>
      <c r="BL119" s="489" t="n">
        <f aca="false">D20!T150</f>
        <v>40</v>
      </c>
      <c r="BM119" s="489" t="n">
        <f aca="false">D20!U150</f>
        <v>618</v>
      </c>
      <c r="BN119" s="489" t="n">
        <f aca="false">D20!V150</f>
        <v>7324</v>
      </c>
      <c r="BO119" s="489" t="n">
        <f aca="false">D20!W150</f>
        <v>1053</v>
      </c>
      <c r="BP119" s="489" t="str">
        <f aca="false">D20!X150</f>
        <v>-</v>
      </c>
      <c r="BQ119" s="489" t="str">
        <f aca="false">D20!Y150</f>
        <v>-</v>
      </c>
      <c r="BR119" s="489"/>
      <c r="BS119" s="489" t="n">
        <f aca="false">D20!Z150</f>
        <v>8</v>
      </c>
      <c r="BT119" s="489" t="n">
        <f aca="false">D20!AA150</f>
        <v>1297</v>
      </c>
      <c r="BU119" s="489" t="n">
        <v>36958</v>
      </c>
    </row>
    <row r="120" customFormat="false" ht="16.5" hidden="false" customHeight="false" outlineLevel="0" collapsed="false">
      <c r="A120" s="20" t="n">
        <v>118</v>
      </c>
      <c r="B120" s="20" t="n">
        <v>20</v>
      </c>
      <c r="C120" s="20" t="n">
        <v>127</v>
      </c>
      <c r="D120" s="20" t="s">
        <v>631</v>
      </c>
      <c r="E120" s="489"/>
      <c r="F120" s="489"/>
      <c r="G120" s="489"/>
      <c r="H120" s="489"/>
      <c r="I120" s="489"/>
      <c r="J120" s="489"/>
      <c r="K120" s="489"/>
      <c r="L120" s="489"/>
      <c r="M120" s="489"/>
      <c r="N120" s="489"/>
      <c r="O120" s="489"/>
      <c r="P120" s="489"/>
      <c r="Q120" s="489"/>
      <c r="R120" s="489"/>
      <c r="S120" s="489"/>
      <c r="T120" s="489"/>
      <c r="U120" s="489"/>
      <c r="V120" s="489"/>
      <c r="W120" s="489"/>
      <c r="X120" s="489"/>
      <c r="Y120" s="489"/>
      <c r="Z120" s="489"/>
      <c r="AA120" s="489"/>
      <c r="AB120" s="490"/>
      <c r="AC120" s="489"/>
      <c r="AD120" s="489"/>
      <c r="AE120" s="489"/>
      <c r="AF120" s="489"/>
      <c r="AG120" s="489"/>
      <c r="AH120" s="489"/>
      <c r="AI120" s="489"/>
      <c r="AJ120" s="489"/>
      <c r="AK120" s="489"/>
      <c r="AL120" s="489"/>
      <c r="AM120" s="489"/>
      <c r="AN120" s="489"/>
      <c r="AO120" s="489"/>
      <c r="AP120" s="489"/>
      <c r="AQ120" s="489"/>
      <c r="AR120" s="489"/>
      <c r="AS120" s="489"/>
      <c r="AT120" s="489"/>
      <c r="AU120" s="489"/>
      <c r="AV120" s="489"/>
      <c r="AW120" s="490"/>
      <c r="AX120" s="489"/>
      <c r="AY120" s="489"/>
      <c r="AZ120" s="489"/>
      <c r="BA120" s="489"/>
      <c r="BB120" s="489"/>
      <c r="BC120" s="489"/>
      <c r="BD120" s="489"/>
      <c r="BE120" s="489"/>
      <c r="BF120" s="489"/>
      <c r="BG120" s="489"/>
      <c r="BH120" s="489"/>
      <c r="BI120" s="489"/>
      <c r="BJ120" s="489"/>
      <c r="BK120" s="489"/>
      <c r="BL120" s="489"/>
      <c r="BM120" s="489"/>
      <c r="BN120" s="489"/>
      <c r="BO120" s="489"/>
      <c r="BP120" s="489"/>
      <c r="BQ120" s="489"/>
      <c r="BR120" s="489" t="n">
        <v>2244</v>
      </c>
      <c r="BS120" s="489" t="n">
        <v>0</v>
      </c>
      <c r="BT120" s="489" t="n">
        <v>187</v>
      </c>
      <c r="BU120" s="489" t="n">
        <f aca="false">SUM(AX120:BT120)</f>
        <v>2431</v>
      </c>
    </row>
    <row r="121" customFormat="false" ht="16.5" hidden="false" customHeight="false" outlineLevel="0" collapsed="false">
      <c r="A121" s="20" t="n">
        <v>119</v>
      </c>
      <c r="B121" s="20" t="n">
        <v>20</v>
      </c>
      <c r="C121" s="20" t="n">
        <v>138</v>
      </c>
      <c r="D121" s="20" t="s">
        <v>632</v>
      </c>
      <c r="E121" s="489" t="n">
        <f aca="false">D20!I185</f>
        <v>3</v>
      </c>
      <c r="F121" s="489" t="n">
        <f aca="false">D20!J185</f>
        <v>2156</v>
      </c>
      <c r="G121" s="489" t="n">
        <f aca="false">D20!K185</f>
        <v>17</v>
      </c>
      <c r="H121" s="489" t="n">
        <f aca="false">D20!L185</f>
        <v>14</v>
      </c>
      <c r="I121" s="489" t="n">
        <f aca="false">D20!M185</f>
        <v>2</v>
      </c>
      <c r="J121" s="489" t="n">
        <f aca="false">D20!N185</f>
        <v>0</v>
      </c>
      <c r="K121" s="489" t="n">
        <f aca="false">D20!O185</f>
        <v>2016</v>
      </c>
      <c r="L121" s="489" t="n">
        <f aca="false">D20!P185</f>
        <v>0</v>
      </c>
      <c r="M121" s="489" t="n">
        <f aca="false">D20!Q185</f>
        <v>0</v>
      </c>
      <c r="N121" s="489" t="n">
        <f aca="false">D20!R185</f>
        <v>4</v>
      </c>
      <c r="O121" s="489" t="n">
        <f aca="false">D20!S185</f>
        <v>0</v>
      </c>
      <c r="P121" s="489" t="n">
        <f aca="false">D20!T185</f>
        <v>0</v>
      </c>
      <c r="Q121" s="489" t="n">
        <f aca="false">D20!U185</f>
        <v>0</v>
      </c>
      <c r="R121" s="489" t="n">
        <f aca="false">D20!V185</f>
        <v>1</v>
      </c>
      <c r="S121" s="489" t="n">
        <f aca="false">D20!W185</f>
        <v>0</v>
      </c>
      <c r="T121" s="489" t="n">
        <f aca="false">D20!X185</f>
        <v>0</v>
      </c>
      <c r="U121" s="489" t="n">
        <f aca="false">D20!Y185</f>
        <v>0</v>
      </c>
      <c r="V121" s="489" t="n">
        <f aca="false">D20!Z185</f>
        <v>0</v>
      </c>
      <c r="W121" s="489" t="n">
        <f aca="false">D20!AA185</f>
        <v>0</v>
      </c>
      <c r="X121" s="489" t="n">
        <f aca="false">D20!AB185</f>
        <v>0</v>
      </c>
      <c r="Y121" s="489" t="n">
        <f aca="false">D20!AC185</f>
        <v>0</v>
      </c>
      <c r="Z121" s="489" t="n">
        <f aca="false">D20!AD185</f>
        <v>32</v>
      </c>
      <c r="AA121" s="489" t="n">
        <f aca="false">D20!AE185</f>
        <v>4245</v>
      </c>
      <c r="AB121" s="490"/>
      <c r="AC121" s="489" t="n">
        <f aca="false">D20!I188</f>
        <v>3</v>
      </c>
      <c r="AD121" s="489" t="n">
        <f aca="false">D20!J188</f>
        <v>2157</v>
      </c>
      <c r="AE121" s="489" t="n">
        <f aca="false">D20!K188</f>
        <v>17</v>
      </c>
      <c r="AF121" s="489" t="n">
        <f aca="false">D20!L188</f>
        <v>14</v>
      </c>
      <c r="AG121" s="489" t="n">
        <f aca="false">D20!M188</f>
        <v>2</v>
      </c>
      <c r="AH121" s="489" t="n">
        <f aca="false">D20!N188</f>
        <v>0</v>
      </c>
      <c r="AI121" s="489" t="n">
        <f aca="false">D20!O188</f>
        <v>2016</v>
      </c>
      <c r="AJ121" s="489" t="n">
        <f aca="false">D20!P188</f>
        <v>0</v>
      </c>
      <c r="AK121" s="489" t="n">
        <f aca="false">D20!Q188</f>
        <v>0</v>
      </c>
      <c r="AL121" s="489" t="n">
        <f aca="false">D20!R188</f>
        <v>4</v>
      </c>
      <c r="AM121" s="489" t="n">
        <f aca="false">D20!S188</f>
        <v>0</v>
      </c>
      <c r="AN121" s="489" t="n">
        <f aca="false">D20!T188</f>
        <v>0</v>
      </c>
      <c r="AO121" s="489" t="n">
        <f aca="false">D20!U188</f>
        <v>0</v>
      </c>
      <c r="AP121" s="489" t="n">
        <f aca="false">D20!V188</f>
        <v>0</v>
      </c>
      <c r="AQ121" s="489" t="n">
        <f aca="false">D20!W188</f>
        <v>0</v>
      </c>
      <c r="AR121" s="489" t="n">
        <f aca="false">D20!X188</f>
        <v>0</v>
      </c>
      <c r="AS121" s="489" t="n">
        <f aca="false">D20!Y188</f>
        <v>0</v>
      </c>
      <c r="AT121" s="489" t="n">
        <f aca="false">D20!Z188</f>
        <v>0</v>
      </c>
      <c r="AU121" s="489" t="n">
        <f aca="false">D20!AA188</f>
        <v>32</v>
      </c>
      <c r="AV121" s="489" t="n">
        <f aca="false">D20!AB188</f>
        <v>4245</v>
      </c>
      <c r="AW121" s="490"/>
      <c r="AX121" s="489"/>
      <c r="AY121" s="489" t="n">
        <f aca="false">AC121+AE121</f>
        <v>20</v>
      </c>
      <c r="AZ121" s="489"/>
      <c r="BA121" s="489" t="n">
        <f aca="false">AD121+AF121</f>
        <v>2171</v>
      </c>
      <c r="BB121" s="489"/>
      <c r="BC121" s="489"/>
      <c r="BD121" s="489"/>
      <c r="BE121" s="489" t="n">
        <f aca="false">D20!M191</f>
        <v>2</v>
      </c>
      <c r="BF121" s="489" t="str">
        <f aca="false">D20!N191</f>
        <v>-</v>
      </c>
      <c r="BG121" s="489" t="n">
        <f aca="false">D20!O191</f>
        <v>2016</v>
      </c>
      <c r="BH121" s="489" t="str">
        <f aca="false">D20!P191</f>
        <v>-</v>
      </c>
      <c r="BI121" s="489" t="str">
        <f aca="false">D20!Q191</f>
        <v>-</v>
      </c>
      <c r="BJ121" s="489" t="n">
        <f aca="false">D20!R191</f>
        <v>4</v>
      </c>
      <c r="BK121" s="489" t="str">
        <f aca="false">D20!S191</f>
        <v>-</v>
      </c>
      <c r="BL121" s="489" t="str">
        <f aca="false">D20!T191</f>
        <v>-</v>
      </c>
      <c r="BM121" s="489" t="str">
        <f aca="false">D20!U191</f>
        <v>-</v>
      </c>
      <c r="BN121" s="489" t="str">
        <f aca="false">D20!V191</f>
        <v>-</v>
      </c>
      <c r="BO121" s="489" t="str">
        <f aca="false">D20!W191</f>
        <v>-</v>
      </c>
      <c r="BP121" s="489" t="str">
        <f aca="false">D20!X191</f>
        <v>-</v>
      </c>
      <c r="BQ121" s="489" t="str">
        <f aca="false">D20!Y191</f>
        <v>-</v>
      </c>
      <c r="BR121" s="489"/>
      <c r="BS121" s="489" t="n">
        <f aca="false">D20!Z191</f>
        <v>0</v>
      </c>
      <c r="BT121" s="489" t="n">
        <f aca="false">D20!AA191</f>
        <v>32</v>
      </c>
      <c r="BU121" s="489" t="n">
        <f aca="false">SUM(AX121:BT121)</f>
        <v>4245</v>
      </c>
    </row>
    <row r="122" customFormat="false" ht="16.5" hidden="false" customHeight="false" outlineLevel="0" collapsed="false">
      <c r="A122" s="20" t="n">
        <v>120</v>
      </c>
      <c r="B122" s="20" t="n">
        <v>20</v>
      </c>
      <c r="C122" s="20" t="n">
        <v>140</v>
      </c>
      <c r="D122" s="20" t="s">
        <v>633</v>
      </c>
      <c r="E122" s="489" t="n">
        <f aca="false">D20!I209</f>
        <v>1119</v>
      </c>
      <c r="F122" s="489" t="n">
        <f aca="false">D20!J209</f>
        <v>1902</v>
      </c>
      <c r="G122" s="489" t="n">
        <f aca="false">D20!K209</f>
        <v>907</v>
      </c>
      <c r="H122" s="489" t="n">
        <f aca="false">D20!L209</f>
        <v>456</v>
      </c>
      <c r="I122" s="489" t="n">
        <f aca="false">D20!M209</f>
        <v>29</v>
      </c>
      <c r="J122" s="489" t="n">
        <f aca="false">D20!N209</f>
        <v>6</v>
      </c>
      <c r="K122" s="489" t="n">
        <f aca="false">D20!O209</f>
        <v>0</v>
      </c>
      <c r="L122" s="489" t="n">
        <f aca="false">D20!P209</f>
        <v>0</v>
      </c>
      <c r="M122" s="489" t="n">
        <f aca="false">D20!Q209</f>
        <v>0</v>
      </c>
      <c r="N122" s="489" t="n">
        <f aca="false">D20!R209</f>
        <v>475</v>
      </c>
      <c r="O122" s="489" t="n">
        <f aca="false">D20!S209</f>
        <v>0</v>
      </c>
      <c r="P122" s="489" t="n">
        <f aca="false">D20!T209</f>
        <v>0</v>
      </c>
      <c r="Q122" s="489" t="n">
        <f aca="false">D20!U209</f>
        <v>170</v>
      </c>
      <c r="R122" s="489" t="n">
        <f aca="false">D20!V209</f>
        <v>0</v>
      </c>
      <c r="S122" s="489" t="n">
        <f aca="false">D20!W209</f>
        <v>0</v>
      </c>
      <c r="T122" s="489" t="n">
        <f aca="false">D20!X209</f>
        <v>0</v>
      </c>
      <c r="U122" s="489" t="n">
        <f aca="false">D20!Y209</f>
        <v>0</v>
      </c>
      <c r="V122" s="489" t="n">
        <f aca="false">D20!Z209</f>
        <v>0</v>
      </c>
      <c r="W122" s="489" t="n">
        <f aca="false">D20!AA209</f>
        <v>0</v>
      </c>
      <c r="X122" s="489" t="n">
        <f aca="false">D20!AB209</f>
        <v>0</v>
      </c>
      <c r="Y122" s="489" t="n">
        <f aca="false">D20!AC209</f>
        <v>0</v>
      </c>
      <c r="Z122" s="489" t="n">
        <f aca="false">D20!AD209</f>
        <v>99</v>
      </c>
      <c r="AA122" s="489" t="n">
        <f aca="false">D20!AE209</f>
        <v>5163</v>
      </c>
      <c r="AB122" s="490"/>
      <c r="AC122" s="489" t="n">
        <f aca="false">D20!I212</f>
        <v>1204</v>
      </c>
      <c r="AD122" s="489" t="n">
        <f aca="false">D20!J212</f>
        <v>1902</v>
      </c>
      <c r="AE122" s="489" t="n">
        <f aca="false">D20!K212</f>
        <v>992</v>
      </c>
      <c r="AF122" s="489" t="n">
        <f aca="false">D20!L212</f>
        <v>456</v>
      </c>
      <c r="AG122" s="489" t="n">
        <f aca="false">D20!M212</f>
        <v>29</v>
      </c>
      <c r="AH122" s="489" t="n">
        <f aca="false">D20!N212</f>
        <v>6</v>
      </c>
      <c r="AI122" s="489" t="n">
        <f aca="false">D20!O212</f>
        <v>0</v>
      </c>
      <c r="AJ122" s="489" t="n">
        <f aca="false">D20!P212</f>
        <v>0</v>
      </c>
      <c r="AK122" s="489" t="n">
        <f aca="false">D20!Q212</f>
        <v>0</v>
      </c>
      <c r="AL122" s="489" t="n">
        <f aca="false">D20!R212</f>
        <v>475</v>
      </c>
      <c r="AM122" s="489" t="n">
        <f aca="false">D20!S212</f>
        <v>0</v>
      </c>
      <c r="AN122" s="489" t="n">
        <f aca="false">D20!T212</f>
        <v>0</v>
      </c>
      <c r="AO122" s="489" t="n">
        <f aca="false">D20!U212</f>
        <v>0</v>
      </c>
      <c r="AP122" s="489" t="n">
        <f aca="false">D20!V212</f>
        <v>0</v>
      </c>
      <c r="AQ122" s="489" t="n">
        <f aca="false">D20!W212</f>
        <v>0</v>
      </c>
      <c r="AR122" s="489" t="n">
        <f aca="false">D20!X212</f>
        <v>0</v>
      </c>
      <c r="AS122" s="489" t="n">
        <f aca="false">D20!Y212</f>
        <v>0</v>
      </c>
      <c r="AT122" s="489" t="n">
        <f aca="false">D20!Z212</f>
        <v>0</v>
      </c>
      <c r="AU122" s="489" t="n">
        <f aca="false">D20!AA212</f>
        <v>99</v>
      </c>
      <c r="AV122" s="489" t="n">
        <f aca="false">D20!AB212</f>
        <v>5163</v>
      </c>
      <c r="AW122" s="490"/>
      <c r="AX122" s="489"/>
      <c r="AY122" s="489" t="n">
        <f aca="false">AC122+AE122</f>
        <v>2196</v>
      </c>
      <c r="AZ122" s="489" t="n">
        <f aca="false">AD122</f>
        <v>1902</v>
      </c>
      <c r="BA122" s="489"/>
      <c r="BB122" s="489"/>
      <c r="BC122" s="489" t="n">
        <f aca="false">AF122</f>
        <v>456</v>
      </c>
      <c r="BD122" s="489"/>
      <c r="BE122" s="489" t="n">
        <f aca="false">D20!M215</f>
        <v>29</v>
      </c>
      <c r="BF122" s="489" t="n">
        <f aca="false">D20!N215</f>
        <v>6</v>
      </c>
      <c r="BG122" s="489" t="str">
        <f aca="false">D20!O215</f>
        <v>-</v>
      </c>
      <c r="BH122" s="489" t="str">
        <f aca="false">D20!P215</f>
        <v>-</v>
      </c>
      <c r="BI122" s="489" t="str">
        <f aca="false">D20!Q215</f>
        <v>-</v>
      </c>
      <c r="BJ122" s="489" t="n">
        <f aca="false">D20!R215</f>
        <v>475</v>
      </c>
      <c r="BK122" s="489" t="str">
        <f aca="false">D20!S215</f>
        <v>-</v>
      </c>
      <c r="BL122" s="489" t="str">
        <f aca="false">D20!T215</f>
        <v>-</v>
      </c>
      <c r="BM122" s="489" t="str">
        <f aca="false">D20!U215</f>
        <v>-</v>
      </c>
      <c r="BN122" s="489" t="str">
        <f aca="false">D20!V215</f>
        <v>-</v>
      </c>
      <c r="BO122" s="489" t="str">
        <f aca="false">D20!W215</f>
        <v>-</v>
      </c>
      <c r="BP122" s="489" t="str">
        <f aca="false">D20!X215</f>
        <v>-</v>
      </c>
      <c r="BQ122" s="489" t="str">
        <f aca="false">D20!Y215</f>
        <v>-</v>
      </c>
      <c r="BR122" s="489"/>
      <c r="BS122" s="489" t="n">
        <f aca="false">D20!Z215</f>
        <v>0</v>
      </c>
      <c r="BT122" s="489" t="n">
        <f aca="false">D20!AA215</f>
        <v>99</v>
      </c>
      <c r="BU122" s="489" t="n">
        <f aca="false">SUM(AX122:BT122)</f>
        <v>5163</v>
      </c>
    </row>
    <row r="123" customFormat="false" ht="16.5" hidden="false" customHeight="false" outlineLevel="0" collapsed="false">
      <c r="A123" s="20" t="n">
        <v>121</v>
      </c>
      <c r="B123" s="20" t="n">
        <v>20</v>
      </c>
      <c r="C123" s="20" t="n">
        <v>557</v>
      </c>
      <c r="D123" s="20" t="s">
        <v>77</v>
      </c>
      <c r="E123" s="489" t="n">
        <f aca="false">D20!I238</f>
        <v>210</v>
      </c>
      <c r="F123" s="489" t="n">
        <f aca="false">D20!J238</f>
        <v>1932</v>
      </c>
      <c r="G123" s="489" t="n">
        <f aca="false">D20!K238</f>
        <v>1420</v>
      </c>
      <c r="H123" s="489" t="n">
        <f aca="false">D20!L238</f>
        <v>82</v>
      </c>
      <c r="I123" s="489" t="n">
        <f aca="false">D20!M238</f>
        <v>2480</v>
      </c>
      <c r="J123" s="489" t="n">
        <f aca="false">D20!N238</f>
        <v>2</v>
      </c>
      <c r="K123" s="489" t="n">
        <f aca="false">D20!O238</f>
        <v>0</v>
      </c>
      <c r="L123" s="489" t="n">
        <f aca="false">D20!P238</f>
        <v>40</v>
      </c>
      <c r="M123" s="489" t="n">
        <f aca="false">D20!Q238</f>
        <v>15</v>
      </c>
      <c r="N123" s="489" t="n">
        <f aca="false">D20!R238</f>
        <v>414</v>
      </c>
      <c r="O123" s="489" t="n">
        <f aca="false">D20!S238</f>
        <v>0</v>
      </c>
      <c r="P123" s="489" t="n">
        <f aca="false">D20!T238</f>
        <v>376</v>
      </c>
      <c r="Q123" s="489" t="n">
        <f aca="false">D20!U238</f>
        <v>127</v>
      </c>
      <c r="R123" s="489" t="n">
        <f aca="false">D20!V238</f>
        <v>165</v>
      </c>
      <c r="S123" s="489" t="n">
        <f aca="false">D20!W238</f>
        <v>0</v>
      </c>
      <c r="T123" s="489" t="n">
        <f aca="false">D20!X238</f>
        <v>415</v>
      </c>
      <c r="U123" s="489" t="n">
        <f aca="false">D20!Y238</f>
        <v>0</v>
      </c>
      <c r="V123" s="489" t="n">
        <f aca="false">D20!Z238</f>
        <v>0</v>
      </c>
      <c r="W123" s="489" t="n">
        <f aca="false">D20!AA238</f>
        <v>0</v>
      </c>
      <c r="X123" s="489" t="n">
        <f aca="false">D20!AB238</f>
        <v>0</v>
      </c>
      <c r="Y123" s="489" t="n">
        <f aca="false">D20!AC238</f>
        <v>1</v>
      </c>
      <c r="Z123" s="489" t="n">
        <f aca="false">D20!AD238</f>
        <v>194</v>
      </c>
      <c r="AA123" s="489" t="n">
        <f aca="false">D20!AE238</f>
        <v>7873</v>
      </c>
      <c r="AB123" s="490"/>
      <c r="AC123" s="489" t="n">
        <f aca="false">D20!I241</f>
        <v>273</v>
      </c>
      <c r="AD123" s="489" t="n">
        <f aca="false">D20!J241</f>
        <v>2015</v>
      </c>
      <c r="AE123" s="489" t="n">
        <f aca="false">D20!K241</f>
        <v>1484</v>
      </c>
      <c r="AF123" s="489" t="n">
        <f aca="false">D20!L241</f>
        <v>164</v>
      </c>
      <c r="AG123" s="489" t="n">
        <f aca="false">D20!M241</f>
        <v>2480</v>
      </c>
      <c r="AH123" s="489" t="n">
        <f aca="false">D20!N241</f>
        <v>2</v>
      </c>
      <c r="AI123" s="489" t="n">
        <f aca="false">D20!O241</f>
        <v>0</v>
      </c>
      <c r="AJ123" s="489" t="n">
        <f aca="false">D20!P241</f>
        <v>40</v>
      </c>
      <c r="AK123" s="489" t="n">
        <f aca="false">D20!Q241</f>
        <v>15</v>
      </c>
      <c r="AL123" s="489" t="n">
        <f aca="false">D20!R241</f>
        <v>414</v>
      </c>
      <c r="AM123" s="489" t="n">
        <f aca="false">D20!S241</f>
        <v>0</v>
      </c>
      <c r="AN123" s="489" t="n">
        <f aca="false">D20!T241</f>
        <v>376</v>
      </c>
      <c r="AO123" s="489" t="n">
        <f aca="false">D20!U241</f>
        <v>415</v>
      </c>
      <c r="AP123" s="489" t="n">
        <f aca="false">D20!V241</f>
        <v>0</v>
      </c>
      <c r="AQ123" s="489" t="n">
        <f aca="false">D20!W241</f>
        <v>0</v>
      </c>
      <c r="AR123" s="489" t="n">
        <f aca="false">D20!X241</f>
        <v>0</v>
      </c>
      <c r="AS123" s="489" t="n">
        <f aca="false">D20!Y241</f>
        <v>0</v>
      </c>
      <c r="AT123" s="489" t="n">
        <f aca="false">D20!Z241</f>
        <v>1</v>
      </c>
      <c r="AU123" s="489" t="n">
        <f aca="false">D20!AA241</f>
        <v>194</v>
      </c>
      <c r="AV123" s="489" t="n">
        <f aca="false">D20!AB241</f>
        <v>7873</v>
      </c>
      <c r="AW123" s="490"/>
      <c r="AX123" s="489"/>
      <c r="AY123" s="489" t="n">
        <f aca="false">AC123+AE123</f>
        <v>1757</v>
      </c>
      <c r="AZ123" s="489"/>
      <c r="BA123" s="489" t="n">
        <f aca="false">AD123+AF123</f>
        <v>2179</v>
      </c>
      <c r="BB123" s="489"/>
      <c r="BC123" s="489"/>
      <c r="BD123" s="489"/>
      <c r="BE123" s="489" t="n">
        <f aca="false">D20!M244</f>
        <v>2480</v>
      </c>
      <c r="BF123" s="489" t="n">
        <f aca="false">D20!N244</f>
        <v>2</v>
      </c>
      <c r="BG123" s="489" t="str">
        <f aca="false">D20!O244</f>
        <v>-</v>
      </c>
      <c r="BH123" s="489" t="n">
        <f aca="false">D20!P244</f>
        <v>40</v>
      </c>
      <c r="BI123" s="489" t="n">
        <f aca="false">D20!Q244</f>
        <v>15</v>
      </c>
      <c r="BJ123" s="489" t="n">
        <f aca="false">D20!R244</f>
        <v>414</v>
      </c>
      <c r="BK123" s="489" t="str">
        <f aca="false">D20!S244</f>
        <v>-</v>
      </c>
      <c r="BL123" s="489" t="n">
        <f aca="false">D20!T244</f>
        <v>376</v>
      </c>
      <c r="BM123" s="489" t="n">
        <f aca="false">D20!U244</f>
        <v>415</v>
      </c>
      <c r="BN123" s="489" t="str">
        <f aca="false">D20!V244</f>
        <v>-</v>
      </c>
      <c r="BO123" s="489" t="str">
        <f aca="false">D20!W244</f>
        <v>-</v>
      </c>
      <c r="BP123" s="489" t="str">
        <f aca="false">D20!X244</f>
        <v>-</v>
      </c>
      <c r="BQ123" s="489" t="str">
        <f aca="false">D20!Y244</f>
        <v>-</v>
      </c>
      <c r="BR123" s="489"/>
      <c r="BS123" s="489" t="n">
        <f aca="false">D20!Z244</f>
        <v>1</v>
      </c>
      <c r="BT123" s="489" t="n">
        <f aca="false">D20!AA244</f>
        <v>194</v>
      </c>
      <c r="BU123" s="489" t="n">
        <f aca="false">SUM(AX123:BT123)</f>
        <v>7873</v>
      </c>
    </row>
    <row r="124" customFormat="false" ht="16.5" hidden="false" customHeight="false" outlineLevel="0" collapsed="false">
      <c r="A124" s="20" t="n">
        <v>122</v>
      </c>
      <c r="B124" s="20" t="n">
        <v>21</v>
      </c>
      <c r="C124" s="20" t="n">
        <v>28</v>
      </c>
      <c r="D124" s="20" t="s">
        <v>634</v>
      </c>
      <c r="E124" s="489" t="n">
        <f aca="false">D21!I32</f>
        <v>4484</v>
      </c>
      <c r="F124" s="489" t="n">
        <f aca="false">D21!J32</f>
        <v>2766</v>
      </c>
      <c r="G124" s="489" t="n">
        <f aca="false">D21!K32</f>
        <v>147</v>
      </c>
      <c r="H124" s="489" t="n">
        <f aca="false">D21!L32</f>
        <v>73</v>
      </c>
      <c r="I124" s="489" t="n">
        <f aca="false">D21!M32</f>
        <v>434</v>
      </c>
      <c r="J124" s="489" t="n">
        <f aca="false">D21!N32</f>
        <v>101</v>
      </c>
      <c r="K124" s="489" t="n">
        <f aca="false">D21!O32</f>
        <v>170</v>
      </c>
      <c r="L124" s="489" t="n">
        <f aca="false">D21!P32</f>
        <v>96</v>
      </c>
      <c r="M124" s="489" t="n">
        <f aca="false">D21!Q32</f>
        <v>454</v>
      </c>
      <c r="N124" s="489" t="n">
        <f aca="false">D21!R32</f>
        <v>1233</v>
      </c>
      <c r="O124" s="489" t="n">
        <f aca="false">D21!S32</f>
        <v>159</v>
      </c>
      <c r="P124" s="489" t="n">
        <f aca="false">D21!T32</f>
        <v>0</v>
      </c>
      <c r="Q124" s="489" t="n">
        <f aca="false">D21!U32</f>
        <v>162</v>
      </c>
      <c r="R124" s="489" t="n">
        <f aca="false">D21!V32</f>
        <v>51</v>
      </c>
      <c r="S124" s="489" t="n">
        <f aca="false">D21!W32</f>
        <v>0</v>
      </c>
      <c r="T124" s="489" t="n">
        <f aca="false">D21!X32</f>
        <v>0</v>
      </c>
      <c r="U124" s="489" t="n">
        <f aca="false">D21!Y32</f>
        <v>0</v>
      </c>
      <c r="V124" s="489" t="n">
        <f aca="false">D21!Z32</f>
        <v>0</v>
      </c>
      <c r="W124" s="489" t="n">
        <f aca="false">D21!AA32</f>
        <v>0</v>
      </c>
      <c r="X124" s="489" t="n">
        <f aca="false">D21!AB32</f>
        <v>0</v>
      </c>
      <c r="Y124" s="489" t="n">
        <f aca="false">D21!AC32</f>
        <v>0</v>
      </c>
      <c r="Z124" s="489" t="n">
        <f aca="false">D21!AD32</f>
        <v>480</v>
      </c>
      <c r="AA124" s="489" t="n">
        <f aca="false">D21!AE32</f>
        <v>10810</v>
      </c>
      <c r="AB124" s="490"/>
      <c r="AC124" s="489" t="n">
        <f aca="false">D21!I35</f>
        <v>4565</v>
      </c>
      <c r="AD124" s="489" t="n">
        <f aca="false">D21!J35</f>
        <v>2792</v>
      </c>
      <c r="AE124" s="489" t="n">
        <f aca="false">D21!K35</f>
        <v>228</v>
      </c>
      <c r="AF124" s="489" t="n">
        <f aca="false">D21!L35</f>
        <v>98</v>
      </c>
      <c r="AG124" s="489" t="n">
        <f aca="false">D21!M35</f>
        <v>434</v>
      </c>
      <c r="AH124" s="489" t="n">
        <f aca="false">D21!N35</f>
        <v>101</v>
      </c>
      <c r="AI124" s="489" t="n">
        <f aca="false">D21!O35</f>
        <v>170</v>
      </c>
      <c r="AJ124" s="489" t="n">
        <f aca="false">D21!P35</f>
        <v>96</v>
      </c>
      <c r="AK124" s="489" t="n">
        <f aca="false">D21!Q35</f>
        <v>454</v>
      </c>
      <c r="AL124" s="489" t="n">
        <f aca="false">D21!R35</f>
        <v>1233</v>
      </c>
      <c r="AM124" s="489" t="n">
        <f aca="false">D21!S35</f>
        <v>159</v>
      </c>
      <c r="AN124" s="489" t="n">
        <f aca="false">D21!T35</f>
        <v>0</v>
      </c>
      <c r="AO124" s="489" t="n">
        <f aca="false">D21!U35</f>
        <v>0</v>
      </c>
      <c r="AP124" s="489" t="n">
        <f aca="false">D21!V35</f>
        <v>0</v>
      </c>
      <c r="AQ124" s="489" t="n">
        <f aca="false">D21!W35</f>
        <v>0</v>
      </c>
      <c r="AR124" s="489" t="n">
        <f aca="false">D21!X35</f>
        <v>0</v>
      </c>
      <c r="AS124" s="489" t="n">
        <f aca="false">D21!Y35</f>
        <v>0</v>
      </c>
      <c r="AT124" s="489" t="n">
        <f aca="false">D21!Z35</f>
        <v>0</v>
      </c>
      <c r="AU124" s="489" t="n">
        <f aca="false">D21!AA35</f>
        <v>480</v>
      </c>
      <c r="AV124" s="489" t="n">
        <f aca="false">D21!AB35</f>
        <v>10810</v>
      </c>
      <c r="AW124" s="490"/>
      <c r="AX124" s="489"/>
      <c r="AY124" s="489" t="n">
        <f aca="false">AC124+AE124</f>
        <v>4793</v>
      </c>
      <c r="AZ124" s="489"/>
      <c r="BA124" s="489" t="n">
        <f aca="false">AD124+AF124</f>
        <v>2890</v>
      </c>
      <c r="BB124" s="489"/>
      <c r="BC124" s="489"/>
      <c r="BD124" s="489"/>
      <c r="BE124" s="489" t="n">
        <f aca="false">D21!M38</f>
        <v>434</v>
      </c>
      <c r="BF124" s="489" t="n">
        <f aca="false">D21!N38</f>
        <v>101</v>
      </c>
      <c r="BG124" s="489" t="n">
        <f aca="false">D21!O38</f>
        <v>170</v>
      </c>
      <c r="BH124" s="489" t="n">
        <f aca="false">D21!P38</f>
        <v>96</v>
      </c>
      <c r="BI124" s="489" t="n">
        <f aca="false">D21!Q38</f>
        <v>454</v>
      </c>
      <c r="BJ124" s="489" t="n">
        <f aca="false">D21!R38</f>
        <v>1233</v>
      </c>
      <c r="BK124" s="489" t="n">
        <f aca="false">D21!S38</f>
        <v>159</v>
      </c>
      <c r="BL124" s="489" t="str">
        <f aca="false">D21!T38</f>
        <v>-</v>
      </c>
      <c r="BM124" s="489" t="str">
        <f aca="false">D21!U38</f>
        <v>-</v>
      </c>
      <c r="BN124" s="489" t="str">
        <f aca="false">D21!V38</f>
        <v>-</v>
      </c>
      <c r="BO124" s="489" t="str">
        <f aca="false">D21!W38</f>
        <v>-</v>
      </c>
      <c r="BP124" s="489" t="str">
        <f aca="false">D21!X38</f>
        <v>-</v>
      </c>
      <c r="BQ124" s="489" t="str">
        <f aca="false">D21!Y38</f>
        <v>-</v>
      </c>
      <c r="BR124" s="489"/>
      <c r="BS124" s="489" t="n">
        <f aca="false">D21!Z38</f>
        <v>0</v>
      </c>
      <c r="BT124" s="489" t="n">
        <f aca="false">D21!AA38</f>
        <v>480</v>
      </c>
      <c r="BU124" s="489" t="n">
        <f aca="false">SUM(AX124:BT124)</f>
        <v>10810</v>
      </c>
    </row>
    <row r="125" customFormat="false" ht="16.5" hidden="false" customHeight="false" outlineLevel="0" collapsed="false">
      <c r="A125" s="20" t="n">
        <v>123</v>
      </c>
      <c r="B125" s="20" t="n">
        <v>21</v>
      </c>
      <c r="C125" s="20" t="n">
        <v>48</v>
      </c>
      <c r="D125" s="20" t="s">
        <v>649</v>
      </c>
      <c r="E125" s="489" t="n">
        <f aca="false">D21!I44</f>
        <v>8</v>
      </c>
      <c r="F125" s="489" t="n">
        <f aca="false">D21!J44</f>
        <v>175</v>
      </c>
      <c r="G125" s="489" t="n">
        <f aca="false">D21!K44</f>
        <v>292</v>
      </c>
      <c r="H125" s="489" t="n">
        <f aca="false">D21!L44</f>
        <v>5</v>
      </c>
      <c r="I125" s="489" t="n">
        <f aca="false">D21!M44</f>
        <v>7</v>
      </c>
      <c r="J125" s="489" t="n">
        <f aca="false">D21!N44</f>
        <v>0</v>
      </c>
      <c r="K125" s="489" t="n">
        <f aca="false">D21!O44</f>
        <v>0</v>
      </c>
      <c r="L125" s="489" t="n">
        <f aca="false">D21!P44</f>
        <v>0</v>
      </c>
      <c r="M125" s="489" t="n">
        <f aca="false">D21!Q44</f>
        <v>57</v>
      </c>
      <c r="N125" s="489" t="n">
        <f aca="false">D21!R44</f>
        <v>112</v>
      </c>
      <c r="O125" s="489" t="n">
        <f aca="false">D21!S44</f>
        <v>0</v>
      </c>
      <c r="P125" s="489" t="n">
        <f aca="false">D21!T44</f>
        <v>0</v>
      </c>
      <c r="Q125" s="489" t="n">
        <f aca="false">D21!U44</f>
        <v>5</v>
      </c>
      <c r="R125" s="489" t="n">
        <f aca="false">D21!V44</f>
        <v>1</v>
      </c>
      <c r="S125" s="489" t="n">
        <f aca="false">D21!W44</f>
        <v>0</v>
      </c>
      <c r="T125" s="489" t="n">
        <f aca="false">D21!X44</f>
        <v>0</v>
      </c>
      <c r="U125" s="489" t="n">
        <f aca="false">D21!Y44</f>
        <v>0</v>
      </c>
      <c r="V125" s="489" t="n">
        <f aca="false">D21!Z44</f>
        <v>0</v>
      </c>
      <c r="W125" s="489" t="n">
        <f aca="false">D21!AA44</f>
        <v>0</v>
      </c>
      <c r="X125" s="489" t="n">
        <f aca="false">D21!AB44</f>
        <v>0</v>
      </c>
      <c r="Y125" s="489" t="n">
        <f aca="false">D21!AC44</f>
        <v>0</v>
      </c>
      <c r="Z125" s="489" t="n">
        <f aca="false">D21!AD44</f>
        <v>25</v>
      </c>
      <c r="AA125" s="489" t="n">
        <f aca="false">D21!AE44</f>
        <v>687</v>
      </c>
      <c r="AB125" s="490"/>
      <c r="AC125" s="489" t="n">
        <f aca="false">D21!I47</f>
        <v>10</v>
      </c>
      <c r="AD125" s="489" t="n">
        <f aca="false">D21!J47</f>
        <v>176</v>
      </c>
      <c r="AE125" s="489" t="n">
        <f aca="false">D21!K47</f>
        <v>295</v>
      </c>
      <c r="AF125" s="489" t="n">
        <f aca="false">D21!L47</f>
        <v>5</v>
      </c>
      <c r="AG125" s="489" t="n">
        <f aca="false">D21!M47</f>
        <v>7</v>
      </c>
      <c r="AH125" s="489" t="n">
        <f aca="false">D21!N47</f>
        <v>0</v>
      </c>
      <c r="AI125" s="489" t="n">
        <f aca="false">D21!O47</f>
        <v>0</v>
      </c>
      <c r="AJ125" s="489" t="n">
        <f aca="false">D21!P47</f>
        <v>0</v>
      </c>
      <c r="AK125" s="489" t="n">
        <f aca="false">D21!Q47</f>
        <v>57</v>
      </c>
      <c r="AL125" s="489" t="n">
        <f aca="false">D21!R47</f>
        <v>112</v>
      </c>
      <c r="AM125" s="489" t="n">
        <f aca="false">D21!S47</f>
        <v>0</v>
      </c>
      <c r="AN125" s="489" t="n">
        <f aca="false">D21!T47</f>
        <v>0</v>
      </c>
      <c r="AO125" s="489" t="n">
        <f aca="false">D21!U47</f>
        <v>0</v>
      </c>
      <c r="AP125" s="489" t="n">
        <f aca="false">D21!V47</f>
        <v>0</v>
      </c>
      <c r="AQ125" s="489" t="n">
        <f aca="false">D21!W47</f>
        <v>0</v>
      </c>
      <c r="AR125" s="489" t="n">
        <f aca="false">D21!X47</f>
        <v>0</v>
      </c>
      <c r="AS125" s="489" t="n">
        <f aca="false">D21!Y47</f>
        <v>0</v>
      </c>
      <c r="AT125" s="489" t="n">
        <f aca="false">D21!Z47</f>
        <v>0</v>
      </c>
      <c r="AU125" s="489" t="n">
        <f aca="false">D21!AA47</f>
        <v>25</v>
      </c>
      <c r="AV125" s="489" t="n">
        <f aca="false">D21!AB47</f>
        <v>687</v>
      </c>
      <c r="AW125" s="490"/>
      <c r="AX125" s="489"/>
      <c r="AY125" s="489" t="n">
        <f aca="false">AC125+AE125</f>
        <v>305</v>
      </c>
      <c r="AZ125" s="489"/>
      <c r="BA125" s="489" t="n">
        <f aca="false">AD125+AF125</f>
        <v>181</v>
      </c>
      <c r="BB125" s="489"/>
      <c r="BC125" s="489"/>
      <c r="BD125" s="489"/>
      <c r="BE125" s="489" t="n">
        <f aca="false">D21!M50</f>
        <v>7</v>
      </c>
      <c r="BF125" s="489" t="str">
        <f aca="false">D21!N50</f>
        <v>-</v>
      </c>
      <c r="BG125" s="489" t="str">
        <f aca="false">D21!O50</f>
        <v>-</v>
      </c>
      <c r="BH125" s="489" t="str">
        <f aca="false">D21!P50</f>
        <v>-</v>
      </c>
      <c r="BI125" s="489" t="n">
        <f aca="false">D21!Q50</f>
        <v>57</v>
      </c>
      <c r="BJ125" s="489" t="n">
        <f aca="false">D21!R50</f>
        <v>112</v>
      </c>
      <c r="BK125" s="489" t="str">
        <f aca="false">D21!S50</f>
        <v>-</v>
      </c>
      <c r="BL125" s="489" t="str">
        <f aca="false">D21!T50</f>
        <v>-</v>
      </c>
      <c r="BM125" s="489" t="str">
        <f aca="false">D21!U50</f>
        <v>-</v>
      </c>
      <c r="BN125" s="489" t="str">
        <f aca="false">D21!V50</f>
        <v>-</v>
      </c>
      <c r="BO125" s="489" t="str">
        <f aca="false">D21!W50</f>
        <v>-</v>
      </c>
      <c r="BP125" s="489" t="str">
        <f aca="false">D21!X50</f>
        <v>-</v>
      </c>
      <c r="BQ125" s="489" t="str">
        <f aca="false">D21!Y50</f>
        <v>-</v>
      </c>
      <c r="BR125" s="489"/>
      <c r="BS125" s="489" t="n">
        <f aca="false">D21!Z50</f>
        <v>0</v>
      </c>
      <c r="BT125" s="489" t="n">
        <f aca="false">D21!AA50</f>
        <v>25</v>
      </c>
      <c r="BU125" s="489" t="n">
        <f aca="false">SUM(AX125:BT125)</f>
        <v>687</v>
      </c>
    </row>
    <row r="126" customFormat="false" ht="16.5" hidden="false" customHeight="false" outlineLevel="0" collapsed="false">
      <c r="A126" s="20" t="n">
        <v>124</v>
      </c>
      <c r="B126" s="20" t="n">
        <v>21</v>
      </c>
      <c r="C126" s="20" t="n">
        <v>77</v>
      </c>
      <c r="D126" s="20" t="s">
        <v>650</v>
      </c>
      <c r="E126" s="489" t="n">
        <f aca="false">D21!I56</f>
        <v>257</v>
      </c>
      <c r="F126" s="489" t="n">
        <f aca="false">D21!J56</f>
        <v>415</v>
      </c>
      <c r="G126" s="489" t="n">
        <f aca="false">D21!K56</f>
        <v>38</v>
      </c>
      <c r="H126" s="489" t="n">
        <f aca="false">D21!L56</f>
        <v>5</v>
      </c>
      <c r="I126" s="489" t="n">
        <f aca="false">D21!M56</f>
        <v>15</v>
      </c>
      <c r="J126" s="489" t="n">
        <f aca="false">D21!N56</f>
        <v>0</v>
      </c>
      <c r="K126" s="489" t="n">
        <f aca="false">D21!O56</f>
        <v>0</v>
      </c>
      <c r="L126" s="489" t="n">
        <f aca="false">D21!P56</f>
        <v>12</v>
      </c>
      <c r="M126" s="489" t="n">
        <f aca="false">D21!Q56</f>
        <v>16</v>
      </c>
      <c r="N126" s="489" t="n">
        <f aca="false">D21!R56</f>
        <v>152</v>
      </c>
      <c r="O126" s="489" t="n">
        <f aca="false">D21!S56</f>
        <v>0</v>
      </c>
      <c r="P126" s="489" t="n">
        <f aca="false">D21!T56</f>
        <v>0</v>
      </c>
      <c r="Q126" s="489" t="n">
        <f aca="false">D21!U56</f>
        <v>5</v>
      </c>
      <c r="R126" s="489" t="n">
        <f aca="false">D21!V56</f>
        <v>8</v>
      </c>
      <c r="S126" s="489" t="n">
        <f aca="false">D21!W56</f>
        <v>0</v>
      </c>
      <c r="T126" s="489" t="n">
        <f aca="false">D21!X56</f>
        <v>0</v>
      </c>
      <c r="U126" s="489" t="n">
        <f aca="false">D21!Y56</f>
        <v>0</v>
      </c>
      <c r="V126" s="489" t="n">
        <f aca="false">D21!Z56</f>
        <v>0</v>
      </c>
      <c r="W126" s="489" t="n">
        <f aca="false">D21!AA56</f>
        <v>0</v>
      </c>
      <c r="X126" s="489" t="n">
        <f aca="false">D21!AB56</f>
        <v>0</v>
      </c>
      <c r="Y126" s="489" t="n">
        <f aca="false">D21!AC56</f>
        <v>0</v>
      </c>
      <c r="Z126" s="489" t="n">
        <f aca="false">D21!AD56</f>
        <v>47</v>
      </c>
      <c r="AA126" s="489" t="n">
        <f aca="false">D21!AE56</f>
        <v>970</v>
      </c>
      <c r="AB126" s="490"/>
      <c r="AC126" s="489" t="n">
        <f aca="false">D21!I59</f>
        <v>260</v>
      </c>
      <c r="AD126" s="489" t="n">
        <f aca="false">D21!J59</f>
        <v>419</v>
      </c>
      <c r="AE126" s="489" t="n">
        <f aca="false">D21!K59</f>
        <v>40</v>
      </c>
      <c r="AF126" s="489" t="n">
        <f aca="false">D21!L59</f>
        <v>9</v>
      </c>
      <c r="AG126" s="489" t="n">
        <f aca="false">D21!M59</f>
        <v>15</v>
      </c>
      <c r="AH126" s="489" t="n">
        <f aca="false">D21!N59</f>
        <v>0</v>
      </c>
      <c r="AI126" s="489" t="n">
        <f aca="false">D21!O59</f>
        <v>0</v>
      </c>
      <c r="AJ126" s="489" t="n">
        <f aca="false">D21!P59</f>
        <v>12</v>
      </c>
      <c r="AK126" s="489" t="n">
        <f aca="false">D21!Q59</f>
        <v>16</v>
      </c>
      <c r="AL126" s="489" t="n">
        <f aca="false">D21!R59</f>
        <v>152</v>
      </c>
      <c r="AM126" s="489" t="n">
        <f aca="false">D21!S59</f>
        <v>0</v>
      </c>
      <c r="AN126" s="489" t="n">
        <f aca="false">D21!T59</f>
        <v>0</v>
      </c>
      <c r="AO126" s="489" t="n">
        <f aca="false">D21!U59</f>
        <v>0</v>
      </c>
      <c r="AP126" s="489" t="n">
        <f aca="false">D21!V59</f>
        <v>0</v>
      </c>
      <c r="AQ126" s="489" t="n">
        <f aca="false">D21!W59</f>
        <v>0</v>
      </c>
      <c r="AR126" s="489" t="n">
        <f aca="false">D21!X59</f>
        <v>0</v>
      </c>
      <c r="AS126" s="489" t="n">
        <f aca="false">D21!Y59</f>
        <v>0</v>
      </c>
      <c r="AT126" s="489" t="n">
        <f aca="false">D21!Z59</f>
        <v>0</v>
      </c>
      <c r="AU126" s="489" t="n">
        <f aca="false">D21!AA59</f>
        <v>47</v>
      </c>
      <c r="AV126" s="489" t="n">
        <f aca="false">D21!AB59</f>
        <v>970</v>
      </c>
      <c r="AW126" s="490"/>
      <c r="AX126" s="489"/>
      <c r="AY126" s="489" t="n">
        <f aca="false">AC126+AE126</f>
        <v>300</v>
      </c>
      <c r="AZ126" s="489"/>
      <c r="BA126" s="489" t="n">
        <f aca="false">AD126+AF126</f>
        <v>428</v>
      </c>
      <c r="BB126" s="489"/>
      <c r="BC126" s="489"/>
      <c r="BD126" s="489"/>
      <c r="BE126" s="489" t="n">
        <f aca="false">D21!M62</f>
        <v>15</v>
      </c>
      <c r="BF126" s="489" t="str">
        <f aca="false">D21!N62</f>
        <v>-</v>
      </c>
      <c r="BG126" s="489" t="str">
        <f aca="false">D21!O62</f>
        <v>-</v>
      </c>
      <c r="BH126" s="489" t="n">
        <f aca="false">D21!P62</f>
        <v>12</v>
      </c>
      <c r="BI126" s="489" t="n">
        <f aca="false">D21!Q62</f>
        <v>16</v>
      </c>
      <c r="BJ126" s="489" t="n">
        <f aca="false">D21!R62</f>
        <v>152</v>
      </c>
      <c r="BK126" s="489" t="str">
        <f aca="false">D21!S62</f>
        <v>-</v>
      </c>
      <c r="BL126" s="489" t="str">
        <f aca="false">D21!T62</f>
        <v>-</v>
      </c>
      <c r="BM126" s="489" t="str">
        <f aca="false">D21!U62</f>
        <v>-</v>
      </c>
      <c r="BN126" s="489" t="str">
        <f aca="false">D21!V62</f>
        <v>-</v>
      </c>
      <c r="BO126" s="489" t="str">
        <f aca="false">D21!W62</f>
        <v>-</v>
      </c>
      <c r="BP126" s="489" t="str">
        <f aca="false">D21!X62</f>
        <v>-</v>
      </c>
      <c r="BQ126" s="489" t="str">
        <f aca="false">D21!Y62</f>
        <v>-</v>
      </c>
      <c r="BR126" s="489"/>
      <c r="BS126" s="489" t="n">
        <f aca="false">D21!Z62</f>
        <v>0</v>
      </c>
      <c r="BT126" s="489" t="n">
        <f aca="false">D21!AA62</f>
        <v>47</v>
      </c>
      <c r="BU126" s="489" t="n">
        <f aca="false">SUM(AX126:BT126)</f>
        <v>970</v>
      </c>
    </row>
    <row r="127" customFormat="false" ht="16.5" hidden="false" customHeight="false" outlineLevel="0" collapsed="false">
      <c r="A127" s="20" t="n">
        <v>125</v>
      </c>
      <c r="B127" s="20" t="n">
        <v>21</v>
      </c>
      <c r="C127" s="20" t="n">
        <v>536</v>
      </c>
      <c r="D127" s="20" t="s">
        <v>651</v>
      </c>
      <c r="E127" s="489" t="n">
        <f aca="false">D21!I84</f>
        <v>596</v>
      </c>
      <c r="F127" s="489" t="n">
        <f aca="false">D21!J84</f>
        <v>1049</v>
      </c>
      <c r="G127" s="489" t="n">
        <f aca="false">D21!K84</f>
        <v>230</v>
      </c>
      <c r="H127" s="489" t="n">
        <f aca="false">D21!L84</f>
        <v>72</v>
      </c>
      <c r="I127" s="489" t="n">
        <f aca="false">D21!M84</f>
        <v>980</v>
      </c>
      <c r="J127" s="489" t="n">
        <f aca="false">D21!N84</f>
        <v>0</v>
      </c>
      <c r="K127" s="489" t="n">
        <f aca="false">D21!O84</f>
        <v>0</v>
      </c>
      <c r="L127" s="489" t="n">
        <f aca="false">D21!P84</f>
        <v>1651</v>
      </c>
      <c r="M127" s="489" t="n">
        <f aca="false">D21!Q84</f>
        <v>50</v>
      </c>
      <c r="N127" s="489" t="n">
        <f aca="false">D21!R84</f>
        <v>416</v>
      </c>
      <c r="O127" s="489" t="n">
        <f aca="false">D21!S84</f>
        <v>0</v>
      </c>
      <c r="P127" s="489" t="n">
        <f aca="false">D21!T84</f>
        <v>0</v>
      </c>
      <c r="Q127" s="489" t="n">
        <f aca="false">D21!U84</f>
        <v>30</v>
      </c>
      <c r="R127" s="489" t="n">
        <f aca="false">D21!V84</f>
        <v>15</v>
      </c>
      <c r="S127" s="489" t="n">
        <f aca="false">D21!W84</f>
        <v>0</v>
      </c>
      <c r="T127" s="489" t="n">
        <f aca="false">D21!X84</f>
        <v>0</v>
      </c>
      <c r="U127" s="489" t="n">
        <f aca="false">D21!Y84</f>
        <v>0</v>
      </c>
      <c r="V127" s="489" t="n">
        <f aca="false">D21!Z84</f>
        <v>0</v>
      </c>
      <c r="W127" s="489" t="n">
        <f aca="false">D21!AA84</f>
        <v>0</v>
      </c>
      <c r="X127" s="489" t="n">
        <f aca="false">D21!AB84</f>
        <v>0</v>
      </c>
      <c r="Y127" s="489" t="n">
        <f aca="false">D21!AC84</f>
        <v>1</v>
      </c>
      <c r="Z127" s="489" t="n">
        <f aca="false">D21!AD84</f>
        <v>349</v>
      </c>
      <c r="AA127" s="489" t="n">
        <f aca="false">D21!AE84</f>
        <v>5439</v>
      </c>
      <c r="AB127" s="490"/>
      <c r="AC127" s="489" t="n">
        <f aca="false">D21!I87</f>
        <v>611</v>
      </c>
      <c r="AD127" s="489" t="n">
        <f aca="false">D21!J87</f>
        <v>1057</v>
      </c>
      <c r="AE127" s="489" t="n">
        <f aca="false">D21!K87</f>
        <v>245</v>
      </c>
      <c r="AF127" s="489" t="n">
        <f aca="false">D21!L87</f>
        <v>79</v>
      </c>
      <c r="AG127" s="489" t="n">
        <f aca="false">D21!M87</f>
        <v>980</v>
      </c>
      <c r="AH127" s="489" t="n">
        <f aca="false">D21!N87</f>
        <v>0</v>
      </c>
      <c r="AI127" s="489" t="n">
        <f aca="false">D21!O87</f>
        <v>0</v>
      </c>
      <c r="AJ127" s="489" t="n">
        <f aca="false">D21!P87</f>
        <v>1651</v>
      </c>
      <c r="AK127" s="489" t="n">
        <f aca="false">D21!Q87</f>
        <v>50</v>
      </c>
      <c r="AL127" s="489" t="n">
        <f aca="false">D21!R87</f>
        <v>416</v>
      </c>
      <c r="AM127" s="489" t="n">
        <f aca="false">D21!S87</f>
        <v>0</v>
      </c>
      <c r="AN127" s="489" t="n">
        <f aca="false">D21!T87</f>
        <v>0</v>
      </c>
      <c r="AO127" s="489" t="n">
        <f aca="false">D21!U87</f>
        <v>0</v>
      </c>
      <c r="AP127" s="489" t="n">
        <f aca="false">D21!V87</f>
        <v>0</v>
      </c>
      <c r="AQ127" s="489" t="n">
        <f aca="false">D21!W87</f>
        <v>0</v>
      </c>
      <c r="AR127" s="489" t="n">
        <f aca="false">D21!X87</f>
        <v>0</v>
      </c>
      <c r="AS127" s="489" t="n">
        <f aca="false">D21!Y87</f>
        <v>0</v>
      </c>
      <c r="AT127" s="489" t="n">
        <f aca="false">D21!Z87</f>
        <v>1</v>
      </c>
      <c r="AU127" s="489" t="n">
        <f aca="false">D21!AA87</f>
        <v>349</v>
      </c>
      <c r="AV127" s="489" t="n">
        <f aca="false">D21!AB87</f>
        <v>5439</v>
      </c>
      <c r="AW127" s="490"/>
      <c r="AX127" s="489"/>
      <c r="AY127" s="489" t="n">
        <f aca="false">AC127+AE127</f>
        <v>856</v>
      </c>
      <c r="AZ127" s="489"/>
      <c r="BA127" s="489" t="n">
        <f aca="false">AD127+AF127</f>
        <v>1136</v>
      </c>
      <c r="BB127" s="489"/>
      <c r="BC127" s="489"/>
      <c r="BD127" s="489"/>
      <c r="BE127" s="489" t="n">
        <f aca="false">D21!M90</f>
        <v>980</v>
      </c>
      <c r="BF127" s="489" t="str">
        <f aca="false">D21!N90</f>
        <v>-</v>
      </c>
      <c r="BG127" s="489" t="str">
        <f aca="false">D21!O90</f>
        <v>-</v>
      </c>
      <c r="BH127" s="489" t="n">
        <f aca="false">D21!P90</f>
        <v>1651</v>
      </c>
      <c r="BI127" s="489" t="n">
        <f aca="false">D21!Q90</f>
        <v>50</v>
      </c>
      <c r="BJ127" s="489" t="n">
        <f aca="false">D21!R90</f>
        <v>416</v>
      </c>
      <c r="BK127" s="489" t="str">
        <f aca="false">D21!S90</f>
        <v>-</v>
      </c>
      <c r="BL127" s="489" t="str">
        <f aca="false">D21!T90</f>
        <v>-</v>
      </c>
      <c r="BM127" s="489" t="str">
        <f aca="false">D21!U90</f>
        <v>-</v>
      </c>
      <c r="BN127" s="489" t="str">
        <f aca="false">D21!V90</f>
        <v>-</v>
      </c>
      <c r="BO127" s="489" t="str">
        <f aca="false">D21!W90</f>
        <v>-</v>
      </c>
      <c r="BP127" s="489" t="str">
        <f aca="false">D21!X90</f>
        <v>-</v>
      </c>
      <c r="BQ127" s="489" t="str">
        <f aca="false">D21!Y90</f>
        <v>-</v>
      </c>
      <c r="BR127" s="489"/>
      <c r="BS127" s="489" t="n">
        <f aca="false">D21!Z90</f>
        <v>1</v>
      </c>
      <c r="BT127" s="489" t="n">
        <f aca="false">D21!AA90</f>
        <v>349</v>
      </c>
      <c r="BU127" s="489" t="n">
        <f aca="false">SUM(AX127:BT127)</f>
        <v>5439</v>
      </c>
    </row>
    <row r="128" customFormat="false" ht="16.5" hidden="false" customHeight="false" outlineLevel="0" collapsed="false">
      <c r="A128" s="20" t="n">
        <v>126</v>
      </c>
      <c r="B128" s="20" t="n">
        <v>22</v>
      </c>
      <c r="C128" s="20" t="n">
        <v>56</v>
      </c>
      <c r="D128" s="20" t="s">
        <v>661</v>
      </c>
      <c r="E128" s="489" t="n">
        <f aca="false">D22!I4</f>
        <v>0</v>
      </c>
      <c r="F128" s="489" t="n">
        <f aca="false">D22!J4</f>
        <v>192</v>
      </c>
      <c r="G128" s="489" t="n">
        <f aca="false">D22!K4</f>
        <v>6</v>
      </c>
      <c r="H128" s="489" t="n">
        <f aca="false">D22!L4</f>
        <v>2</v>
      </c>
      <c r="I128" s="489" t="n">
        <f aca="false">D22!M4</f>
        <v>107</v>
      </c>
      <c r="J128" s="489" t="n">
        <f aca="false">D22!N4</f>
        <v>183</v>
      </c>
      <c r="K128" s="489" t="n">
        <f aca="false">D22!O4</f>
        <v>192</v>
      </c>
      <c r="L128" s="489" t="n">
        <f aca="false">D22!P4</f>
        <v>5</v>
      </c>
      <c r="M128" s="489" t="n">
        <f aca="false">D22!Q4</f>
        <v>0</v>
      </c>
      <c r="N128" s="489" t="n">
        <f aca="false">D22!R4</f>
        <v>156</v>
      </c>
      <c r="O128" s="489" t="n">
        <f aca="false">D22!S4</f>
        <v>0</v>
      </c>
      <c r="P128" s="489" t="n">
        <f aca="false">D22!T4</f>
        <v>0</v>
      </c>
      <c r="Q128" s="489" t="n">
        <f aca="false">D22!U4</f>
        <v>0</v>
      </c>
      <c r="R128" s="489" t="n">
        <f aca="false">D22!V4</f>
        <v>1</v>
      </c>
      <c r="S128" s="489" t="n">
        <f aca="false">D22!W4</f>
        <v>0</v>
      </c>
      <c r="T128" s="489" t="n">
        <f aca="false">D22!X4</f>
        <v>0</v>
      </c>
      <c r="U128" s="489" t="n">
        <f aca="false">D22!Y4</f>
        <v>0</v>
      </c>
      <c r="V128" s="489" t="n">
        <f aca="false">D22!Z4</f>
        <v>0</v>
      </c>
      <c r="W128" s="489" t="n">
        <f aca="false">D22!AA4</f>
        <v>0</v>
      </c>
      <c r="X128" s="489" t="n">
        <f aca="false">D22!AB4</f>
        <v>0</v>
      </c>
      <c r="Y128" s="489" t="n">
        <f aca="false">D22!AC4</f>
        <v>0</v>
      </c>
      <c r="Z128" s="489" t="n">
        <f aca="false">D22!AD4</f>
        <v>27</v>
      </c>
      <c r="AA128" s="489" t="n">
        <f aca="false">D22!AE4</f>
        <v>871</v>
      </c>
      <c r="AB128" s="490"/>
      <c r="AC128" s="489" t="n">
        <f aca="false">D22!I7</f>
        <v>0</v>
      </c>
      <c r="AD128" s="489" t="n">
        <f aca="false">D22!J7</f>
        <v>193</v>
      </c>
      <c r="AE128" s="489" t="n">
        <f aca="false">D22!K7</f>
        <v>6</v>
      </c>
      <c r="AF128" s="489" t="n">
        <f aca="false">D22!L7</f>
        <v>2</v>
      </c>
      <c r="AG128" s="489" t="n">
        <f aca="false">D22!M7</f>
        <v>107</v>
      </c>
      <c r="AH128" s="489" t="n">
        <f aca="false">D22!N7</f>
        <v>183</v>
      </c>
      <c r="AI128" s="489" t="n">
        <f aca="false">D22!O7</f>
        <v>192</v>
      </c>
      <c r="AJ128" s="489" t="n">
        <f aca="false">D22!P7</f>
        <v>5</v>
      </c>
      <c r="AK128" s="489" t="n">
        <f aca="false">D22!Q7</f>
        <v>0</v>
      </c>
      <c r="AL128" s="489" t="n">
        <f aca="false">D22!R7</f>
        <v>156</v>
      </c>
      <c r="AM128" s="489" t="n">
        <f aca="false">D22!S7</f>
        <v>0</v>
      </c>
      <c r="AN128" s="489" t="n">
        <f aca="false">D22!T7</f>
        <v>0</v>
      </c>
      <c r="AO128" s="489" t="n">
        <f aca="false">D22!U7</f>
        <v>0</v>
      </c>
      <c r="AP128" s="489" t="n">
        <f aca="false">D22!V7</f>
        <v>0</v>
      </c>
      <c r="AQ128" s="489" t="n">
        <f aca="false">D22!W7</f>
        <v>0</v>
      </c>
      <c r="AR128" s="489" t="n">
        <f aca="false">D22!X7</f>
        <v>0</v>
      </c>
      <c r="AS128" s="489" t="n">
        <f aca="false">D22!Y7</f>
        <v>0</v>
      </c>
      <c r="AT128" s="489" t="n">
        <f aca="false">D22!Z7</f>
        <v>0</v>
      </c>
      <c r="AU128" s="489" t="n">
        <f aca="false">D22!AA7</f>
        <v>27</v>
      </c>
      <c r="AV128" s="489" t="n">
        <f aca="false">D22!AB7</f>
        <v>871</v>
      </c>
      <c r="AW128" s="490"/>
      <c r="AX128" s="489"/>
      <c r="AY128" s="489" t="n">
        <f aca="false">AC128+AE128</f>
        <v>6</v>
      </c>
      <c r="AZ128" s="489"/>
      <c r="BA128" s="489" t="n">
        <f aca="false">AD128+AF128</f>
        <v>195</v>
      </c>
      <c r="BB128" s="489"/>
      <c r="BC128" s="489"/>
      <c r="BD128" s="489"/>
      <c r="BE128" s="489" t="n">
        <f aca="false">D22!M10</f>
        <v>107</v>
      </c>
      <c r="BF128" s="489" t="n">
        <f aca="false">D22!N10</f>
        <v>183</v>
      </c>
      <c r="BG128" s="489" t="n">
        <f aca="false">D22!O10</f>
        <v>192</v>
      </c>
      <c r="BH128" s="489" t="n">
        <f aca="false">D22!P10</f>
        <v>5</v>
      </c>
      <c r="BI128" s="489" t="str">
        <f aca="false">D22!Q10</f>
        <v>-</v>
      </c>
      <c r="BJ128" s="489" t="n">
        <f aca="false">D22!R10</f>
        <v>156</v>
      </c>
      <c r="BK128" s="489" t="str">
        <f aca="false">D22!S10</f>
        <v>-</v>
      </c>
      <c r="BL128" s="489" t="str">
        <f aca="false">D22!T10</f>
        <v>-</v>
      </c>
      <c r="BM128" s="489" t="str">
        <f aca="false">D22!U10</f>
        <v>-</v>
      </c>
      <c r="BN128" s="489" t="str">
        <f aca="false">D22!V10</f>
        <v>-</v>
      </c>
      <c r="BO128" s="489" t="str">
        <f aca="false">D22!W10</f>
        <v>-</v>
      </c>
      <c r="BP128" s="489" t="str">
        <f aca="false">D22!X10</f>
        <v>-</v>
      </c>
      <c r="BQ128" s="489" t="str">
        <f aca="false">D22!Y10</f>
        <v>-</v>
      </c>
      <c r="BR128" s="489"/>
      <c r="BS128" s="489" t="n">
        <f aca="false">D22!Z10</f>
        <v>0</v>
      </c>
      <c r="BT128" s="489" t="n">
        <f aca="false">D22!AA10</f>
        <v>27</v>
      </c>
      <c r="BU128" s="489" t="n">
        <f aca="false">SUM(AX128:BT128)</f>
        <v>871</v>
      </c>
    </row>
    <row r="129" customFormat="false" ht="16.5" hidden="false" customHeight="false" outlineLevel="0" collapsed="false">
      <c r="A129" s="20" t="n">
        <v>127</v>
      </c>
      <c r="B129" s="20" t="n">
        <v>22</v>
      </c>
      <c r="C129" s="20" t="n">
        <v>69</v>
      </c>
      <c r="D129" s="20" t="s">
        <v>663</v>
      </c>
      <c r="E129" s="489" t="n">
        <f aca="false">D22!I22</f>
        <v>13</v>
      </c>
      <c r="F129" s="489" t="n">
        <f aca="false">D22!J22</f>
        <v>1376</v>
      </c>
      <c r="G129" s="489" t="n">
        <f aca="false">D22!K22</f>
        <v>1773</v>
      </c>
      <c r="H129" s="489" t="n">
        <f aca="false">D22!L22</f>
        <v>9</v>
      </c>
      <c r="I129" s="489" t="n">
        <f aca="false">D22!M22</f>
        <v>12</v>
      </c>
      <c r="J129" s="489" t="n">
        <f aca="false">D22!N22</f>
        <v>0</v>
      </c>
      <c r="K129" s="489" t="n">
        <f aca="false">D22!O22</f>
        <v>0</v>
      </c>
      <c r="L129" s="489" t="n">
        <f aca="false">D22!P22</f>
        <v>0</v>
      </c>
      <c r="M129" s="489" t="n">
        <f aca="false">D22!Q22</f>
        <v>0</v>
      </c>
      <c r="N129" s="489" t="n">
        <f aca="false">D22!R22</f>
        <v>202</v>
      </c>
      <c r="O129" s="489" t="n">
        <f aca="false">D22!S22</f>
        <v>0</v>
      </c>
      <c r="P129" s="489" t="n">
        <f aca="false">D22!T22</f>
        <v>0</v>
      </c>
      <c r="Q129" s="489" t="n">
        <f aca="false">D22!U22</f>
        <v>13</v>
      </c>
      <c r="R129" s="489" t="n">
        <f aca="false">D22!V22</f>
        <v>24</v>
      </c>
      <c r="S129" s="489" t="n">
        <f aca="false">D22!W22</f>
        <v>0</v>
      </c>
      <c r="T129" s="489" t="n">
        <f aca="false">D22!X22</f>
        <v>0</v>
      </c>
      <c r="U129" s="489" t="n">
        <f aca="false">D22!Y22</f>
        <v>0</v>
      </c>
      <c r="V129" s="489" t="n">
        <f aca="false">D22!Z22</f>
        <v>0</v>
      </c>
      <c r="W129" s="489" t="n">
        <f aca="false">D22!AA22</f>
        <v>0</v>
      </c>
      <c r="X129" s="489" t="n">
        <f aca="false">D22!AB22</f>
        <v>0</v>
      </c>
      <c r="Y129" s="489" t="n">
        <f aca="false">D22!AC22</f>
        <v>0</v>
      </c>
      <c r="Z129" s="489" t="n">
        <f aca="false">D22!AD22</f>
        <v>45</v>
      </c>
      <c r="AA129" s="489" t="n">
        <f aca="false">D22!AE22</f>
        <v>3467</v>
      </c>
      <c r="AB129" s="490"/>
      <c r="AC129" s="489" t="n">
        <f aca="false">D22!I25</f>
        <v>19</v>
      </c>
      <c r="AD129" s="489" t="n">
        <f aca="false">D22!J25</f>
        <v>1388</v>
      </c>
      <c r="AE129" s="489" t="n">
        <f aca="false">D22!K25</f>
        <v>1780</v>
      </c>
      <c r="AF129" s="489" t="n">
        <f aca="false">D22!L25</f>
        <v>21</v>
      </c>
      <c r="AG129" s="489" t="n">
        <f aca="false">D22!M25</f>
        <v>12</v>
      </c>
      <c r="AH129" s="489" t="n">
        <f aca="false">D22!N25</f>
        <v>0</v>
      </c>
      <c r="AI129" s="489" t="n">
        <f aca="false">D22!O25</f>
        <v>0</v>
      </c>
      <c r="AJ129" s="489" t="n">
        <f aca="false">D22!P25</f>
        <v>0</v>
      </c>
      <c r="AK129" s="489" t="n">
        <f aca="false">D22!Q25</f>
        <v>0</v>
      </c>
      <c r="AL129" s="489" t="n">
        <f aca="false">D22!R25</f>
        <v>202</v>
      </c>
      <c r="AM129" s="489" t="n">
        <f aca="false">D22!S25</f>
        <v>0</v>
      </c>
      <c r="AN129" s="489" t="n">
        <f aca="false">D22!T25</f>
        <v>0</v>
      </c>
      <c r="AO129" s="489" t="n">
        <f aca="false">D22!U25</f>
        <v>0</v>
      </c>
      <c r="AP129" s="489" t="n">
        <f aca="false">D22!V25</f>
        <v>0</v>
      </c>
      <c r="AQ129" s="489" t="n">
        <f aca="false">D22!W25</f>
        <v>0</v>
      </c>
      <c r="AR129" s="489" t="n">
        <f aca="false">D22!X25</f>
        <v>0</v>
      </c>
      <c r="AS129" s="489" t="n">
        <f aca="false">D22!Y25</f>
        <v>0</v>
      </c>
      <c r="AT129" s="489" t="n">
        <f aca="false">D22!Z25</f>
        <v>0</v>
      </c>
      <c r="AU129" s="489" t="n">
        <f aca="false">D22!AA25</f>
        <v>45</v>
      </c>
      <c r="AV129" s="489" t="n">
        <f aca="false">D22!AB25</f>
        <v>3467</v>
      </c>
      <c r="AW129" s="490"/>
      <c r="AX129" s="489"/>
      <c r="AY129" s="489" t="n">
        <f aca="false">AC129+AE129</f>
        <v>1799</v>
      </c>
      <c r="AZ129" s="489"/>
      <c r="BA129" s="489" t="n">
        <f aca="false">AD129+AF129</f>
        <v>1409</v>
      </c>
      <c r="BB129" s="489"/>
      <c r="BC129" s="489"/>
      <c r="BD129" s="489"/>
      <c r="BE129" s="489" t="n">
        <f aca="false">D22!M28</f>
        <v>12</v>
      </c>
      <c r="BF129" s="489" t="str">
        <f aca="false">D22!N28</f>
        <v>-</v>
      </c>
      <c r="BG129" s="489" t="str">
        <f aca="false">D22!O28</f>
        <v>-</v>
      </c>
      <c r="BH129" s="489" t="str">
        <f aca="false">D22!P28</f>
        <v>-</v>
      </c>
      <c r="BI129" s="489" t="str">
        <f aca="false">D22!Q28</f>
        <v>-</v>
      </c>
      <c r="BJ129" s="489" t="n">
        <f aca="false">D22!R28</f>
        <v>202</v>
      </c>
      <c r="BK129" s="489" t="str">
        <f aca="false">D22!S28</f>
        <v>-</v>
      </c>
      <c r="BL129" s="489" t="str">
        <f aca="false">D22!T28</f>
        <v>-</v>
      </c>
      <c r="BM129" s="489" t="str">
        <f aca="false">D22!U28</f>
        <v>-</v>
      </c>
      <c r="BN129" s="489" t="str">
        <f aca="false">D22!V28</f>
        <v>-</v>
      </c>
      <c r="BO129" s="489" t="str">
        <f aca="false">D22!W28</f>
        <v>-</v>
      </c>
      <c r="BP129" s="489" t="str">
        <f aca="false">D22!X28</f>
        <v>-</v>
      </c>
      <c r="BQ129" s="489" t="str">
        <f aca="false">D22!Y28</f>
        <v>-</v>
      </c>
      <c r="BR129" s="489"/>
      <c r="BS129" s="489" t="n">
        <f aca="false">D22!Z28</f>
        <v>0</v>
      </c>
      <c r="BT129" s="489" t="n">
        <f aca="false">D22!AA28</f>
        <v>45</v>
      </c>
      <c r="BU129" s="489" t="n">
        <f aca="false">SUM(AX129:BT129)</f>
        <v>3467</v>
      </c>
    </row>
    <row r="130" customFormat="false" ht="16.5" hidden="false" customHeight="false" outlineLevel="0" collapsed="false">
      <c r="A130" s="20" t="n">
        <v>128</v>
      </c>
      <c r="B130" s="20" t="n">
        <v>22</v>
      </c>
      <c r="C130" s="20" t="n">
        <v>87</v>
      </c>
      <c r="D130" s="20" t="s">
        <v>664</v>
      </c>
      <c r="E130" s="489" t="n">
        <f aca="false">D22!I37</f>
        <v>27</v>
      </c>
      <c r="F130" s="489" t="n">
        <f aca="false">D22!J37</f>
        <v>790</v>
      </c>
      <c r="G130" s="489" t="n">
        <f aca="false">D22!K37</f>
        <v>242</v>
      </c>
      <c r="H130" s="489" t="n">
        <f aca="false">D22!L37</f>
        <v>20</v>
      </c>
      <c r="I130" s="489" t="n">
        <f aca="false">D22!M37</f>
        <v>218</v>
      </c>
      <c r="J130" s="489" t="n">
        <f aca="false">D22!N37</f>
        <v>68</v>
      </c>
      <c r="K130" s="489" t="n">
        <f aca="false">D22!O37</f>
        <v>1038</v>
      </c>
      <c r="L130" s="489" t="n">
        <f aca="false">D22!P37</f>
        <v>18</v>
      </c>
      <c r="M130" s="489" t="n">
        <f aca="false">D22!Q37</f>
        <v>0</v>
      </c>
      <c r="N130" s="489" t="n">
        <f aca="false">D22!R37</f>
        <v>517</v>
      </c>
      <c r="O130" s="489" t="n">
        <f aca="false">D22!S37</f>
        <v>0</v>
      </c>
      <c r="P130" s="489" t="n">
        <f aca="false">D22!T37</f>
        <v>0</v>
      </c>
      <c r="Q130" s="489" t="n">
        <f aca="false">D22!U37</f>
        <v>11</v>
      </c>
      <c r="R130" s="489" t="n">
        <f aca="false">D22!V37</f>
        <v>10</v>
      </c>
      <c r="S130" s="489" t="n">
        <f aca="false">D22!W37</f>
        <v>0</v>
      </c>
      <c r="T130" s="489" t="n">
        <f aca="false">D22!X37</f>
        <v>0</v>
      </c>
      <c r="U130" s="489" t="n">
        <f aca="false">D22!Y37</f>
        <v>0</v>
      </c>
      <c r="V130" s="489" t="n">
        <f aca="false">D22!Z37</f>
        <v>0</v>
      </c>
      <c r="W130" s="489" t="n">
        <f aca="false">D22!AA37</f>
        <v>0</v>
      </c>
      <c r="X130" s="489" t="n">
        <f aca="false">D22!AB37</f>
        <v>0</v>
      </c>
      <c r="Y130" s="489" t="n">
        <f aca="false">D22!AC37</f>
        <v>1</v>
      </c>
      <c r="Z130" s="489" t="n">
        <f aca="false">D22!AD37</f>
        <v>67</v>
      </c>
      <c r="AA130" s="489" t="n">
        <f aca="false">D22!AE37</f>
        <v>3027</v>
      </c>
      <c r="AB130" s="490"/>
      <c r="AC130" s="489" t="n">
        <f aca="false">D22!I40</f>
        <v>32</v>
      </c>
      <c r="AD130" s="489" t="n">
        <f aca="false">D22!J40</f>
        <v>795</v>
      </c>
      <c r="AE130" s="489" t="n">
        <f aca="false">D22!K40</f>
        <v>248</v>
      </c>
      <c r="AF130" s="489" t="n">
        <f aca="false">D22!L40</f>
        <v>25</v>
      </c>
      <c r="AG130" s="489" t="n">
        <f aca="false">D22!M40</f>
        <v>218</v>
      </c>
      <c r="AH130" s="489" t="n">
        <f aca="false">D22!N40</f>
        <v>68</v>
      </c>
      <c r="AI130" s="489" t="n">
        <f aca="false">D22!O40</f>
        <v>1038</v>
      </c>
      <c r="AJ130" s="489" t="n">
        <f aca="false">D22!P40</f>
        <v>18</v>
      </c>
      <c r="AK130" s="489" t="n">
        <f aca="false">D22!Q40</f>
        <v>0</v>
      </c>
      <c r="AL130" s="489" t="n">
        <f aca="false">D22!R40</f>
        <v>517</v>
      </c>
      <c r="AM130" s="489" t="n">
        <f aca="false">D22!S40</f>
        <v>0</v>
      </c>
      <c r="AN130" s="489" t="n">
        <f aca="false">D22!T40</f>
        <v>0</v>
      </c>
      <c r="AO130" s="489" t="n">
        <f aca="false">D22!U40</f>
        <v>0</v>
      </c>
      <c r="AP130" s="489" t="n">
        <f aca="false">D22!V40</f>
        <v>0</v>
      </c>
      <c r="AQ130" s="489" t="n">
        <f aca="false">D22!W40</f>
        <v>0</v>
      </c>
      <c r="AR130" s="489" t="n">
        <f aca="false">D22!X40</f>
        <v>0</v>
      </c>
      <c r="AS130" s="489" t="n">
        <f aca="false">D22!Y40</f>
        <v>0</v>
      </c>
      <c r="AT130" s="489" t="n">
        <f aca="false">D22!Z40</f>
        <v>1</v>
      </c>
      <c r="AU130" s="489" t="n">
        <f aca="false">D22!AA40</f>
        <v>67</v>
      </c>
      <c r="AV130" s="489" t="n">
        <f aca="false">D22!AB40</f>
        <v>3027</v>
      </c>
      <c r="AW130" s="490"/>
      <c r="AX130" s="489"/>
      <c r="AY130" s="489" t="n">
        <f aca="false">AC130+AE130</f>
        <v>280</v>
      </c>
      <c r="AZ130" s="489"/>
      <c r="BA130" s="489" t="n">
        <f aca="false">AD130+AF130</f>
        <v>820</v>
      </c>
      <c r="BB130" s="489"/>
      <c r="BC130" s="489"/>
      <c r="BD130" s="489"/>
      <c r="BE130" s="489" t="n">
        <f aca="false">D22!M43</f>
        <v>218</v>
      </c>
      <c r="BF130" s="489" t="n">
        <f aca="false">D22!N43</f>
        <v>68</v>
      </c>
      <c r="BG130" s="489" t="n">
        <f aca="false">D22!O43</f>
        <v>1038</v>
      </c>
      <c r="BH130" s="489" t="n">
        <f aca="false">D22!P43</f>
        <v>18</v>
      </c>
      <c r="BI130" s="489" t="str">
        <f aca="false">D22!Q43</f>
        <v>-</v>
      </c>
      <c r="BJ130" s="489" t="n">
        <f aca="false">D22!R43</f>
        <v>517</v>
      </c>
      <c r="BK130" s="489" t="str">
        <f aca="false">D22!S43</f>
        <v>-</v>
      </c>
      <c r="BL130" s="489" t="str">
        <f aca="false">D22!T43</f>
        <v>-</v>
      </c>
      <c r="BM130" s="489" t="str">
        <f aca="false">D22!U43</f>
        <v>-</v>
      </c>
      <c r="BN130" s="489" t="str">
        <f aca="false">D22!V43</f>
        <v>-</v>
      </c>
      <c r="BO130" s="489" t="str">
        <f aca="false">D22!W43</f>
        <v>-</v>
      </c>
      <c r="BP130" s="489" t="str">
        <f aca="false">D22!X43</f>
        <v>-</v>
      </c>
      <c r="BQ130" s="489" t="str">
        <f aca="false">D22!Y43</f>
        <v>-</v>
      </c>
      <c r="BR130" s="489"/>
      <c r="BS130" s="489" t="n">
        <f aca="false">D22!Z43</f>
        <v>1</v>
      </c>
      <c r="BT130" s="489" t="n">
        <f aca="false">D22!AA43</f>
        <v>67</v>
      </c>
      <c r="BU130" s="489" t="n">
        <f aca="false">SUM(AX130:BT130)</f>
        <v>3027</v>
      </c>
    </row>
    <row r="131" customFormat="false" ht="16.5" hidden="false" customHeight="false" outlineLevel="0" collapsed="false">
      <c r="A131" s="20" t="n">
        <v>129</v>
      </c>
      <c r="B131" s="20" t="n">
        <v>22</v>
      </c>
      <c r="C131" s="20" t="n">
        <v>166</v>
      </c>
      <c r="D131" s="20" t="s">
        <v>665</v>
      </c>
      <c r="E131" s="489" t="n">
        <f aca="false">D22!I47</f>
        <v>0</v>
      </c>
      <c r="F131" s="489" t="n">
        <f aca="false">D22!J47</f>
        <v>230</v>
      </c>
      <c r="G131" s="489" t="n">
        <f aca="false">D22!K47</f>
        <v>3</v>
      </c>
      <c r="H131" s="489" t="n">
        <f aca="false">D22!L47</f>
        <v>1</v>
      </c>
      <c r="I131" s="489" t="n">
        <f aca="false">D22!M47</f>
        <v>143</v>
      </c>
      <c r="J131" s="489" t="n">
        <f aca="false">D22!N47</f>
        <v>0</v>
      </c>
      <c r="K131" s="489" t="n">
        <f aca="false">D22!O47</f>
        <v>0</v>
      </c>
      <c r="L131" s="489" t="n">
        <f aca="false">D22!P47</f>
        <v>0</v>
      </c>
      <c r="M131" s="489" t="n">
        <f aca="false">D22!Q47</f>
        <v>11</v>
      </c>
      <c r="N131" s="489" t="n">
        <f aca="false">D22!R47</f>
        <v>169</v>
      </c>
      <c r="O131" s="489" t="n">
        <f aca="false">D22!S47</f>
        <v>0</v>
      </c>
      <c r="P131" s="489" t="n">
        <f aca="false">D22!T47</f>
        <v>0</v>
      </c>
      <c r="Q131" s="489" t="n">
        <f aca="false">D22!U47</f>
        <v>0</v>
      </c>
      <c r="R131" s="489" t="n">
        <f aca="false">D22!V47</f>
        <v>5</v>
      </c>
      <c r="S131" s="489" t="n">
        <f aca="false">D22!W47</f>
        <v>0</v>
      </c>
      <c r="T131" s="489" t="n">
        <f aca="false">D22!X47</f>
        <v>0</v>
      </c>
      <c r="U131" s="489" t="n">
        <f aca="false">D22!Y47</f>
        <v>0</v>
      </c>
      <c r="V131" s="489" t="n">
        <f aca="false">D22!Z47</f>
        <v>0</v>
      </c>
      <c r="W131" s="489" t="n">
        <f aca="false">D22!AA47</f>
        <v>0</v>
      </c>
      <c r="X131" s="489" t="n">
        <f aca="false">D22!AB47</f>
        <v>0</v>
      </c>
      <c r="Y131" s="489" t="n">
        <f aca="false">D22!AC47</f>
        <v>0</v>
      </c>
      <c r="Z131" s="489" t="n">
        <f aca="false">D22!AD47</f>
        <v>13</v>
      </c>
      <c r="AA131" s="489" t="n">
        <f aca="false">D22!AE47</f>
        <v>575</v>
      </c>
      <c r="AB131" s="489"/>
      <c r="AC131" s="489" t="n">
        <f aca="false">D22!I50</f>
        <v>0</v>
      </c>
      <c r="AD131" s="489" t="n">
        <f aca="false">D22!J50</f>
        <v>233</v>
      </c>
      <c r="AE131" s="489" t="n">
        <f aca="false">D22!K50</f>
        <v>3</v>
      </c>
      <c r="AF131" s="489" t="n">
        <f aca="false">D22!L50</f>
        <v>3</v>
      </c>
      <c r="AG131" s="489" t="n">
        <f aca="false">D22!M50</f>
        <v>143</v>
      </c>
      <c r="AH131" s="489" t="n">
        <f aca="false">D22!N50</f>
        <v>0</v>
      </c>
      <c r="AI131" s="489" t="n">
        <f aca="false">D22!O50</f>
        <v>0</v>
      </c>
      <c r="AJ131" s="489" t="n">
        <f aca="false">D22!P50</f>
        <v>0</v>
      </c>
      <c r="AK131" s="489" t="n">
        <f aca="false">D22!Q50</f>
        <v>11</v>
      </c>
      <c r="AL131" s="489" t="n">
        <f aca="false">D22!R50</f>
        <v>169</v>
      </c>
      <c r="AM131" s="489" t="n">
        <f aca="false">D22!S50</f>
        <v>0</v>
      </c>
      <c r="AN131" s="489" t="n">
        <f aca="false">D22!T50</f>
        <v>0</v>
      </c>
      <c r="AO131" s="489" t="n">
        <f aca="false">D22!U50</f>
        <v>0</v>
      </c>
      <c r="AP131" s="489" t="n">
        <f aca="false">D22!V50</f>
        <v>0</v>
      </c>
      <c r="AQ131" s="489" t="n">
        <f aca="false">D22!W50</f>
        <v>0</v>
      </c>
      <c r="AR131" s="489" t="n">
        <f aca="false">D22!X50</f>
        <v>0</v>
      </c>
      <c r="AS131" s="489" t="n">
        <f aca="false">D22!Y50</f>
        <v>0</v>
      </c>
      <c r="AT131" s="489" t="n">
        <f aca="false">D22!Z50</f>
        <v>0</v>
      </c>
      <c r="AU131" s="489" t="n">
        <f aca="false">D22!AA50</f>
        <v>13</v>
      </c>
      <c r="AV131" s="489" t="n">
        <f aca="false">D22!AB50</f>
        <v>575</v>
      </c>
      <c r="AW131" s="490"/>
      <c r="AX131" s="489"/>
      <c r="AY131" s="489" t="n">
        <f aca="false">AC131+AE131</f>
        <v>3</v>
      </c>
      <c r="AZ131" s="489"/>
      <c r="BA131" s="489" t="n">
        <f aca="false">AD131+AF131</f>
        <v>236</v>
      </c>
      <c r="BB131" s="489"/>
      <c r="BC131" s="489"/>
      <c r="BD131" s="489"/>
      <c r="BE131" s="489" t="n">
        <f aca="false">D22!M53</f>
        <v>143</v>
      </c>
      <c r="BF131" s="489" t="str">
        <f aca="false">D22!N53</f>
        <v>-</v>
      </c>
      <c r="BG131" s="489" t="str">
        <f aca="false">D22!O53</f>
        <v>-</v>
      </c>
      <c r="BH131" s="489" t="n">
        <f aca="false">D22!P53</f>
        <v>0</v>
      </c>
      <c r="BI131" s="489" t="n">
        <f aca="false">D22!Q53</f>
        <v>11</v>
      </c>
      <c r="BJ131" s="489" t="n">
        <f aca="false">D22!R53</f>
        <v>169</v>
      </c>
      <c r="BK131" s="489" t="str">
        <f aca="false">D22!S53</f>
        <v>-</v>
      </c>
      <c r="BL131" s="489" t="str">
        <f aca="false">D22!T53</f>
        <v>-</v>
      </c>
      <c r="BM131" s="489" t="str">
        <f aca="false">D22!U53</f>
        <v>-</v>
      </c>
      <c r="BN131" s="489" t="str">
        <f aca="false">D22!V53</f>
        <v>-</v>
      </c>
      <c r="BO131" s="489" t="str">
        <f aca="false">D22!W53</f>
        <v>-</v>
      </c>
      <c r="BP131" s="489" t="str">
        <f aca="false">D22!X53</f>
        <v>-</v>
      </c>
      <c r="BQ131" s="489" t="str">
        <f aca="false">D22!Y53</f>
        <v>-</v>
      </c>
      <c r="BR131" s="489"/>
      <c r="BS131" s="489" t="n">
        <f aca="false">D22!Z53</f>
        <v>0</v>
      </c>
      <c r="BT131" s="489" t="n">
        <f aca="false">D22!AA53</f>
        <v>13</v>
      </c>
      <c r="BU131" s="489" t="n">
        <f aca="false">SUM(AX131:BT131)</f>
        <v>575</v>
      </c>
    </row>
    <row r="132" customFormat="false" ht="16.5" hidden="false" customHeight="false" outlineLevel="0" collapsed="false">
      <c r="A132" s="20" t="n">
        <v>130</v>
      </c>
      <c r="B132" s="20" t="n">
        <v>22</v>
      </c>
      <c r="C132" s="20" t="n">
        <v>178</v>
      </c>
      <c r="D132" s="20" t="s">
        <v>666</v>
      </c>
      <c r="E132" s="489" t="n">
        <f aca="false">D22!I62</f>
        <v>278</v>
      </c>
      <c r="F132" s="489" t="n">
        <f aca="false">D22!J62</f>
        <v>456</v>
      </c>
      <c r="G132" s="489" t="n">
        <f aca="false">D22!K62</f>
        <v>115</v>
      </c>
      <c r="H132" s="489" t="n">
        <f aca="false">D22!L62</f>
        <v>7</v>
      </c>
      <c r="I132" s="489" t="n">
        <f aca="false">D22!M62</f>
        <v>63</v>
      </c>
      <c r="J132" s="489" t="n">
        <f aca="false">D22!N62</f>
        <v>412</v>
      </c>
      <c r="K132" s="489" t="n">
        <f aca="false">D22!O62</f>
        <v>4</v>
      </c>
      <c r="L132" s="489" t="n">
        <f aca="false">D22!P62</f>
        <v>3</v>
      </c>
      <c r="M132" s="489" t="n">
        <f aca="false">D22!Q62</f>
        <v>0</v>
      </c>
      <c r="N132" s="489" t="n">
        <f aca="false">D22!R62</f>
        <v>53</v>
      </c>
      <c r="O132" s="489" t="n">
        <f aca="false">D22!S62</f>
        <v>0</v>
      </c>
      <c r="P132" s="489" t="n">
        <f aca="false">D22!T62</f>
        <v>0</v>
      </c>
      <c r="Q132" s="489" t="n">
        <f aca="false">D22!U62</f>
        <v>58</v>
      </c>
      <c r="R132" s="489" t="n">
        <f aca="false">D22!V62</f>
        <v>6</v>
      </c>
      <c r="S132" s="489" t="n">
        <f aca="false">D22!W62</f>
        <v>0</v>
      </c>
      <c r="T132" s="489" t="n">
        <f aca="false">D22!X62</f>
        <v>0</v>
      </c>
      <c r="U132" s="489" t="n">
        <f aca="false">D22!Y62</f>
        <v>0</v>
      </c>
      <c r="V132" s="489" t="n">
        <f aca="false">D22!Z62</f>
        <v>0</v>
      </c>
      <c r="W132" s="489" t="n">
        <f aca="false">D22!AA62</f>
        <v>0</v>
      </c>
      <c r="X132" s="489" t="n">
        <f aca="false">D22!AB62</f>
        <v>0</v>
      </c>
      <c r="Y132" s="489" t="n">
        <f aca="false">D22!AC62</f>
        <v>0</v>
      </c>
      <c r="Z132" s="489" t="n">
        <f aca="false">D22!AD62</f>
        <v>59</v>
      </c>
      <c r="AA132" s="489" t="n">
        <f aca="false">D22!AE62</f>
        <v>1514</v>
      </c>
      <c r="AB132" s="490"/>
      <c r="AC132" s="489" t="n">
        <f aca="false">D22!I65</f>
        <v>307</v>
      </c>
      <c r="AD132" s="489" t="n">
        <f aca="false">D22!J65</f>
        <v>459</v>
      </c>
      <c r="AE132" s="489" t="n">
        <f aca="false">D22!K65</f>
        <v>144</v>
      </c>
      <c r="AF132" s="489" t="n">
        <f aca="false">D22!L65</f>
        <v>10</v>
      </c>
      <c r="AG132" s="489" t="n">
        <f aca="false">D22!M65</f>
        <v>63</v>
      </c>
      <c r="AH132" s="489" t="n">
        <f aca="false">D22!N65</f>
        <v>412</v>
      </c>
      <c r="AI132" s="489" t="n">
        <f aca="false">D22!O65</f>
        <v>4</v>
      </c>
      <c r="AJ132" s="489" t="n">
        <f aca="false">D22!P65</f>
        <v>3</v>
      </c>
      <c r="AK132" s="489" t="n">
        <f aca="false">D22!Q65</f>
        <v>0</v>
      </c>
      <c r="AL132" s="489" t="n">
        <f aca="false">D22!R65</f>
        <v>53</v>
      </c>
      <c r="AM132" s="489" t="n">
        <f aca="false">D22!S65</f>
        <v>0</v>
      </c>
      <c r="AN132" s="489" t="n">
        <f aca="false">D22!T65</f>
        <v>0</v>
      </c>
      <c r="AO132" s="489" t="n">
        <f aca="false">D22!U65</f>
        <v>0</v>
      </c>
      <c r="AP132" s="489" t="n">
        <f aca="false">D22!V65</f>
        <v>0</v>
      </c>
      <c r="AQ132" s="489" t="n">
        <f aca="false">D22!W65</f>
        <v>0</v>
      </c>
      <c r="AR132" s="489" t="n">
        <f aca="false">D22!X65</f>
        <v>0</v>
      </c>
      <c r="AS132" s="489" t="n">
        <f aca="false">D22!Y65</f>
        <v>0</v>
      </c>
      <c r="AT132" s="489" t="n">
        <f aca="false">D22!Z65</f>
        <v>0</v>
      </c>
      <c r="AU132" s="489" t="n">
        <f aca="false">D22!AA65</f>
        <v>59</v>
      </c>
      <c r="AV132" s="489" t="n">
        <f aca="false">D22!AB65</f>
        <v>1514</v>
      </c>
      <c r="AW132" s="490"/>
      <c r="AX132" s="489"/>
      <c r="AY132" s="489" t="n">
        <f aca="false">AC132+AE132</f>
        <v>451</v>
      </c>
      <c r="AZ132" s="489"/>
      <c r="BA132" s="489" t="n">
        <f aca="false">AD132+AF132</f>
        <v>469</v>
      </c>
      <c r="BB132" s="489"/>
      <c r="BC132" s="489"/>
      <c r="BD132" s="489"/>
      <c r="BE132" s="489" t="n">
        <f aca="false">D22!M68</f>
        <v>63</v>
      </c>
      <c r="BF132" s="489" t="n">
        <f aca="false">D22!N68</f>
        <v>412</v>
      </c>
      <c r="BG132" s="489" t="n">
        <f aca="false">D22!O68</f>
        <v>4</v>
      </c>
      <c r="BH132" s="489" t="n">
        <f aca="false">D22!P68</f>
        <v>3</v>
      </c>
      <c r="BI132" s="489" t="str">
        <f aca="false">D22!Q68</f>
        <v>-</v>
      </c>
      <c r="BJ132" s="489" t="n">
        <f aca="false">D22!R68</f>
        <v>53</v>
      </c>
      <c r="BK132" s="489" t="str">
        <f aca="false">D22!S68</f>
        <v>-</v>
      </c>
      <c r="BL132" s="489" t="str">
        <f aca="false">D22!T68</f>
        <v>-</v>
      </c>
      <c r="BM132" s="489" t="str">
        <f aca="false">D22!U68</f>
        <v>-</v>
      </c>
      <c r="BN132" s="489" t="str">
        <f aca="false">D22!V68</f>
        <v>-</v>
      </c>
      <c r="BO132" s="489" t="str">
        <f aca="false">D22!W68</f>
        <v>-</v>
      </c>
      <c r="BP132" s="489" t="str">
        <f aca="false">D22!X68</f>
        <v>-</v>
      </c>
      <c r="BQ132" s="489" t="str">
        <f aca="false">D22!Y68</f>
        <v>-</v>
      </c>
      <c r="BR132" s="489"/>
      <c r="BS132" s="489" t="n">
        <f aca="false">D22!Z68</f>
        <v>0</v>
      </c>
      <c r="BT132" s="489" t="n">
        <f aca="false">D22!AA68</f>
        <v>59</v>
      </c>
      <c r="BU132" s="489" t="n">
        <f aca="false">SUM(AX132:BT132)</f>
        <v>1514</v>
      </c>
    </row>
    <row r="133" customFormat="false" ht="16.5" hidden="false" customHeight="false" outlineLevel="0" collapsed="false">
      <c r="A133" s="20" t="n">
        <v>131</v>
      </c>
      <c r="B133" s="20" t="n">
        <v>22</v>
      </c>
      <c r="C133" s="20" t="n">
        <v>184</v>
      </c>
      <c r="D133" s="20" t="s">
        <v>668</v>
      </c>
      <c r="E133" s="489" t="n">
        <f aca="false">D22!I84</f>
        <v>17</v>
      </c>
      <c r="F133" s="489" t="n">
        <f aca="false">D22!J84</f>
        <v>1118</v>
      </c>
      <c r="G133" s="489" t="n">
        <f aca="false">D22!K84</f>
        <v>1166</v>
      </c>
      <c r="H133" s="489" t="n">
        <f aca="false">D22!L84</f>
        <v>39</v>
      </c>
      <c r="I133" s="489" t="n">
        <f aca="false">D22!M84</f>
        <v>29</v>
      </c>
      <c r="J133" s="489" t="n">
        <f aca="false">D22!N84</f>
        <v>1368</v>
      </c>
      <c r="K133" s="489" t="n">
        <f aca="false">D22!O84</f>
        <v>256</v>
      </c>
      <c r="L133" s="489" t="n">
        <f aca="false">D22!P84</f>
        <v>0</v>
      </c>
      <c r="M133" s="489" t="n">
        <f aca="false">D22!Q84</f>
        <v>90</v>
      </c>
      <c r="N133" s="489" t="n">
        <f aca="false">D22!R84</f>
        <v>184</v>
      </c>
      <c r="O133" s="489" t="n">
        <f aca="false">D22!S84</f>
        <v>0</v>
      </c>
      <c r="P133" s="489" t="n">
        <f aca="false">D22!T84</f>
        <v>0</v>
      </c>
      <c r="Q133" s="489" t="n">
        <f aca="false">D22!U84</f>
        <v>11</v>
      </c>
      <c r="R133" s="489" t="n">
        <f aca="false">D22!V84</f>
        <v>12</v>
      </c>
      <c r="S133" s="489" t="n">
        <f aca="false">D22!W84</f>
        <v>0</v>
      </c>
      <c r="T133" s="489" t="n">
        <f aca="false">D22!X84</f>
        <v>0</v>
      </c>
      <c r="U133" s="489" t="n">
        <f aca="false">D22!Y84</f>
        <v>0</v>
      </c>
      <c r="V133" s="489" t="n">
        <f aca="false">D22!Z84</f>
        <v>0</v>
      </c>
      <c r="W133" s="489" t="n">
        <f aca="false">D22!AA84</f>
        <v>0</v>
      </c>
      <c r="X133" s="489" t="n">
        <f aca="false">D22!AB84</f>
        <v>0</v>
      </c>
      <c r="Y133" s="489" t="n">
        <f aca="false">D22!AC84</f>
        <v>0</v>
      </c>
      <c r="Z133" s="489" t="n">
        <f aca="false">D22!AD84</f>
        <v>115</v>
      </c>
      <c r="AA133" s="489" t="n">
        <f aca="false">D22!AE84</f>
        <v>4405</v>
      </c>
      <c r="AB133" s="490"/>
      <c r="AC133" s="489" t="n">
        <f aca="false">D22!I87</f>
        <v>22</v>
      </c>
      <c r="AD133" s="489" t="n">
        <f aca="false">D22!J87</f>
        <v>1124</v>
      </c>
      <c r="AE133" s="489" t="n">
        <f aca="false">D22!K87</f>
        <v>1172</v>
      </c>
      <c r="AF133" s="489" t="n">
        <f aca="false">D22!L87</f>
        <v>45</v>
      </c>
      <c r="AG133" s="489" t="n">
        <f aca="false">D22!M87</f>
        <v>29</v>
      </c>
      <c r="AH133" s="489" t="n">
        <f aca="false">D22!N87</f>
        <v>1368</v>
      </c>
      <c r="AI133" s="489" t="n">
        <f aca="false">D22!O87</f>
        <v>256</v>
      </c>
      <c r="AJ133" s="489" t="n">
        <f aca="false">D22!P87</f>
        <v>0</v>
      </c>
      <c r="AK133" s="489" t="n">
        <f aca="false">D22!Q87</f>
        <v>90</v>
      </c>
      <c r="AL133" s="489" t="n">
        <f aca="false">D22!R87</f>
        <v>184</v>
      </c>
      <c r="AM133" s="489" t="n">
        <f aca="false">D22!S87</f>
        <v>0</v>
      </c>
      <c r="AN133" s="489" t="n">
        <f aca="false">D22!T87</f>
        <v>0</v>
      </c>
      <c r="AO133" s="489" t="n">
        <f aca="false">D22!U87</f>
        <v>0</v>
      </c>
      <c r="AP133" s="489" t="n">
        <f aca="false">D22!V87</f>
        <v>0</v>
      </c>
      <c r="AQ133" s="489" t="n">
        <f aca="false">D22!W87</f>
        <v>0</v>
      </c>
      <c r="AR133" s="489" t="n">
        <f aca="false">D22!X87</f>
        <v>0</v>
      </c>
      <c r="AS133" s="489" t="n">
        <f aca="false">D22!Y87</f>
        <v>0</v>
      </c>
      <c r="AT133" s="489" t="n">
        <f aca="false">D22!Z87</f>
        <v>0</v>
      </c>
      <c r="AU133" s="489" t="n">
        <f aca="false">D22!AA87</f>
        <v>115</v>
      </c>
      <c r="AV133" s="489" t="n">
        <f aca="false">D22!AB87</f>
        <v>4405</v>
      </c>
      <c r="AW133" s="490"/>
      <c r="AX133" s="489"/>
      <c r="AY133" s="489" t="n">
        <f aca="false">AC133+AE133</f>
        <v>1194</v>
      </c>
      <c r="AZ133" s="489"/>
      <c r="BA133" s="489" t="n">
        <f aca="false">AD133+AF133</f>
        <v>1169</v>
      </c>
      <c r="BB133" s="489"/>
      <c r="BC133" s="489"/>
      <c r="BD133" s="489"/>
      <c r="BE133" s="489" t="n">
        <f aca="false">D22!M90</f>
        <v>29</v>
      </c>
      <c r="BF133" s="489" t="n">
        <f aca="false">D22!N90</f>
        <v>1368</v>
      </c>
      <c r="BG133" s="489" t="n">
        <f aca="false">D22!O90</f>
        <v>256</v>
      </c>
      <c r="BH133" s="489" t="str">
        <f aca="false">D22!P90</f>
        <v>-</v>
      </c>
      <c r="BI133" s="489" t="n">
        <f aca="false">D22!Q90</f>
        <v>90</v>
      </c>
      <c r="BJ133" s="489" t="n">
        <f aca="false">D22!R90</f>
        <v>184</v>
      </c>
      <c r="BK133" s="489" t="str">
        <f aca="false">D22!S90</f>
        <v>-</v>
      </c>
      <c r="BL133" s="489" t="str">
        <f aca="false">D22!T90</f>
        <v>-</v>
      </c>
      <c r="BM133" s="489" t="str">
        <f aca="false">D22!U90</f>
        <v>-</v>
      </c>
      <c r="BN133" s="489" t="str">
        <f aca="false">D22!V90</f>
        <v>-</v>
      </c>
      <c r="BO133" s="489" t="str">
        <f aca="false">D22!W90</f>
        <v>-</v>
      </c>
      <c r="BP133" s="489" t="str">
        <f aca="false">D22!X90</f>
        <v>-</v>
      </c>
      <c r="BQ133" s="489" t="str">
        <f aca="false">D22!Y90</f>
        <v>-</v>
      </c>
      <c r="BR133" s="489"/>
      <c r="BS133" s="489" t="n">
        <f aca="false">D22!Z90</f>
        <v>0</v>
      </c>
      <c r="BT133" s="489" t="n">
        <f aca="false">D22!AA90</f>
        <v>115</v>
      </c>
      <c r="BU133" s="489" t="n">
        <f aca="false">SUM(AX133:BT133)</f>
        <v>4405</v>
      </c>
    </row>
    <row r="134" customFormat="false" ht="16.5" hidden="false" customHeight="false" outlineLevel="0" collapsed="false">
      <c r="A134" s="20" t="n">
        <v>132</v>
      </c>
      <c r="B134" s="20" t="n">
        <v>22</v>
      </c>
      <c r="C134" s="20" t="n">
        <v>190</v>
      </c>
      <c r="D134" s="20" t="s">
        <v>675</v>
      </c>
      <c r="E134" s="489" t="n">
        <f aca="false">D22!I106</f>
        <v>11</v>
      </c>
      <c r="F134" s="489" t="n">
        <f aca="false">D22!J106</f>
        <v>2375</v>
      </c>
      <c r="G134" s="489" t="n">
        <f aca="false">D22!K106</f>
        <v>1855</v>
      </c>
      <c r="H134" s="489" t="n">
        <f aca="false">D22!L106</f>
        <v>14</v>
      </c>
      <c r="I134" s="489" t="n">
        <f aca="false">D22!M106</f>
        <v>15</v>
      </c>
      <c r="J134" s="489" t="n">
        <f aca="false">D22!N106</f>
        <v>0</v>
      </c>
      <c r="K134" s="489" t="n">
        <f aca="false">D22!O106</f>
        <v>342</v>
      </c>
      <c r="L134" s="489" t="n">
        <f aca="false">D22!P106</f>
        <v>4</v>
      </c>
      <c r="M134" s="489" t="n">
        <f aca="false">D22!Q106</f>
        <v>0</v>
      </c>
      <c r="N134" s="489" t="n">
        <f aca="false">D22!R106</f>
        <v>82</v>
      </c>
      <c r="O134" s="489" t="n">
        <f aca="false">D22!S106</f>
        <v>0</v>
      </c>
      <c r="P134" s="489" t="n">
        <f aca="false">D22!T106</f>
        <v>0</v>
      </c>
      <c r="Q134" s="489" t="n">
        <f aca="false">D22!U106</f>
        <v>7</v>
      </c>
      <c r="R134" s="489" t="n">
        <f aca="false">D22!V106</f>
        <v>15</v>
      </c>
      <c r="S134" s="489" t="n">
        <f aca="false">D22!W106</f>
        <v>0</v>
      </c>
      <c r="T134" s="489" t="n">
        <f aca="false">D22!X106</f>
        <v>0</v>
      </c>
      <c r="U134" s="489" t="n">
        <f aca="false">D22!Y106</f>
        <v>0</v>
      </c>
      <c r="V134" s="489" t="n">
        <f aca="false">D22!Z106</f>
        <v>0</v>
      </c>
      <c r="W134" s="489" t="n">
        <f aca="false">D22!AA106</f>
        <v>0</v>
      </c>
      <c r="X134" s="489" t="n">
        <f aca="false">D22!AB106</f>
        <v>0</v>
      </c>
      <c r="Y134" s="489" t="n">
        <f aca="false">D22!AC106</f>
        <v>0</v>
      </c>
      <c r="Z134" s="489" t="n">
        <f aca="false">D22!AD106</f>
        <v>103</v>
      </c>
      <c r="AA134" s="489" t="n">
        <f aca="false">D22!AE106</f>
        <v>4823</v>
      </c>
      <c r="AB134" s="490"/>
      <c r="AC134" s="489" t="n">
        <f aca="false">D22!I109</f>
        <v>14</v>
      </c>
      <c r="AD134" s="489" t="n">
        <f aca="false">D22!J109</f>
        <v>2383</v>
      </c>
      <c r="AE134" s="489" t="n">
        <f aca="false">D22!K109</f>
        <v>1859</v>
      </c>
      <c r="AF134" s="489" t="n">
        <f aca="false">D22!L109</f>
        <v>21</v>
      </c>
      <c r="AG134" s="489" t="n">
        <f aca="false">D22!M109</f>
        <v>15</v>
      </c>
      <c r="AH134" s="489" t="n">
        <f aca="false">D22!N109</f>
        <v>0</v>
      </c>
      <c r="AI134" s="489" t="n">
        <f aca="false">D22!O109</f>
        <v>342</v>
      </c>
      <c r="AJ134" s="489" t="n">
        <f aca="false">D22!P109</f>
        <v>4</v>
      </c>
      <c r="AK134" s="489" t="n">
        <f aca="false">D22!Q109</f>
        <v>0</v>
      </c>
      <c r="AL134" s="489" t="n">
        <f aca="false">D22!R109</f>
        <v>82</v>
      </c>
      <c r="AM134" s="489" t="n">
        <f aca="false">D22!S109</f>
        <v>0</v>
      </c>
      <c r="AN134" s="489" t="n">
        <f aca="false">D22!T109</f>
        <v>0</v>
      </c>
      <c r="AO134" s="489" t="n">
        <f aca="false">D22!U109</f>
        <v>0</v>
      </c>
      <c r="AP134" s="489" t="n">
        <f aca="false">D22!V109</f>
        <v>0</v>
      </c>
      <c r="AQ134" s="489" t="n">
        <f aca="false">D22!W109</f>
        <v>0</v>
      </c>
      <c r="AR134" s="489" t="n">
        <f aca="false">D22!X109</f>
        <v>0</v>
      </c>
      <c r="AS134" s="489" t="n">
        <f aca="false">D22!Y109</f>
        <v>0</v>
      </c>
      <c r="AT134" s="489" t="n">
        <f aca="false">D22!Z109</f>
        <v>0</v>
      </c>
      <c r="AU134" s="489" t="n">
        <f aca="false">D22!AA109</f>
        <v>103</v>
      </c>
      <c r="AV134" s="489" t="n">
        <f aca="false">D22!AB109</f>
        <v>4823</v>
      </c>
      <c r="AW134" s="490"/>
      <c r="AX134" s="489"/>
      <c r="AY134" s="489" t="n">
        <f aca="false">AC134+AE134</f>
        <v>1873</v>
      </c>
      <c r="AZ134" s="489"/>
      <c r="BA134" s="489" t="n">
        <f aca="false">AD134+AF134</f>
        <v>2404</v>
      </c>
      <c r="BB134" s="489"/>
      <c r="BC134" s="489"/>
      <c r="BD134" s="489"/>
      <c r="BE134" s="489" t="n">
        <f aca="false">D22!M112</f>
        <v>15</v>
      </c>
      <c r="BF134" s="489" t="str">
        <f aca="false">D22!N112</f>
        <v>-</v>
      </c>
      <c r="BG134" s="489" t="n">
        <f aca="false">D22!O112</f>
        <v>342</v>
      </c>
      <c r="BH134" s="489" t="n">
        <f aca="false">D22!P112</f>
        <v>4</v>
      </c>
      <c r="BI134" s="489" t="str">
        <f aca="false">D22!Q112</f>
        <v>-</v>
      </c>
      <c r="BJ134" s="489" t="n">
        <f aca="false">D22!R112</f>
        <v>82</v>
      </c>
      <c r="BK134" s="489" t="str">
        <f aca="false">D22!S112</f>
        <v>-</v>
      </c>
      <c r="BL134" s="489" t="str">
        <f aca="false">D22!T112</f>
        <v>-</v>
      </c>
      <c r="BM134" s="489" t="str">
        <f aca="false">D22!U112</f>
        <v>-</v>
      </c>
      <c r="BN134" s="489" t="str">
        <f aca="false">D22!V112</f>
        <v>-</v>
      </c>
      <c r="BO134" s="489" t="str">
        <f aca="false">D22!W112</f>
        <v>-</v>
      </c>
      <c r="BP134" s="489" t="str">
        <f aca="false">D22!X112</f>
        <v>-</v>
      </c>
      <c r="BQ134" s="489" t="str">
        <f aca="false">D22!Y112</f>
        <v>-</v>
      </c>
      <c r="BR134" s="489"/>
      <c r="BS134" s="489" t="n">
        <f aca="false">D22!Z112</f>
        <v>0</v>
      </c>
      <c r="BT134" s="489" t="n">
        <f aca="false">D22!AA112</f>
        <v>103</v>
      </c>
      <c r="BU134" s="489" t="n">
        <f aca="false">SUM(AX134:BT134)</f>
        <v>4823</v>
      </c>
    </row>
    <row r="135" customFormat="false" ht="16.5" hidden="false" customHeight="false" outlineLevel="0" collapsed="false">
      <c r="A135" s="20" t="n">
        <v>133</v>
      </c>
      <c r="B135" s="20" t="n">
        <v>22</v>
      </c>
      <c r="C135" s="20" t="n">
        <v>225</v>
      </c>
      <c r="D135" s="20" t="s">
        <v>681</v>
      </c>
      <c r="E135" s="489" t="n">
        <f aca="false">D22!I121</f>
        <v>889</v>
      </c>
      <c r="F135" s="489" t="n">
        <f aca="false">D22!J121</f>
        <v>279</v>
      </c>
      <c r="G135" s="489" t="n">
        <f aca="false">D22!K121</f>
        <v>67</v>
      </c>
      <c r="H135" s="489" t="n">
        <f aca="false">D22!L121</f>
        <v>16</v>
      </c>
      <c r="I135" s="489" t="n">
        <f aca="false">D22!M121</f>
        <v>14</v>
      </c>
      <c r="J135" s="489" t="n">
        <f aca="false">D22!N121</f>
        <v>50</v>
      </c>
      <c r="K135" s="489" t="n">
        <f aca="false">D22!O121</f>
        <v>199</v>
      </c>
      <c r="L135" s="489" t="n">
        <f aca="false">D22!P121</f>
        <v>892</v>
      </c>
      <c r="M135" s="489" t="n">
        <f aca="false">D22!Q121</f>
        <v>0</v>
      </c>
      <c r="N135" s="489" t="n">
        <f aca="false">D22!R121</f>
        <v>549</v>
      </c>
      <c r="O135" s="489" t="n">
        <f aca="false">D22!S121</f>
        <v>0</v>
      </c>
      <c r="P135" s="489" t="n">
        <f aca="false">D22!T121</f>
        <v>0</v>
      </c>
      <c r="Q135" s="489" t="n">
        <f aca="false">D22!U121</f>
        <v>16</v>
      </c>
      <c r="R135" s="489" t="n">
        <f aca="false">D22!V121</f>
        <v>1</v>
      </c>
      <c r="S135" s="489" t="n">
        <f aca="false">D22!W121</f>
        <v>0</v>
      </c>
      <c r="T135" s="489" t="n">
        <f aca="false">D22!X121</f>
        <v>0</v>
      </c>
      <c r="U135" s="489" t="n">
        <f aca="false">D22!Y121</f>
        <v>0</v>
      </c>
      <c r="V135" s="489" t="n">
        <f aca="false">D22!Z121</f>
        <v>0</v>
      </c>
      <c r="W135" s="489" t="n">
        <f aca="false">D22!AA121</f>
        <v>0</v>
      </c>
      <c r="X135" s="489" t="n">
        <f aca="false">D22!AB121</f>
        <v>0</v>
      </c>
      <c r="Y135" s="489" t="n">
        <f aca="false">D22!AC121</f>
        <v>1</v>
      </c>
      <c r="Z135" s="489" t="n">
        <f aca="false">D22!AD121</f>
        <v>72</v>
      </c>
      <c r="AA135" s="489" t="n">
        <f aca="false">D22!AE121</f>
        <v>3045</v>
      </c>
      <c r="AB135" s="490"/>
      <c r="AC135" s="489" t="n">
        <f aca="false">D22!I124</f>
        <v>897</v>
      </c>
      <c r="AD135" s="489" t="n">
        <f aca="false">D22!J124</f>
        <v>280</v>
      </c>
      <c r="AE135" s="489" t="n">
        <f aca="false">D22!K124</f>
        <v>75</v>
      </c>
      <c r="AF135" s="489" t="n">
        <f aca="false">D22!L124</f>
        <v>16</v>
      </c>
      <c r="AG135" s="489" t="n">
        <f aca="false">D22!M124</f>
        <v>14</v>
      </c>
      <c r="AH135" s="489" t="n">
        <f aca="false">D22!N124</f>
        <v>50</v>
      </c>
      <c r="AI135" s="489" t="n">
        <f aca="false">D22!O124</f>
        <v>199</v>
      </c>
      <c r="AJ135" s="489" t="n">
        <f aca="false">D22!P124</f>
        <v>892</v>
      </c>
      <c r="AK135" s="489" t="n">
        <f aca="false">D22!Q124</f>
        <v>0</v>
      </c>
      <c r="AL135" s="489" t="n">
        <f aca="false">D22!R124</f>
        <v>549</v>
      </c>
      <c r="AM135" s="489" t="n">
        <f aca="false">D22!S124</f>
        <v>0</v>
      </c>
      <c r="AN135" s="489" t="n">
        <f aca="false">D22!T124</f>
        <v>0</v>
      </c>
      <c r="AO135" s="489" t="n">
        <f aca="false">D22!U124</f>
        <v>0</v>
      </c>
      <c r="AP135" s="489" t="n">
        <f aca="false">D22!V124</f>
        <v>0</v>
      </c>
      <c r="AQ135" s="489" t="n">
        <f aca="false">D22!W124</f>
        <v>0</v>
      </c>
      <c r="AR135" s="489" t="n">
        <f aca="false">D22!X124</f>
        <v>0</v>
      </c>
      <c r="AS135" s="489" t="n">
        <f aca="false">D22!Y124</f>
        <v>0</v>
      </c>
      <c r="AT135" s="489" t="n">
        <f aca="false">D22!Z124</f>
        <v>1</v>
      </c>
      <c r="AU135" s="489" t="n">
        <f aca="false">D22!AA124</f>
        <v>72</v>
      </c>
      <c r="AV135" s="489" t="n">
        <f aca="false">D22!AB124</f>
        <v>3045</v>
      </c>
      <c r="AW135" s="490"/>
      <c r="AX135" s="489"/>
      <c r="AY135" s="489" t="n">
        <f aca="false">AC135+AE135</f>
        <v>972</v>
      </c>
      <c r="AZ135" s="489"/>
      <c r="BA135" s="489" t="n">
        <f aca="false">AD135+AF135</f>
        <v>296</v>
      </c>
      <c r="BB135" s="489"/>
      <c r="BC135" s="489"/>
      <c r="BD135" s="489"/>
      <c r="BE135" s="489" t="n">
        <f aca="false">D22!M127</f>
        <v>14</v>
      </c>
      <c r="BF135" s="489" t="n">
        <f aca="false">D22!N127</f>
        <v>50</v>
      </c>
      <c r="BG135" s="489" t="n">
        <f aca="false">D22!O127</f>
        <v>199</v>
      </c>
      <c r="BH135" s="489" t="n">
        <f aca="false">D22!P127</f>
        <v>892</v>
      </c>
      <c r="BI135" s="489" t="str">
        <f aca="false">D22!Q127</f>
        <v>-</v>
      </c>
      <c r="BJ135" s="489" t="n">
        <f aca="false">D22!R127</f>
        <v>549</v>
      </c>
      <c r="BK135" s="489" t="str">
        <f aca="false">D22!S127</f>
        <v>-</v>
      </c>
      <c r="BL135" s="489" t="str">
        <f aca="false">D22!T127</f>
        <v>-</v>
      </c>
      <c r="BM135" s="489" t="str">
        <f aca="false">D22!U127</f>
        <v>-</v>
      </c>
      <c r="BN135" s="489" t="str">
        <f aca="false">D22!V127</f>
        <v>-</v>
      </c>
      <c r="BO135" s="489" t="str">
        <f aca="false">D22!W127</f>
        <v>-</v>
      </c>
      <c r="BP135" s="489" t="str">
        <f aca="false">D22!X127</f>
        <v>-</v>
      </c>
      <c r="BQ135" s="489" t="str">
        <f aca="false">D22!Y127</f>
        <v>-</v>
      </c>
      <c r="BR135" s="489"/>
      <c r="BS135" s="489" t="n">
        <f aca="false">D22!Z127</f>
        <v>1</v>
      </c>
      <c r="BT135" s="489" t="n">
        <f aca="false">D22!AA127</f>
        <v>72</v>
      </c>
      <c r="BU135" s="489" t="n">
        <f aca="false">SUM(AX135:BT135)</f>
        <v>3045</v>
      </c>
    </row>
    <row r="136" customFormat="false" ht="16.5" hidden="false" customHeight="false" outlineLevel="0" collapsed="false">
      <c r="A136" s="20" t="n">
        <v>134</v>
      </c>
      <c r="B136" s="20" t="n">
        <v>22</v>
      </c>
      <c r="C136" s="20" t="n">
        <v>283</v>
      </c>
      <c r="D136" s="20" t="s">
        <v>685</v>
      </c>
      <c r="E136" s="489" t="n">
        <f aca="false">D22!I135</f>
        <v>4</v>
      </c>
      <c r="F136" s="489" t="n">
        <f aca="false">D22!J135</f>
        <v>538</v>
      </c>
      <c r="G136" s="489" t="n">
        <f aca="false">D22!K135</f>
        <v>119</v>
      </c>
      <c r="H136" s="489" t="n">
        <f aca="false">D22!L135</f>
        <v>14</v>
      </c>
      <c r="I136" s="489" t="n">
        <f aca="false">D22!M135</f>
        <v>17</v>
      </c>
      <c r="J136" s="489" t="n">
        <f aca="false">D22!N135</f>
        <v>0</v>
      </c>
      <c r="K136" s="489" t="n">
        <f aca="false">D22!O135</f>
        <v>885</v>
      </c>
      <c r="L136" s="489" t="n">
        <f aca="false">D22!P135</f>
        <v>0</v>
      </c>
      <c r="M136" s="489" t="n">
        <f aca="false">D22!Q135</f>
        <v>0</v>
      </c>
      <c r="N136" s="489" t="n">
        <f aca="false">D22!R135</f>
        <v>375</v>
      </c>
      <c r="O136" s="489" t="n">
        <f aca="false">D22!S135</f>
        <v>0</v>
      </c>
      <c r="P136" s="489" t="n">
        <f aca="false">D22!T135</f>
        <v>0</v>
      </c>
      <c r="Q136" s="489" t="n">
        <f aca="false">D22!U135</f>
        <v>4</v>
      </c>
      <c r="R136" s="489" t="n">
        <f aca="false">D22!V135</f>
        <v>17</v>
      </c>
      <c r="S136" s="489" t="n">
        <f aca="false">D22!W135</f>
        <v>0</v>
      </c>
      <c r="T136" s="489" t="n">
        <f aca="false">D22!X135</f>
        <v>0</v>
      </c>
      <c r="U136" s="489" t="n">
        <f aca="false">D22!Y135</f>
        <v>0</v>
      </c>
      <c r="V136" s="489" t="n">
        <f aca="false">D22!Z135</f>
        <v>0</v>
      </c>
      <c r="W136" s="489" t="n">
        <f aca="false">D22!AA135</f>
        <v>0</v>
      </c>
      <c r="X136" s="489" t="n">
        <f aca="false">D22!AB135</f>
        <v>0</v>
      </c>
      <c r="Y136" s="489" t="n">
        <f aca="false">D22!AC135</f>
        <v>0</v>
      </c>
      <c r="Z136" s="489" t="n">
        <f aca="false">D22!AD135</f>
        <v>85</v>
      </c>
      <c r="AA136" s="489" t="n">
        <f aca="false">D22!AE135</f>
        <v>2058</v>
      </c>
      <c r="AB136" s="490"/>
      <c r="AC136" s="489" t="n">
        <f aca="false">D22!I138</f>
        <v>6</v>
      </c>
      <c r="AD136" s="489" t="n">
        <f aca="false">D22!J138</f>
        <v>547</v>
      </c>
      <c r="AE136" s="489" t="n">
        <f aca="false">D22!K138</f>
        <v>121</v>
      </c>
      <c r="AF136" s="489" t="n">
        <f aca="false">D22!L138</f>
        <v>22</v>
      </c>
      <c r="AG136" s="489" t="n">
        <f aca="false">D22!M138</f>
        <v>17</v>
      </c>
      <c r="AH136" s="489" t="n">
        <f aca="false">D22!N138</f>
        <v>0</v>
      </c>
      <c r="AI136" s="489" t="n">
        <f aca="false">D22!O138</f>
        <v>885</v>
      </c>
      <c r="AJ136" s="489" t="n">
        <f aca="false">D22!P138</f>
        <v>0</v>
      </c>
      <c r="AK136" s="489" t="n">
        <f aca="false">D22!Q138</f>
        <v>0</v>
      </c>
      <c r="AL136" s="489" t="n">
        <f aca="false">D22!R138</f>
        <v>375</v>
      </c>
      <c r="AM136" s="489" t="n">
        <f aca="false">D22!S138</f>
        <v>0</v>
      </c>
      <c r="AN136" s="489" t="n">
        <f aca="false">D22!T138</f>
        <v>0</v>
      </c>
      <c r="AO136" s="489" t="n">
        <f aca="false">D22!U138</f>
        <v>0</v>
      </c>
      <c r="AP136" s="489" t="n">
        <f aca="false">D22!V138</f>
        <v>0</v>
      </c>
      <c r="AQ136" s="489" t="n">
        <f aca="false">D22!W138</f>
        <v>0</v>
      </c>
      <c r="AR136" s="489" t="n">
        <f aca="false">D22!X138</f>
        <v>0</v>
      </c>
      <c r="AS136" s="489" t="n">
        <f aca="false">D22!Y138</f>
        <v>0</v>
      </c>
      <c r="AT136" s="489" t="n">
        <f aca="false">D22!Z138</f>
        <v>0</v>
      </c>
      <c r="AU136" s="489" t="n">
        <f aca="false">D22!AA138</f>
        <v>85</v>
      </c>
      <c r="AV136" s="489" t="n">
        <f aca="false">D22!AB138</f>
        <v>2058</v>
      </c>
      <c r="AW136" s="490"/>
      <c r="AX136" s="489"/>
      <c r="AY136" s="489" t="n">
        <f aca="false">AC136+AE136</f>
        <v>127</v>
      </c>
      <c r="AZ136" s="489"/>
      <c r="BA136" s="489" t="n">
        <f aca="false">AD136+AF136</f>
        <v>569</v>
      </c>
      <c r="BB136" s="489"/>
      <c r="BC136" s="489"/>
      <c r="BD136" s="489"/>
      <c r="BE136" s="489" t="n">
        <f aca="false">D22!M141</f>
        <v>17</v>
      </c>
      <c r="BF136" s="489" t="str">
        <f aca="false">D22!N141</f>
        <v>-</v>
      </c>
      <c r="BG136" s="489" t="n">
        <f aca="false">D22!O141</f>
        <v>885</v>
      </c>
      <c r="BH136" s="489" t="str">
        <f aca="false">D22!P141</f>
        <v>-</v>
      </c>
      <c r="BI136" s="489" t="str">
        <f aca="false">D22!Q141</f>
        <v>-</v>
      </c>
      <c r="BJ136" s="489" t="n">
        <f aca="false">D22!R141</f>
        <v>375</v>
      </c>
      <c r="BK136" s="489" t="str">
        <f aca="false">D22!S141</f>
        <v>-</v>
      </c>
      <c r="BL136" s="489" t="str">
        <f aca="false">D22!T141</f>
        <v>-</v>
      </c>
      <c r="BM136" s="489" t="str">
        <f aca="false">D22!U141</f>
        <v>-</v>
      </c>
      <c r="BN136" s="489" t="str">
        <f aca="false">D22!V141</f>
        <v>-</v>
      </c>
      <c r="BO136" s="489" t="str">
        <f aca="false">D22!W141</f>
        <v>-</v>
      </c>
      <c r="BP136" s="489" t="str">
        <f aca="false">D22!X141</f>
        <v>-</v>
      </c>
      <c r="BQ136" s="489" t="str">
        <f aca="false">D22!Y141</f>
        <v>-</v>
      </c>
      <c r="BR136" s="489"/>
      <c r="BS136" s="489" t="n">
        <f aca="false">D22!Z141</f>
        <v>0</v>
      </c>
      <c r="BT136" s="489" t="n">
        <f aca="false">D22!AA141</f>
        <v>85</v>
      </c>
      <c r="BU136" s="489" t="n">
        <f aca="false">SUM(AX136:BT136)</f>
        <v>2058</v>
      </c>
    </row>
    <row r="137" customFormat="false" ht="16.5" hidden="false" customHeight="false" outlineLevel="0" collapsed="false">
      <c r="A137" s="20" t="n">
        <v>135</v>
      </c>
      <c r="B137" s="20" t="n">
        <v>22</v>
      </c>
      <c r="C137" s="20" t="n">
        <v>300</v>
      </c>
      <c r="D137" s="20" t="s">
        <v>281</v>
      </c>
      <c r="E137" s="489" t="n">
        <f aca="false">D22!I150</f>
        <v>10</v>
      </c>
      <c r="F137" s="489" t="n">
        <f aca="false">D22!J150</f>
        <v>917</v>
      </c>
      <c r="G137" s="489" t="n">
        <f aca="false">D22!K150</f>
        <v>1169</v>
      </c>
      <c r="H137" s="489" t="n">
        <f aca="false">D22!L150</f>
        <v>11</v>
      </c>
      <c r="I137" s="489" t="n">
        <f aca="false">D22!M150</f>
        <v>6</v>
      </c>
      <c r="J137" s="489" t="n">
        <f aca="false">D22!N150</f>
        <v>0</v>
      </c>
      <c r="K137" s="489" t="n">
        <f aca="false">D22!O150</f>
        <v>0</v>
      </c>
      <c r="L137" s="489" t="n">
        <f aca="false">D22!P150</f>
        <v>0</v>
      </c>
      <c r="M137" s="489" t="n">
        <f aca="false">D22!Q150</f>
        <v>5</v>
      </c>
      <c r="N137" s="489" t="n">
        <f aca="false">D22!R150</f>
        <v>19</v>
      </c>
      <c r="O137" s="489" t="n">
        <f aca="false">D22!S150</f>
        <v>0</v>
      </c>
      <c r="P137" s="489" t="n">
        <f aca="false">D22!T150</f>
        <v>0</v>
      </c>
      <c r="Q137" s="489" t="n">
        <f aca="false">D22!U150</f>
        <v>4</v>
      </c>
      <c r="R137" s="489" t="n">
        <f aca="false">D22!V150</f>
        <v>15</v>
      </c>
      <c r="S137" s="489" t="n">
        <f aca="false">D22!W150</f>
        <v>0</v>
      </c>
      <c r="T137" s="489" t="n">
        <f aca="false">D22!X150</f>
        <v>0</v>
      </c>
      <c r="U137" s="489" t="n">
        <f aca="false">D22!Y150</f>
        <v>0</v>
      </c>
      <c r="V137" s="489" t="n">
        <f aca="false">D22!Z150</f>
        <v>0</v>
      </c>
      <c r="W137" s="489" t="n">
        <f aca="false">D22!AA150</f>
        <v>0</v>
      </c>
      <c r="X137" s="489" t="n">
        <f aca="false">D22!AB150</f>
        <v>0</v>
      </c>
      <c r="Y137" s="489" t="n">
        <f aca="false">D22!AC150</f>
        <v>1</v>
      </c>
      <c r="Z137" s="489" t="n">
        <f aca="false">D22!AD150</f>
        <v>52</v>
      </c>
      <c r="AA137" s="489" t="n">
        <f aca="false">D22!AE150</f>
        <v>2209</v>
      </c>
      <c r="AB137" s="490"/>
      <c r="AC137" s="489" t="n">
        <f aca="false">D22!I153</f>
        <v>12</v>
      </c>
      <c r="AD137" s="489" t="n">
        <f aca="false">D22!J153</f>
        <v>925</v>
      </c>
      <c r="AE137" s="489" t="n">
        <f aca="false">D22!K153</f>
        <v>1171</v>
      </c>
      <c r="AF137" s="489" t="n">
        <f aca="false">D22!L153</f>
        <v>18</v>
      </c>
      <c r="AG137" s="489" t="n">
        <f aca="false">D22!M153</f>
        <v>6</v>
      </c>
      <c r="AH137" s="489" t="n">
        <f aca="false">D22!N153</f>
        <v>0</v>
      </c>
      <c r="AI137" s="489" t="n">
        <f aca="false">D22!O153</f>
        <v>0</v>
      </c>
      <c r="AJ137" s="489" t="n">
        <f aca="false">D22!P153</f>
        <v>0</v>
      </c>
      <c r="AK137" s="489" t="n">
        <f aca="false">D22!Q153</f>
        <v>5</v>
      </c>
      <c r="AL137" s="489" t="n">
        <f aca="false">D22!R153</f>
        <v>19</v>
      </c>
      <c r="AM137" s="489" t="n">
        <f aca="false">D22!S153</f>
        <v>0</v>
      </c>
      <c r="AN137" s="489" t="n">
        <f aca="false">D22!T153</f>
        <v>0</v>
      </c>
      <c r="AO137" s="489" t="n">
        <f aca="false">D22!U153</f>
        <v>0</v>
      </c>
      <c r="AP137" s="489" t="n">
        <f aca="false">D22!V153</f>
        <v>0</v>
      </c>
      <c r="AQ137" s="489" t="n">
        <f aca="false">D22!W153</f>
        <v>0</v>
      </c>
      <c r="AR137" s="489" t="n">
        <f aca="false">D22!X153</f>
        <v>0</v>
      </c>
      <c r="AS137" s="489" t="n">
        <f aca="false">D22!Y153</f>
        <v>0</v>
      </c>
      <c r="AT137" s="489" t="n">
        <f aca="false">D22!Z153</f>
        <v>1</v>
      </c>
      <c r="AU137" s="489" t="n">
        <f aca="false">D22!AA153</f>
        <v>52</v>
      </c>
      <c r="AV137" s="489" t="n">
        <f aca="false">D22!AB153</f>
        <v>2209</v>
      </c>
      <c r="AW137" s="490"/>
      <c r="AX137" s="489"/>
      <c r="AY137" s="489" t="n">
        <f aca="false">AC137+AE137</f>
        <v>1183</v>
      </c>
      <c r="AZ137" s="489"/>
      <c r="BA137" s="489" t="n">
        <f aca="false">AD137+AF137</f>
        <v>943</v>
      </c>
      <c r="BB137" s="489"/>
      <c r="BC137" s="489"/>
      <c r="BD137" s="489"/>
      <c r="BE137" s="489" t="n">
        <f aca="false">D22!M156</f>
        <v>6</v>
      </c>
      <c r="BF137" s="489" t="str">
        <f aca="false">D22!N156</f>
        <v>-</v>
      </c>
      <c r="BG137" s="489" t="str">
        <f aca="false">D22!O156</f>
        <v>-</v>
      </c>
      <c r="BH137" s="489" t="str">
        <f aca="false">D22!P156</f>
        <v>-</v>
      </c>
      <c r="BI137" s="489" t="n">
        <f aca="false">D22!Q156</f>
        <v>5</v>
      </c>
      <c r="BJ137" s="489" t="n">
        <f aca="false">D22!R156</f>
        <v>19</v>
      </c>
      <c r="BK137" s="489" t="str">
        <f aca="false">D22!S156</f>
        <v>-</v>
      </c>
      <c r="BL137" s="489" t="str">
        <f aca="false">D22!T156</f>
        <v>-</v>
      </c>
      <c r="BM137" s="489" t="str">
        <f aca="false">D22!U156</f>
        <v>-</v>
      </c>
      <c r="BN137" s="489" t="str">
        <f aca="false">D22!V156</f>
        <v>-</v>
      </c>
      <c r="BO137" s="489" t="str">
        <f aca="false">D22!W156</f>
        <v>-</v>
      </c>
      <c r="BP137" s="489" t="str">
        <f aca="false">D22!X156</f>
        <v>-</v>
      </c>
      <c r="BQ137" s="489" t="str">
        <f aca="false">D22!Y156</f>
        <v>-</v>
      </c>
      <c r="BR137" s="489"/>
      <c r="BS137" s="489" t="n">
        <f aca="false">D22!Z156</f>
        <v>1</v>
      </c>
      <c r="BT137" s="489" t="n">
        <f aca="false">D22!AA156</f>
        <v>52</v>
      </c>
      <c r="BU137" s="489" t="n">
        <f aca="false">SUM(AX137:BT137)</f>
        <v>2209</v>
      </c>
    </row>
    <row r="138" customFormat="false" ht="16.5" hidden="false" customHeight="false" outlineLevel="0" collapsed="false">
      <c r="A138" s="20" t="n">
        <v>136</v>
      </c>
      <c r="B138" s="20" t="n">
        <v>22</v>
      </c>
      <c r="C138" s="20" t="n">
        <v>310</v>
      </c>
      <c r="D138" s="20" t="s">
        <v>842</v>
      </c>
      <c r="E138" s="489" t="n">
        <f aca="false">D22!I172</f>
        <v>39</v>
      </c>
      <c r="F138" s="489" t="n">
        <f aca="false">D22!J172</f>
        <v>1468</v>
      </c>
      <c r="G138" s="489" t="n">
        <f aca="false">D22!K172</f>
        <v>2285</v>
      </c>
      <c r="H138" s="489" t="n">
        <f aca="false">D22!L172</f>
        <v>43</v>
      </c>
      <c r="I138" s="489" t="n">
        <f aca="false">D22!M172</f>
        <v>47</v>
      </c>
      <c r="J138" s="489" t="n">
        <f aca="false">D22!N172</f>
        <v>0</v>
      </c>
      <c r="K138" s="489" t="n">
        <f aca="false">D22!O172</f>
        <v>0</v>
      </c>
      <c r="L138" s="489" t="n">
        <f aca="false">D22!P172</f>
        <v>0</v>
      </c>
      <c r="M138" s="489" t="n">
        <f aca="false">D22!Q172</f>
        <v>87</v>
      </c>
      <c r="N138" s="489" t="n">
        <f aca="false">D22!R172</f>
        <v>1159</v>
      </c>
      <c r="O138" s="489" t="n">
        <f aca="false">D22!S172</f>
        <v>0</v>
      </c>
      <c r="P138" s="489" t="n">
        <f aca="false">D22!T172</f>
        <v>0</v>
      </c>
      <c r="Q138" s="489" t="n">
        <f aca="false">D22!U172</f>
        <v>29</v>
      </c>
      <c r="R138" s="489" t="n">
        <f aca="false">D22!V172</f>
        <v>33</v>
      </c>
      <c r="S138" s="489" t="n">
        <f aca="false">D22!W172</f>
        <v>0</v>
      </c>
      <c r="T138" s="489" t="n">
        <f aca="false">D22!X172</f>
        <v>0</v>
      </c>
      <c r="U138" s="489" t="n">
        <f aca="false">D22!Y172</f>
        <v>0</v>
      </c>
      <c r="V138" s="489" t="n">
        <f aca="false">D22!Z172</f>
        <v>0</v>
      </c>
      <c r="W138" s="489" t="n">
        <f aca="false">D22!AA172</f>
        <v>0</v>
      </c>
      <c r="X138" s="489" t="n">
        <f aca="false">D22!AB172</f>
        <v>0</v>
      </c>
      <c r="Y138" s="489" t="n">
        <f aca="false">D22!AC172</f>
        <v>4</v>
      </c>
      <c r="Z138" s="489" t="n">
        <f aca="false">D22!AD172</f>
        <v>172</v>
      </c>
      <c r="AA138" s="489" t="n">
        <f aca="false">D22!AE172</f>
        <v>5366</v>
      </c>
      <c r="AB138" s="490"/>
      <c r="AC138" s="489" t="n">
        <f aca="false">D22!I175</f>
        <v>53</v>
      </c>
      <c r="AD138" s="489" t="n">
        <f aca="false">D22!J175</f>
        <v>1485</v>
      </c>
      <c r="AE138" s="489" t="n">
        <f aca="false">D22!K175</f>
        <v>2300</v>
      </c>
      <c r="AF138" s="489" t="n">
        <f aca="false">D22!L175</f>
        <v>59</v>
      </c>
      <c r="AG138" s="489" t="n">
        <f aca="false">D22!M175</f>
        <v>47</v>
      </c>
      <c r="AH138" s="489" t="n">
        <f aca="false">D22!N175</f>
        <v>0</v>
      </c>
      <c r="AI138" s="489" t="n">
        <f aca="false">D22!O175</f>
        <v>0</v>
      </c>
      <c r="AJ138" s="489" t="n">
        <f aca="false">D22!P175</f>
        <v>0</v>
      </c>
      <c r="AK138" s="489" t="n">
        <f aca="false">D22!Q175</f>
        <v>87</v>
      </c>
      <c r="AL138" s="489" t="n">
        <f aca="false">D22!R175</f>
        <v>1159</v>
      </c>
      <c r="AM138" s="489" t="n">
        <f aca="false">D22!S175</f>
        <v>0</v>
      </c>
      <c r="AN138" s="489" t="n">
        <f aca="false">D22!T175</f>
        <v>0</v>
      </c>
      <c r="AO138" s="489" t="n">
        <f aca="false">D22!U175</f>
        <v>0</v>
      </c>
      <c r="AP138" s="489" t="n">
        <f aca="false">D22!V175</f>
        <v>0</v>
      </c>
      <c r="AQ138" s="489" t="n">
        <f aca="false">D22!W175</f>
        <v>0</v>
      </c>
      <c r="AR138" s="489" t="n">
        <f aca="false">D22!X175</f>
        <v>0</v>
      </c>
      <c r="AS138" s="489" t="n">
        <f aca="false">D22!Y175</f>
        <v>0</v>
      </c>
      <c r="AT138" s="489" t="n">
        <f aca="false">D22!Z175</f>
        <v>4</v>
      </c>
      <c r="AU138" s="489" t="n">
        <f aca="false">D22!AA175</f>
        <v>172</v>
      </c>
      <c r="AV138" s="489" t="n">
        <f aca="false">D22!AB175</f>
        <v>5366</v>
      </c>
      <c r="AW138" s="490"/>
      <c r="AX138" s="489"/>
      <c r="AY138" s="489" t="n">
        <f aca="false">AC138+AE138</f>
        <v>2353</v>
      </c>
      <c r="AZ138" s="489"/>
      <c r="BA138" s="489" t="n">
        <f aca="false">AD138+AF138</f>
        <v>1544</v>
      </c>
      <c r="BB138" s="489"/>
      <c r="BC138" s="489"/>
      <c r="BD138" s="489"/>
      <c r="BE138" s="489" t="n">
        <f aca="false">D22!M178</f>
        <v>47</v>
      </c>
      <c r="BF138" s="489" t="str">
        <f aca="false">D22!N178</f>
        <v>-</v>
      </c>
      <c r="BG138" s="489" t="str">
        <f aca="false">D22!O178</f>
        <v>-</v>
      </c>
      <c r="BH138" s="489" t="str">
        <f aca="false">D22!P178</f>
        <v>-</v>
      </c>
      <c r="BI138" s="489" t="n">
        <f aca="false">D22!Q178</f>
        <v>87</v>
      </c>
      <c r="BJ138" s="489" t="n">
        <f aca="false">D22!R178</f>
        <v>1159</v>
      </c>
      <c r="BK138" s="489" t="str">
        <f aca="false">D22!S178</f>
        <v>-</v>
      </c>
      <c r="BL138" s="489" t="str">
        <f aca="false">D22!T178</f>
        <v>-</v>
      </c>
      <c r="BM138" s="489" t="str">
        <f aca="false">D22!U178</f>
        <v>-</v>
      </c>
      <c r="BN138" s="489" t="str">
        <f aca="false">D22!V178</f>
        <v>-</v>
      </c>
      <c r="BO138" s="489" t="str">
        <f aca="false">D22!W178</f>
        <v>-</v>
      </c>
      <c r="BP138" s="489" t="str">
        <f aca="false">D22!X178</f>
        <v>-</v>
      </c>
      <c r="BQ138" s="489" t="str">
        <f aca="false">D22!Y178</f>
        <v>-</v>
      </c>
      <c r="BR138" s="489"/>
      <c r="BS138" s="489" t="n">
        <f aca="false">D22!Z178</f>
        <v>4</v>
      </c>
      <c r="BT138" s="489" t="n">
        <f aca="false">D22!AA178</f>
        <v>172</v>
      </c>
      <c r="BU138" s="489" t="n">
        <f aca="false">SUM(AX138:BT138)</f>
        <v>5366</v>
      </c>
    </row>
    <row r="139" customFormat="false" ht="16.5" hidden="false" customHeight="false" outlineLevel="0" collapsed="false">
      <c r="A139" s="20" t="n">
        <v>137</v>
      </c>
      <c r="B139" s="20" t="n">
        <v>22</v>
      </c>
      <c r="C139" s="20" t="n">
        <v>342</v>
      </c>
      <c r="D139" s="20" t="s">
        <v>696</v>
      </c>
      <c r="E139" s="489" t="n">
        <f aca="false">D22!I188</f>
        <v>8</v>
      </c>
      <c r="F139" s="489" t="n">
        <f aca="false">D22!J188</f>
        <v>896</v>
      </c>
      <c r="G139" s="489" t="n">
        <f aca="false">D22!K188</f>
        <v>1067</v>
      </c>
      <c r="H139" s="489" t="n">
        <f aca="false">D22!L188</f>
        <v>13</v>
      </c>
      <c r="I139" s="489" t="n">
        <f aca="false">D22!M188</f>
        <v>15</v>
      </c>
      <c r="J139" s="489" t="n">
        <f aca="false">D22!N188</f>
        <v>0</v>
      </c>
      <c r="K139" s="489" t="n">
        <f aca="false">D22!O188</f>
        <v>0</v>
      </c>
      <c r="L139" s="489" t="n">
        <f aca="false">D22!P188</f>
        <v>0</v>
      </c>
      <c r="M139" s="489" t="n">
        <f aca="false">D22!Q188</f>
        <v>10</v>
      </c>
      <c r="N139" s="489" t="n">
        <f aca="false">D22!R188</f>
        <v>191</v>
      </c>
      <c r="O139" s="489" t="n">
        <f aca="false">D22!S188</f>
        <v>0</v>
      </c>
      <c r="P139" s="489" t="n">
        <f aca="false">D22!T188</f>
        <v>0</v>
      </c>
      <c r="Q139" s="489" t="n">
        <f aca="false">D22!U188</f>
        <v>12</v>
      </c>
      <c r="R139" s="489" t="n">
        <f aca="false">D22!V188</f>
        <v>12</v>
      </c>
      <c r="S139" s="489" t="n">
        <f aca="false">D22!W188</f>
        <v>0</v>
      </c>
      <c r="T139" s="489" t="n">
        <f aca="false">D22!X188</f>
        <v>0</v>
      </c>
      <c r="U139" s="489" t="n">
        <f aca="false">D22!Y188</f>
        <v>0</v>
      </c>
      <c r="V139" s="489" t="n">
        <f aca="false">D22!Z188</f>
        <v>0</v>
      </c>
      <c r="W139" s="489" t="n">
        <f aca="false">D22!AA188</f>
        <v>0</v>
      </c>
      <c r="X139" s="489" t="n">
        <f aca="false">D22!AB188</f>
        <v>0</v>
      </c>
      <c r="Y139" s="489" t="n">
        <f aca="false">D22!AC188</f>
        <v>0</v>
      </c>
      <c r="Z139" s="489" t="n">
        <f aca="false">D22!AD188</f>
        <v>52</v>
      </c>
      <c r="AA139" s="489" t="n">
        <f aca="false">D22!AE188</f>
        <v>2276</v>
      </c>
      <c r="AB139" s="490"/>
      <c r="AC139" s="489" t="n">
        <f aca="false">D22!I191</f>
        <v>14</v>
      </c>
      <c r="AD139" s="489" t="n">
        <f aca="false">D22!J191</f>
        <v>902</v>
      </c>
      <c r="AE139" s="489" t="n">
        <f aca="false">D22!K191</f>
        <v>1073</v>
      </c>
      <c r="AF139" s="489" t="n">
        <f aca="false">D22!L191</f>
        <v>19</v>
      </c>
      <c r="AG139" s="489" t="n">
        <f aca="false">D22!M191</f>
        <v>15</v>
      </c>
      <c r="AH139" s="489" t="n">
        <f aca="false">D22!N191</f>
        <v>0</v>
      </c>
      <c r="AI139" s="489" t="n">
        <f aca="false">D22!O191</f>
        <v>0</v>
      </c>
      <c r="AJ139" s="489" t="n">
        <f aca="false">D22!P191</f>
        <v>0</v>
      </c>
      <c r="AK139" s="489" t="n">
        <f aca="false">D22!Q191</f>
        <v>10</v>
      </c>
      <c r="AL139" s="489" t="n">
        <f aca="false">D22!R191</f>
        <v>191</v>
      </c>
      <c r="AM139" s="489" t="n">
        <f aca="false">D22!S191</f>
        <v>0</v>
      </c>
      <c r="AN139" s="489" t="n">
        <f aca="false">D22!T191</f>
        <v>0</v>
      </c>
      <c r="AO139" s="489" t="n">
        <f aca="false">D22!U191</f>
        <v>0</v>
      </c>
      <c r="AP139" s="489" t="n">
        <f aca="false">D22!V191</f>
        <v>0</v>
      </c>
      <c r="AQ139" s="489" t="n">
        <f aca="false">D22!W191</f>
        <v>0</v>
      </c>
      <c r="AR139" s="489" t="n">
        <f aca="false">D22!X191</f>
        <v>0</v>
      </c>
      <c r="AS139" s="489" t="n">
        <f aca="false">D22!Y191</f>
        <v>0</v>
      </c>
      <c r="AT139" s="489" t="n">
        <f aca="false">D22!Z191</f>
        <v>0</v>
      </c>
      <c r="AU139" s="489" t="n">
        <f aca="false">D22!AA191</f>
        <v>52</v>
      </c>
      <c r="AV139" s="489" t="n">
        <f aca="false">D22!AB191</f>
        <v>2276</v>
      </c>
      <c r="AW139" s="490"/>
      <c r="AX139" s="489"/>
      <c r="AY139" s="489" t="n">
        <f aca="false">AC139+AE139</f>
        <v>1087</v>
      </c>
      <c r="AZ139" s="489"/>
      <c r="BA139" s="489" t="n">
        <f aca="false">AD139+AF139</f>
        <v>921</v>
      </c>
      <c r="BB139" s="489"/>
      <c r="BC139" s="489"/>
      <c r="BD139" s="489"/>
      <c r="BE139" s="489" t="n">
        <f aca="false">D22!M194</f>
        <v>15</v>
      </c>
      <c r="BF139" s="489" t="str">
        <f aca="false">D22!N194</f>
        <v>-</v>
      </c>
      <c r="BG139" s="489" t="str">
        <f aca="false">D22!O194</f>
        <v>-</v>
      </c>
      <c r="BH139" s="489" t="str">
        <f aca="false">D22!P194</f>
        <v>-</v>
      </c>
      <c r="BI139" s="489" t="n">
        <f aca="false">D22!Q194</f>
        <v>10</v>
      </c>
      <c r="BJ139" s="489" t="n">
        <f aca="false">D22!R194</f>
        <v>191</v>
      </c>
      <c r="BK139" s="489" t="str">
        <f aca="false">D22!S194</f>
        <v>-</v>
      </c>
      <c r="BL139" s="489" t="str">
        <f aca="false">D22!T194</f>
        <v>-</v>
      </c>
      <c r="BM139" s="489" t="str">
        <f aca="false">D22!U194</f>
        <v>-</v>
      </c>
      <c r="BN139" s="489" t="str">
        <f aca="false">D22!V194</f>
        <v>-</v>
      </c>
      <c r="BO139" s="489" t="str">
        <f aca="false">D22!W194</f>
        <v>-</v>
      </c>
      <c r="BP139" s="489" t="str">
        <f aca="false">D22!X194</f>
        <v>-</v>
      </c>
      <c r="BQ139" s="489" t="str">
        <f aca="false">D22!Y194</f>
        <v>-</v>
      </c>
      <c r="BR139" s="489"/>
      <c r="BS139" s="489" t="n">
        <f aca="false">D22!Z194</f>
        <v>0</v>
      </c>
      <c r="BT139" s="489" t="n">
        <f aca="false">D22!AA194</f>
        <v>52</v>
      </c>
      <c r="BU139" s="489" t="n">
        <f aca="false">SUM(AX139:BT139)</f>
        <v>2276</v>
      </c>
    </row>
    <row r="140" customFormat="false" ht="16.5" hidden="false" customHeight="false" outlineLevel="0" collapsed="false">
      <c r="A140" s="20" t="n">
        <v>138</v>
      </c>
      <c r="B140" s="20" t="n">
        <v>22</v>
      </c>
      <c r="C140" s="20" t="n">
        <v>407</v>
      </c>
      <c r="D140" s="20" t="s">
        <v>702</v>
      </c>
      <c r="E140" s="489" t="n">
        <f aca="false">D22!I199</f>
        <v>1</v>
      </c>
      <c r="F140" s="489" t="n">
        <f aca="false">D22!J199</f>
        <v>167</v>
      </c>
      <c r="G140" s="489" t="n">
        <f aca="false">D22!K199</f>
        <v>1</v>
      </c>
      <c r="H140" s="489" t="n">
        <f aca="false">D22!L199</f>
        <v>2</v>
      </c>
      <c r="I140" s="489" t="n">
        <f aca="false">D22!M199</f>
        <v>332</v>
      </c>
      <c r="J140" s="489" t="n">
        <f aca="false">D22!N199</f>
        <v>67</v>
      </c>
      <c r="K140" s="489" t="n">
        <f aca="false">D22!O199</f>
        <v>140</v>
      </c>
      <c r="L140" s="489" t="n">
        <f aca="false">D22!P199</f>
        <v>0</v>
      </c>
      <c r="M140" s="489" t="n">
        <f aca="false">D22!Q199</f>
        <v>0</v>
      </c>
      <c r="N140" s="489" t="n">
        <f aca="false">D22!R199</f>
        <v>8</v>
      </c>
      <c r="O140" s="489" t="n">
        <f aca="false">D22!S199</f>
        <v>0</v>
      </c>
      <c r="P140" s="489" t="n">
        <f aca="false">D22!T199</f>
        <v>0</v>
      </c>
      <c r="Q140" s="489" t="n">
        <f aca="false">D22!U199</f>
        <v>0</v>
      </c>
      <c r="R140" s="489" t="n">
        <f aca="false">D22!V199</f>
        <v>1</v>
      </c>
      <c r="S140" s="489" t="n">
        <f aca="false">D22!W199</f>
        <v>0</v>
      </c>
      <c r="T140" s="489" t="n">
        <f aca="false">D22!X199</f>
        <v>0</v>
      </c>
      <c r="U140" s="489" t="n">
        <f aca="false">D22!Y199</f>
        <v>0</v>
      </c>
      <c r="V140" s="489" t="n">
        <f aca="false">D22!Z199</f>
        <v>0</v>
      </c>
      <c r="W140" s="489" t="n">
        <f aca="false">D22!AA199</f>
        <v>0</v>
      </c>
      <c r="X140" s="489" t="n">
        <f aca="false">D22!AB199</f>
        <v>0</v>
      </c>
      <c r="Y140" s="489" t="n">
        <f aca="false">D22!AC199</f>
        <v>0</v>
      </c>
      <c r="Z140" s="489" t="n">
        <f aca="false">D22!AD199</f>
        <v>18</v>
      </c>
      <c r="AA140" s="489" t="n">
        <f aca="false">D22!AE199</f>
        <v>737</v>
      </c>
      <c r="AB140" s="490"/>
      <c r="AC140" s="489" t="n">
        <f aca="false">D22!I202</f>
        <v>1</v>
      </c>
      <c r="AD140" s="489" t="n">
        <f aca="false">D22!J202</f>
        <v>168</v>
      </c>
      <c r="AE140" s="489" t="n">
        <f aca="false">D22!K202</f>
        <v>1</v>
      </c>
      <c r="AF140" s="489" t="n">
        <f aca="false">D22!L202</f>
        <v>2</v>
      </c>
      <c r="AG140" s="489" t="n">
        <f aca="false">D22!M202</f>
        <v>332</v>
      </c>
      <c r="AH140" s="489" t="n">
        <f aca="false">D22!N202</f>
        <v>67</v>
      </c>
      <c r="AI140" s="489" t="n">
        <f aca="false">D22!O202</f>
        <v>140</v>
      </c>
      <c r="AJ140" s="489" t="n">
        <f aca="false">D22!P202</f>
        <v>0</v>
      </c>
      <c r="AK140" s="489" t="n">
        <f aca="false">D22!Q202</f>
        <v>0</v>
      </c>
      <c r="AL140" s="489" t="n">
        <f aca="false">D22!R202</f>
        <v>8</v>
      </c>
      <c r="AM140" s="489" t="n">
        <f aca="false">D22!S202</f>
        <v>0</v>
      </c>
      <c r="AN140" s="489" t="n">
        <f aca="false">D22!T202</f>
        <v>0</v>
      </c>
      <c r="AO140" s="489" t="n">
        <f aca="false">D22!U202</f>
        <v>0</v>
      </c>
      <c r="AP140" s="489" t="n">
        <f aca="false">D22!V202</f>
        <v>0</v>
      </c>
      <c r="AQ140" s="489" t="n">
        <f aca="false">D22!W202</f>
        <v>0</v>
      </c>
      <c r="AR140" s="489" t="n">
        <f aca="false">D22!X202</f>
        <v>0</v>
      </c>
      <c r="AS140" s="489" t="n">
        <f aca="false">D22!Y202</f>
        <v>0</v>
      </c>
      <c r="AT140" s="489" t="n">
        <f aca="false">D22!Z202</f>
        <v>0</v>
      </c>
      <c r="AU140" s="489" t="n">
        <f aca="false">D22!AA202</f>
        <v>18</v>
      </c>
      <c r="AV140" s="489" t="n">
        <f aca="false">D22!AB202</f>
        <v>737</v>
      </c>
      <c r="AW140" s="490"/>
      <c r="AX140" s="489"/>
      <c r="AY140" s="489" t="n">
        <f aca="false">AC140+AE140</f>
        <v>2</v>
      </c>
      <c r="AZ140" s="489"/>
      <c r="BA140" s="489" t="n">
        <f aca="false">AD140+AF140</f>
        <v>170</v>
      </c>
      <c r="BB140" s="489"/>
      <c r="BC140" s="489"/>
      <c r="BD140" s="489"/>
      <c r="BE140" s="489" t="n">
        <f aca="false">D22!M205</f>
        <v>332</v>
      </c>
      <c r="BF140" s="489" t="n">
        <f aca="false">D22!N205</f>
        <v>67</v>
      </c>
      <c r="BG140" s="489" t="n">
        <f aca="false">D22!O205</f>
        <v>140</v>
      </c>
      <c r="BH140" s="489" t="str">
        <f aca="false">D22!P205</f>
        <v>-</v>
      </c>
      <c r="BI140" s="489" t="str">
        <f aca="false">D22!Q205</f>
        <v>-</v>
      </c>
      <c r="BJ140" s="489" t="n">
        <f aca="false">D22!R205</f>
        <v>8</v>
      </c>
      <c r="BK140" s="489" t="str">
        <f aca="false">D22!S205</f>
        <v>-</v>
      </c>
      <c r="BL140" s="489" t="str">
        <f aca="false">D22!T205</f>
        <v>-</v>
      </c>
      <c r="BM140" s="489" t="str">
        <f aca="false">D22!U205</f>
        <v>-</v>
      </c>
      <c r="BN140" s="489" t="str">
        <f aca="false">D22!V205</f>
        <v>-</v>
      </c>
      <c r="BO140" s="489" t="str">
        <f aca="false">D22!W205</f>
        <v>-</v>
      </c>
      <c r="BP140" s="489" t="str">
        <f aca="false">D22!X205</f>
        <v>-</v>
      </c>
      <c r="BQ140" s="489" t="str">
        <f aca="false">D22!Y205</f>
        <v>-</v>
      </c>
      <c r="BR140" s="489"/>
      <c r="BS140" s="489" t="n">
        <f aca="false">D22!Z205</f>
        <v>0</v>
      </c>
      <c r="BT140" s="489" t="n">
        <f aca="false">D22!AA205</f>
        <v>18</v>
      </c>
      <c r="BU140" s="489" t="n">
        <f aca="false">SUM(AX140:BT140)</f>
        <v>737</v>
      </c>
    </row>
    <row r="141" customFormat="false" ht="16.5" hidden="false" customHeight="false" outlineLevel="0" collapsed="false">
      <c r="A141" s="20" t="n">
        <v>139</v>
      </c>
      <c r="B141" s="20" t="n">
        <v>22</v>
      </c>
      <c r="C141" s="20" t="n">
        <v>415</v>
      </c>
      <c r="D141" s="20" t="s">
        <v>843</v>
      </c>
      <c r="E141" s="489" t="n">
        <f aca="false">D22!I223</f>
        <v>40</v>
      </c>
      <c r="F141" s="489" t="n">
        <f aca="false">D22!J223</f>
        <v>2130</v>
      </c>
      <c r="G141" s="489" t="n">
        <f aca="false">D22!K223</f>
        <v>1980</v>
      </c>
      <c r="H141" s="489" t="n">
        <f aca="false">D22!L223</f>
        <v>30</v>
      </c>
      <c r="I141" s="489" t="n">
        <f aca="false">D22!M223</f>
        <v>920</v>
      </c>
      <c r="J141" s="489" t="n">
        <f aca="false">D22!N223</f>
        <v>0</v>
      </c>
      <c r="K141" s="489" t="n">
        <f aca="false">D22!O223</f>
        <v>0</v>
      </c>
      <c r="L141" s="489" t="n">
        <f aca="false">D22!P223</f>
        <v>30</v>
      </c>
      <c r="M141" s="489" t="n">
        <f aca="false">D22!Q223</f>
        <v>0</v>
      </c>
      <c r="N141" s="489" t="n">
        <f aca="false">D22!R223</f>
        <v>432</v>
      </c>
      <c r="O141" s="489" t="n">
        <f aca="false">D22!S223</f>
        <v>0</v>
      </c>
      <c r="P141" s="489" t="n">
        <f aca="false">D22!T223</f>
        <v>0</v>
      </c>
      <c r="Q141" s="489" t="n">
        <f aca="false">D22!U223</f>
        <v>28</v>
      </c>
      <c r="R141" s="489" t="n">
        <f aca="false">D22!V223</f>
        <v>38</v>
      </c>
      <c r="S141" s="489" t="n">
        <f aca="false">D22!W223</f>
        <v>0</v>
      </c>
      <c r="T141" s="489" t="n">
        <f aca="false">D22!X223</f>
        <v>0</v>
      </c>
      <c r="U141" s="489" t="n">
        <f aca="false">D22!Y223</f>
        <v>0</v>
      </c>
      <c r="V141" s="489" t="n">
        <f aca="false">D22!Z223</f>
        <v>0</v>
      </c>
      <c r="W141" s="489" t="n">
        <f aca="false">D22!AA223</f>
        <v>0</v>
      </c>
      <c r="X141" s="489" t="n">
        <f aca="false">D22!AB223</f>
        <v>0</v>
      </c>
      <c r="Y141" s="489" t="n">
        <f aca="false">D22!AC223</f>
        <v>0</v>
      </c>
      <c r="Z141" s="489" t="n">
        <f aca="false">D22!AD223</f>
        <v>139</v>
      </c>
      <c r="AA141" s="489" t="n">
        <f aca="false">D22!AE223</f>
        <v>5767</v>
      </c>
      <c r="AB141" s="490"/>
      <c r="AC141" s="489" t="n">
        <f aca="false">D22!I226</f>
        <v>54</v>
      </c>
      <c r="AD141" s="489" t="n">
        <f aca="false">D22!J226</f>
        <v>2149</v>
      </c>
      <c r="AE141" s="489" t="n">
        <f aca="false">D22!K226</f>
        <v>1994</v>
      </c>
      <c r="AF141" s="489" t="n">
        <f aca="false">D22!L226</f>
        <v>49</v>
      </c>
      <c r="AG141" s="489" t="n">
        <f aca="false">D22!M226</f>
        <v>920</v>
      </c>
      <c r="AH141" s="489" t="n">
        <f aca="false">D22!N226</f>
        <v>0</v>
      </c>
      <c r="AI141" s="489" t="n">
        <f aca="false">D22!O226</f>
        <v>0</v>
      </c>
      <c r="AJ141" s="489" t="n">
        <f aca="false">D22!P226</f>
        <v>30</v>
      </c>
      <c r="AK141" s="489" t="n">
        <f aca="false">D22!Q226</f>
        <v>0</v>
      </c>
      <c r="AL141" s="489" t="n">
        <f aca="false">D22!R226</f>
        <v>432</v>
      </c>
      <c r="AM141" s="489" t="n">
        <f aca="false">D22!S226</f>
        <v>0</v>
      </c>
      <c r="AN141" s="489" t="n">
        <f aca="false">D22!T226</f>
        <v>0</v>
      </c>
      <c r="AO141" s="489" t="n">
        <f aca="false">D22!U226</f>
        <v>0</v>
      </c>
      <c r="AP141" s="489" t="n">
        <f aca="false">D22!V226</f>
        <v>0</v>
      </c>
      <c r="AQ141" s="489" t="n">
        <f aca="false">D22!W226</f>
        <v>0</v>
      </c>
      <c r="AR141" s="489" t="n">
        <f aca="false">D22!X226</f>
        <v>0</v>
      </c>
      <c r="AS141" s="489" t="n">
        <f aca="false">D22!Y226</f>
        <v>0</v>
      </c>
      <c r="AT141" s="489" t="n">
        <f aca="false">D22!Z226</f>
        <v>0</v>
      </c>
      <c r="AU141" s="489" t="n">
        <f aca="false">D22!AA226</f>
        <v>139</v>
      </c>
      <c r="AV141" s="489" t="n">
        <f aca="false">D22!AB226</f>
        <v>5767</v>
      </c>
      <c r="AW141" s="490"/>
      <c r="AX141" s="489"/>
      <c r="AY141" s="489" t="n">
        <f aca="false">AC141+AE141</f>
        <v>2048</v>
      </c>
      <c r="AZ141" s="489"/>
      <c r="BA141" s="489" t="n">
        <f aca="false">AD141+AF141</f>
        <v>2198</v>
      </c>
      <c r="BB141" s="489"/>
      <c r="BC141" s="489"/>
      <c r="BD141" s="489"/>
      <c r="BE141" s="489" t="n">
        <f aca="false">D22!M229</f>
        <v>920</v>
      </c>
      <c r="BF141" s="489" t="str">
        <f aca="false">D22!N229</f>
        <v>-</v>
      </c>
      <c r="BG141" s="489" t="str">
        <f aca="false">D22!O229</f>
        <v>-</v>
      </c>
      <c r="BH141" s="489" t="n">
        <f aca="false">D22!P229</f>
        <v>30</v>
      </c>
      <c r="BI141" s="489" t="str">
        <f aca="false">D22!Q229</f>
        <v>-</v>
      </c>
      <c r="BJ141" s="489" t="n">
        <f aca="false">D22!R229</f>
        <v>432</v>
      </c>
      <c r="BK141" s="489" t="str">
        <f aca="false">D22!S229</f>
        <v>-</v>
      </c>
      <c r="BL141" s="489" t="str">
        <f aca="false">D22!T229</f>
        <v>-</v>
      </c>
      <c r="BM141" s="489" t="str">
        <f aca="false">D22!U229</f>
        <v>-</v>
      </c>
      <c r="BN141" s="489" t="str">
        <f aca="false">D22!V229</f>
        <v>-</v>
      </c>
      <c r="BO141" s="489" t="str">
        <f aca="false">D22!W229</f>
        <v>-</v>
      </c>
      <c r="BP141" s="489" t="str">
        <f aca="false">D22!X229</f>
        <v>-</v>
      </c>
      <c r="BQ141" s="489" t="str">
        <f aca="false">D22!Y229</f>
        <v>-</v>
      </c>
      <c r="BR141" s="489"/>
      <c r="BS141" s="489" t="n">
        <f aca="false">D22!Z229</f>
        <v>0</v>
      </c>
      <c r="BT141" s="489" t="n">
        <f aca="false">D22!AA229</f>
        <v>139</v>
      </c>
      <c r="BU141" s="489" t="n">
        <f aca="false">SUM(AX141:BT141)</f>
        <v>5767</v>
      </c>
    </row>
    <row r="142" customFormat="false" ht="16.5" hidden="false" customHeight="false" outlineLevel="0" collapsed="false">
      <c r="A142" s="20" t="n">
        <v>140</v>
      </c>
      <c r="B142" s="20" t="n">
        <v>22</v>
      </c>
      <c r="C142" s="20" t="n">
        <v>468</v>
      </c>
      <c r="D142" s="20" t="s">
        <v>711</v>
      </c>
      <c r="E142" s="489" t="n">
        <f aca="false">D22!I256</f>
        <v>80</v>
      </c>
      <c r="F142" s="489" t="n">
        <f aca="false">D22!J256</f>
        <v>4706</v>
      </c>
      <c r="G142" s="489" t="n">
        <f aca="false">D22!K256</f>
        <v>924</v>
      </c>
      <c r="H142" s="489" t="n">
        <f aca="false">D22!L256</f>
        <v>98</v>
      </c>
      <c r="I142" s="489" t="n">
        <f aca="false">D22!M256</f>
        <v>193</v>
      </c>
      <c r="J142" s="489" t="n">
        <f aca="false">D22!N256</f>
        <v>82</v>
      </c>
      <c r="K142" s="489" t="n">
        <f aca="false">D22!O256</f>
        <v>0</v>
      </c>
      <c r="L142" s="489" t="n">
        <f aca="false">D22!P256</f>
        <v>0</v>
      </c>
      <c r="M142" s="489" t="n">
        <f aca="false">D22!Q256</f>
        <v>0</v>
      </c>
      <c r="N142" s="489" t="n">
        <f aca="false">D22!R256</f>
        <v>3428</v>
      </c>
      <c r="O142" s="489" t="n">
        <f aca="false">D22!S256</f>
        <v>0</v>
      </c>
      <c r="P142" s="489" t="n">
        <f aca="false">D22!T256</f>
        <v>0</v>
      </c>
      <c r="Q142" s="489" t="n">
        <f aca="false">D22!U256</f>
        <v>23</v>
      </c>
      <c r="R142" s="489" t="n">
        <f aca="false">D22!V256</f>
        <v>56</v>
      </c>
      <c r="S142" s="489" t="n">
        <f aca="false">D22!W256</f>
        <v>0</v>
      </c>
      <c r="T142" s="489" t="n">
        <f aca="false">D22!X256</f>
        <v>0</v>
      </c>
      <c r="U142" s="489" t="n">
        <f aca="false">D22!Y256</f>
        <v>0</v>
      </c>
      <c r="V142" s="489" t="n">
        <f aca="false">D22!Z256</f>
        <v>0</v>
      </c>
      <c r="W142" s="489" t="n">
        <f aca="false">D22!AA256</f>
        <v>0</v>
      </c>
      <c r="X142" s="489" t="n">
        <f aca="false">D22!AB256</f>
        <v>0</v>
      </c>
      <c r="Y142" s="489" t="n">
        <f aca="false">D22!AC256</f>
        <v>1</v>
      </c>
      <c r="Z142" s="489" t="n">
        <f aca="false">D22!AD256</f>
        <v>265</v>
      </c>
      <c r="AA142" s="489" t="n">
        <f aca="false">D22!AE256</f>
        <v>9856</v>
      </c>
      <c r="AB142" s="490"/>
      <c r="AC142" s="489" t="n">
        <f aca="false">D22!I259</f>
        <v>91</v>
      </c>
      <c r="AD142" s="489" t="n">
        <f aca="false">D22!J259</f>
        <v>4734</v>
      </c>
      <c r="AE142" s="489" t="n">
        <f aca="false">D22!K259</f>
        <v>936</v>
      </c>
      <c r="AF142" s="489" t="n">
        <f aca="false">D22!L259</f>
        <v>126</v>
      </c>
      <c r="AG142" s="489" t="n">
        <f aca="false">D22!M259</f>
        <v>193</v>
      </c>
      <c r="AH142" s="489" t="n">
        <f aca="false">D22!N259</f>
        <v>82</v>
      </c>
      <c r="AI142" s="489" t="n">
        <f aca="false">D22!O259</f>
        <v>0</v>
      </c>
      <c r="AJ142" s="489" t="n">
        <f aca="false">D22!P259</f>
        <v>0</v>
      </c>
      <c r="AK142" s="489" t="n">
        <f aca="false">D22!Q259</f>
        <v>0</v>
      </c>
      <c r="AL142" s="489" t="n">
        <f aca="false">D22!R259</f>
        <v>3428</v>
      </c>
      <c r="AM142" s="489" t="n">
        <f aca="false">D22!S259</f>
        <v>0</v>
      </c>
      <c r="AN142" s="489" t="n">
        <f aca="false">D22!T259</f>
        <v>0</v>
      </c>
      <c r="AO142" s="489" t="n">
        <f aca="false">D22!U259</f>
        <v>0</v>
      </c>
      <c r="AP142" s="489" t="n">
        <f aca="false">D22!V259</f>
        <v>0</v>
      </c>
      <c r="AQ142" s="489" t="n">
        <f aca="false">D22!W259</f>
        <v>0</v>
      </c>
      <c r="AR142" s="489" t="n">
        <f aca="false">D22!X259</f>
        <v>0</v>
      </c>
      <c r="AS142" s="489" t="n">
        <f aca="false">D22!Y259</f>
        <v>0</v>
      </c>
      <c r="AT142" s="489" t="n">
        <f aca="false">D22!Z259</f>
        <v>1</v>
      </c>
      <c r="AU142" s="489" t="n">
        <f aca="false">D22!AA259</f>
        <v>265</v>
      </c>
      <c r="AV142" s="489" t="n">
        <f aca="false">D22!AB259</f>
        <v>9856</v>
      </c>
      <c r="AW142" s="490"/>
      <c r="AX142" s="489"/>
      <c r="AY142" s="489" t="n">
        <f aca="false">AC142+AE142</f>
        <v>1027</v>
      </c>
      <c r="AZ142" s="489"/>
      <c r="BA142" s="489" t="n">
        <f aca="false">AD142+AF142</f>
        <v>4860</v>
      </c>
      <c r="BB142" s="489"/>
      <c r="BC142" s="489"/>
      <c r="BD142" s="489"/>
      <c r="BE142" s="489" t="n">
        <f aca="false">D22!M262</f>
        <v>193</v>
      </c>
      <c r="BF142" s="489" t="n">
        <f aca="false">D22!N262</f>
        <v>82</v>
      </c>
      <c r="BG142" s="489" t="str">
        <f aca="false">D22!O262</f>
        <v>-</v>
      </c>
      <c r="BH142" s="489" t="str">
        <f aca="false">D22!P262</f>
        <v>-</v>
      </c>
      <c r="BI142" s="489" t="str">
        <f aca="false">D22!Q262</f>
        <v>-</v>
      </c>
      <c r="BJ142" s="489" t="n">
        <f aca="false">D22!R262</f>
        <v>3428</v>
      </c>
      <c r="BK142" s="489" t="str">
        <f aca="false">D22!S262</f>
        <v>-</v>
      </c>
      <c r="BL142" s="489" t="str">
        <f aca="false">D22!T262</f>
        <v>-</v>
      </c>
      <c r="BM142" s="489" t="str">
        <f aca="false">D22!U262</f>
        <v>-</v>
      </c>
      <c r="BN142" s="489" t="str">
        <f aca="false">D22!V262</f>
        <v>-</v>
      </c>
      <c r="BO142" s="489" t="str">
        <f aca="false">D22!W262</f>
        <v>-</v>
      </c>
      <c r="BP142" s="489" t="str">
        <f aca="false">D22!X262</f>
        <v>-</v>
      </c>
      <c r="BQ142" s="489" t="str">
        <f aca="false">D22!Y262</f>
        <v>-</v>
      </c>
      <c r="BR142" s="489"/>
      <c r="BS142" s="489" t="n">
        <f aca="false">D22!Z262</f>
        <v>1</v>
      </c>
      <c r="BT142" s="489" t="n">
        <f aca="false">D22!AA262</f>
        <v>265</v>
      </c>
      <c r="BU142" s="489" t="n">
        <f aca="false">SUM(AX142:BT142)</f>
        <v>9856</v>
      </c>
    </row>
    <row r="143" customFormat="false" ht="16.5" hidden="false" customHeight="false" outlineLevel="0" collapsed="false">
      <c r="A143" s="20" t="n">
        <v>141</v>
      </c>
      <c r="B143" s="20" t="n">
        <v>22</v>
      </c>
      <c r="C143" s="20" t="n">
        <v>475</v>
      </c>
      <c r="D143" s="20" t="s">
        <v>379</v>
      </c>
      <c r="E143" s="489" t="n">
        <f aca="false">D22!I270</f>
        <v>4</v>
      </c>
      <c r="F143" s="489" t="n">
        <f aca="false">D22!J270</f>
        <v>564</v>
      </c>
      <c r="G143" s="489" t="n">
        <f aca="false">D22!K270</f>
        <v>20</v>
      </c>
      <c r="H143" s="489" t="n">
        <f aca="false">D22!L270</f>
        <v>3</v>
      </c>
      <c r="I143" s="489" t="n">
        <f aca="false">D22!M270</f>
        <v>1111</v>
      </c>
      <c r="J143" s="489" t="n">
        <f aca="false">D22!N270</f>
        <v>0</v>
      </c>
      <c r="K143" s="489" t="n">
        <f aca="false">D22!O270</f>
        <v>0</v>
      </c>
      <c r="L143" s="489" t="n">
        <f aca="false">D22!P270</f>
        <v>4</v>
      </c>
      <c r="M143" s="489" t="n">
        <f aca="false">D22!Q270</f>
        <v>0</v>
      </c>
      <c r="N143" s="489" t="n">
        <f aca="false">D22!R270</f>
        <v>172</v>
      </c>
      <c r="O143" s="489" t="n">
        <f aca="false">D22!S270</f>
        <v>0</v>
      </c>
      <c r="P143" s="489" t="n">
        <f aca="false">D22!T270</f>
        <v>0</v>
      </c>
      <c r="Q143" s="489" t="n">
        <f aca="false">D22!U270</f>
        <v>0</v>
      </c>
      <c r="R143" s="489" t="n">
        <f aca="false">D22!V270</f>
        <v>3</v>
      </c>
      <c r="S143" s="489" t="n">
        <f aca="false">D22!W270</f>
        <v>0</v>
      </c>
      <c r="T143" s="489" t="n">
        <f aca="false">D22!X270</f>
        <v>0</v>
      </c>
      <c r="U143" s="489" t="n">
        <f aca="false">D22!Y270</f>
        <v>0</v>
      </c>
      <c r="V143" s="489" t="n">
        <f aca="false">D22!Z270</f>
        <v>0</v>
      </c>
      <c r="W143" s="489" t="n">
        <f aca="false">D22!AA270</f>
        <v>0</v>
      </c>
      <c r="X143" s="489" t="n">
        <f aca="false">D22!AB270</f>
        <v>0</v>
      </c>
      <c r="Y143" s="489" t="n">
        <f aca="false">D22!AC270</f>
        <v>0</v>
      </c>
      <c r="Z143" s="489" t="n">
        <f aca="false">D22!AD270</f>
        <v>18</v>
      </c>
      <c r="AA143" s="489" t="n">
        <f aca="false">D22!AE270</f>
        <v>1899</v>
      </c>
      <c r="AB143" s="490"/>
      <c r="AC143" s="489" t="n">
        <f aca="false">D22!I273</f>
        <v>4</v>
      </c>
      <c r="AD143" s="489" t="n">
        <f aca="false">D22!J273</f>
        <v>566</v>
      </c>
      <c r="AE143" s="489" t="n">
        <f aca="false">D22!K273</f>
        <v>20</v>
      </c>
      <c r="AF143" s="489" t="n">
        <f aca="false">D22!L273</f>
        <v>4</v>
      </c>
      <c r="AG143" s="489" t="n">
        <f aca="false">D22!M273</f>
        <v>1111</v>
      </c>
      <c r="AH143" s="489" t="n">
        <f aca="false">D22!N273</f>
        <v>0</v>
      </c>
      <c r="AI143" s="489" t="n">
        <f aca="false">D22!O273</f>
        <v>0</v>
      </c>
      <c r="AJ143" s="489" t="n">
        <f aca="false">D22!P273</f>
        <v>4</v>
      </c>
      <c r="AK143" s="489" t="n">
        <f aca="false">D22!Q273</f>
        <v>0</v>
      </c>
      <c r="AL143" s="489" t="n">
        <f aca="false">D22!R273</f>
        <v>172</v>
      </c>
      <c r="AM143" s="489" t="n">
        <f aca="false">D22!S273</f>
        <v>0</v>
      </c>
      <c r="AN143" s="489" t="n">
        <f aca="false">D22!T273</f>
        <v>0</v>
      </c>
      <c r="AO143" s="489" t="n">
        <f aca="false">D22!U273</f>
        <v>0</v>
      </c>
      <c r="AP143" s="489" t="n">
        <f aca="false">D22!V273</f>
        <v>0</v>
      </c>
      <c r="AQ143" s="489" t="n">
        <f aca="false">D22!W273</f>
        <v>0</v>
      </c>
      <c r="AR143" s="489" t="n">
        <f aca="false">D22!X273</f>
        <v>0</v>
      </c>
      <c r="AS143" s="489" t="n">
        <f aca="false">D22!Y273</f>
        <v>0</v>
      </c>
      <c r="AT143" s="489" t="n">
        <f aca="false">D22!Z273</f>
        <v>0</v>
      </c>
      <c r="AU143" s="489" t="n">
        <f aca="false">D22!AA273</f>
        <v>18</v>
      </c>
      <c r="AV143" s="489" t="n">
        <f aca="false">D22!AB273</f>
        <v>1899</v>
      </c>
      <c r="AW143" s="490"/>
      <c r="AX143" s="489"/>
      <c r="AY143" s="489" t="n">
        <f aca="false">AC143+AE143</f>
        <v>24</v>
      </c>
      <c r="AZ143" s="489"/>
      <c r="BA143" s="489" t="n">
        <f aca="false">AD143+AF143</f>
        <v>570</v>
      </c>
      <c r="BB143" s="489"/>
      <c r="BC143" s="489"/>
      <c r="BD143" s="489"/>
      <c r="BE143" s="489" t="n">
        <f aca="false">D22!M276</f>
        <v>1111</v>
      </c>
      <c r="BF143" s="489" t="str">
        <f aca="false">D22!N276</f>
        <v>-</v>
      </c>
      <c r="BG143" s="489" t="str">
        <f aca="false">D22!O276</f>
        <v>-</v>
      </c>
      <c r="BH143" s="489" t="n">
        <f aca="false">D22!P276</f>
        <v>4</v>
      </c>
      <c r="BI143" s="489" t="str">
        <f aca="false">D22!Q276</f>
        <v>-</v>
      </c>
      <c r="BJ143" s="489" t="n">
        <f aca="false">D22!R276</f>
        <v>172</v>
      </c>
      <c r="BK143" s="489" t="str">
        <f aca="false">D22!S276</f>
        <v>-</v>
      </c>
      <c r="BL143" s="489" t="str">
        <f aca="false">D22!T276</f>
        <v>-</v>
      </c>
      <c r="BM143" s="489" t="str">
        <f aca="false">D22!U276</f>
        <v>-</v>
      </c>
      <c r="BN143" s="489" t="str">
        <f aca="false">D22!V276</f>
        <v>-</v>
      </c>
      <c r="BO143" s="489" t="str">
        <f aca="false">D22!W276</f>
        <v>-</v>
      </c>
      <c r="BP143" s="489" t="str">
        <f aca="false">D22!X276</f>
        <v>-</v>
      </c>
      <c r="BQ143" s="489" t="str">
        <f aca="false">D22!Y276</f>
        <v>-</v>
      </c>
      <c r="BR143" s="489"/>
      <c r="BS143" s="489" t="n">
        <f aca="false">D22!Z276</f>
        <v>0</v>
      </c>
      <c r="BT143" s="489" t="n">
        <f aca="false">D22!AA276</f>
        <v>18</v>
      </c>
      <c r="BU143" s="489" t="n">
        <f aca="false">SUM(AX143:BT143)</f>
        <v>1899</v>
      </c>
    </row>
    <row r="144" customFormat="false" ht="16.5" hidden="false" customHeight="false" outlineLevel="0" collapsed="false">
      <c r="A144" s="20" t="n">
        <v>142</v>
      </c>
      <c r="B144" s="20" t="n">
        <v>22</v>
      </c>
      <c r="C144" s="20" t="n">
        <v>484</v>
      </c>
      <c r="D144" s="20" t="s">
        <v>722</v>
      </c>
      <c r="E144" s="489" t="n">
        <f aca="false">D22!I343</f>
        <v>420</v>
      </c>
      <c r="F144" s="489" t="n">
        <f aca="false">D22!J343</f>
        <v>6782</v>
      </c>
      <c r="G144" s="489" t="n">
        <f aca="false">D22!K343</f>
        <v>10553</v>
      </c>
      <c r="H144" s="489" t="n">
        <f aca="false">D22!L343</f>
        <v>144</v>
      </c>
      <c r="I144" s="489" t="n">
        <f aca="false">D22!M343</f>
        <v>878</v>
      </c>
      <c r="J144" s="489" t="n">
        <f aca="false">D22!N343</f>
        <v>185</v>
      </c>
      <c r="K144" s="489" t="n">
        <f aca="false">D22!O343</f>
        <v>107</v>
      </c>
      <c r="L144" s="489" t="n">
        <f aca="false">D22!P343</f>
        <v>541</v>
      </c>
      <c r="M144" s="489" t="n">
        <f aca="false">D22!Q343</f>
        <v>122</v>
      </c>
      <c r="N144" s="489" t="n">
        <f aca="false">D22!R343</f>
        <v>1138</v>
      </c>
      <c r="O144" s="489" t="n">
        <f aca="false">D22!S343</f>
        <v>0</v>
      </c>
      <c r="P144" s="489" t="n">
        <f aca="false">D22!T343</f>
        <v>29</v>
      </c>
      <c r="Q144" s="489" t="n">
        <f aca="false">D22!U343</f>
        <v>369</v>
      </c>
      <c r="R144" s="489" t="n">
        <f aca="false">D22!V343</f>
        <v>142</v>
      </c>
      <c r="S144" s="489" t="n">
        <f aca="false">D22!W343</f>
        <v>0</v>
      </c>
      <c r="T144" s="489" t="n">
        <f aca="false">D22!X343</f>
        <v>286</v>
      </c>
      <c r="U144" s="489" t="n">
        <f aca="false">D22!Y343</f>
        <v>0</v>
      </c>
      <c r="V144" s="489" t="n">
        <f aca="false">D22!Z343</f>
        <v>0</v>
      </c>
      <c r="W144" s="489" t="n">
        <f aca="false">D22!AA343</f>
        <v>0</v>
      </c>
      <c r="X144" s="489" t="n">
        <f aca="false">D22!AB343</f>
        <v>0</v>
      </c>
      <c r="Y144" s="489" t="n">
        <f aca="false">D22!AC343</f>
        <v>11</v>
      </c>
      <c r="Z144" s="489" t="n">
        <f aca="false">D22!AD343</f>
        <v>672</v>
      </c>
      <c r="AA144" s="489" t="n">
        <f aca="false">D22!AE343</f>
        <v>22379</v>
      </c>
      <c r="AB144" s="490"/>
      <c r="AC144" s="489" t="n">
        <f aca="false">D22!I346</f>
        <v>604</v>
      </c>
      <c r="AD144" s="489" t="n">
        <f aca="false">D22!J346</f>
        <v>6853</v>
      </c>
      <c r="AE144" s="489" t="n">
        <f aca="false">D22!K346</f>
        <v>10738</v>
      </c>
      <c r="AF144" s="489" t="n">
        <f aca="false">D22!L346</f>
        <v>215</v>
      </c>
      <c r="AG144" s="489" t="n">
        <f aca="false">D22!M346</f>
        <v>878</v>
      </c>
      <c r="AH144" s="489" t="n">
        <f aca="false">D22!N346</f>
        <v>185</v>
      </c>
      <c r="AI144" s="489" t="n">
        <f aca="false">D22!O346</f>
        <v>107</v>
      </c>
      <c r="AJ144" s="489" t="n">
        <f aca="false">D22!P346</f>
        <v>541</v>
      </c>
      <c r="AK144" s="489" t="n">
        <f aca="false">D22!Q346</f>
        <v>122</v>
      </c>
      <c r="AL144" s="489" t="n">
        <f aca="false">D22!R346</f>
        <v>1138</v>
      </c>
      <c r="AM144" s="489" t="n">
        <f aca="false">D22!S346</f>
        <v>0</v>
      </c>
      <c r="AN144" s="489" t="n">
        <f aca="false">D22!T346</f>
        <v>29</v>
      </c>
      <c r="AO144" s="489" t="n">
        <f aca="false">D22!U346</f>
        <v>286</v>
      </c>
      <c r="AP144" s="489" t="str">
        <f aca="false">D22!V346</f>
        <v>-</v>
      </c>
      <c r="AQ144" s="489" t="str">
        <f aca="false">D22!W346</f>
        <v>-</v>
      </c>
      <c r="AR144" s="489" t="str">
        <f aca="false">D22!X346</f>
        <v>-</v>
      </c>
      <c r="AS144" s="489" t="str">
        <f aca="false">D22!Y346</f>
        <v>-</v>
      </c>
      <c r="AT144" s="489" t="n">
        <f aca="false">D22!Z346</f>
        <v>11</v>
      </c>
      <c r="AU144" s="489" t="n">
        <f aca="false">D22!AA346</f>
        <v>672</v>
      </c>
      <c r="AV144" s="489" t="n">
        <f aca="false">D22!AB346</f>
        <v>22379</v>
      </c>
      <c r="AW144" s="490"/>
      <c r="AX144" s="489"/>
      <c r="AY144" s="489" t="n">
        <f aca="false">AC144+AE144</f>
        <v>11342</v>
      </c>
      <c r="AZ144" s="489"/>
      <c r="BA144" s="489" t="n">
        <f aca="false">AD144+AF144</f>
        <v>7068</v>
      </c>
      <c r="BB144" s="489"/>
      <c r="BC144" s="489"/>
      <c r="BD144" s="489"/>
      <c r="BE144" s="489" t="n">
        <f aca="false">D22!M349</f>
        <v>878</v>
      </c>
      <c r="BF144" s="489" t="n">
        <f aca="false">D22!N349</f>
        <v>185</v>
      </c>
      <c r="BG144" s="489" t="n">
        <f aca="false">D22!O349</f>
        <v>107</v>
      </c>
      <c r="BH144" s="489" t="n">
        <f aca="false">D22!P349</f>
        <v>541</v>
      </c>
      <c r="BI144" s="489" t="n">
        <f aca="false">D22!Q349</f>
        <v>122</v>
      </c>
      <c r="BJ144" s="489" t="n">
        <f aca="false">D22!R349</f>
        <v>1138</v>
      </c>
      <c r="BK144" s="489" t="str">
        <f aca="false">D22!S349</f>
        <v>-</v>
      </c>
      <c r="BL144" s="489" t="n">
        <f aca="false">D22!T349</f>
        <v>29</v>
      </c>
      <c r="BM144" s="489" t="n">
        <f aca="false">D22!U349</f>
        <v>286</v>
      </c>
      <c r="BN144" s="489" t="str">
        <f aca="false">D22!V349</f>
        <v>-</v>
      </c>
      <c r="BO144" s="489" t="str">
        <f aca="false">D22!W349</f>
        <v>-</v>
      </c>
      <c r="BP144" s="489" t="str">
        <f aca="false">D22!X349</f>
        <v>-</v>
      </c>
      <c r="BQ144" s="489" t="str">
        <f aca="false">D22!Y349</f>
        <v>-</v>
      </c>
      <c r="BR144" s="489"/>
      <c r="BS144" s="489" t="n">
        <f aca="false">D22!Z349</f>
        <v>11</v>
      </c>
      <c r="BT144" s="489" t="n">
        <f aca="false">D22!AA349</f>
        <v>672</v>
      </c>
      <c r="BU144" s="489" t="n">
        <f aca="false">SUM(AX144:BT144)</f>
        <v>22379</v>
      </c>
    </row>
    <row r="145" customFormat="false" ht="16.5" hidden="false" customHeight="false" outlineLevel="0" collapsed="false">
      <c r="A145" s="20" t="n">
        <v>143</v>
      </c>
      <c r="B145" s="20" t="n">
        <v>22</v>
      </c>
      <c r="C145" s="20" t="n">
        <v>487</v>
      </c>
      <c r="D145" s="20" t="s">
        <v>736</v>
      </c>
      <c r="E145" s="489" t="n">
        <f aca="false">D22!I359</f>
        <v>13</v>
      </c>
      <c r="F145" s="489" t="n">
        <f aca="false">D22!J359</f>
        <v>577</v>
      </c>
      <c r="G145" s="489" t="n">
        <f aca="false">D22!K359</f>
        <v>86</v>
      </c>
      <c r="H145" s="489" t="n">
        <f aca="false">D22!L359</f>
        <v>19</v>
      </c>
      <c r="I145" s="489" t="n">
        <f aca="false">D22!M359</f>
        <v>617</v>
      </c>
      <c r="J145" s="489" t="n">
        <f aca="false">D22!N359</f>
        <v>0</v>
      </c>
      <c r="K145" s="489" t="n">
        <f aca="false">D22!O359</f>
        <v>0</v>
      </c>
      <c r="L145" s="489" t="n">
        <f aca="false">D22!P359</f>
        <v>0</v>
      </c>
      <c r="M145" s="489" t="n">
        <f aca="false">D22!Q359</f>
        <v>0</v>
      </c>
      <c r="N145" s="489" t="n">
        <f aca="false">D22!R359</f>
        <v>168</v>
      </c>
      <c r="O145" s="489" t="n">
        <f aca="false">D22!S359</f>
        <v>0</v>
      </c>
      <c r="P145" s="489" t="n">
        <f aca="false">D22!T359</f>
        <v>0</v>
      </c>
      <c r="Q145" s="489" t="n">
        <f aca="false">D22!U359</f>
        <v>5</v>
      </c>
      <c r="R145" s="489" t="n">
        <f aca="false">D22!V359</f>
        <v>14</v>
      </c>
      <c r="S145" s="489" t="n">
        <f aca="false">D22!W359</f>
        <v>0</v>
      </c>
      <c r="T145" s="489" t="n">
        <f aca="false">D22!X359</f>
        <v>0</v>
      </c>
      <c r="U145" s="489" t="n">
        <f aca="false">D22!Y359</f>
        <v>0</v>
      </c>
      <c r="V145" s="489" t="n">
        <f aca="false">D22!Z359</f>
        <v>0</v>
      </c>
      <c r="W145" s="489" t="n">
        <f aca="false">D22!AA359</f>
        <v>0</v>
      </c>
      <c r="X145" s="489" t="n">
        <f aca="false">D22!AB359</f>
        <v>0</v>
      </c>
      <c r="Y145" s="489" t="n">
        <f aca="false">D22!AC359</f>
        <v>0</v>
      </c>
      <c r="Z145" s="489" t="n">
        <f aca="false">D22!AD359</f>
        <v>60</v>
      </c>
      <c r="AA145" s="489" t="n">
        <f aca="false">D22!AE359</f>
        <v>1559</v>
      </c>
      <c r="AB145" s="490"/>
      <c r="AC145" s="489" t="n">
        <f aca="false">D22!I362</f>
        <v>15</v>
      </c>
      <c r="AD145" s="489" t="n">
        <f aca="false">D22!J362</f>
        <v>584</v>
      </c>
      <c r="AE145" s="489" t="n">
        <f aca="false">D22!K362</f>
        <v>89</v>
      </c>
      <c r="AF145" s="489" t="n">
        <f aca="false">D22!L362</f>
        <v>26</v>
      </c>
      <c r="AG145" s="489" t="n">
        <f aca="false">D22!M362</f>
        <v>617</v>
      </c>
      <c r="AH145" s="489" t="n">
        <f aca="false">D22!N362</f>
        <v>0</v>
      </c>
      <c r="AI145" s="489" t="n">
        <f aca="false">D22!O362</f>
        <v>0</v>
      </c>
      <c r="AJ145" s="489" t="n">
        <f aca="false">D22!P362</f>
        <v>0</v>
      </c>
      <c r="AK145" s="489" t="n">
        <f aca="false">D22!Q362</f>
        <v>0</v>
      </c>
      <c r="AL145" s="489" t="n">
        <f aca="false">D22!R362</f>
        <v>168</v>
      </c>
      <c r="AM145" s="489" t="n">
        <f aca="false">D22!S362</f>
        <v>0</v>
      </c>
      <c r="AN145" s="489" t="n">
        <f aca="false">D22!T362</f>
        <v>0</v>
      </c>
      <c r="AO145" s="489" t="n">
        <f aca="false">D22!U362</f>
        <v>0</v>
      </c>
      <c r="AP145" s="489" t="n">
        <f aca="false">D22!V362</f>
        <v>0</v>
      </c>
      <c r="AQ145" s="489" t="n">
        <f aca="false">D22!W362</f>
        <v>0</v>
      </c>
      <c r="AR145" s="489" t="n">
        <f aca="false">D22!X362</f>
        <v>0</v>
      </c>
      <c r="AS145" s="489" t="n">
        <f aca="false">D22!Y362</f>
        <v>0</v>
      </c>
      <c r="AT145" s="489" t="n">
        <f aca="false">D22!Z362</f>
        <v>0</v>
      </c>
      <c r="AU145" s="489" t="n">
        <f aca="false">D22!AA362</f>
        <v>60</v>
      </c>
      <c r="AV145" s="489" t="n">
        <f aca="false">D22!AB362</f>
        <v>1559</v>
      </c>
      <c r="AW145" s="490"/>
      <c r="AX145" s="489"/>
      <c r="AY145" s="489" t="n">
        <f aca="false">AC145+AE145</f>
        <v>104</v>
      </c>
      <c r="AZ145" s="489"/>
      <c r="BA145" s="489" t="n">
        <f aca="false">AD145+AF145</f>
        <v>610</v>
      </c>
      <c r="BB145" s="489"/>
      <c r="BC145" s="489"/>
      <c r="BD145" s="489"/>
      <c r="BE145" s="489" t="n">
        <f aca="false">D22!M365</f>
        <v>617</v>
      </c>
      <c r="BF145" s="489" t="str">
        <f aca="false">D22!N365</f>
        <v>-</v>
      </c>
      <c r="BG145" s="489" t="str">
        <f aca="false">D22!O365</f>
        <v>-</v>
      </c>
      <c r="BH145" s="489" t="str">
        <f aca="false">D22!P365</f>
        <v>-</v>
      </c>
      <c r="BI145" s="489" t="str">
        <f aca="false">D22!Q365</f>
        <v>-</v>
      </c>
      <c r="BJ145" s="489" t="n">
        <f aca="false">D22!R365</f>
        <v>168</v>
      </c>
      <c r="BK145" s="489" t="str">
        <f aca="false">D22!S365</f>
        <v>-</v>
      </c>
      <c r="BL145" s="489" t="str">
        <f aca="false">D22!T365</f>
        <v>-</v>
      </c>
      <c r="BM145" s="489" t="str">
        <f aca="false">D22!U365</f>
        <v>-</v>
      </c>
      <c r="BN145" s="489" t="str">
        <f aca="false">D22!V365</f>
        <v>-</v>
      </c>
      <c r="BO145" s="489" t="str">
        <f aca="false">D22!W365</f>
        <v>-</v>
      </c>
      <c r="BP145" s="489" t="str">
        <f aca="false">D22!X365</f>
        <v>-</v>
      </c>
      <c r="BQ145" s="489" t="str">
        <f aca="false">D22!Y365</f>
        <v>-</v>
      </c>
      <c r="BR145" s="489"/>
      <c r="BS145" s="489" t="n">
        <f aca="false">D22!Z365</f>
        <v>0</v>
      </c>
      <c r="BT145" s="489" t="n">
        <f aca="false">D22!AA365</f>
        <v>60</v>
      </c>
      <c r="BU145" s="489" t="n">
        <f aca="false">SUM(AX145:BT145)</f>
        <v>1559</v>
      </c>
    </row>
    <row r="146" customFormat="false" ht="16.5" hidden="false" customHeight="false" outlineLevel="0" collapsed="false">
      <c r="A146" s="20" t="n">
        <v>144</v>
      </c>
      <c r="B146" s="20" t="n">
        <v>22</v>
      </c>
      <c r="C146" s="20" t="n">
        <v>506</v>
      </c>
      <c r="D146" s="20" t="s">
        <v>739</v>
      </c>
      <c r="E146" s="489" t="n">
        <f aca="false">D22!I372</f>
        <v>64</v>
      </c>
      <c r="F146" s="489" t="n">
        <f aca="false">D22!J372</f>
        <v>483</v>
      </c>
      <c r="G146" s="489" t="n">
        <f aca="false">D22!K372</f>
        <v>799</v>
      </c>
      <c r="H146" s="489" t="n">
        <f aca="false">D22!L372</f>
        <v>4</v>
      </c>
      <c r="I146" s="489" t="n">
        <f aca="false">D22!M372</f>
        <v>116</v>
      </c>
      <c r="J146" s="489" t="n">
        <f aca="false">D22!N372</f>
        <v>0</v>
      </c>
      <c r="K146" s="489" t="n">
        <f aca="false">D22!O372</f>
        <v>0</v>
      </c>
      <c r="L146" s="489" t="n">
        <f aca="false">D22!P372</f>
        <v>0</v>
      </c>
      <c r="M146" s="489" t="n">
        <f aca="false">D22!Q372</f>
        <v>4</v>
      </c>
      <c r="N146" s="489" t="n">
        <f aca="false">D22!R372</f>
        <v>51</v>
      </c>
      <c r="O146" s="489" t="n">
        <f aca="false">D22!S372</f>
        <v>0</v>
      </c>
      <c r="P146" s="489" t="n">
        <f aca="false">D22!T372</f>
        <v>0</v>
      </c>
      <c r="Q146" s="489" t="n">
        <f aca="false">D22!U372</f>
        <v>41</v>
      </c>
      <c r="R146" s="489" t="n">
        <f aca="false">D22!V372</f>
        <v>17</v>
      </c>
      <c r="S146" s="489" t="n">
        <f aca="false">D22!W372</f>
        <v>0</v>
      </c>
      <c r="T146" s="489" t="n">
        <f aca="false">D22!X372</f>
        <v>0</v>
      </c>
      <c r="U146" s="489" t="n">
        <f aca="false">D22!Y372</f>
        <v>0</v>
      </c>
      <c r="V146" s="489" t="n">
        <f aca="false">D22!Z372</f>
        <v>0</v>
      </c>
      <c r="W146" s="489" t="n">
        <f aca="false">D22!AA372</f>
        <v>0</v>
      </c>
      <c r="X146" s="489" t="n">
        <f aca="false">D22!AB372</f>
        <v>0</v>
      </c>
      <c r="Y146" s="489" t="n">
        <f aca="false">D22!AC372</f>
        <v>0</v>
      </c>
      <c r="Z146" s="489" t="n">
        <f aca="false">D22!AD372</f>
        <v>36</v>
      </c>
      <c r="AA146" s="489" t="n">
        <f aca="false">D22!AE372</f>
        <v>1615</v>
      </c>
      <c r="AB146" s="490"/>
      <c r="AC146" s="489" t="n">
        <f aca="false">D22!I375</f>
        <v>84</v>
      </c>
      <c r="AD146" s="489" t="n">
        <f aca="false">D22!J375</f>
        <v>492</v>
      </c>
      <c r="AE146" s="489" t="n">
        <f aca="false">D22!K375</f>
        <v>820</v>
      </c>
      <c r="AF146" s="489" t="n">
        <f aca="false">D22!L375</f>
        <v>12</v>
      </c>
      <c r="AG146" s="489" t="n">
        <f aca="false">D22!M375</f>
        <v>116</v>
      </c>
      <c r="AH146" s="489" t="n">
        <f aca="false">D22!N375</f>
        <v>0</v>
      </c>
      <c r="AI146" s="489" t="n">
        <f aca="false">D22!O375</f>
        <v>0</v>
      </c>
      <c r="AJ146" s="489" t="n">
        <f aca="false">D22!P375</f>
        <v>0</v>
      </c>
      <c r="AK146" s="489" t="n">
        <f aca="false">D22!Q375</f>
        <v>4</v>
      </c>
      <c r="AL146" s="489" t="n">
        <f aca="false">D22!R375</f>
        <v>51</v>
      </c>
      <c r="AM146" s="489" t="n">
        <f aca="false">D22!S375</f>
        <v>0</v>
      </c>
      <c r="AN146" s="489" t="n">
        <f aca="false">D22!T375</f>
        <v>0</v>
      </c>
      <c r="AO146" s="489" t="n">
        <f aca="false">D22!U375</f>
        <v>0</v>
      </c>
      <c r="AP146" s="489" t="n">
        <f aca="false">D22!V375</f>
        <v>0</v>
      </c>
      <c r="AQ146" s="489" t="n">
        <f aca="false">D22!W375</f>
        <v>0</v>
      </c>
      <c r="AR146" s="489" t="n">
        <f aca="false">D22!X375</f>
        <v>0</v>
      </c>
      <c r="AS146" s="489" t="n">
        <f aca="false">D22!Y375</f>
        <v>0</v>
      </c>
      <c r="AT146" s="489" t="n">
        <f aca="false">D22!Z375</f>
        <v>0</v>
      </c>
      <c r="AU146" s="489" t="n">
        <f aca="false">D22!AA375</f>
        <v>36</v>
      </c>
      <c r="AV146" s="489" t="n">
        <f aca="false">D22!AB375</f>
        <v>1615</v>
      </c>
      <c r="AW146" s="490"/>
      <c r="AX146" s="489"/>
      <c r="AY146" s="489" t="n">
        <f aca="false">AC146+AE146</f>
        <v>904</v>
      </c>
      <c r="AZ146" s="489"/>
      <c r="BA146" s="489" t="n">
        <f aca="false">AD146+AF146</f>
        <v>504</v>
      </c>
      <c r="BB146" s="489"/>
      <c r="BC146" s="489"/>
      <c r="BD146" s="489"/>
      <c r="BE146" s="489" t="n">
        <f aca="false">D22!M378</f>
        <v>116</v>
      </c>
      <c r="BF146" s="489" t="str">
        <f aca="false">D22!N378</f>
        <v>-</v>
      </c>
      <c r="BG146" s="489" t="str">
        <f aca="false">D22!O378</f>
        <v>-</v>
      </c>
      <c r="BH146" s="489" t="str">
        <f aca="false">D22!P378</f>
        <v>-</v>
      </c>
      <c r="BI146" s="489" t="n">
        <f aca="false">D22!Q378</f>
        <v>4</v>
      </c>
      <c r="BJ146" s="489" t="n">
        <f aca="false">D22!R378</f>
        <v>51</v>
      </c>
      <c r="BK146" s="489" t="str">
        <f aca="false">D22!S378</f>
        <v>-</v>
      </c>
      <c r="BL146" s="489" t="str">
        <f aca="false">D22!T378</f>
        <v>-</v>
      </c>
      <c r="BM146" s="489" t="str">
        <f aca="false">D22!U378</f>
        <v>-</v>
      </c>
      <c r="BN146" s="489" t="str">
        <f aca="false">D22!V378</f>
        <v>-</v>
      </c>
      <c r="BO146" s="489" t="str">
        <f aca="false">D22!W378</f>
        <v>-</v>
      </c>
      <c r="BP146" s="489" t="str">
        <f aca="false">D22!X378</f>
        <v>-</v>
      </c>
      <c r="BQ146" s="489" t="str">
        <f aca="false">D22!Y378</f>
        <v>-</v>
      </c>
      <c r="BR146" s="489"/>
      <c r="BS146" s="489" t="n">
        <f aca="false">D22!Z378</f>
        <v>0</v>
      </c>
      <c r="BT146" s="489" t="n">
        <f aca="false">D22!AA378</f>
        <v>36</v>
      </c>
      <c r="BU146" s="489" t="n">
        <f aca="false">SUM(AX146:BT146)</f>
        <v>1615</v>
      </c>
    </row>
    <row r="147" customFormat="false" ht="16.5" hidden="false" customHeight="false" outlineLevel="0" collapsed="false">
      <c r="A147" s="20" t="n">
        <v>145</v>
      </c>
      <c r="B147" s="20" t="n">
        <v>23</v>
      </c>
      <c r="C147" s="20" t="n">
        <v>316</v>
      </c>
      <c r="D147" s="20" t="s">
        <v>741</v>
      </c>
      <c r="E147" s="489" t="n">
        <f aca="false">D23!I53</f>
        <v>3064</v>
      </c>
      <c r="F147" s="489" t="n">
        <f aca="false">D23!J53</f>
        <v>7349</v>
      </c>
      <c r="G147" s="489" t="n">
        <f aca="false">D23!K53</f>
        <v>2217</v>
      </c>
      <c r="H147" s="489" t="n">
        <f aca="false">D23!L53</f>
        <v>484</v>
      </c>
      <c r="I147" s="489" t="n">
        <f aca="false">D23!M53</f>
        <v>2197</v>
      </c>
      <c r="J147" s="489" t="n">
        <f aca="false">D23!N53</f>
        <v>56</v>
      </c>
      <c r="K147" s="489" t="n">
        <f aca="false">D23!O53</f>
        <v>0</v>
      </c>
      <c r="L147" s="489" t="n">
        <f aca="false">D23!P53</f>
        <v>97</v>
      </c>
      <c r="M147" s="489" t="n">
        <f aca="false">D23!Q53</f>
        <v>0</v>
      </c>
      <c r="N147" s="489" t="n">
        <f aca="false">D23!R53</f>
        <v>1806</v>
      </c>
      <c r="O147" s="489" t="n">
        <f aca="false">D23!S53</f>
        <v>0</v>
      </c>
      <c r="P147" s="489" t="n">
        <f aca="false">D23!T53</f>
        <v>156</v>
      </c>
      <c r="Q147" s="489" t="n">
        <f aca="false">D23!U53</f>
        <v>540</v>
      </c>
      <c r="R147" s="489" t="n">
        <f aca="false">D23!V53</f>
        <v>333</v>
      </c>
      <c r="S147" s="489" t="n">
        <f aca="false">D23!W53</f>
        <v>0</v>
      </c>
      <c r="T147" s="489" t="n">
        <f aca="false">D23!X53</f>
        <v>0</v>
      </c>
      <c r="U147" s="489" t="n">
        <f aca="false">D23!Y53</f>
        <v>0</v>
      </c>
      <c r="V147" s="489" t="n">
        <f aca="false">D23!Z53</f>
        <v>0</v>
      </c>
      <c r="W147" s="489" t="n">
        <f aca="false">D23!AA53</f>
        <v>0</v>
      </c>
      <c r="X147" s="489" t="n">
        <f aca="false">D23!AB53</f>
        <v>0</v>
      </c>
      <c r="Y147" s="489" t="n">
        <f aca="false">D23!AC53</f>
        <v>5</v>
      </c>
      <c r="Z147" s="489" t="n">
        <f aca="false">D23!AD53</f>
        <v>520</v>
      </c>
      <c r="AA147" s="489" t="n">
        <f aca="false">D23!AE53</f>
        <v>18824</v>
      </c>
      <c r="AB147" s="490"/>
      <c r="AC147" s="489" t="n">
        <f aca="false">D23!I56</f>
        <v>3334</v>
      </c>
      <c r="AD147" s="489" t="n">
        <f aca="false">D23!J56</f>
        <v>7516</v>
      </c>
      <c r="AE147" s="489" t="n">
        <f aca="false">D23!K56</f>
        <v>2487</v>
      </c>
      <c r="AF147" s="489" t="n">
        <f aca="false">D23!L56</f>
        <v>650</v>
      </c>
      <c r="AG147" s="489" t="n">
        <f aca="false">D23!M56</f>
        <v>2197</v>
      </c>
      <c r="AH147" s="489" t="n">
        <f aca="false">D23!N56</f>
        <v>56</v>
      </c>
      <c r="AI147" s="489" t="n">
        <f aca="false">D23!O56</f>
        <v>0</v>
      </c>
      <c r="AJ147" s="489" t="n">
        <f aca="false">D23!P56</f>
        <v>97</v>
      </c>
      <c r="AK147" s="489" t="n">
        <f aca="false">D23!Q56</f>
        <v>0</v>
      </c>
      <c r="AL147" s="489" t="n">
        <f aca="false">D23!R56</f>
        <v>1806</v>
      </c>
      <c r="AM147" s="489" t="n">
        <f aca="false">D23!S56</f>
        <v>0</v>
      </c>
      <c r="AN147" s="489" t="n">
        <f aca="false">D23!T56</f>
        <v>156</v>
      </c>
      <c r="AO147" s="489" t="n">
        <f aca="false">D23!U56</f>
        <v>0</v>
      </c>
      <c r="AP147" s="489" t="n">
        <f aca="false">D23!V56</f>
        <v>0</v>
      </c>
      <c r="AQ147" s="489" t="n">
        <f aca="false">D23!W56</f>
        <v>0</v>
      </c>
      <c r="AR147" s="489" t="n">
        <f aca="false">D23!X56</f>
        <v>0</v>
      </c>
      <c r="AS147" s="489" t="n">
        <f aca="false">D23!Y56</f>
        <v>0</v>
      </c>
      <c r="AT147" s="489" t="n">
        <f aca="false">D23!Z56</f>
        <v>5</v>
      </c>
      <c r="AU147" s="489" t="n">
        <f aca="false">D23!AA56</f>
        <v>520</v>
      </c>
      <c r="AV147" s="489" t="n">
        <f aca="false">D23!AB56</f>
        <v>18824</v>
      </c>
      <c r="AW147" s="490"/>
      <c r="AX147" s="489"/>
      <c r="AY147" s="489" t="n">
        <f aca="false">AC147+AE147</f>
        <v>5821</v>
      </c>
      <c r="AZ147" s="489"/>
      <c r="BA147" s="489" t="n">
        <f aca="false">AD147+AF147</f>
        <v>8166</v>
      </c>
      <c r="BB147" s="489"/>
      <c r="BC147" s="489"/>
      <c r="BD147" s="489"/>
      <c r="BE147" s="489" t="n">
        <f aca="false">D23!M59</f>
        <v>2197</v>
      </c>
      <c r="BF147" s="489" t="n">
        <f aca="false">D23!N59</f>
        <v>56</v>
      </c>
      <c r="BG147" s="489" t="str">
        <f aca="false">D23!O59</f>
        <v>-</v>
      </c>
      <c r="BH147" s="489" t="n">
        <f aca="false">D23!P59</f>
        <v>97</v>
      </c>
      <c r="BI147" s="489" t="str">
        <f aca="false">D23!Q59</f>
        <v>-</v>
      </c>
      <c r="BJ147" s="489" t="n">
        <f aca="false">D23!R59</f>
        <v>1806</v>
      </c>
      <c r="BK147" s="489" t="str">
        <f aca="false">D23!S59</f>
        <v>-</v>
      </c>
      <c r="BL147" s="489" t="n">
        <f aca="false">D23!T59</f>
        <v>156</v>
      </c>
      <c r="BM147" s="489" t="str">
        <f aca="false">D23!U59</f>
        <v>-</v>
      </c>
      <c r="BN147" s="489" t="str">
        <f aca="false">D23!V59</f>
        <v>-</v>
      </c>
      <c r="BO147" s="489" t="str">
        <f aca="false">D23!W59</f>
        <v>-</v>
      </c>
      <c r="BP147" s="489" t="str">
        <f aca="false">D23!X59</f>
        <v>-</v>
      </c>
      <c r="BQ147" s="489" t="str">
        <f aca="false">D23!Y59</f>
        <v>-</v>
      </c>
      <c r="BR147" s="489"/>
      <c r="BS147" s="489" t="n">
        <f aca="false">D23!Z59</f>
        <v>5</v>
      </c>
      <c r="BT147" s="489" t="n">
        <f aca="false">D23!AA59</f>
        <v>520</v>
      </c>
      <c r="BU147" s="489" t="n">
        <f aca="false">SUM(AX147:BT147)</f>
        <v>18824</v>
      </c>
    </row>
    <row r="148" customFormat="false" ht="16.5" hidden="false" customHeight="false" outlineLevel="0" collapsed="false">
      <c r="A148" s="20" t="n">
        <v>146</v>
      </c>
      <c r="B148" s="20" t="n">
        <v>23</v>
      </c>
      <c r="C148" s="20" t="n">
        <v>332</v>
      </c>
      <c r="D148" s="20" t="s">
        <v>747</v>
      </c>
      <c r="E148" s="489" t="n">
        <f aca="false">D23!I118</f>
        <v>297</v>
      </c>
      <c r="F148" s="489" t="n">
        <f aca="false">D23!J118</f>
        <v>4306</v>
      </c>
      <c r="G148" s="489" t="n">
        <f aca="false">D23!K118</f>
        <v>1745</v>
      </c>
      <c r="H148" s="489" t="n">
        <f aca="false">D23!L118</f>
        <v>294</v>
      </c>
      <c r="I148" s="489" t="n">
        <f aca="false">D23!M118</f>
        <v>236</v>
      </c>
      <c r="J148" s="489" t="n">
        <f aca="false">D23!N118</f>
        <v>262</v>
      </c>
      <c r="K148" s="489" t="n">
        <f aca="false">D23!O118</f>
        <v>755</v>
      </c>
      <c r="L148" s="489" t="n">
        <f aca="false">D23!P118</f>
        <v>4552</v>
      </c>
      <c r="M148" s="489" t="n">
        <f aca="false">D23!Q118</f>
        <v>0</v>
      </c>
      <c r="N148" s="489" t="n">
        <f aca="false">D23!R118</f>
        <v>5233</v>
      </c>
      <c r="O148" s="489" t="n">
        <f aca="false">D23!S118</f>
        <v>0</v>
      </c>
      <c r="P148" s="489" t="n">
        <f aca="false">D23!T118</f>
        <v>0</v>
      </c>
      <c r="Q148" s="489" t="n">
        <f aca="false">D23!U118</f>
        <v>110</v>
      </c>
      <c r="R148" s="489" t="n">
        <f aca="false">D23!V118</f>
        <v>120</v>
      </c>
      <c r="S148" s="489" t="n">
        <f aca="false">D23!W118</f>
        <v>0</v>
      </c>
      <c r="T148" s="489" t="n">
        <f aca="false">D23!X118</f>
        <v>440</v>
      </c>
      <c r="U148" s="489" t="n">
        <f aca="false">D23!Y118</f>
        <v>0</v>
      </c>
      <c r="V148" s="489" t="n">
        <f aca="false">D23!Z118</f>
        <v>0</v>
      </c>
      <c r="W148" s="489" t="n">
        <f aca="false">D23!AA118</f>
        <v>0</v>
      </c>
      <c r="X148" s="489" t="n">
        <f aca="false">D23!AB118</f>
        <v>0</v>
      </c>
      <c r="Y148" s="489" t="n">
        <f aca="false">D23!AC118</f>
        <v>11</v>
      </c>
      <c r="Z148" s="489" t="n">
        <f aca="false">D23!AD118</f>
        <v>705</v>
      </c>
      <c r="AA148" s="489" t="n">
        <f aca="false">D23!AE118</f>
        <v>19066</v>
      </c>
      <c r="AB148" s="490"/>
      <c r="AC148" s="489" t="n">
        <f aca="false">D23!I121</f>
        <v>352</v>
      </c>
      <c r="AD148" s="489" t="n">
        <f aca="false">D23!J121</f>
        <v>4366</v>
      </c>
      <c r="AE148" s="489" t="n">
        <f aca="false">D23!K121</f>
        <v>1800</v>
      </c>
      <c r="AF148" s="489" t="n">
        <f aca="false">D23!L121</f>
        <v>354</v>
      </c>
      <c r="AG148" s="489" t="n">
        <f aca="false">D23!M121</f>
        <v>236</v>
      </c>
      <c r="AH148" s="489" t="n">
        <f aca="false">D23!N121</f>
        <v>262</v>
      </c>
      <c r="AI148" s="489" t="n">
        <f aca="false">D23!O121</f>
        <v>755</v>
      </c>
      <c r="AJ148" s="489" t="n">
        <f aca="false">D23!P121</f>
        <v>4552</v>
      </c>
      <c r="AK148" s="489" t="n">
        <f aca="false">D23!Q121</f>
        <v>0</v>
      </c>
      <c r="AL148" s="489" t="n">
        <f aca="false">D23!R121</f>
        <v>5233</v>
      </c>
      <c r="AM148" s="489" t="n">
        <f aca="false">D23!S121</f>
        <v>0</v>
      </c>
      <c r="AN148" s="489" t="n">
        <f aca="false">D23!T121</f>
        <v>0</v>
      </c>
      <c r="AO148" s="489" t="n">
        <f aca="false">D23!U121</f>
        <v>440</v>
      </c>
      <c r="AP148" s="489" t="n">
        <f aca="false">D23!V121</f>
        <v>0</v>
      </c>
      <c r="AQ148" s="489" t="n">
        <f aca="false">D23!W121</f>
        <v>0</v>
      </c>
      <c r="AR148" s="489" t="n">
        <f aca="false">D23!X121</f>
        <v>0</v>
      </c>
      <c r="AS148" s="489" t="n">
        <f aca="false">D23!Y121</f>
        <v>0</v>
      </c>
      <c r="AT148" s="489" t="n">
        <f aca="false">D23!Z121</f>
        <v>11</v>
      </c>
      <c r="AU148" s="489" t="n">
        <f aca="false">D23!AA121</f>
        <v>705</v>
      </c>
      <c r="AV148" s="489" t="n">
        <f aca="false">D23!AB121</f>
        <v>19066</v>
      </c>
      <c r="AW148" s="490"/>
      <c r="AX148" s="489"/>
      <c r="AY148" s="489" t="n">
        <f aca="false">AC148+AE148</f>
        <v>2152</v>
      </c>
      <c r="AZ148" s="489"/>
      <c r="BA148" s="489" t="n">
        <f aca="false">AD148+AF148</f>
        <v>4720</v>
      </c>
      <c r="BB148" s="489"/>
      <c r="BC148" s="489"/>
      <c r="BD148" s="489"/>
      <c r="BE148" s="489" t="n">
        <f aca="false">D23!M124</f>
        <v>236</v>
      </c>
      <c r="BF148" s="489" t="n">
        <f aca="false">D23!N124</f>
        <v>262</v>
      </c>
      <c r="BG148" s="489" t="n">
        <f aca="false">D23!O124</f>
        <v>755</v>
      </c>
      <c r="BH148" s="489" t="n">
        <f aca="false">D23!P124</f>
        <v>4552</v>
      </c>
      <c r="BI148" s="489" t="str">
        <f aca="false">D23!Q124</f>
        <v>-</v>
      </c>
      <c r="BJ148" s="489" t="n">
        <f aca="false">D23!R124</f>
        <v>5233</v>
      </c>
      <c r="BK148" s="489" t="str">
        <f aca="false">D23!S124</f>
        <v>-</v>
      </c>
      <c r="BL148" s="489" t="str">
        <f aca="false">D23!T124</f>
        <v>-</v>
      </c>
      <c r="BM148" s="489" t="n">
        <f aca="false">D23!U124</f>
        <v>440</v>
      </c>
      <c r="BN148" s="489" t="str">
        <f aca="false">D23!V124</f>
        <v>-</v>
      </c>
      <c r="BO148" s="489" t="str">
        <f aca="false">D23!W124</f>
        <v>-</v>
      </c>
      <c r="BP148" s="489" t="str">
        <f aca="false">D23!X124</f>
        <v>-</v>
      </c>
      <c r="BQ148" s="489" t="str">
        <f aca="false">D23!Y124</f>
        <v>-</v>
      </c>
      <c r="BR148" s="489"/>
      <c r="BS148" s="489" t="n">
        <f aca="false">D23!Z124</f>
        <v>11</v>
      </c>
      <c r="BT148" s="489" t="n">
        <f aca="false">D23!AA124</f>
        <v>705</v>
      </c>
      <c r="BU148" s="489" t="n">
        <f aca="false">SUM(AX148:BT148)</f>
        <v>19066</v>
      </c>
    </row>
    <row r="149" customFormat="false" ht="16.5" hidden="false" customHeight="false" outlineLevel="0" collapsed="false">
      <c r="A149" s="20" t="n">
        <v>147</v>
      </c>
      <c r="B149" s="20" t="n">
        <v>23</v>
      </c>
      <c r="C149" s="20" t="n">
        <v>364</v>
      </c>
      <c r="D149" s="20" t="s">
        <v>759</v>
      </c>
      <c r="E149" s="489" t="n">
        <f aca="false">D23!I150</f>
        <v>0</v>
      </c>
      <c r="F149" s="489" t="n">
        <f aca="false">D23!J150</f>
        <v>1899</v>
      </c>
      <c r="G149" s="489" t="n">
        <f aca="false">D23!K150</f>
        <v>115</v>
      </c>
      <c r="H149" s="489" t="n">
        <f aca="false">D23!L150</f>
        <v>199</v>
      </c>
      <c r="I149" s="489" t="n">
        <f aca="false">D23!M150</f>
        <v>3832</v>
      </c>
      <c r="J149" s="489" t="n">
        <f aca="false">D23!N150</f>
        <v>331</v>
      </c>
      <c r="K149" s="489" t="n">
        <f aca="false">D23!O150</f>
        <v>0</v>
      </c>
      <c r="L149" s="489" t="n">
        <f aca="false">D23!P150</f>
        <v>0</v>
      </c>
      <c r="M149" s="489" t="n">
        <f aca="false">D23!Q150</f>
        <v>0</v>
      </c>
      <c r="N149" s="489" t="n">
        <f aca="false">D23!R150</f>
        <v>1419</v>
      </c>
      <c r="O149" s="489" t="n">
        <f aca="false">D23!S150</f>
        <v>0</v>
      </c>
      <c r="P149" s="489" t="n">
        <f aca="false">D23!T150</f>
        <v>0</v>
      </c>
      <c r="Q149" s="489" t="n">
        <f aca="false">D23!U150</f>
        <v>0</v>
      </c>
      <c r="R149" s="489" t="n">
        <f aca="false">D23!V150</f>
        <v>72</v>
      </c>
      <c r="S149" s="489" t="n">
        <f aca="false">D23!W150</f>
        <v>0</v>
      </c>
      <c r="T149" s="489" t="n">
        <f aca="false">D23!X150</f>
        <v>0</v>
      </c>
      <c r="U149" s="489" t="n">
        <f aca="false">D23!Y150</f>
        <v>0</v>
      </c>
      <c r="V149" s="489" t="n">
        <f aca="false">D23!Z150</f>
        <v>0</v>
      </c>
      <c r="W149" s="489" t="n">
        <f aca="false">D23!AA150</f>
        <v>0</v>
      </c>
      <c r="X149" s="489" t="n">
        <f aca="false">D23!AB150</f>
        <v>0</v>
      </c>
      <c r="Y149" s="489" t="n">
        <f aca="false">D23!AC150</f>
        <v>0</v>
      </c>
      <c r="Z149" s="489" t="n">
        <f aca="false">D23!AD150</f>
        <v>243</v>
      </c>
      <c r="AA149" s="489" t="n">
        <f aca="false">D23!AE150</f>
        <v>8110</v>
      </c>
      <c r="AB149" s="490"/>
      <c r="AC149" s="489" t="n">
        <f aca="false">D23!I153</f>
        <v>0</v>
      </c>
      <c r="AD149" s="489" t="n">
        <f aca="false">D23!J153</f>
        <v>1935</v>
      </c>
      <c r="AE149" s="489" t="n">
        <f aca="false">D23!K153</f>
        <v>115</v>
      </c>
      <c r="AF149" s="489" t="n">
        <f aca="false">D23!L153</f>
        <v>235</v>
      </c>
      <c r="AG149" s="489" t="n">
        <f aca="false">D23!M153</f>
        <v>3832</v>
      </c>
      <c r="AH149" s="489" t="n">
        <f aca="false">D23!N153</f>
        <v>331</v>
      </c>
      <c r="AI149" s="489" t="n">
        <f aca="false">D23!O153</f>
        <v>0</v>
      </c>
      <c r="AJ149" s="489" t="n">
        <f aca="false">D23!P153</f>
        <v>0</v>
      </c>
      <c r="AK149" s="489" t="n">
        <f aca="false">D23!Q153</f>
        <v>0</v>
      </c>
      <c r="AL149" s="489" t="n">
        <f aca="false">D23!R153</f>
        <v>1419</v>
      </c>
      <c r="AM149" s="489" t="n">
        <f aca="false">D23!S153</f>
        <v>0</v>
      </c>
      <c r="AN149" s="489" t="n">
        <f aca="false">D23!T153</f>
        <v>0</v>
      </c>
      <c r="AO149" s="489" t="n">
        <f aca="false">D23!U153</f>
        <v>0</v>
      </c>
      <c r="AP149" s="489" t="n">
        <f aca="false">D23!V153</f>
        <v>0</v>
      </c>
      <c r="AQ149" s="489" t="n">
        <f aca="false">D23!W153</f>
        <v>0</v>
      </c>
      <c r="AR149" s="489" t="n">
        <f aca="false">D23!X153</f>
        <v>0</v>
      </c>
      <c r="AS149" s="489" t="n">
        <f aca="false">D23!Y153</f>
        <v>0</v>
      </c>
      <c r="AT149" s="489" t="n">
        <f aca="false">D23!Z153</f>
        <v>0</v>
      </c>
      <c r="AU149" s="489" t="n">
        <f aca="false">D23!AA153</f>
        <v>243</v>
      </c>
      <c r="AV149" s="489" t="n">
        <f aca="false">D23!AB153</f>
        <v>8110</v>
      </c>
      <c r="AW149" s="490"/>
      <c r="AX149" s="500" t="n">
        <f aca="false">AC149</f>
        <v>0</v>
      </c>
      <c r="AY149" s="500"/>
      <c r="AZ149" s="500"/>
      <c r="BA149" s="500" t="n">
        <f aca="false">AD149+AF149</f>
        <v>2170</v>
      </c>
      <c r="BB149" s="500" t="n">
        <f aca="false">AE149</f>
        <v>115</v>
      </c>
      <c r="BC149" s="489"/>
      <c r="BD149" s="489"/>
      <c r="BE149" s="489" t="n">
        <f aca="false">D23!M156</f>
        <v>3832</v>
      </c>
      <c r="BF149" s="489" t="n">
        <f aca="false">D23!N156</f>
        <v>331</v>
      </c>
      <c r="BG149" s="489" t="str">
        <f aca="false">D23!O156</f>
        <v>-</v>
      </c>
      <c r="BH149" s="489" t="str">
        <f aca="false">D23!P156</f>
        <v>-</v>
      </c>
      <c r="BI149" s="489" t="str">
        <f aca="false">D23!Q156</f>
        <v>-</v>
      </c>
      <c r="BJ149" s="489" t="n">
        <f aca="false">D23!R156</f>
        <v>1419</v>
      </c>
      <c r="BK149" s="489" t="str">
        <f aca="false">D23!S156</f>
        <v>-</v>
      </c>
      <c r="BL149" s="489" t="str">
        <f aca="false">D23!T156</f>
        <v>-</v>
      </c>
      <c r="BM149" s="489" t="str">
        <f aca="false">D23!U156</f>
        <v>-</v>
      </c>
      <c r="BN149" s="489" t="str">
        <f aca="false">D23!V156</f>
        <v>-</v>
      </c>
      <c r="BO149" s="489" t="str">
        <f aca="false">D23!W156</f>
        <v>-</v>
      </c>
      <c r="BP149" s="489" t="str">
        <f aca="false">D23!X156</f>
        <v>-</v>
      </c>
      <c r="BQ149" s="489" t="str">
        <f aca="false">D23!Y156</f>
        <v>-</v>
      </c>
      <c r="BR149" s="489"/>
      <c r="BS149" s="489" t="n">
        <f aca="false">D23!Z156</f>
        <v>0</v>
      </c>
      <c r="BT149" s="489" t="n">
        <f aca="false">D23!AA156</f>
        <v>243</v>
      </c>
      <c r="BU149" s="489" t="n">
        <f aca="false">SUM(AX149:BT149)</f>
        <v>8110</v>
      </c>
    </row>
    <row r="150" customFormat="false" ht="16.5" hidden="false" customHeight="false" outlineLevel="0" collapsed="false">
      <c r="A150" s="20" t="n">
        <v>148</v>
      </c>
      <c r="B150" s="20" t="n">
        <v>23</v>
      </c>
      <c r="C150" s="20" t="n">
        <v>490</v>
      </c>
      <c r="D150" s="20" t="s">
        <v>770</v>
      </c>
      <c r="E150" s="489" t="n">
        <f aca="false">D23!I168</f>
        <v>608</v>
      </c>
      <c r="F150" s="489" t="n">
        <f aca="false">D23!J168</f>
        <v>413</v>
      </c>
      <c r="G150" s="489" t="n">
        <f aca="false">D23!K168</f>
        <v>47</v>
      </c>
      <c r="H150" s="489" t="n">
        <f aca="false">D23!L168</f>
        <v>16</v>
      </c>
      <c r="I150" s="489" t="n">
        <f aca="false">D23!M168</f>
        <v>1111</v>
      </c>
      <c r="J150" s="489" t="n">
        <f aca="false">D23!N168</f>
        <v>0</v>
      </c>
      <c r="K150" s="489" t="n">
        <f aca="false">D23!O168</f>
        <v>0</v>
      </c>
      <c r="L150" s="489" t="n">
        <f aca="false">D23!P168</f>
        <v>0</v>
      </c>
      <c r="M150" s="489" t="n">
        <f aca="false">D23!Q168</f>
        <v>0</v>
      </c>
      <c r="N150" s="489" t="n">
        <f aca="false">D23!R168</f>
        <v>229</v>
      </c>
      <c r="O150" s="489" t="n">
        <f aca="false">D23!S168</f>
        <v>0</v>
      </c>
      <c r="P150" s="489" t="n">
        <f aca="false">D23!T168</f>
        <v>0</v>
      </c>
      <c r="Q150" s="489" t="n">
        <f aca="false">D23!U168</f>
        <v>18</v>
      </c>
      <c r="R150" s="489" t="n">
        <f aca="false">D23!V168</f>
        <v>4</v>
      </c>
      <c r="S150" s="489" t="n">
        <f aca="false">D23!W168</f>
        <v>0</v>
      </c>
      <c r="T150" s="489" t="n">
        <f aca="false">D23!X168</f>
        <v>0</v>
      </c>
      <c r="U150" s="489" t="n">
        <f aca="false">D23!Y168</f>
        <v>0</v>
      </c>
      <c r="V150" s="489" t="n">
        <f aca="false">D23!Z168</f>
        <v>0</v>
      </c>
      <c r="W150" s="489" t="n">
        <f aca="false">D23!AA168</f>
        <v>0</v>
      </c>
      <c r="X150" s="489" t="n">
        <f aca="false">D23!AB168</f>
        <v>0</v>
      </c>
      <c r="Y150" s="489" t="n">
        <f aca="false">D23!AC168</f>
        <v>0</v>
      </c>
      <c r="Z150" s="489" t="n">
        <f aca="false">D23!AD168</f>
        <v>57</v>
      </c>
      <c r="AA150" s="489" t="n">
        <f aca="false">D23!AE168</f>
        <v>2503</v>
      </c>
      <c r="AB150" s="489"/>
      <c r="AC150" s="489" t="n">
        <f aca="false">D23!I171</f>
        <v>617</v>
      </c>
      <c r="AD150" s="489" t="n">
        <f aca="false">D23!J171</f>
        <v>415</v>
      </c>
      <c r="AE150" s="489" t="n">
        <f aca="false">D23!K171</f>
        <v>56</v>
      </c>
      <c r="AF150" s="489" t="n">
        <f aca="false">D23!L171</f>
        <v>18</v>
      </c>
      <c r="AG150" s="489" t="n">
        <f aca="false">D23!M171</f>
        <v>1111</v>
      </c>
      <c r="AH150" s="489" t="n">
        <f aca="false">D23!N171</f>
        <v>0</v>
      </c>
      <c r="AI150" s="489" t="n">
        <f aca="false">D23!O171</f>
        <v>0</v>
      </c>
      <c r="AJ150" s="489" t="n">
        <f aca="false">D23!P171</f>
        <v>0</v>
      </c>
      <c r="AK150" s="489" t="n">
        <f aca="false">D23!Q171</f>
        <v>0</v>
      </c>
      <c r="AL150" s="489" t="n">
        <f aca="false">D23!R171</f>
        <v>229</v>
      </c>
      <c r="AM150" s="489" t="n">
        <f aca="false">D23!S171</f>
        <v>0</v>
      </c>
      <c r="AN150" s="489" t="n">
        <f aca="false">D23!T171</f>
        <v>0</v>
      </c>
      <c r="AO150" s="489" t="n">
        <f aca="false">D23!U171</f>
        <v>0</v>
      </c>
      <c r="AP150" s="489" t="n">
        <f aca="false">D23!V171</f>
        <v>0</v>
      </c>
      <c r="AQ150" s="489" t="n">
        <f aca="false">D23!W171</f>
        <v>0</v>
      </c>
      <c r="AR150" s="489" t="n">
        <f aca="false">D23!X171</f>
        <v>0</v>
      </c>
      <c r="AS150" s="489" t="n">
        <f aca="false">D23!Y171</f>
        <v>0</v>
      </c>
      <c r="AT150" s="489" t="n">
        <f aca="false">D23!Z171</f>
        <v>0</v>
      </c>
      <c r="AU150" s="489" t="n">
        <f aca="false">D23!AA171</f>
        <v>57</v>
      </c>
      <c r="AV150" s="489" t="n">
        <f aca="false">D23!AB171</f>
        <v>2503</v>
      </c>
      <c r="AW150" s="490"/>
      <c r="AX150" s="489"/>
      <c r="AY150" s="489" t="n">
        <f aca="false">AC150+AE150</f>
        <v>673</v>
      </c>
      <c r="AZ150" s="489"/>
      <c r="BA150" s="489" t="n">
        <f aca="false">AD150+AF150</f>
        <v>433</v>
      </c>
      <c r="BB150" s="489"/>
      <c r="BC150" s="489"/>
      <c r="BD150" s="489"/>
      <c r="BE150" s="489" t="n">
        <f aca="false">D23!M174</f>
        <v>1111</v>
      </c>
      <c r="BF150" s="489" t="str">
        <f aca="false">D23!N174</f>
        <v>-</v>
      </c>
      <c r="BG150" s="489" t="str">
        <f aca="false">D23!O174</f>
        <v>-</v>
      </c>
      <c r="BH150" s="489" t="str">
        <f aca="false">D23!P174</f>
        <v>-</v>
      </c>
      <c r="BI150" s="489" t="str">
        <f aca="false">D23!Q174</f>
        <v>-</v>
      </c>
      <c r="BJ150" s="489" t="n">
        <f aca="false">D23!R174</f>
        <v>229</v>
      </c>
      <c r="BK150" s="489" t="str">
        <f aca="false">D23!S174</f>
        <v>-</v>
      </c>
      <c r="BL150" s="489" t="str">
        <f aca="false">D23!T174</f>
        <v>-</v>
      </c>
      <c r="BM150" s="489" t="str">
        <f aca="false">D23!U174</f>
        <v>-</v>
      </c>
      <c r="BN150" s="489" t="str">
        <f aca="false">D23!V174</f>
        <v>-</v>
      </c>
      <c r="BO150" s="489" t="str">
        <f aca="false">D23!W174</f>
        <v>-</v>
      </c>
      <c r="BP150" s="489" t="str">
        <f aca="false">D23!X174</f>
        <v>-</v>
      </c>
      <c r="BQ150" s="489" t="str">
        <f aca="false">D23!Y174</f>
        <v>-</v>
      </c>
      <c r="BR150" s="489"/>
      <c r="BS150" s="489" t="n">
        <f aca="false">D23!Z174</f>
        <v>0</v>
      </c>
      <c r="BT150" s="489" t="n">
        <f aca="false">D23!AA174</f>
        <v>57</v>
      </c>
      <c r="BU150" s="489" t="n">
        <f aca="false">SUM(AX150:BT150)</f>
        <v>2503</v>
      </c>
    </row>
    <row r="151" customFormat="false" ht="16.5" hidden="false" customHeight="false" outlineLevel="0" collapsed="false">
      <c r="A151" s="20" t="n">
        <v>149</v>
      </c>
      <c r="B151" s="20" t="n">
        <v>24</v>
      </c>
      <c r="C151" s="20" t="n">
        <v>59</v>
      </c>
      <c r="D151" s="20" t="s">
        <v>844</v>
      </c>
      <c r="E151" s="489" t="n">
        <f aca="false">D24!I56</f>
        <v>2534</v>
      </c>
      <c r="F151" s="489" t="n">
        <f aca="false">D24!J56</f>
        <v>5671</v>
      </c>
      <c r="G151" s="489" t="n">
        <f aca="false">D24!K56</f>
        <v>246</v>
      </c>
      <c r="H151" s="489" t="n">
        <f aca="false">D24!L56</f>
        <v>232</v>
      </c>
      <c r="I151" s="489" t="n">
        <f aca="false">D24!M56</f>
        <v>701</v>
      </c>
      <c r="J151" s="489" t="n">
        <f aca="false">D24!N56</f>
        <v>121</v>
      </c>
      <c r="K151" s="489" t="n">
        <f aca="false">D24!O56</f>
        <v>872</v>
      </c>
      <c r="L151" s="489" t="n">
        <f aca="false">D24!P56</f>
        <v>250</v>
      </c>
      <c r="M151" s="489" t="n">
        <f aca="false">D24!Q56</f>
        <v>285</v>
      </c>
      <c r="N151" s="489" t="n">
        <f aca="false">D24!R56</f>
        <v>3743</v>
      </c>
      <c r="O151" s="489" t="n">
        <f aca="false">D24!S56</f>
        <v>0</v>
      </c>
      <c r="P151" s="489" t="n">
        <f aca="false">D24!T56</f>
        <v>0</v>
      </c>
      <c r="Q151" s="489" t="n">
        <f aca="false">D24!U56</f>
        <v>77</v>
      </c>
      <c r="R151" s="489" t="n">
        <f aca="false">D24!V56</f>
        <v>87</v>
      </c>
      <c r="S151" s="489" t="n">
        <f aca="false">D24!W56</f>
        <v>0</v>
      </c>
      <c r="T151" s="489" t="n">
        <f aca="false">D24!X56</f>
        <v>948</v>
      </c>
      <c r="U151" s="489" t="n">
        <f aca="false">D24!Y56</f>
        <v>0</v>
      </c>
      <c r="V151" s="489" t="n">
        <f aca="false">D24!Z56</f>
        <v>0</v>
      </c>
      <c r="W151" s="489" t="n">
        <f aca="false">D24!AA56</f>
        <v>0</v>
      </c>
      <c r="X151" s="489" t="n">
        <f aca="false">D24!AB56</f>
        <v>0</v>
      </c>
      <c r="Y151" s="489" t="n">
        <f aca="false">D24!AC56</f>
        <v>23</v>
      </c>
      <c r="Z151" s="489" t="n">
        <f aca="false">D24!AD56</f>
        <v>675</v>
      </c>
      <c r="AA151" s="489" t="n">
        <f aca="false">D24!AE56</f>
        <v>16465</v>
      </c>
      <c r="AB151" s="490"/>
      <c r="AC151" s="489" t="n">
        <f aca="false">D24!I59</f>
        <v>2573</v>
      </c>
      <c r="AD151" s="489" t="n">
        <f aca="false">D24!J59</f>
        <v>5715</v>
      </c>
      <c r="AE151" s="489" t="n">
        <f aca="false">D24!K59</f>
        <v>284</v>
      </c>
      <c r="AF151" s="489" t="n">
        <f aca="false">D24!L59</f>
        <v>275</v>
      </c>
      <c r="AG151" s="489" t="n">
        <f aca="false">D24!M59</f>
        <v>701</v>
      </c>
      <c r="AH151" s="489" t="n">
        <f aca="false">D24!N59</f>
        <v>121</v>
      </c>
      <c r="AI151" s="489" t="n">
        <f aca="false">D24!O59</f>
        <v>872</v>
      </c>
      <c r="AJ151" s="489" t="n">
        <f aca="false">D24!P59</f>
        <v>250</v>
      </c>
      <c r="AK151" s="489" t="n">
        <f aca="false">D24!Q59</f>
        <v>285</v>
      </c>
      <c r="AL151" s="489" t="n">
        <f aca="false">D24!R59</f>
        <v>3743</v>
      </c>
      <c r="AM151" s="489" t="n">
        <f aca="false">D24!S59</f>
        <v>0</v>
      </c>
      <c r="AN151" s="489" t="n">
        <f aca="false">D24!T59</f>
        <v>0</v>
      </c>
      <c r="AO151" s="489" t="n">
        <f aca="false">D24!U59</f>
        <v>948</v>
      </c>
      <c r="AP151" s="489" t="n">
        <f aca="false">D24!V59</f>
        <v>0</v>
      </c>
      <c r="AQ151" s="489" t="n">
        <f aca="false">D24!W59</f>
        <v>0</v>
      </c>
      <c r="AR151" s="489" t="n">
        <f aca="false">D24!X59</f>
        <v>0</v>
      </c>
      <c r="AS151" s="489" t="n">
        <f aca="false">D24!Y59</f>
        <v>0</v>
      </c>
      <c r="AT151" s="489" t="n">
        <f aca="false">D24!Z59</f>
        <v>23</v>
      </c>
      <c r="AU151" s="489" t="n">
        <f aca="false">D24!AA59</f>
        <v>675</v>
      </c>
      <c r="AV151" s="489" t="n">
        <f aca="false">D24!AB59</f>
        <v>16465</v>
      </c>
      <c r="AW151" s="490"/>
      <c r="AX151" s="500"/>
      <c r="AY151" s="489" t="n">
        <f aca="false">AC151+AE151</f>
        <v>2857</v>
      </c>
      <c r="AZ151" s="489"/>
      <c r="BA151" s="489" t="n">
        <f aca="false">AD151+AF151</f>
        <v>5990</v>
      </c>
      <c r="BB151" s="500"/>
      <c r="BC151" s="489"/>
      <c r="BD151" s="489"/>
      <c r="BE151" s="489" t="n">
        <f aca="false">D24!M62</f>
        <v>701</v>
      </c>
      <c r="BF151" s="489" t="n">
        <f aca="false">D24!N62</f>
        <v>121</v>
      </c>
      <c r="BG151" s="489" t="n">
        <f aca="false">D24!O62</f>
        <v>872</v>
      </c>
      <c r="BH151" s="489" t="n">
        <f aca="false">D24!P62</f>
        <v>250</v>
      </c>
      <c r="BI151" s="489" t="n">
        <f aca="false">D24!Q62</f>
        <v>285</v>
      </c>
      <c r="BJ151" s="489" t="n">
        <f aca="false">D24!R62</f>
        <v>3743</v>
      </c>
      <c r="BK151" s="489" t="str">
        <f aca="false">D24!S62</f>
        <v>-</v>
      </c>
      <c r="BL151" s="489" t="str">
        <f aca="false">D24!T62</f>
        <v>-</v>
      </c>
      <c r="BM151" s="489" t="n">
        <f aca="false">D24!U62</f>
        <v>948</v>
      </c>
      <c r="BN151" s="489" t="str">
        <f aca="false">D24!V62</f>
        <v>-</v>
      </c>
      <c r="BO151" s="489" t="str">
        <f aca="false">D24!W62</f>
        <v>-</v>
      </c>
      <c r="BP151" s="489" t="str">
        <f aca="false">D24!X62</f>
        <v>-</v>
      </c>
      <c r="BQ151" s="489" t="str">
        <f aca="false">D24!Y62</f>
        <v>-</v>
      </c>
      <c r="BR151" s="489"/>
      <c r="BS151" s="489" t="n">
        <f aca="false">D24!Z62</f>
        <v>23</v>
      </c>
      <c r="BT151" s="489" t="n">
        <f aca="false">D24!AA62</f>
        <v>675</v>
      </c>
      <c r="BU151" s="489" t="n">
        <f aca="false">SUM(AX151:BT151)</f>
        <v>16465</v>
      </c>
    </row>
    <row r="152" customFormat="false" ht="16.5" hidden="false" customHeight="false" outlineLevel="0" collapsed="false">
      <c r="A152" s="20" t="n">
        <v>150</v>
      </c>
      <c r="B152" s="20" t="n">
        <v>24</v>
      </c>
      <c r="C152" s="20" t="n">
        <v>252</v>
      </c>
      <c r="D152" s="20" t="s">
        <v>845</v>
      </c>
      <c r="E152" s="489" t="n">
        <f aca="false">D24!I74</f>
        <v>772</v>
      </c>
      <c r="F152" s="489" t="n">
        <f aca="false">D24!J74</f>
        <v>724</v>
      </c>
      <c r="G152" s="489" t="n">
        <f aca="false">D24!K74</f>
        <v>39</v>
      </c>
      <c r="H152" s="489" t="n">
        <f aca="false">D24!L74</f>
        <v>9</v>
      </c>
      <c r="I152" s="489" t="n">
        <f aca="false">D24!M74</f>
        <v>14</v>
      </c>
      <c r="J152" s="489" t="n">
        <f aca="false">D24!N74</f>
        <v>5</v>
      </c>
      <c r="K152" s="489" t="n">
        <f aca="false">D24!O74</f>
        <v>0</v>
      </c>
      <c r="L152" s="489" t="n">
        <f aca="false">D24!P74</f>
        <v>0</v>
      </c>
      <c r="M152" s="489" t="n">
        <f aca="false">D24!Q74</f>
        <v>0</v>
      </c>
      <c r="N152" s="489" t="n">
        <f aca="false">D24!R74</f>
        <v>25</v>
      </c>
      <c r="O152" s="489" t="n">
        <f aca="false">D24!S74</f>
        <v>0</v>
      </c>
      <c r="P152" s="489" t="n">
        <f aca="false">D24!T74</f>
        <v>0</v>
      </c>
      <c r="Q152" s="489" t="n">
        <f aca="false">D24!U74</f>
        <v>27</v>
      </c>
      <c r="R152" s="489" t="n">
        <f aca="false">D24!V74</f>
        <v>18</v>
      </c>
      <c r="S152" s="489" t="n">
        <f aca="false">D24!W74</f>
        <v>0</v>
      </c>
      <c r="T152" s="489" t="n">
        <f aca="false">D24!X74</f>
        <v>0</v>
      </c>
      <c r="U152" s="489" t="n">
        <f aca="false">D24!Y74</f>
        <v>0</v>
      </c>
      <c r="V152" s="489" t="n">
        <f aca="false">D24!Z74</f>
        <v>0</v>
      </c>
      <c r="W152" s="489" t="n">
        <f aca="false">D24!AA74</f>
        <v>0</v>
      </c>
      <c r="X152" s="489" t="n">
        <f aca="false">D24!AB74</f>
        <v>0</v>
      </c>
      <c r="Y152" s="489" t="n">
        <f aca="false">D24!AC74</f>
        <v>0</v>
      </c>
      <c r="Z152" s="489" t="n">
        <f aca="false">D24!AD74</f>
        <v>63</v>
      </c>
      <c r="AA152" s="489" t="n">
        <f aca="false">D24!AE74</f>
        <v>1696</v>
      </c>
      <c r="AB152" s="490"/>
      <c r="AC152" s="489" t="n">
        <f aca="false">D24!I77</f>
        <v>786</v>
      </c>
      <c r="AD152" s="489" t="n">
        <f aca="false">D24!J77</f>
        <v>733</v>
      </c>
      <c r="AE152" s="489" t="n">
        <f aca="false">D24!K77</f>
        <v>52</v>
      </c>
      <c r="AF152" s="489" t="n">
        <f aca="false">D24!L77</f>
        <v>18</v>
      </c>
      <c r="AG152" s="489" t="n">
        <f aca="false">D24!M77</f>
        <v>14</v>
      </c>
      <c r="AH152" s="489" t="n">
        <f aca="false">D24!N77</f>
        <v>5</v>
      </c>
      <c r="AI152" s="489" t="n">
        <f aca="false">D24!O77</f>
        <v>0</v>
      </c>
      <c r="AJ152" s="489" t="n">
        <f aca="false">D24!P77</f>
        <v>0</v>
      </c>
      <c r="AK152" s="489" t="n">
        <f aca="false">D24!Q77</f>
        <v>0</v>
      </c>
      <c r="AL152" s="489" t="n">
        <f aca="false">D24!R77</f>
        <v>25</v>
      </c>
      <c r="AM152" s="489" t="n">
        <f aca="false">D24!S77</f>
        <v>0</v>
      </c>
      <c r="AN152" s="489" t="n">
        <f aca="false">D24!T77</f>
        <v>0</v>
      </c>
      <c r="AO152" s="489" t="n">
        <f aca="false">D24!U77</f>
        <v>0</v>
      </c>
      <c r="AP152" s="489" t="n">
        <f aca="false">D24!V77</f>
        <v>0</v>
      </c>
      <c r="AQ152" s="489" t="n">
        <f aca="false">D24!W77</f>
        <v>0</v>
      </c>
      <c r="AR152" s="489" t="n">
        <f aca="false">D24!X77</f>
        <v>0</v>
      </c>
      <c r="AS152" s="489" t="n">
        <f aca="false">D24!Y77</f>
        <v>0</v>
      </c>
      <c r="AT152" s="489" t="n">
        <f aca="false">D24!Z77</f>
        <v>0</v>
      </c>
      <c r="AU152" s="489" t="n">
        <f aca="false">D24!AA77</f>
        <v>63</v>
      </c>
      <c r="AV152" s="489" t="n">
        <f aca="false">D24!AB77</f>
        <v>1696</v>
      </c>
      <c r="AW152" s="490"/>
      <c r="AX152" s="489"/>
      <c r="AY152" s="489" t="n">
        <f aca="false">AC152+AE152</f>
        <v>838</v>
      </c>
      <c r="AZ152" s="489"/>
      <c r="BA152" s="489" t="n">
        <f aca="false">AD152+AF152</f>
        <v>751</v>
      </c>
      <c r="BB152" s="489"/>
      <c r="BC152" s="489"/>
      <c r="BD152" s="489"/>
      <c r="BE152" s="489" t="n">
        <f aca="false">D24!M80</f>
        <v>14</v>
      </c>
      <c r="BF152" s="489" t="n">
        <f aca="false">D24!N80</f>
        <v>5</v>
      </c>
      <c r="BG152" s="489" t="str">
        <f aca="false">D24!O80</f>
        <v>-</v>
      </c>
      <c r="BH152" s="489" t="str">
        <f aca="false">D24!P80</f>
        <v>-</v>
      </c>
      <c r="BI152" s="489" t="str">
        <f aca="false">D24!Q80</f>
        <v>-</v>
      </c>
      <c r="BJ152" s="489" t="n">
        <f aca="false">D24!R80</f>
        <v>25</v>
      </c>
      <c r="BK152" s="489" t="str">
        <f aca="false">D24!S80</f>
        <v>-</v>
      </c>
      <c r="BL152" s="489" t="str">
        <f aca="false">D24!T80</f>
        <v>-</v>
      </c>
      <c r="BM152" s="489" t="str">
        <f aca="false">D24!U80</f>
        <v>-</v>
      </c>
      <c r="BN152" s="489" t="str">
        <f aca="false">D24!V80</f>
        <v>-</v>
      </c>
      <c r="BO152" s="489" t="str">
        <f aca="false">D24!W80</f>
        <v>-</v>
      </c>
      <c r="BP152" s="489" t="str">
        <f aca="false">D24!X80</f>
        <v>-</v>
      </c>
      <c r="BQ152" s="489" t="str">
        <f aca="false">D24!Y80</f>
        <v>-</v>
      </c>
      <c r="BR152" s="489"/>
      <c r="BS152" s="489" t="n">
        <f aca="false">D24!Z80</f>
        <v>0</v>
      </c>
      <c r="BT152" s="489" t="n">
        <f aca="false">D24!AA80</f>
        <v>63</v>
      </c>
      <c r="BU152" s="489" t="n">
        <f aca="false">SUM(AX152:BT152)</f>
        <v>1696</v>
      </c>
    </row>
    <row r="153" customFormat="false" ht="16.5" hidden="false" customHeight="false" outlineLevel="0" collapsed="false">
      <c r="A153" s="20" t="n">
        <v>151</v>
      </c>
      <c r="B153" s="20" t="n">
        <v>25</v>
      </c>
      <c r="C153" s="20" t="n">
        <v>322</v>
      </c>
      <c r="D153" s="20" t="s">
        <v>796</v>
      </c>
      <c r="E153" s="489" t="n">
        <f aca="false">D25!I56</f>
        <v>313</v>
      </c>
      <c r="F153" s="489" t="n">
        <f aca="false">D25!J56</f>
        <v>2613</v>
      </c>
      <c r="G153" s="489" t="n">
        <f aca="false">D25!K56</f>
        <v>2334</v>
      </c>
      <c r="H153" s="489" t="n">
        <f aca="false">D25!L56</f>
        <v>104</v>
      </c>
      <c r="I153" s="489" t="n">
        <f aca="false">D25!M56</f>
        <v>8917</v>
      </c>
      <c r="J153" s="489" t="n">
        <f aca="false">D25!N56</f>
        <v>2326</v>
      </c>
      <c r="K153" s="489" t="n">
        <f aca="false">D25!O56</f>
        <v>155</v>
      </c>
      <c r="L153" s="489" t="n">
        <f aca="false">D25!P56</f>
        <v>694</v>
      </c>
      <c r="M153" s="489" t="n">
        <f aca="false">D25!Q56</f>
        <v>992</v>
      </c>
      <c r="N153" s="489" t="n">
        <f aca="false">D25!R56</f>
        <v>1229</v>
      </c>
      <c r="O153" s="489" t="n">
        <f aca="false">D25!S56</f>
        <v>0</v>
      </c>
      <c r="P153" s="489" t="n">
        <f aca="false">D25!T56</f>
        <v>105</v>
      </c>
      <c r="Q153" s="489" t="n">
        <f aca="false">D25!U56</f>
        <v>135</v>
      </c>
      <c r="R153" s="489" t="n">
        <f aca="false">D25!V56</f>
        <v>55</v>
      </c>
      <c r="S153" s="489" t="n">
        <f aca="false">D25!W56</f>
        <v>0</v>
      </c>
      <c r="T153" s="489" t="n">
        <f aca="false">D25!X56</f>
        <v>0</v>
      </c>
      <c r="U153" s="489" t="n">
        <f aca="false">D25!Y56</f>
        <v>0</v>
      </c>
      <c r="V153" s="489" t="n">
        <f aca="false">D25!Z56</f>
        <v>0</v>
      </c>
      <c r="W153" s="489" t="n">
        <f aca="false">D25!AA56</f>
        <v>0</v>
      </c>
      <c r="X153" s="489" t="n">
        <f aca="false">D25!AB56</f>
        <v>0</v>
      </c>
      <c r="Y153" s="489" t="n">
        <f aca="false">D25!AC56</f>
        <v>3</v>
      </c>
      <c r="Z153" s="489" t="n">
        <f aca="false">D25!AD56</f>
        <v>738</v>
      </c>
      <c r="AA153" s="489" t="n">
        <f aca="false">D25!AE56</f>
        <v>20713</v>
      </c>
      <c r="AB153" s="490"/>
      <c r="AC153" s="489" t="n">
        <f aca="false">D25!I59</f>
        <v>380</v>
      </c>
      <c r="AD153" s="489" t="n">
        <f aca="false">D25!J59</f>
        <v>2641</v>
      </c>
      <c r="AE153" s="489" t="n">
        <f aca="false">D25!K59</f>
        <v>2402</v>
      </c>
      <c r="AF153" s="489" t="n">
        <f aca="false">D25!L59</f>
        <v>131</v>
      </c>
      <c r="AG153" s="489" t="n">
        <f aca="false">D25!M59</f>
        <v>8917</v>
      </c>
      <c r="AH153" s="489" t="n">
        <f aca="false">D25!N59</f>
        <v>2326</v>
      </c>
      <c r="AI153" s="489" t="n">
        <f aca="false">D25!O59</f>
        <v>155</v>
      </c>
      <c r="AJ153" s="489" t="n">
        <f aca="false">D25!P59</f>
        <v>694</v>
      </c>
      <c r="AK153" s="489" t="n">
        <f aca="false">D25!Q59</f>
        <v>992</v>
      </c>
      <c r="AL153" s="489" t="n">
        <f aca="false">D25!R59</f>
        <v>1229</v>
      </c>
      <c r="AM153" s="489" t="n">
        <f aca="false">D25!S59</f>
        <v>0</v>
      </c>
      <c r="AN153" s="489" t="n">
        <f aca="false">D25!T59</f>
        <v>105</v>
      </c>
      <c r="AO153" s="489" t="n">
        <f aca="false">D25!U59</f>
        <v>0</v>
      </c>
      <c r="AP153" s="489" t="n">
        <f aca="false">D25!V59</f>
        <v>0</v>
      </c>
      <c r="AQ153" s="489" t="n">
        <f aca="false">D25!W59</f>
        <v>0</v>
      </c>
      <c r="AR153" s="489" t="n">
        <f aca="false">D25!X59</f>
        <v>0</v>
      </c>
      <c r="AS153" s="489" t="n">
        <f aca="false">D25!Y59</f>
        <v>0</v>
      </c>
      <c r="AT153" s="489" t="n">
        <f aca="false">D25!Z59</f>
        <v>3</v>
      </c>
      <c r="AU153" s="489" t="n">
        <f aca="false">D25!AA59</f>
        <v>738</v>
      </c>
      <c r="AV153" s="489" t="n">
        <f aca="false">D25!AB59</f>
        <v>20713</v>
      </c>
      <c r="AW153" s="490"/>
      <c r="AX153" s="489"/>
      <c r="AY153" s="489" t="n">
        <f aca="false">AC153+AE153</f>
        <v>2782</v>
      </c>
      <c r="AZ153" s="489"/>
      <c r="BA153" s="489" t="n">
        <f aca="false">AD153+AF153</f>
        <v>2772</v>
      </c>
      <c r="BB153" s="489"/>
      <c r="BC153" s="489"/>
      <c r="BD153" s="489"/>
      <c r="BE153" s="489" t="n">
        <f aca="false">D25!M62</f>
        <v>8917</v>
      </c>
      <c r="BF153" s="489" t="n">
        <f aca="false">D25!N62</f>
        <v>2326</v>
      </c>
      <c r="BG153" s="489" t="n">
        <f aca="false">D25!O62</f>
        <v>155</v>
      </c>
      <c r="BH153" s="489" t="n">
        <f aca="false">D25!P62</f>
        <v>694</v>
      </c>
      <c r="BI153" s="489" t="n">
        <f aca="false">D25!Q62</f>
        <v>992</v>
      </c>
      <c r="BJ153" s="489" t="n">
        <f aca="false">D25!R62</f>
        <v>1229</v>
      </c>
      <c r="BK153" s="489" t="str">
        <f aca="false">D25!S62</f>
        <v>-</v>
      </c>
      <c r="BL153" s="489" t="n">
        <f aca="false">D25!T62</f>
        <v>105</v>
      </c>
      <c r="BM153" s="489" t="str">
        <f aca="false">D25!U62</f>
        <v>-</v>
      </c>
      <c r="BN153" s="489" t="str">
        <f aca="false">D25!V62</f>
        <v>-</v>
      </c>
      <c r="BO153" s="489" t="str">
        <f aca="false">D25!W62</f>
        <v>-</v>
      </c>
      <c r="BP153" s="489" t="str">
        <f aca="false">D25!X62</f>
        <v>-</v>
      </c>
      <c r="BQ153" s="489" t="str">
        <f aca="false">D25!Y62</f>
        <v>-</v>
      </c>
      <c r="BR153" s="489"/>
      <c r="BS153" s="489" t="n">
        <f aca="false">D25!Z62</f>
        <v>3</v>
      </c>
      <c r="BT153" s="489" t="n">
        <f aca="false">D25!AA62</f>
        <v>738</v>
      </c>
      <c r="BU153" s="489" t="n">
        <f aca="false">SUM(AX153:BT153)</f>
        <v>20713</v>
      </c>
    </row>
    <row r="154" customFormat="false" ht="16.5" hidden="false" customHeight="false" outlineLevel="0" collapsed="false">
      <c r="A154" s="38" t="n">
        <v>152</v>
      </c>
      <c r="B154" s="38" t="n">
        <v>25</v>
      </c>
      <c r="C154" s="38" t="n">
        <v>414</v>
      </c>
      <c r="D154" s="38" t="s">
        <v>810</v>
      </c>
      <c r="E154" s="489" t="n">
        <f aca="false">D25!I115</f>
        <v>1280</v>
      </c>
      <c r="F154" s="489" t="n">
        <f aca="false">D25!J115</f>
        <v>1893</v>
      </c>
      <c r="G154" s="489" t="n">
        <f aca="false">D25!K115</f>
        <v>870</v>
      </c>
      <c r="H154" s="489" t="n">
        <f aca="false">D25!L115</f>
        <v>232</v>
      </c>
      <c r="I154" s="489" t="n">
        <f aca="false">D25!M115</f>
        <v>978</v>
      </c>
      <c r="J154" s="489" t="n">
        <f aca="false">D25!N115</f>
        <v>4742</v>
      </c>
      <c r="K154" s="489" t="n">
        <f aca="false">D25!O115</f>
        <v>162</v>
      </c>
      <c r="L154" s="489" t="n">
        <f aca="false">D25!P115</f>
        <v>3272</v>
      </c>
      <c r="M154" s="489" t="n">
        <f aca="false">D25!Q115</f>
        <v>683</v>
      </c>
      <c r="N154" s="489" t="n">
        <f aca="false">D25!R115</f>
        <v>668</v>
      </c>
      <c r="O154" s="489" t="n">
        <f aca="false">D25!S115</f>
        <v>0</v>
      </c>
      <c r="P154" s="489" t="n">
        <f aca="false">D25!T115</f>
        <v>2356</v>
      </c>
      <c r="Q154" s="489" t="n">
        <f aca="false">D25!U115</f>
        <v>379</v>
      </c>
      <c r="R154" s="489" t="n">
        <f aca="false">D25!V115</f>
        <v>177</v>
      </c>
      <c r="S154" s="489" t="n">
        <f aca="false">D25!W115</f>
        <v>0</v>
      </c>
      <c r="T154" s="489" t="n">
        <f aca="false">D25!X115</f>
        <v>437</v>
      </c>
      <c r="U154" s="489" t="n">
        <f aca="false">D25!Y115</f>
        <v>0</v>
      </c>
      <c r="V154" s="489" t="n">
        <f aca="false">D25!Z115</f>
        <v>0</v>
      </c>
      <c r="W154" s="489" t="n">
        <f aca="false">D25!AA115</f>
        <v>0</v>
      </c>
      <c r="X154" s="489" t="n">
        <f aca="false">D25!AB115</f>
        <v>0</v>
      </c>
      <c r="Y154" s="489" t="n">
        <f aca="false">D25!AC115</f>
        <v>2</v>
      </c>
      <c r="Z154" s="489" t="n">
        <f aca="false">D25!AD115</f>
        <v>690</v>
      </c>
      <c r="AA154" s="489" t="n">
        <f aca="false">D25!AE115</f>
        <v>18821</v>
      </c>
      <c r="AB154" s="490"/>
      <c r="AC154" s="489" t="n">
        <f aca="false">D25!I118</f>
        <v>1470</v>
      </c>
      <c r="AD154" s="489" t="n">
        <f aca="false">D25!J118</f>
        <v>1982</v>
      </c>
      <c r="AE154" s="489" t="n">
        <f aca="false">D25!K118</f>
        <v>1059</v>
      </c>
      <c r="AF154" s="489" t="n">
        <f aca="false">D25!L118</f>
        <v>320</v>
      </c>
      <c r="AG154" s="489" t="n">
        <f aca="false">D25!M118</f>
        <v>978</v>
      </c>
      <c r="AH154" s="489" t="n">
        <f aca="false">D25!N118</f>
        <v>4742</v>
      </c>
      <c r="AI154" s="489" t="n">
        <f aca="false">D25!O118</f>
        <v>162</v>
      </c>
      <c r="AJ154" s="489" t="n">
        <f aca="false">D25!P118</f>
        <v>3272</v>
      </c>
      <c r="AK154" s="489" t="n">
        <f aca="false">D25!Q118</f>
        <v>683</v>
      </c>
      <c r="AL154" s="489" t="n">
        <f aca="false">D25!R118</f>
        <v>668</v>
      </c>
      <c r="AM154" s="489" t="n">
        <f aca="false">D25!S118</f>
        <v>0</v>
      </c>
      <c r="AN154" s="489" t="n">
        <f aca="false">D25!T118</f>
        <v>2356</v>
      </c>
      <c r="AO154" s="489" t="n">
        <f aca="false">D25!U118</f>
        <v>437</v>
      </c>
      <c r="AP154" s="489" t="n">
        <f aca="false">D25!V118</f>
        <v>0</v>
      </c>
      <c r="AQ154" s="489" t="n">
        <f aca="false">D25!W118</f>
        <v>0</v>
      </c>
      <c r="AR154" s="489" t="n">
        <f aca="false">D25!X118</f>
        <v>0</v>
      </c>
      <c r="AS154" s="489" t="n">
        <f aca="false">D25!Y118</f>
        <v>0</v>
      </c>
      <c r="AT154" s="489" t="n">
        <f aca="false">D25!Z118</f>
        <v>2</v>
      </c>
      <c r="AU154" s="489" t="n">
        <f aca="false">D25!AA118</f>
        <v>690</v>
      </c>
      <c r="AV154" s="489" t="n">
        <f aca="false">D25!AB118</f>
        <v>18821</v>
      </c>
      <c r="AW154" s="490"/>
      <c r="AX154" s="489"/>
      <c r="AY154" s="489" t="n">
        <f aca="false">AC154+AE154</f>
        <v>2529</v>
      </c>
      <c r="AZ154" s="489"/>
      <c r="BA154" s="489" t="n">
        <f aca="false">AD154+AF154</f>
        <v>2302</v>
      </c>
      <c r="BB154" s="489"/>
      <c r="BC154" s="489"/>
      <c r="BD154" s="489"/>
      <c r="BE154" s="489" t="n">
        <f aca="false">D25!M121</f>
        <v>978</v>
      </c>
      <c r="BF154" s="489" t="n">
        <f aca="false">D25!N121</f>
        <v>4742</v>
      </c>
      <c r="BG154" s="489" t="n">
        <f aca="false">D25!O121</f>
        <v>162</v>
      </c>
      <c r="BH154" s="489" t="n">
        <f aca="false">D25!P121</f>
        <v>3272</v>
      </c>
      <c r="BI154" s="489" t="n">
        <f aca="false">D25!Q121</f>
        <v>683</v>
      </c>
      <c r="BJ154" s="489" t="n">
        <f aca="false">D25!R121</f>
        <v>668</v>
      </c>
      <c r="BK154" s="489" t="str">
        <f aca="false">D25!S121</f>
        <v>-</v>
      </c>
      <c r="BL154" s="489" t="n">
        <f aca="false">D25!T121</f>
        <v>2356</v>
      </c>
      <c r="BM154" s="489" t="n">
        <f aca="false">D25!U121</f>
        <v>437</v>
      </c>
      <c r="BN154" s="489" t="str">
        <f aca="false">D25!V121</f>
        <v>-</v>
      </c>
      <c r="BO154" s="489" t="str">
        <f aca="false">D25!W121</f>
        <v>-</v>
      </c>
      <c r="BP154" s="489" t="str">
        <f aca="false">D25!X121</f>
        <v>-</v>
      </c>
      <c r="BQ154" s="489" t="str">
        <f aca="false">D25!Y121</f>
        <v>-</v>
      </c>
      <c r="BR154" s="489"/>
      <c r="BS154" s="489" t="n">
        <f aca="false">D25!Z121</f>
        <v>2</v>
      </c>
      <c r="BT154" s="489" t="n">
        <f aca="false">D25!AA121</f>
        <v>690</v>
      </c>
      <c r="BU154" s="489" t="n">
        <f aca="false">SUM(AX154:BT154)</f>
        <v>18821</v>
      </c>
    </row>
    <row r="155" customFormat="false" ht="16.5" hidden="false" customHeight="false" outlineLevel="0" collapsed="false">
      <c r="A155" s="38" t="n">
        <v>153</v>
      </c>
      <c r="B155" s="38" t="n">
        <v>25</v>
      </c>
      <c r="C155" s="38" t="n">
        <v>440</v>
      </c>
      <c r="D155" s="38" t="s">
        <v>813</v>
      </c>
      <c r="E155" s="489" t="n">
        <f aca="false">D25!I154</f>
        <v>2312</v>
      </c>
      <c r="F155" s="489" t="n">
        <f aca="false">D25!J154</f>
        <v>1466</v>
      </c>
      <c r="G155" s="489" t="n">
        <f aca="false">D25!K154</f>
        <v>1242</v>
      </c>
      <c r="H155" s="489" t="n">
        <f aca="false">D25!L154</f>
        <v>158</v>
      </c>
      <c r="I155" s="489" t="n">
        <f aca="false">D25!M154</f>
        <v>144</v>
      </c>
      <c r="J155" s="489" t="n">
        <f aca="false">D25!N154</f>
        <v>931</v>
      </c>
      <c r="K155" s="489" t="n">
        <f aca="false">D25!O154</f>
        <v>0</v>
      </c>
      <c r="L155" s="489" t="n">
        <f aca="false">D25!P154</f>
        <v>2218</v>
      </c>
      <c r="M155" s="489" t="n">
        <f aca="false">D25!Q154</f>
        <v>281</v>
      </c>
      <c r="N155" s="489" t="n">
        <f aca="false">D25!R154</f>
        <v>1975</v>
      </c>
      <c r="O155" s="489" t="n">
        <f aca="false">D25!S154</f>
        <v>0</v>
      </c>
      <c r="P155" s="489" t="n">
        <f aca="false">D25!T154</f>
        <v>0</v>
      </c>
      <c r="Q155" s="489" t="n">
        <f aca="false">D25!U154</f>
        <v>0</v>
      </c>
      <c r="R155" s="489" t="n">
        <f aca="false">D25!V154</f>
        <v>59</v>
      </c>
      <c r="S155" s="489" t="n">
        <f aca="false">D25!W154</f>
        <v>0</v>
      </c>
      <c r="T155" s="489" t="n">
        <f aca="false">D25!X154</f>
        <v>124</v>
      </c>
      <c r="U155" s="489" t="n">
        <f aca="false">D25!Y154</f>
        <v>0</v>
      </c>
      <c r="V155" s="489" t="n">
        <f aca="false">D25!Z154</f>
        <v>0</v>
      </c>
      <c r="W155" s="489" t="n">
        <f aca="false">D25!AA154</f>
        <v>0</v>
      </c>
      <c r="X155" s="489" t="n">
        <f aca="false">D25!AB154</f>
        <v>0</v>
      </c>
      <c r="Y155" s="489" t="n">
        <f aca="false">D25!AC154</f>
        <v>0</v>
      </c>
      <c r="Z155" s="489" t="n">
        <f aca="false">D25!AD154</f>
        <v>489</v>
      </c>
      <c r="AA155" s="489" t="n">
        <f aca="false">D25!AE154</f>
        <v>11399</v>
      </c>
      <c r="AB155" s="490"/>
      <c r="AC155" s="489" t="n">
        <f aca="false">D25!I157</f>
        <v>2312</v>
      </c>
      <c r="AD155" s="489" t="n">
        <f aca="false">D25!J157</f>
        <v>1496</v>
      </c>
      <c r="AE155" s="489" t="n">
        <f aca="false">D25!K157</f>
        <v>1242</v>
      </c>
      <c r="AF155" s="489" t="n">
        <f aca="false">D25!L157</f>
        <v>187</v>
      </c>
      <c r="AG155" s="489" t="n">
        <f aca="false">D25!M157</f>
        <v>144</v>
      </c>
      <c r="AH155" s="489" t="n">
        <f aca="false">D25!N157</f>
        <v>931</v>
      </c>
      <c r="AI155" s="489" t="n">
        <f aca="false">D25!O157</f>
        <v>0</v>
      </c>
      <c r="AJ155" s="489" t="n">
        <f aca="false">D25!P157</f>
        <v>2218</v>
      </c>
      <c r="AK155" s="489" t="n">
        <f aca="false">D25!Q157</f>
        <v>281</v>
      </c>
      <c r="AL155" s="489" t="n">
        <f aca="false">D25!R157</f>
        <v>1975</v>
      </c>
      <c r="AM155" s="489" t="n">
        <f aca="false">D25!S157</f>
        <v>0</v>
      </c>
      <c r="AN155" s="489" t="n">
        <f aca="false">D25!T157</f>
        <v>0</v>
      </c>
      <c r="AO155" s="489" t="n">
        <f aca="false">D25!U157</f>
        <v>124</v>
      </c>
      <c r="AP155" s="489" t="n">
        <f aca="false">D25!V157</f>
        <v>0</v>
      </c>
      <c r="AQ155" s="489" t="n">
        <f aca="false">D25!W157</f>
        <v>0</v>
      </c>
      <c r="AR155" s="489" t="n">
        <f aca="false">D25!X157</f>
        <v>0</v>
      </c>
      <c r="AS155" s="489" t="n">
        <f aca="false">D25!Y157</f>
        <v>0</v>
      </c>
      <c r="AT155" s="489" t="n">
        <f aca="false">D25!Z157</f>
        <v>0</v>
      </c>
      <c r="AU155" s="489" t="n">
        <f aca="false">D25!AA157</f>
        <v>489</v>
      </c>
      <c r="AV155" s="489" t="n">
        <f aca="false">D25!AB157</f>
        <v>11399</v>
      </c>
      <c r="AW155" s="490"/>
      <c r="AX155" s="500" t="n">
        <f aca="false">AC155</f>
        <v>2312</v>
      </c>
      <c r="AY155" s="500"/>
      <c r="AZ155" s="500"/>
      <c r="BA155" s="500" t="n">
        <f aca="false">AD155+AF155</f>
        <v>1683</v>
      </c>
      <c r="BB155" s="500" t="n">
        <f aca="false">AE155</f>
        <v>1242</v>
      </c>
      <c r="BC155" s="489"/>
      <c r="BD155" s="489"/>
      <c r="BE155" s="489" t="n">
        <f aca="false">D25!M160</f>
        <v>144</v>
      </c>
      <c r="BF155" s="489" t="n">
        <f aca="false">D25!N160</f>
        <v>931</v>
      </c>
      <c r="BG155" s="489" t="str">
        <f aca="false">D25!O160</f>
        <v>-</v>
      </c>
      <c r="BH155" s="489" t="n">
        <f aca="false">D25!P160</f>
        <v>2218</v>
      </c>
      <c r="BI155" s="489" t="n">
        <f aca="false">D25!Q160</f>
        <v>281</v>
      </c>
      <c r="BJ155" s="489" t="n">
        <f aca="false">D25!R160</f>
        <v>1975</v>
      </c>
      <c r="BK155" s="489" t="str">
        <f aca="false">D25!S160</f>
        <v>-</v>
      </c>
      <c r="BL155" s="489" t="str">
        <f aca="false">D25!T160</f>
        <v>-</v>
      </c>
      <c r="BM155" s="489" t="n">
        <f aca="false">D25!U160</f>
        <v>124</v>
      </c>
      <c r="BN155" s="489" t="str">
        <f aca="false">D25!V160</f>
        <v>-</v>
      </c>
      <c r="BO155" s="489" t="str">
        <f aca="false">D25!W160</f>
        <v>-</v>
      </c>
      <c r="BP155" s="489" t="str">
        <f aca="false">D25!X160</f>
        <v>-</v>
      </c>
      <c r="BQ155" s="489" t="str">
        <f aca="false">D25!Y160</f>
        <v>-</v>
      </c>
      <c r="BR155" s="489"/>
      <c r="BS155" s="489" t="n">
        <f aca="false">D25!Z160</f>
        <v>0</v>
      </c>
      <c r="BT155" s="489" t="n">
        <f aca="false">D25!AA160</f>
        <v>489</v>
      </c>
      <c r="BU155" s="489" t="n">
        <f aca="false">SUM(AX155:BT155)</f>
        <v>11399</v>
      </c>
    </row>
    <row r="156" customFormat="false" ht="16.5" hidden="false" customHeight="false" outlineLevel="0" collapsed="false">
      <c r="E156" s="490" t="n">
        <f aca="false">SUM(E3:E155)</f>
        <v>112890</v>
      </c>
      <c r="F156" s="490" t="n">
        <f aca="false">SUM(F3:F155)</f>
        <v>301469</v>
      </c>
      <c r="G156" s="490" t="n">
        <f aca="false">SUM(G3:G155)</f>
        <v>165877</v>
      </c>
      <c r="H156" s="490" t="n">
        <f aca="false">SUM(H3:H155)</f>
        <v>19295</v>
      </c>
      <c r="I156" s="490" t="n">
        <f aca="false">SUM(I3:I155)</f>
        <v>105827</v>
      </c>
      <c r="J156" s="490" t="n">
        <f aca="false">SUM(J3:J155)</f>
        <v>51776</v>
      </c>
      <c r="K156" s="490" t="n">
        <f aca="false">SUM(K3:K155)</f>
        <v>31998</v>
      </c>
      <c r="L156" s="490" t="n">
        <f aca="false">SUM(L3:L155)</f>
        <v>40062</v>
      </c>
      <c r="M156" s="490" t="n">
        <f aca="false">SUM(M3:M155)</f>
        <v>20445</v>
      </c>
      <c r="N156" s="490" t="n">
        <f aca="false">SUM(N3:N155)</f>
        <v>185096</v>
      </c>
      <c r="O156" s="490" t="n">
        <f aca="false">SUM(O3:O155)</f>
        <v>1118</v>
      </c>
      <c r="P156" s="490" t="n">
        <f aca="false">SUM(P3:P155)</f>
        <v>19335</v>
      </c>
      <c r="Q156" s="490" t="n">
        <f aca="false">SUM(Q3:Q155)</f>
        <v>10419</v>
      </c>
      <c r="R156" s="490" t="n">
        <f aca="false">SUM(R3:R155)</f>
        <v>6818</v>
      </c>
      <c r="S156" s="490" t="n">
        <f aca="false">SUM(S3:S155)</f>
        <v>57</v>
      </c>
      <c r="T156" s="490" t="n">
        <f aca="false">SUM(T3:T155)</f>
        <v>29260</v>
      </c>
      <c r="U156" s="490" t="n">
        <f aca="false">SUM(U3:U155)</f>
        <v>12781</v>
      </c>
      <c r="V156" s="490" t="n">
        <f aca="false">SUM(V3:V155)</f>
        <v>3104</v>
      </c>
      <c r="W156" s="490" t="n">
        <f aca="false">SUM(W3:W155)</f>
        <v>1710</v>
      </c>
      <c r="X156" s="490" t="n">
        <f aca="false">SUM(X3:X155)</f>
        <v>4368</v>
      </c>
      <c r="Y156" s="490" t="n">
        <f aca="false">SUM(Y3:Y155)</f>
        <v>521</v>
      </c>
      <c r="Z156" s="490" t="n">
        <f aca="false">SUM(Z3:Z155)</f>
        <v>34602</v>
      </c>
      <c r="AA156" s="490" t="n">
        <f aca="false">SUM(AA3:AA155)</f>
        <v>1156448</v>
      </c>
      <c r="AB156" s="490"/>
      <c r="AC156" s="490" t="n">
        <f aca="false">SUM(AC3:AC155)</f>
        <v>118087</v>
      </c>
      <c r="AD156" s="490" t="n">
        <f aca="false">SUM(AD3:AD155)</f>
        <v>304913</v>
      </c>
      <c r="AE156" s="490" t="n">
        <f aca="false">SUM(AE3:AE155)</f>
        <v>171099</v>
      </c>
      <c r="AF156" s="490" t="n">
        <f aca="false">SUM(AF3:AF155)</f>
        <v>22669</v>
      </c>
      <c r="AG156" s="490" t="n">
        <f aca="false">SUM(AG3:AG155)</f>
        <v>105827</v>
      </c>
      <c r="AH156" s="490" t="n">
        <f aca="false">SUM(AH3:AH155)</f>
        <v>51776</v>
      </c>
      <c r="AI156" s="490" t="n">
        <f aca="false">SUM(AI3:AI155)</f>
        <v>31998</v>
      </c>
      <c r="AJ156" s="490" t="n">
        <f aca="false">SUM(AJ3:AJ155)</f>
        <v>40091</v>
      </c>
      <c r="AK156" s="490" t="n">
        <f aca="false">SUM(AK3:AK155)</f>
        <v>20473</v>
      </c>
      <c r="AL156" s="490" t="n">
        <f aca="false">SUM(AL3:AL155)</f>
        <v>185096</v>
      </c>
      <c r="AM156" s="490" t="n">
        <f aca="false">SUM(AM3:AM155)</f>
        <v>1118</v>
      </c>
      <c r="AN156" s="490" t="n">
        <f aca="false">SUM(AN3:AN155)</f>
        <v>19335</v>
      </c>
      <c r="AO156" s="490" t="n">
        <f aca="false">SUM(AO3:AO155)</f>
        <v>29260</v>
      </c>
      <c r="AP156" s="490" t="n">
        <f aca="false">SUM(AP3:AP155)</f>
        <v>12781</v>
      </c>
      <c r="AQ156" s="490" t="n">
        <f aca="false">SUM(AQ3:AQ155)</f>
        <v>3104</v>
      </c>
      <c r="AR156" s="490" t="n">
        <f aca="false">SUM(AR3:AR155)</f>
        <v>1710</v>
      </c>
      <c r="AS156" s="490" t="n">
        <f aca="false">SUM(AS3:AS155)</f>
        <v>4368</v>
      </c>
      <c r="AT156" s="490" t="n">
        <f aca="false">SUM(AT3:AT155)</f>
        <v>521</v>
      </c>
      <c r="AU156" s="490" t="n">
        <f aca="false">SUM(AU3:AU155)</f>
        <v>34602</v>
      </c>
      <c r="AV156" s="490" t="n">
        <f aca="false">SUM(AV3:AV155)</f>
        <v>1156448</v>
      </c>
      <c r="AW156" s="490"/>
      <c r="AX156" s="490" t="n">
        <f aca="false">SUM(AX3:AX155)</f>
        <v>4490</v>
      </c>
      <c r="AY156" s="490" t="n">
        <f aca="false">SUM(AY3:AY155)</f>
        <v>273657</v>
      </c>
      <c r="AZ156" s="490" t="n">
        <f aca="false">SUM(AZ3:AZ155)</f>
        <v>19585</v>
      </c>
      <c r="BA156" s="490" t="n">
        <f aca="false">SUM(BA3:BA155)</f>
        <v>303882</v>
      </c>
      <c r="BB156" s="490" t="n">
        <f aca="false">SUM(BB3:BB155)</f>
        <v>11039</v>
      </c>
      <c r="BC156" s="490" t="n">
        <f aca="false">SUM(BC3:BC155)</f>
        <v>4115</v>
      </c>
      <c r="BD156" s="490" t="n">
        <f aca="false">SUM(BD3:BD155)</f>
        <v>2781</v>
      </c>
      <c r="BE156" s="490" t="n">
        <f aca="false">SUM(BE3:BE155)</f>
        <v>105827</v>
      </c>
      <c r="BF156" s="490" t="n">
        <f aca="false">SUM(BF3:BF155)</f>
        <v>51776</v>
      </c>
      <c r="BG156" s="490" t="n">
        <f aca="false">SUM(BG3:BG155)</f>
        <v>31998</v>
      </c>
      <c r="BH156" s="490" t="n">
        <f aca="false">SUM(BH3:BH155)</f>
        <v>38345</v>
      </c>
      <c r="BI156" s="490" t="n">
        <f aca="false">SUM(BI3:BI155)</f>
        <v>19438</v>
      </c>
      <c r="BJ156" s="490" t="n">
        <f aca="false">SUM(BJ3:BJ155)</f>
        <v>185096</v>
      </c>
      <c r="BK156" s="490" t="n">
        <f aca="false">SUM(BK3:BK155)</f>
        <v>1118</v>
      </c>
      <c r="BL156" s="490" t="n">
        <f aca="false">SUM(BL3:BL155)</f>
        <v>19335</v>
      </c>
      <c r="BM156" s="490" t="n">
        <f aca="false">SUM(BM3:BM155)</f>
        <v>29260</v>
      </c>
      <c r="BN156" s="490" t="n">
        <f aca="false">SUM(BN3:BN155)</f>
        <v>12781</v>
      </c>
      <c r="BO156" s="490" t="n">
        <f aca="false">SUM(BO3:BO155)</f>
        <v>3104</v>
      </c>
      <c r="BP156" s="490" t="n">
        <f aca="false">SUM(BP3:BP155)</f>
        <v>1710</v>
      </c>
      <c r="BQ156" s="490" t="n">
        <f aca="false">SUM(BQ3:BQ155)</f>
        <v>4368</v>
      </c>
      <c r="BR156" s="490" t="n">
        <f aca="false">SUM(BR3:BR155)</f>
        <v>2244</v>
      </c>
      <c r="BS156" s="490" t="n">
        <f aca="false">SUM(BS3:BS155)</f>
        <v>521</v>
      </c>
      <c r="BT156" s="490" t="n">
        <f aca="false">SUM(BT3:BT155)</f>
        <v>34789</v>
      </c>
      <c r="BU156" s="490" t="n">
        <f aca="false">SUM(BU3:BU155)</f>
        <v>1158879</v>
      </c>
    </row>
    <row r="158" customFormat="false" ht="16.5" hidden="false" customHeight="false" outlineLevel="0" collapsed="false">
      <c r="A158" s="388" t="s">
        <v>846</v>
      </c>
      <c r="B158" s="388"/>
      <c r="C158" s="388"/>
      <c r="D158" s="388"/>
      <c r="E158" s="388"/>
      <c r="F158" s="388"/>
      <c r="G158" s="388"/>
      <c r="H158" s="388"/>
      <c r="I158" s="388"/>
      <c r="J158" s="388"/>
      <c r="K158" s="388"/>
      <c r="L158" s="388"/>
      <c r="M158" s="388"/>
      <c r="N158" s="388"/>
      <c r="O158" s="388"/>
    </row>
    <row r="160" customFormat="false" ht="16.5" hidden="false" customHeight="false" outlineLevel="0" collapsed="false">
      <c r="A160" s="502" t="s">
        <v>847</v>
      </c>
      <c r="B160" s="502"/>
      <c r="C160" s="502"/>
      <c r="D160" s="502"/>
      <c r="E160" s="502"/>
      <c r="F160" s="502"/>
      <c r="G160" s="502"/>
      <c r="H160" s="502"/>
      <c r="I160" s="502"/>
      <c r="J160" s="502"/>
      <c r="K160" s="502"/>
      <c r="L160" s="502"/>
      <c r="M160" s="502"/>
      <c r="N160" s="502"/>
      <c r="O160" s="502"/>
      <c r="P160" s="502"/>
      <c r="Q160" s="502"/>
      <c r="R160" s="502"/>
      <c r="S160" s="502"/>
      <c r="T160" s="502"/>
      <c r="U160" s="502"/>
      <c r="V160" s="502"/>
      <c r="W160" s="502"/>
      <c r="X160" s="502"/>
      <c r="Y160" s="502"/>
      <c r="Z160" s="502"/>
      <c r="AA160" s="502"/>
    </row>
    <row r="161" customFormat="false" ht="16.5" hidden="false" customHeight="false" outlineLevel="0" collapsed="false">
      <c r="A161" s="1" t="s">
        <v>848</v>
      </c>
    </row>
  </sheetData>
  <mergeCells count="5">
    <mergeCell ref="E1:AA1"/>
    <mergeCell ref="AC1:AV1"/>
    <mergeCell ref="AX1:BU1"/>
    <mergeCell ref="A158:O158"/>
    <mergeCell ref="A160:AA16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2" activePane="bottomLeft" state="frozen"/>
      <selection pane="topLeft" activeCell="A1" activeCellId="0" sqref="A1"/>
      <selection pane="bottomLeft" activeCell="N153" activeCellId="0" sqref="N153"/>
    </sheetView>
  </sheetViews>
  <sheetFormatPr defaultColWidth="11.43359375" defaultRowHeight="16.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5.01"/>
    <col collapsed="false" customWidth="true" hidden="false" outlineLevel="0" max="3" min="3" style="1" width="4.14"/>
    <col collapsed="false" customWidth="true" hidden="false" outlineLevel="0" max="4" min="4" style="1" width="18.58"/>
    <col collapsed="false" customWidth="true" hidden="false" outlineLevel="0" max="5" min="5" style="1" width="10.14"/>
    <col collapsed="false" customWidth="true" hidden="false" outlineLevel="0" max="6" min="6" style="1" width="8.29"/>
    <col collapsed="false" customWidth="true" hidden="false" outlineLevel="0" max="7" min="7" style="1" width="29.42"/>
    <col collapsed="false" customWidth="true" hidden="false" outlineLevel="0" max="8" min="8" style="1" width="10"/>
    <col collapsed="false" customWidth="true" hidden="false" outlineLevel="0" max="11" min="9" style="1" width="5.01"/>
    <col collapsed="false" customWidth="true" hidden="false" outlineLevel="0" max="12" min="12" style="1" width="5.28"/>
    <col collapsed="false" customWidth="true" hidden="false" outlineLevel="0" max="15" min="13" style="1" width="5.01"/>
    <col collapsed="false" customWidth="true" hidden="false" outlineLevel="0" max="16" min="16" style="1" width="4.14"/>
    <col collapsed="false" customWidth="true" hidden="false" outlineLevel="0" max="17" min="17" style="1" width="4.29"/>
    <col collapsed="false" customWidth="true" hidden="false" outlineLevel="0" max="18" min="18" style="1" width="7.71"/>
    <col collapsed="false" customWidth="true" hidden="false" outlineLevel="0" max="19" min="19" style="1" width="4.14"/>
    <col collapsed="false" customWidth="true" hidden="false" outlineLevel="0" max="20" min="20" style="1" width="4.29"/>
    <col collapsed="false" customWidth="true" hidden="false" outlineLevel="0" max="21" min="21" style="1" width="8"/>
    <col collapsed="false" customWidth="true" hidden="false" outlineLevel="0" max="22" min="22" style="1" width="8.57"/>
    <col collapsed="false" customWidth="true" hidden="false" outlineLevel="0" max="23" min="23" style="1" width="8"/>
    <col collapsed="false" customWidth="true" hidden="false" outlineLevel="0" max="26" min="24" style="1" width="5.57"/>
    <col collapsed="false" customWidth="true" hidden="false" outlineLevel="0" max="27" min="27" style="1" width="6.57"/>
    <col collapsed="false" customWidth="true" hidden="false" outlineLevel="0" max="28" min="28" style="1" width="9.71"/>
    <col collapsed="false" customWidth="true" hidden="false" outlineLevel="0" max="29" min="29" style="1" width="4.43"/>
    <col collapsed="false" customWidth="true" hidden="false" outlineLevel="0" max="30" min="30" style="1" width="6.57"/>
    <col collapsed="false" customWidth="true" hidden="false" outlineLevel="0" max="31" min="31" style="1" width="9.71"/>
    <col collapsed="false" customWidth="false" hidden="false" outlineLevel="0" max="1024" min="32" style="1" width="11.42"/>
  </cols>
  <sheetData>
    <row r="1" customFormat="false" ht="16.5" hidden="false" customHeight="false" outlineLevel="0" collapsed="false">
      <c r="A1" s="5" t="s">
        <v>1</v>
      </c>
      <c r="B1" s="6" t="s">
        <v>2</v>
      </c>
      <c r="C1" s="7" t="s">
        <v>3</v>
      </c>
      <c r="D1" s="5" t="s">
        <v>4</v>
      </c>
      <c r="E1" s="5" t="s">
        <v>5</v>
      </c>
      <c r="F1" s="8" t="s">
        <v>6</v>
      </c>
      <c r="G1" s="8" t="s">
        <v>7</v>
      </c>
      <c r="H1" s="8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21</v>
      </c>
      <c r="V1" s="10" t="s">
        <v>22</v>
      </c>
      <c r="W1" s="10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</row>
    <row r="2" customFormat="false" ht="16.5" hidden="false" customHeight="false" outlineLevel="0" collapsed="false">
      <c r="A2" s="11" t="n">
        <v>1</v>
      </c>
      <c r="B2" s="12" t="n">
        <v>3</v>
      </c>
      <c r="C2" s="14" t="n">
        <v>11</v>
      </c>
      <c r="D2" s="17" t="s">
        <v>142</v>
      </c>
      <c r="F2" s="37" t="n">
        <v>74</v>
      </c>
      <c r="G2" s="17" t="s">
        <v>33</v>
      </c>
      <c r="H2" s="37" t="n">
        <v>516</v>
      </c>
      <c r="I2" s="20" t="n">
        <v>11</v>
      </c>
      <c r="J2" s="20" t="n">
        <v>181</v>
      </c>
      <c r="K2" s="20" t="n">
        <v>152</v>
      </c>
      <c r="L2" s="20" t="n">
        <v>1</v>
      </c>
      <c r="M2" s="20" t="n">
        <v>1</v>
      </c>
      <c r="N2" s="20" t="n">
        <v>1</v>
      </c>
      <c r="O2" s="20" t="n">
        <v>5</v>
      </c>
      <c r="P2" s="20" t="n">
        <v>0</v>
      </c>
      <c r="Q2" s="20" t="n">
        <v>0</v>
      </c>
      <c r="R2" s="20" t="n">
        <v>31</v>
      </c>
      <c r="S2" s="20" t="n">
        <v>0</v>
      </c>
      <c r="T2" s="20" t="n">
        <v>0</v>
      </c>
      <c r="U2" s="38" t="n">
        <v>5</v>
      </c>
      <c r="V2" s="38" t="n">
        <v>8</v>
      </c>
      <c r="W2" s="38"/>
      <c r="X2" s="20"/>
      <c r="Y2" s="20"/>
      <c r="Z2" s="20"/>
      <c r="AA2" s="20"/>
      <c r="AB2" s="20"/>
      <c r="AC2" s="20" t="n">
        <v>0</v>
      </c>
      <c r="AD2" s="20" t="n">
        <v>8</v>
      </c>
      <c r="AE2" s="20" t="n">
        <f aca="false">SUM(I2:AD2)</f>
        <v>404</v>
      </c>
    </row>
    <row r="3" customFormat="false" ht="16.5" hidden="false" customHeight="false" outlineLevel="0" collapsed="false">
      <c r="A3" s="11" t="n">
        <v>2</v>
      </c>
      <c r="B3" s="12" t="n">
        <v>3</v>
      </c>
      <c r="C3" s="14" t="n">
        <v>11</v>
      </c>
      <c r="D3" s="17" t="s">
        <v>142</v>
      </c>
      <c r="F3" s="37" t="n">
        <v>74</v>
      </c>
      <c r="G3" s="17" t="s">
        <v>34</v>
      </c>
      <c r="H3" s="37" t="n">
        <v>515</v>
      </c>
      <c r="I3" s="20" t="n">
        <v>0</v>
      </c>
      <c r="J3" s="20" t="n">
        <v>224</v>
      </c>
      <c r="K3" s="20" t="n">
        <v>156</v>
      </c>
      <c r="L3" s="20" t="n">
        <v>0</v>
      </c>
      <c r="M3" s="20" t="n">
        <v>0</v>
      </c>
      <c r="N3" s="20" t="n">
        <v>0</v>
      </c>
      <c r="O3" s="20" t="n">
        <v>5</v>
      </c>
      <c r="P3" s="20" t="n">
        <v>0</v>
      </c>
      <c r="Q3" s="20" t="n">
        <v>0</v>
      </c>
      <c r="R3" s="20" t="n">
        <v>24</v>
      </c>
      <c r="S3" s="20" t="n">
        <v>0</v>
      </c>
      <c r="T3" s="20" t="n">
        <v>0</v>
      </c>
      <c r="U3" s="38" t="n">
        <v>0</v>
      </c>
      <c r="V3" s="38" t="n">
        <v>0</v>
      </c>
      <c r="W3" s="38"/>
      <c r="X3" s="20"/>
      <c r="Y3" s="20"/>
      <c r="Z3" s="20"/>
      <c r="AA3" s="20"/>
      <c r="AB3" s="20"/>
      <c r="AC3" s="20" t="n">
        <v>0</v>
      </c>
      <c r="AD3" s="20" t="n">
        <v>7</v>
      </c>
      <c r="AE3" s="20" t="n">
        <f aca="false">SUM(I3:AD3)</f>
        <v>416</v>
      </c>
    </row>
    <row r="4" customFormat="false" ht="16.5" hidden="false" customHeight="false" outlineLevel="0" collapsed="false">
      <c r="A4" s="11" t="n">
        <v>3</v>
      </c>
      <c r="B4" s="12" t="n">
        <v>3</v>
      </c>
      <c r="C4" s="14" t="n">
        <v>11</v>
      </c>
      <c r="D4" s="17" t="s">
        <v>142</v>
      </c>
      <c r="F4" s="37" t="n">
        <v>74</v>
      </c>
      <c r="G4" s="17" t="s">
        <v>35</v>
      </c>
      <c r="H4" s="37" t="n">
        <v>515</v>
      </c>
      <c r="I4" s="20" t="n">
        <v>11</v>
      </c>
      <c r="J4" s="20" t="n">
        <v>173</v>
      </c>
      <c r="K4" s="20" t="n">
        <v>171</v>
      </c>
      <c r="L4" s="20" t="n">
        <v>1</v>
      </c>
      <c r="M4" s="20" t="n">
        <v>0</v>
      </c>
      <c r="N4" s="20" t="n">
        <v>0</v>
      </c>
      <c r="O4" s="20" t="n">
        <v>3</v>
      </c>
      <c r="P4" s="20" t="n">
        <v>0</v>
      </c>
      <c r="Q4" s="20" t="n">
        <v>0</v>
      </c>
      <c r="R4" s="20" t="n">
        <v>29</v>
      </c>
      <c r="S4" s="20" t="n">
        <v>0</v>
      </c>
      <c r="T4" s="20" t="n">
        <v>0</v>
      </c>
      <c r="U4" s="38" t="n">
        <v>8</v>
      </c>
      <c r="V4" s="38" t="n">
        <v>1</v>
      </c>
      <c r="W4" s="38"/>
      <c r="X4" s="20"/>
      <c r="Y4" s="20"/>
      <c r="Z4" s="20"/>
      <c r="AA4" s="20"/>
      <c r="AB4" s="20"/>
      <c r="AC4" s="20" t="n">
        <v>0</v>
      </c>
      <c r="AD4" s="20" t="n">
        <v>10</v>
      </c>
      <c r="AE4" s="20" t="n">
        <f aca="false">SUM(I4:AD4)</f>
        <v>407</v>
      </c>
    </row>
    <row r="5" customFormat="false" ht="16.5" hidden="false" customHeight="false" outlineLevel="0" collapsed="false">
      <c r="A5" s="11" t="n">
        <v>4</v>
      </c>
      <c r="B5" s="12" t="n">
        <v>3</v>
      </c>
      <c r="C5" s="14" t="n">
        <v>11</v>
      </c>
      <c r="D5" s="17" t="s">
        <v>142</v>
      </c>
      <c r="F5" s="37" t="n">
        <v>75</v>
      </c>
      <c r="G5" s="17" t="s">
        <v>33</v>
      </c>
      <c r="H5" s="37" t="n">
        <v>674</v>
      </c>
      <c r="I5" s="20" t="n">
        <v>8</v>
      </c>
      <c r="J5" s="20" t="n">
        <v>226</v>
      </c>
      <c r="K5" s="20" t="n">
        <v>206</v>
      </c>
      <c r="L5" s="20" t="n">
        <v>0</v>
      </c>
      <c r="M5" s="20" t="n">
        <v>1</v>
      </c>
      <c r="N5" s="20" t="n">
        <v>0</v>
      </c>
      <c r="O5" s="20" t="n">
        <v>9</v>
      </c>
      <c r="P5" s="20" t="n">
        <v>0</v>
      </c>
      <c r="Q5" s="20" t="n">
        <v>0</v>
      </c>
      <c r="R5" s="20" t="n">
        <v>49</v>
      </c>
      <c r="S5" s="20" t="n">
        <v>0</v>
      </c>
      <c r="T5" s="20" t="n">
        <v>0</v>
      </c>
      <c r="U5" s="38" t="n">
        <v>9</v>
      </c>
      <c r="V5" s="38" t="n">
        <v>6</v>
      </c>
      <c r="W5" s="38"/>
      <c r="X5" s="20"/>
      <c r="Y5" s="20"/>
      <c r="Z5" s="20"/>
      <c r="AA5" s="20"/>
      <c r="AB5" s="20"/>
      <c r="AC5" s="20" t="n">
        <v>0</v>
      </c>
      <c r="AD5" s="20" t="n">
        <v>10</v>
      </c>
      <c r="AE5" s="20" t="n">
        <f aca="false">SUM(I5:AD5)</f>
        <v>524</v>
      </c>
    </row>
    <row r="6" customFormat="false" ht="16.5" hidden="false" customHeight="false" outlineLevel="0" collapsed="false">
      <c r="A6" s="11" t="n">
        <v>5</v>
      </c>
      <c r="B6" s="12" t="n">
        <v>3</v>
      </c>
      <c r="C6" s="14" t="n">
        <v>11</v>
      </c>
      <c r="D6" s="17" t="s">
        <v>142</v>
      </c>
      <c r="F6" s="37" t="n">
        <v>75</v>
      </c>
      <c r="G6" s="17" t="s">
        <v>34</v>
      </c>
      <c r="H6" s="37" t="n">
        <v>673</v>
      </c>
      <c r="I6" s="20" t="n">
        <v>11</v>
      </c>
      <c r="J6" s="20" t="n">
        <v>210</v>
      </c>
      <c r="K6" s="20" t="n">
        <v>237</v>
      </c>
      <c r="L6" s="20" t="n">
        <v>0</v>
      </c>
      <c r="M6" s="20" t="n">
        <v>3</v>
      </c>
      <c r="N6" s="20" t="n">
        <v>0</v>
      </c>
      <c r="O6" s="20" t="n">
        <v>5</v>
      </c>
      <c r="P6" s="20" t="n">
        <v>0</v>
      </c>
      <c r="Q6" s="20" t="n">
        <v>0</v>
      </c>
      <c r="R6" s="20" t="n">
        <v>45</v>
      </c>
      <c r="S6" s="20" t="n">
        <v>0</v>
      </c>
      <c r="T6" s="20" t="n">
        <v>0</v>
      </c>
      <c r="U6" s="38" t="n">
        <v>6</v>
      </c>
      <c r="V6" s="38" t="n">
        <v>5</v>
      </c>
      <c r="W6" s="38"/>
      <c r="X6" s="20"/>
      <c r="Y6" s="20"/>
      <c r="Z6" s="20"/>
      <c r="AA6" s="20"/>
      <c r="AB6" s="20"/>
      <c r="AC6" s="20" t="n">
        <v>0</v>
      </c>
      <c r="AD6" s="20" t="n">
        <v>13</v>
      </c>
      <c r="AE6" s="20" t="n">
        <f aca="false">SUM(I6:AD6)</f>
        <v>535</v>
      </c>
    </row>
    <row r="7" customFormat="false" ht="16.5" hidden="false" customHeight="false" outlineLevel="0" collapsed="false">
      <c r="A7" s="11" t="n">
        <v>6</v>
      </c>
      <c r="B7" s="12" t="n">
        <v>3</v>
      </c>
      <c r="C7" s="14" t="n">
        <v>11</v>
      </c>
      <c r="D7" s="17" t="s">
        <v>142</v>
      </c>
      <c r="F7" s="37" t="n">
        <v>75</v>
      </c>
      <c r="G7" s="17" t="s">
        <v>62</v>
      </c>
      <c r="H7" s="37" t="n">
        <v>314</v>
      </c>
      <c r="I7" s="20" t="n">
        <v>4</v>
      </c>
      <c r="J7" s="20" t="n">
        <v>109</v>
      </c>
      <c r="K7" s="20" t="n">
        <v>92</v>
      </c>
      <c r="L7" s="20" t="n">
        <v>2</v>
      </c>
      <c r="M7" s="20" t="n">
        <v>3</v>
      </c>
      <c r="N7" s="20" t="n">
        <v>2</v>
      </c>
      <c r="O7" s="20" t="n">
        <v>3</v>
      </c>
      <c r="P7" s="20" t="n">
        <v>0</v>
      </c>
      <c r="Q7" s="20" t="n">
        <v>0</v>
      </c>
      <c r="R7" s="20" t="n">
        <v>5</v>
      </c>
      <c r="S7" s="20" t="n">
        <v>0</v>
      </c>
      <c r="T7" s="20" t="n">
        <v>0</v>
      </c>
      <c r="U7" s="38" t="n">
        <v>5</v>
      </c>
      <c r="V7" s="38" t="n">
        <v>2</v>
      </c>
      <c r="W7" s="38"/>
      <c r="X7" s="20"/>
      <c r="Y7" s="20"/>
      <c r="Z7" s="20"/>
      <c r="AA7" s="20"/>
      <c r="AB7" s="20"/>
      <c r="AC7" s="20" t="n">
        <v>0</v>
      </c>
      <c r="AD7" s="20" t="n">
        <v>13</v>
      </c>
      <c r="AE7" s="20" t="n">
        <f aca="false">SUM(I7:AD7)</f>
        <v>240</v>
      </c>
    </row>
    <row r="8" customFormat="false" ht="16.5" hidden="false" customHeight="false" outlineLevel="0" collapsed="false">
      <c r="A8" s="11" t="n">
        <v>7</v>
      </c>
      <c r="B8" s="12" t="n">
        <v>3</v>
      </c>
      <c r="C8" s="14" t="n">
        <v>11</v>
      </c>
      <c r="D8" s="17" t="s">
        <v>142</v>
      </c>
      <c r="F8" s="37" t="n">
        <v>75</v>
      </c>
      <c r="G8" s="17" t="s">
        <v>141</v>
      </c>
      <c r="H8" s="37" t="n">
        <v>275</v>
      </c>
      <c r="I8" s="20" t="n">
        <v>5</v>
      </c>
      <c r="J8" s="20" t="n">
        <v>152</v>
      </c>
      <c r="K8" s="20" t="n">
        <v>31</v>
      </c>
      <c r="L8" s="20" t="n">
        <v>2</v>
      </c>
      <c r="M8" s="20" t="n">
        <v>1</v>
      </c>
      <c r="N8" s="20" t="n">
        <v>0</v>
      </c>
      <c r="O8" s="20" t="n">
        <v>4</v>
      </c>
      <c r="P8" s="20" t="n">
        <v>0</v>
      </c>
      <c r="Q8" s="20" t="n">
        <v>0</v>
      </c>
      <c r="R8" s="20" t="n">
        <v>19</v>
      </c>
      <c r="S8" s="20" t="n">
        <v>0</v>
      </c>
      <c r="T8" s="20" t="n">
        <v>0</v>
      </c>
      <c r="U8" s="38" t="n">
        <v>0</v>
      </c>
      <c r="V8" s="38" t="n">
        <v>5</v>
      </c>
      <c r="W8" s="38"/>
      <c r="X8" s="20"/>
      <c r="Y8" s="20"/>
      <c r="Z8" s="20"/>
      <c r="AA8" s="20"/>
      <c r="AB8" s="20"/>
      <c r="AC8" s="20" t="n">
        <v>0</v>
      </c>
      <c r="AD8" s="20" t="n">
        <v>7</v>
      </c>
      <c r="AE8" s="20" t="n">
        <f aca="false">SUM(I8:AD8)</f>
        <v>226</v>
      </c>
    </row>
    <row r="9" customFormat="false" ht="16.5" hidden="false" customHeight="false" outlineLevel="0" collapsed="false">
      <c r="A9" s="11" t="n">
        <v>8</v>
      </c>
      <c r="B9" s="12" t="n">
        <v>3</v>
      </c>
      <c r="C9" s="14" t="n">
        <v>11</v>
      </c>
      <c r="D9" s="17" t="s">
        <v>142</v>
      </c>
      <c r="F9" s="37" t="n">
        <v>75</v>
      </c>
      <c r="G9" s="17" t="s">
        <v>143</v>
      </c>
      <c r="H9" s="37" t="n">
        <v>263</v>
      </c>
      <c r="I9" s="20" t="n">
        <v>3</v>
      </c>
      <c r="J9" s="20" t="n">
        <v>91</v>
      </c>
      <c r="K9" s="20" t="n">
        <v>83</v>
      </c>
      <c r="L9" s="20" t="n">
        <v>1</v>
      </c>
      <c r="M9" s="20" t="n">
        <v>0</v>
      </c>
      <c r="N9" s="20" t="n">
        <v>0</v>
      </c>
      <c r="O9" s="20" t="n">
        <v>1</v>
      </c>
      <c r="P9" s="20" t="n">
        <v>0</v>
      </c>
      <c r="Q9" s="20" t="n">
        <v>0</v>
      </c>
      <c r="R9" s="20" t="n">
        <v>4</v>
      </c>
      <c r="S9" s="20" t="n">
        <v>0</v>
      </c>
      <c r="T9" s="20" t="n">
        <v>0</v>
      </c>
      <c r="U9" s="38" t="n">
        <v>10</v>
      </c>
      <c r="V9" s="38" t="n">
        <v>1</v>
      </c>
      <c r="W9" s="38"/>
      <c r="X9" s="20"/>
      <c r="Y9" s="20"/>
      <c r="Z9" s="20"/>
      <c r="AA9" s="20"/>
      <c r="AB9" s="20"/>
      <c r="AC9" s="20" t="n">
        <v>0</v>
      </c>
      <c r="AD9" s="20" t="n">
        <v>20</v>
      </c>
      <c r="AE9" s="20" t="n">
        <f aca="false">SUM(I9:AD9)</f>
        <v>214</v>
      </c>
    </row>
    <row r="10" customFormat="false" ht="16.5" hidden="false" customHeight="false" outlineLevel="0" collapsed="false">
      <c r="A10" s="11" t="n">
        <v>9</v>
      </c>
      <c r="B10" s="12" t="n">
        <v>3</v>
      </c>
      <c r="C10" s="14" t="n">
        <v>11</v>
      </c>
      <c r="D10" s="17" t="s">
        <v>142</v>
      </c>
      <c r="F10" s="37" t="n">
        <v>76</v>
      </c>
      <c r="G10" s="17" t="s">
        <v>33</v>
      </c>
      <c r="H10" s="37" t="n">
        <v>521</v>
      </c>
      <c r="I10" s="20" t="n">
        <v>26</v>
      </c>
      <c r="J10" s="20" t="n">
        <v>251</v>
      </c>
      <c r="K10" s="20" t="n">
        <v>96</v>
      </c>
      <c r="L10" s="20" t="n">
        <v>1</v>
      </c>
      <c r="M10" s="20" t="n">
        <v>1</v>
      </c>
      <c r="N10" s="20" t="n">
        <v>0</v>
      </c>
      <c r="O10" s="20" t="n">
        <v>20</v>
      </c>
      <c r="P10" s="20" t="n">
        <v>0</v>
      </c>
      <c r="Q10" s="20" t="n">
        <v>0</v>
      </c>
      <c r="R10" s="20" t="n">
        <v>19</v>
      </c>
      <c r="S10" s="20" t="n">
        <v>0</v>
      </c>
      <c r="T10" s="20" t="n">
        <v>0</v>
      </c>
      <c r="U10" s="38" t="n">
        <v>2</v>
      </c>
      <c r="V10" s="38" t="n">
        <v>5</v>
      </c>
      <c r="W10" s="38"/>
      <c r="X10" s="20"/>
      <c r="Y10" s="20"/>
      <c r="Z10" s="20"/>
      <c r="AA10" s="20"/>
      <c r="AB10" s="20"/>
      <c r="AC10" s="20" t="n">
        <v>0</v>
      </c>
      <c r="AD10" s="20" t="n">
        <v>1</v>
      </c>
      <c r="AE10" s="20" t="n">
        <f aca="false">SUM(I10:AD10)</f>
        <v>422</v>
      </c>
    </row>
    <row r="11" customFormat="false" ht="17.25" hidden="false" customHeight="false" outlineLevel="0" collapsed="false">
      <c r="A11" s="11" t="n">
        <v>10</v>
      </c>
      <c r="B11" s="59" t="n">
        <v>3</v>
      </c>
      <c r="C11" s="60" t="n">
        <v>11</v>
      </c>
      <c r="D11" s="61" t="s">
        <v>142</v>
      </c>
      <c r="F11" s="62" t="n">
        <v>76</v>
      </c>
      <c r="G11" s="61" t="s">
        <v>34</v>
      </c>
      <c r="H11" s="62" t="n">
        <v>521</v>
      </c>
      <c r="I11" s="20" t="n">
        <v>21</v>
      </c>
      <c r="J11" s="20" t="n">
        <v>270</v>
      </c>
      <c r="K11" s="20" t="n">
        <v>85</v>
      </c>
      <c r="L11" s="20" t="n">
        <v>3</v>
      </c>
      <c r="M11" s="20" t="n">
        <v>2</v>
      </c>
      <c r="N11" s="20" t="n">
        <v>0</v>
      </c>
      <c r="O11" s="20" t="n">
        <v>14</v>
      </c>
      <c r="P11" s="20" t="n">
        <v>0</v>
      </c>
      <c r="Q11" s="20" t="n">
        <v>0</v>
      </c>
      <c r="R11" s="20" t="n">
        <v>11</v>
      </c>
      <c r="S11" s="20" t="n">
        <v>0</v>
      </c>
      <c r="T11" s="20" t="n">
        <v>0</v>
      </c>
      <c r="U11" s="38" t="n">
        <v>1</v>
      </c>
      <c r="V11" s="38" t="n">
        <v>2</v>
      </c>
      <c r="W11" s="38"/>
      <c r="X11" s="20"/>
      <c r="Y11" s="20"/>
      <c r="Z11" s="20"/>
      <c r="AA11" s="20"/>
      <c r="AB11" s="20"/>
      <c r="AC11" s="20" t="n">
        <v>0</v>
      </c>
      <c r="AD11" s="20" t="n">
        <v>3</v>
      </c>
      <c r="AE11" s="20" t="n">
        <f aca="false">SUM(I11:AD11)</f>
        <v>412</v>
      </c>
    </row>
    <row r="12" customFormat="false" ht="16.5" hidden="false" customHeight="false" outlineLevel="0" collapsed="false">
      <c r="A12" s="11"/>
      <c r="C12" s="29" t="s">
        <v>65</v>
      </c>
      <c r="D12" s="30" t="s">
        <v>66</v>
      </c>
      <c r="E12" s="30"/>
      <c r="F12" s="30"/>
      <c r="G12" s="30"/>
      <c r="H12" s="31" t="n">
        <f aca="false">SUM(H2:H11)</f>
        <v>4787</v>
      </c>
      <c r="I12" s="31" t="n">
        <f aca="false">SUM(I2:I11)</f>
        <v>100</v>
      </c>
      <c r="J12" s="31" t="n">
        <f aca="false">SUM(J2:J11)</f>
        <v>1887</v>
      </c>
      <c r="K12" s="31" t="n">
        <f aca="false">SUM(K2:K11)</f>
        <v>1309</v>
      </c>
      <c r="L12" s="31" t="n">
        <f aca="false">SUM(L2:L11)</f>
        <v>11</v>
      </c>
      <c r="M12" s="31" t="n">
        <f aca="false">SUM(M2:M11)</f>
        <v>12</v>
      </c>
      <c r="N12" s="31" t="n">
        <f aca="false">SUM(N2:N11)</f>
        <v>3</v>
      </c>
      <c r="O12" s="31" t="n">
        <f aca="false">SUM(O2:O11)</f>
        <v>69</v>
      </c>
      <c r="P12" s="31" t="n">
        <f aca="false">SUM(P2:P11)</f>
        <v>0</v>
      </c>
      <c r="Q12" s="31" t="n">
        <f aca="false">SUM(Q2:Q11)</f>
        <v>0</v>
      </c>
      <c r="R12" s="31" t="n">
        <f aca="false">SUM(R2:R11)</f>
        <v>236</v>
      </c>
      <c r="S12" s="31" t="n">
        <f aca="false">SUM(S2:S11)</f>
        <v>0</v>
      </c>
      <c r="T12" s="31" t="n">
        <f aca="false">SUM(T2:T11)</f>
        <v>0</v>
      </c>
      <c r="U12" s="63" t="n">
        <f aca="false">SUM(U2:U11)</f>
        <v>46</v>
      </c>
      <c r="V12" s="63" t="n">
        <f aca="false">SUM(V2:V11)</f>
        <v>35</v>
      </c>
      <c r="W12" s="31" t="n">
        <f aca="false">SUM(W2:W11)</f>
        <v>0</v>
      </c>
      <c r="X12" s="31" t="n">
        <f aca="false">SUM(X2:X11)</f>
        <v>0</v>
      </c>
      <c r="Y12" s="31"/>
      <c r="Z12" s="31" t="n">
        <f aca="false">SUM(Z2:Z11)</f>
        <v>0</v>
      </c>
      <c r="AA12" s="31" t="n">
        <f aca="false">SUM(AA2:AA11)</f>
        <v>0</v>
      </c>
      <c r="AB12" s="31" t="n">
        <f aca="false">SUM(AB2:AB11)</f>
        <v>0</v>
      </c>
      <c r="AC12" s="31" t="n">
        <f aca="false">SUM(AC2:AC11)</f>
        <v>0</v>
      </c>
      <c r="AD12" s="31" t="n">
        <f aca="false">SUM(AD2:AD11)</f>
        <v>92</v>
      </c>
      <c r="AE12" s="31" t="n">
        <f aca="false">SUM(I12:AD12)</f>
        <v>3800</v>
      </c>
    </row>
    <row r="13" customFormat="false" ht="16.5" hidden="false" customHeight="false" outlineLevel="0" collapsed="false">
      <c r="A13" s="11"/>
      <c r="F13" s="3"/>
      <c r="G13" s="3"/>
      <c r="U13" s="1" t="n">
        <f aca="false">U12/2</f>
        <v>23</v>
      </c>
      <c r="V13" s="1" t="n">
        <f aca="false">V12/2</f>
        <v>17.5</v>
      </c>
    </row>
    <row r="14" customFormat="false" ht="16.5" hidden="false" customHeight="true" outlineLevel="0" collapsed="false">
      <c r="A14" s="11"/>
      <c r="C14" s="29" t="s">
        <v>67</v>
      </c>
      <c r="D14" s="32" t="s">
        <v>68</v>
      </c>
      <c r="E14" s="32"/>
      <c r="F14" s="32"/>
      <c r="G14" s="32"/>
      <c r="H14" s="33" t="s">
        <v>8</v>
      </c>
      <c r="I14" s="9" t="s">
        <v>9</v>
      </c>
      <c r="J14" s="9" t="s">
        <v>10</v>
      </c>
      <c r="K14" s="9" t="s">
        <v>11</v>
      </c>
      <c r="L14" s="9" t="s">
        <v>12</v>
      </c>
      <c r="M14" s="9" t="s">
        <v>13</v>
      </c>
      <c r="N14" s="9" t="s">
        <v>14</v>
      </c>
      <c r="O14" s="9" t="s">
        <v>15</v>
      </c>
      <c r="P14" s="9" t="s">
        <v>16</v>
      </c>
      <c r="Q14" s="9" t="s">
        <v>17</v>
      </c>
      <c r="R14" s="9" t="s">
        <v>18</v>
      </c>
      <c r="S14" s="9" t="s">
        <v>19</v>
      </c>
      <c r="T14" s="9" t="s">
        <v>20</v>
      </c>
      <c r="U14" s="9" t="s">
        <v>24</v>
      </c>
      <c r="V14" s="9" t="s">
        <v>25</v>
      </c>
      <c r="W14" s="9" t="s">
        <v>26</v>
      </c>
      <c r="X14" s="9" t="s">
        <v>27</v>
      </c>
      <c r="Y14" s="9" t="s">
        <v>28</v>
      </c>
      <c r="Z14" s="9" t="s">
        <v>29</v>
      </c>
      <c r="AA14" s="9" t="s">
        <v>30</v>
      </c>
      <c r="AB14" s="9" t="s">
        <v>31</v>
      </c>
    </row>
    <row r="15" customFormat="false" ht="16.5" hidden="false" customHeight="false" outlineLevel="0" collapsed="false">
      <c r="A15" s="11"/>
      <c r="D15" s="32"/>
      <c r="E15" s="32"/>
      <c r="F15" s="32"/>
      <c r="G15" s="32"/>
      <c r="H15" s="20"/>
      <c r="I15" s="20" t="n">
        <f aca="false">I12+23</f>
        <v>123</v>
      </c>
      <c r="J15" s="20" t="n">
        <f aca="false">J12+18</f>
        <v>1905</v>
      </c>
      <c r="K15" s="20" t="n">
        <f aca="false">K12+23</f>
        <v>1332</v>
      </c>
      <c r="L15" s="20" t="n">
        <f aca="false">L12+17</f>
        <v>28</v>
      </c>
      <c r="M15" s="20" t="n">
        <f aca="false">M12</f>
        <v>12</v>
      </c>
      <c r="N15" s="20" t="n">
        <f aca="false">N12</f>
        <v>3</v>
      </c>
      <c r="O15" s="20" t="n">
        <f aca="false">O12</f>
        <v>69</v>
      </c>
      <c r="P15" s="20" t="n">
        <f aca="false">P12</f>
        <v>0</v>
      </c>
      <c r="Q15" s="20" t="n">
        <f aca="false">Q12</f>
        <v>0</v>
      </c>
      <c r="R15" s="20" t="n">
        <f aca="false">R12</f>
        <v>236</v>
      </c>
      <c r="S15" s="20" t="n">
        <f aca="false">S12</f>
        <v>0</v>
      </c>
      <c r="T15" s="20" t="n">
        <f aca="false">T12</f>
        <v>0</v>
      </c>
      <c r="U15" s="20" t="n">
        <f aca="false">X2</f>
        <v>0</v>
      </c>
      <c r="V15" s="20" t="n">
        <f aca="false">Y2</f>
        <v>0</v>
      </c>
      <c r="W15" s="20" t="n">
        <f aca="false">Z2</f>
        <v>0</v>
      </c>
      <c r="X15" s="20" t="n">
        <f aca="false">AA2</f>
        <v>0</v>
      </c>
      <c r="Y15" s="20" t="n">
        <f aca="false">AB2</f>
        <v>0</v>
      </c>
      <c r="Z15" s="20" t="n">
        <f aca="false">AC12</f>
        <v>0</v>
      </c>
      <c r="AA15" s="20" t="n">
        <f aca="false">AD12</f>
        <v>92</v>
      </c>
      <c r="AB15" s="20" t="n">
        <f aca="false">SUM(H15:AA15)</f>
        <v>3800</v>
      </c>
    </row>
    <row r="16" customFormat="false" ht="16.5" hidden="false" customHeight="false" outlineLevel="0" collapsed="false">
      <c r="A16" s="11"/>
      <c r="F16" s="3"/>
      <c r="G16" s="3"/>
    </row>
    <row r="17" customFormat="false" ht="33.75" hidden="false" customHeight="true" outlineLevel="0" collapsed="false">
      <c r="A17" s="11"/>
      <c r="C17" s="29" t="s">
        <v>69</v>
      </c>
      <c r="D17" s="32" t="s">
        <v>70</v>
      </c>
      <c r="E17" s="32"/>
      <c r="F17" s="32"/>
      <c r="G17" s="32"/>
      <c r="H17" s="33" t="s">
        <v>8</v>
      </c>
      <c r="I17" s="34" t="s">
        <v>71</v>
      </c>
      <c r="J17" s="34"/>
      <c r="K17" s="34" t="s">
        <v>72</v>
      </c>
      <c r="L17" s="34"/>
      <c r="M17" s="9" t="s">
        <v>13</v>
      </c>
      <c r="N17" s="9" t="s">
        <v>14</v>
      </c>
      <c r="O17" s="9" t="s">
        <v>15</v>
      </c>
      <c r="P17" s="9" t="s">
        <v>16</v>
      </c>
      <c r="Q17" s="9" t="s">
        <v>17</v>
      </c>
      <c r="R17" s="9" t="s">
        <v>18</v>
      </c>
      <c r="S17" s="9" t="s">
        <v>19</v>
      </c>
      <c r="T17" s="9" t="s">
        <v>20</v>
      </c>
      <c r="U17" s="9" t="s">
        <v>24</v>
      </c>
      <c r="V17" s="9" t="s">
        <v>25</v>
      </c>
      <c r="W17" s="9" t="s">
        <v>26</v>
      </c>
      <c r="X17" s="9" t="s">
        <v>27</v>
      </c>
      <c r="Y17" s="9" t="s">
        <v>28</v>
      </c>
      <c r="Z17" s="9" t="s">
        <v>29</v>
      </c>
      <c r="AA17" s="9" t="s">
        <v>30</v>
      </c>
      <c r="AB17" s="9" t="s">
        <v>31</v>
      </c>
    </row>
    <row r="18" customFormat="false" ht="16.5" hidden="false" customHeight="false" outlineLevel="0" collapsed="false">
      <c r="A18" s="11"/>
      <c r="D18" s="32"/>
      <c r="E18" s="32"/>
      <c r="F18" s="32"/>
      <c r="G18" s="32"/>
      <c r="H18" s="20" t="n">
        <f aca="false">H12</f>
        <v>4787</v>
      </c>
      <c r="I18" s="35" t="n">
        <f aca="false">I15+K15</f>
        <v>1455</v>
      </c>
      <c r="J18" s="35"/>
      <c r="K18" s="35" t="n">
        <f aca="false">J15+L15</f>
        <v>1933</v>
      </c>
      <c r="L18" s="35"/>
      <c r="M18" s="20" t="n">
        <f aca="false">M15</f>
        <v>12</v>
      </c>
      <c r="N18" s="20" t="n">
        <f aca="false">N15</f>
        <v>3</v>
      </c>
      <c r="O18" s="20" t="n">
        <f aca="false">O15</f>
        <v>69</v>
      </c>
      <c r="P18" s="20" t="n">
        <f aca="false">P15</f>
        <v>0</v>
      </c>
      <c r="Q18" s="20" t="n">
        <f aca="false">Q15</f>
        <v>0</v>
      </c>
      <c r="R18" s="20" t="n">
        <f aca="false">R15</f>
        <v>236</v>
      </c>
      <c r="S18" s="20" t="n">
        <f aca="false">S15</f>
        <v>0</v>
      </c>
      <c r="T18" s="20" t="n">
        <f aca="false">T15</f>
        <v>0</v>
      </c>
      <c r="U18" s="20" t="n">
        <f aca="false">U15</f>
        <v>0</v>
      </c>
      <c r="V18" s="20" t="n">
        <f aca="false">V15</f>
        <v>0</v>
      </c>
      <c r="W18" s="20" t="n">
        <f aca="false">W15</f>
        <v>0</v>
      </c>
      <c r="X18" s="20" t="n">
        <f aca="false">X15</f>
        <v>0</v>
      </c>
      <c r="Y18" s="20" t="n">
        <f aca="false">Y15</f>
        <v>0</v>
      </c>
      <c r="Z18" s="20" t="n">
        <f aca="false">Z15</f>
        <v>0</v>
      </c>
      <c r="AA18" s="20" t="n">
        <f aca="false">AA15</f>
        <v>92</v>
      </c>
      <c r="AB18" s="20" t="n">
        <f aca="false">SUM(I18:AA18)</f>
        <v>3800</v>
      </c>
    </row>
    <row r="21" customFormat="false" ht="16.5" hidden="false" customHeight="false" outlineLevel="0" collapsed="false">
      <c r="A21" s="5" t="s">
        <v>1</v>
      </c>
      <c r="B21" s="6" t="s">
        <v>2</v>
      </c>
      <c r="C21" s="7" t="s">
        <v>3</v>
      </c>
      <c r="D21" s="5" t="s">
        <v>4</v>
      </c>
      <c r="E21" s="5" t="s">
        <v>5</v>
      </c>
      <c r="F21" s="8" t="s">
        <v>6</v>
      </c>
      <c r="G21" s="8" t="s">
        <v>7</v>
      </c>
      <c r="H21" s="8" t="s">
        <v>8</v>
      </c>
      <c r="I21" s="9" t="s">
        <v>9</v>
      </c>
      <c r="J21" s="9" t="s">
        <v>10</v>
      </c>
      <c r="K21" s="9" t="s">
        <v>11</v>
      </c>
      <c r="L21" s="9" t="s">
        <v>12</v>
      </c>
      <c r="M21" s="9" t="s">
        <v>13</v>
      </c>
      <c r="N21" s="9" t="s">
        <v>14</v>
      </c>
      <c r="O21" s="9" t="s">
        <v>15</v>
      </c>
      <c r="P21" s="9" t="s">
        <v>16</v>
      </c>
      <c r="Q21" s="9" t="s">
        <v>17</v>
      </c>
      <c r="R21" s="9" t="s">
        <v>18</v>
      </c>
      <c r="S21" s="9" t="s">
        <v>19</v>
      </c>
      <c r="T21" s="9" t="s">
        <v>20</v>
      </c>
      <c r="U21" s="10" t="s">
        <v>21</v>
      </c>
      <c r="V21" s="10" t="s">
        <v>22</v>
      </c>
      <c r="W21" s="10" t="s">
        <v>23</v>
      </c>
      <c r="X21" s="9" t="s">
        <v>24</v>
      </c>
      <c r="Y21" s="9" t="s">
        <v>25</v>
      </c>
      <c r="Z21" s="9" t="s">
        <v>26</v>
      </c>
      <c r="AA21" s="9" t="s">
        <v>27</v>
      </c>
      <c r="AB21" s="9" t="s">
        <v>28</v>
      </c>
      <c r="AC21" s="9" t="s">
        <v>29</v>
      </c>
      <c r="AD21" s="9" t="s">
        <v>30</v>
      </c>
      <c r="AE21" s="9" t="s">
        <v>31</v>
      </c>
    </row>
    <row r="22" customFormat="false" ht="16.5" hidden="false" customHeight="false" outlineLevel="0" collapsed="false">
      <c r="A22" s="11" t="n">
        <v>1</v>
      </c>
      <c r="B22" s="12" t="n">
        <v>3</v>
      </c>
      <c r="C22" s="14" t="n">
        <v>44</v>
      </c>
      <c r="D22" s="17" t="s">
        <v>144</v>
      </c>
      <c r="E22" s="20"/>
      <c r="F22" s="37" t="n">
        <v>333</v>
      </c>
      <c r="G22" s="17" t="s">
        <v>33</v>
      </c>
      <c r="H22" s="37" t="n">
        <v>500</v>
      </c>
      <c r="I22" s="20"/>
      <c r="J22" s="20" t="n">
        <v>39</v>
      </c>
      <c r="K22" s="20" t="n">
        <v>151</v>
      </c>
      <c r="L22" s="20" t="n">
        <v>2</v>
      </c>
      <c r="M22" s="20" t="n">
        <v>4</v>
      </c>
      <c r="N22" s="20" t="n">
        <v>129</v>
      </c>
      <c r="O22" s="20" t="n">
        <v>1</v>
      </c>
      <c r="P22" s="20" t="n">
        <v>3</v>
      </c>
      <c r="Q22" s="20"/>
      <c r="R22" s="20" t="n">
        <v>20</v>
      </c>
      <c r="S22" s="20"/>
      <c r="T22" s="20" t="n">
        <v>0</v>
      </c>
      <c r="U22" s="38"/>
      <c r="V22" s="38" t="n">
        <v>4</v>
      </c>
      <c r="W22" s="38"/>
      <c r="X22" s="20"/>
      <c r="Y22" s="20"/>
      <c r="Z22" s="20"/>
      <c r="AA22" s="20"/>
      <c r="AB22" s="20"/>
      <c r="AC22" s="20" t="n">
        <v>0</v>
      </c>
      <c r="AD22" s="20" t="n">
        <v>10</v>
      </c>
      <c r="AE22" s="20" t="n">
        <f aca="false">SUM(I22:AD22)</f>
        <v>363</v>
      </c>
    </row>
    <row r="23" customFormat="false" ht="16.5" hidden="false" customHeight="false" outlineLevel="0" collapsed="false">
      <c r="A23" s="11" t="n">
        <v>2</v>
      </c>
      <c r="B23" s="12" t="n">
        <v>3</v>
      </c>
      <c r="C23" s="14" t="n">
        <v>44</v>
      </c>
      <c r="D23" s="17" t="s">
        <v>144</v>
      </c>
      <c r="E23" s="20"/>
      <c r="F23" s="37" t="n">
        <v>333</v>
      </c>
      <c r="G23" s="17" t="s">
        <v>34</v>
      </c>
      <c r="H23" s="37" t="n">
        <v>499</v>
      </c>
      <c r="I23" s="20"/>
      <c r="J23" s="20" t="n">
        <v>56</v>
      </c>
      <c r="K23" s="20" t="n">
        <v>150</v>
      </c>
      <c r="L23" s="20" t="n">
        <v>3</v>
      </c>
      <c r="M23" s="20" t="n">
        <v>2</v>
      </c>
      <c r="N23" s="20" t="n">
        <v>121</v>
      </c>
      <c r="O23" s="20" t="n">
        <v>1</v>
      </c>
      <c r="P23" s="20" t="n">
        <v>1</v>
      </c>
      <c r="Q23" s="20"/>
      <c r="R23" s="20" t="n">
        <v>13</v>
      </c>
      <c r="S23" s="20"/>
      <c r="T23" s="20" t="n">
        <v>0</v>
      </c>
      <c r="U23" s="38"/>
      <c r="V23" s="38" t="n">
        <v>5</v>
      </c>
      <c r="W23" s="38"/>
      <c r="X23" s="20"/>
      <c r="Y23" s="20"/>
      <c r="Z23" s="20"/>
      <c r="AA23" s="20"/>
      <c r="AB23" s="20"/>
      <c r="AC23" s="20" t="n">
        <v>0</v>
      </c>
      <c r="AD23" s="20" t="n">
        <v>11</v>
      </c>
      <c r="AE23" s="20" t="n">
        <f aca="false">SUM(I23:AD23)</f>
        <v>363</v>
      </c>
    </row>
    <row r="24" customFormat="false" ht="16.5" hidden="false" customHeight="false" outlineLevel="0" collapsed="false">
      <c r="A24" s="11" t="n">
        <v>3</v>
      </c>
      <c r="B24" s="12" t="n">
        <v>3</v>
      </c>
      <c r="C24" s="14" t="n">
        <v>44</v>
      </c>
      <c r="D24" s="17" t="s">
        <v>144</v>
      </c>
      <c r="E24" s="20"/>
      <c r="F24" s="37" t="n">
        <v>334</v>
      </c>
      <c r="G24" s="17" t="s">
        <v>33</v>
      </c>
      <c r="H24" s="37" t="n">
        <v>448</v>
      </c>
      <c r="I24" s="20"/>
      <c r="J24" s="20" t="n">
        <v>68</v>
      </c>
      <c r="K24" s="20" t="n">
        <v>103</v>
      </c>
      <c r="L24" s="20" t="n">
        <v>6</v>
      </c>
      <c r="M24" s="20" t="n">
        <v>9</v>
      </c>
      <c r="N24" s="20" t="n">
        <v>73</v>
      </c>
      <c r="O24" s="20" t="n">
        <v>1</v>
      </c>
      <c r="P24" s="20" t="n">
        <v>5</v>
      </c>
      <c r="Q24" s="20"/>
      <c r="R24" s="20" t="n">
        <v>36</v>
      </c>
      <c r="S24" s="20"/>
      <c r="T24" s="20" t="n">
        <v>2</v>
      </c>
      <c r="U24" s="38"/>
      <c r="V24" s="38" t="n">
        <v>5</v>
      </c>
      <c r="W24" s="38"/>
      <c r="X24" s="20"/>
      <c r="Y24" s="20"/>
      <c r="Z24" s="20"/>
      <c r="AA24" s="20"/>
      <c r="AB24" s="20"/>
      <c r="AC24" s="20" t="n">
        <v>0</v>
      </c>
      <c r="AD24" s="20" t="n">
        <v>10</v>
      </c>
      <c r="AE24" s="20" t="n">
        <f aca="false">SUM(I24:AD24)</f>
        <v>318</v>
      </c>
    </row>
    <row r="25" customFormat="false" ht="16.5" hidden="false" customHeight="false" outlineLevel="0" collapsed="false">
      <c r="A25" s="11" t="n">
        <v>4</v>
      </c>
      <c r="B25" s="12" t="n">
        <v>3</v>
      </c>
      <c r="C25" s="14" t="n">
        <v>44</v>
      </c>
      <c r="D25" s="17" t="s">
        <v>144</v>
      </c>
      <c r="E25" s="20"/>
      <c r="F25" s="37" t="n">
        <v>334</v>
      </c>
      <c r="G25" s="17" t="s">
        <v>34</v>
      </c>
      <c r="H25" s="37" t="n">
        <v>447</v>
      </c>
      <c r="I25" s="20"/>
      <c r="J25" s="20" t="n">
        <v>55</v>
      </c>
      <c r="K25" s="20" t="n">
        <v>98</v>
      </c>
      <c r="L25" s="20" t="n">
        <v>2</v>
      </c>
      <c r="M25" s="20" t="n">
        <v>12</v>
      </c>
      <c r="N25" s="20" t="n">
        <v>79</v>
      </c>
      <c r="O25" s="20" t="n">
        <v>1</v>
      </c>
      <c r="P25" s="20" t="n">
        <v>3</v>
      </c>
      <c r="Q25" s="20"/>
      <c r="R25" s="20" t="n">
        <v>22</v>
      </c>
      <c r="S25" s="20"/>
      <c r="T25" s="20" t="n">
        <v>0</v>
      </c>
      <c r="U25" s="38"/>
      <c r="V25" s="38" t="n">
        <v>3</v>
      </c>
      <c r="W25" s="38"/>
      <c r="X25" s="20"/>
      <c r="Y25" s="20"/>
      <c r="Z25" s="20"/>
      <c r="AA25" s="20"/>
      <c r="AB25" s="20"/>
      <c r="AC25" s="20" t="n">
        <v>0</v>
      </c>
      <c r="AD25" s="20" t="n">
        <v>16</v>
      </c>
      <c r="AE25" s="20" t="n">
        <f aca="false">SUM(I25:AD25)</f>
        <v>291</v>
      </c>
    </row>
    <row r="26" customFormat="false" ht="16.5" hidden="false" customHeight="false" outlineLevel="0" collapsed="false">
      <c r="A26" s="11" t="n">
        <v>5</v>
      </c>
      <c r="B26" s="12" t="n">
        <v>3</v>
      </c>
      <c r="C26" s="14" t="n">
        <v>44</v>
      </c>
      <c r="D26" s="17" t="s">
        <v>144</v>
      </c>
      <c r="E26" s="20"/>
      <c r="F26" s="37" t="n">
        <v>335</v>
      </c>
      <c r="G26" s="17" t="s">
        <v>33</v>
      </c>
      <c r="H26" s="37" t="n">
        <v>525</v>
      </c>
      <c r="I26" s="20"/>
      <c r="J26" s="20" t="n">
        <v>78</v>
      </c>
      <c r="K26" s="20" t="n">
        <v>101</v>
      </c>
      <c r="L26" s="20" t="n">
        <v>5</v>
      </c>
      <c r="M26" s="20" t="n">
        <v>9</v>
      </c>
      <c r="N26" s="20" t="n">
        <v>101</v>
      </c>
      <c r="O26" s="20" t="n">
        <v>3</v>
      </c>
      <c r="P26" s="20" t="n">
        <v>3</v>
      </c>
      <c r="Q26" s="20"/>
      <c r="R26" s="20" t="n">
        <v>26</v>
      </c>
      <c r="S26" s="20"/>
      <c r="T26" s="20" t="n">
        <v>0</v>
      </c>
      <c r="U26" s="38"/>
      <c r="V26" s="38" t="n">
        <v>4</v>
      </c>
      <c r="W26" s="38"/>
      <c r="X26" s="20"/>
      <c r="Y26" s="20"/>
      <c r="Z26" s="20"/>
      <c r="AA26" s="20"/>
      <c r="AB26" s="20"/>
      <c r="AC26" s="20" t="n">
        <v>0</v>
      </c>
      <c r="AD26" s="20" t="n">
        <v>14</v>
      </c>
      <c r="AE26" s="20" t="n">
        <f aca="false">SUM(I26:AD26)</f>
        <v>344</v>
      </c>
    </row>
    <row r="27" customFormat="false" ht="16.5" hidden="false" customHeight="false" outlineLevel="0" collapsed="false">
      <c r="A27" s="11" t="n">
        <v>6</v>
      </c>
      <c r="B27" s="12" t="n">
        <v>3</v>
      </c>
      <c r="C27" s="14" t="n">
        <v>44</v>
      </c>
      <c r="D27" s="17" t="s">
        <v>144</v>
      </c>
      <c r="E27" s="20"/>
      <c r="F27" s="37" t="n">
        <v>335</v>
      </c>
      <c r="G27" s="17" t="s">
        <v>34</v>
      </c>
      <c r="H27" s="37" t="n">
        <v>524</v>
      </c>
      <c r="I27" s="20"/>
      <c r="J27" s="20" t="n">
        <v>50</v>
      </c>
      <c r="K27" s="20" t="n">
        <v>112</v>
      </c>
      <c r="L27" s="20" t="n">
        <v>1</v>
      </c>
      <c r="M27" s="20" t="n">
        <v>7</v>
      </c>
      <c r="N27" s="20" t="n">
        <v>98</v>
      </c>
      <c r="O27" s="20" t="n">
        <v>0</v>
      </c>
      <c r="P27" s="20" t="n">
        <v>3</v>
      </c>
      <c r="Q27" s="20"/>
      <c r="R27" s="20" t="n">
        <v>31</v>
      </c>
      <c r="S27" s="20"/>
      <c r="T27" s="20" t="n">
        <v>1</v>
      </c>
      <c r="U27" s="38"/>
      <c r="V27" s="38" t="n">
        <v>4</v>
      </c>
      <c r="W27" s="38"/>
      <c r="X27" s="20"/>
      <c r="Y27" s="20"/>
      <c r="Z27" s="20"/>
      <c r="AA27" s="20"/>
      <c r="AB27" s="20"/>
      <c r="AC27" s="20" t="n">
        <v>0</v>
      </c>
      <c r="AD27" s="20" t="n">
        <v>11</v>
      </c>
      <c r="AE27" s="20" t="n">
        <f aca="false">SUM(I27:AD27)</f>
        <v>318</v>
      </c>
    </row>
    <row r="28" customFormat="false" ht="16.5" hidden="false" customHeight="false" outlineLevel="0" collapsed="false">
      <c r="A28" s="11" t="n">
        <v>7</v>
      </c>
      <c r="B28" s="12" t="n">
        <v>3</v>
      </c>
      <c r="C28" s="14" t="n">
        <v>44</v>
      </c>
      <c r="D28" s="17" t="s">
        <v>144</v>
      </c>
      <c r="E28" s="20"/>
      <c r="F28" s="37" t="n">
        <v>336</v>
      </c>
      <c r="G28" s="17" t="s">
        <v>33</v>
      </c>
      <c r="H28" s="37" t="n">
        <v>412</v>
      </c>
      <c r="I28" s="20"/>
      <c r="J28" s="20" t="n">
        <v>64</v>
      </c>
      <c r="K28" s="20" t="n">
        <v>98</v>
      </c>
      <c r="L28" s="20" t="n">
        <v>4</v>
      </c>
      <c r="M28" s="20" t="n">
        <v>3</v>
      </c>
      <c r="N28" s="20" t="n">
        <v>84</v>
      </c>
      <c r="O28" s="20" t="n">
        <v>0</v>
      </c>
      <c r="P28" s="20" t="n">
        <v>1</v>
      </c>
      <c r="Q28" s="20"/>
      <c r="R28" s="20" t="n">
        <v>32</v>
      </c>
      <c r="S28" s="20"/>
      <c r="T28" s="20" t="n">
        <v>0</v>
      </c>
      <c r="U28" s="38"/>
      <c r="V28" s="38" t="n">
        <v>0</v>
      </c>
      <c r="W28" s="38"/>
      <c r="X28" s="20"/>
      <c r="Y28" s="20"/>
      <c r="Z28" s="20"/>
      <c r="AA28" s="20"/>
      <c r="AB28" s="20"/>
      <c r="AC28" s="20" t="n">
        <v>0</v>
      </c>
      <c r="AD28" s="20" t="n">
        <v>6</v>
      </c>
      <c r="AE28" s="20" t="n">
        <f aca="false">SUM(I28:AD28)</f>
        <v>292</v>
      </c>
    </row>
    <row r="29" customFormat="false" ht="16.5" hidden="false" customHeight="false" outlineLevel="0" collapsed="false">
      <c r="A29" s="11" t="n">
        <v>8</v>
      </c>
      <c r="B29" s="12" t="n">
        <v>3</v>
      </c>
      <c r="C29" s="14" t="n">
        <v>44</v>
      </c>
      <c r="D29" s="17" t="s">
        <v>144</v>
      </c>
      <c r="E29" s="20"/>
      <c r="F29" s="37" t="n">
        <v>336</v>
      </c>
      <c r="G29" s="17" t="s">
        <v>34</v>
      </c>
      <c r="H29" s="37" t="n">
        <v>411</v>
      </c>
      <c r="I29" s="20"/>
      <c r="J29" s="20" t="n">
        <v>53</v>
      </c>
      <c r="K29" s="20" t="n">
        <v>106</v>
      </c>
      <c r="L29" s="20" t="n">
        <v>2</v>
      </c>
      <c r="M29" s="20" t="n">
        <v>4</v>
      </c>
      <c r="N29" s="20" t="n">
        <v>75</v>
      </c>
      <c r="O29" s="20" t="n">
        <v>1</v>
      </c>
      <c r="P29" s="20" t="n">
        <v>1</v>
      </c>
      <c r="Q29" s="20"/>
      <c r="R29" s="20" t="n">
        <v>16</v>
      </c>
      <c r="S29" s="20"/>
      <c r="T29" s="20" t="n">
        <v>1</v>
      </c>
      <c r="U29" s="38"/>
      <c r="V29" s="38" t="n">
        <v>2</v>
      </c>
      <c r="W29" s="38"/>
      <c r="X29" s="20"/>
      <c r="Y29" s="20"/>
      <c r="Z29" s="20"/>
      <c r="AA29" s="20"/>
      <c r="AB29" s="20"/>
      <c r="AC29" s="20" t="n">
        <v>0</v>
      </c>
      <c r="AD29" s="20" t="n">
        <v>6</v>
      </c>
      <c r="AE29" s="20" t="n">
        <f aca="false">SUM(I29:AD29)</f>
        <v>267</v>
      </c>
    </row>
    <row r="30" customFormat="false" ht="16.5" hidden="false" customHeight="false" outlineLevel="0" collapsed="false">
      <c r="A30" s="11" t="n">
        <v>9</v>
      </c>
      <c r="B30" s="12" t="n">
        <v>3</v>
      </c>
      <c r="C30" s="14" t="n">
        <v>44</v>
      </c>
      <c r="D30" s="17" t="s">
        <v>144</v>
      </c>
      <c r="E30" s="20"/>
      <c r="F30" s="37" t="n">
        <v>337</v>
      </c>
      <c r="G30" s="17" t="s">
        <v>33</v>
      </c>
      <c r="H30" s="37" t="n">
        <v>413</v>
      </c>
      <c r="I30" s="20"/>
      <c r="J30" s="20" t="n">
        <v>74</v>
      </c>
      <c r="K30" s="20" t="n">
        <v>63</v>
      </c>
      <c r="L30" s="20" t="n">
        <v>2</v>
      </c>
      <c r="M30" s="20" t="n">
        <v>2</v>
      </c>
      <c r="N30" s="20" t="n">
        <v>98</v>
      </c>
      <c r="O30" s="20" t="n">
        <v>0</v>
      </c>
      <c r="P30" s="20" t="n">
        <v>16</v>
      </c>
      <c r="Q30" s="20"/>
      <c r="R30" s="20" t="n">
        <v>11</v>
      </c>
      <c r="S30" s="20"/>
      <c r="T30" s="20" t="n">
        <v>0</v>
      </c>
      <c r="U30" s="38"/>
      <c r="V30" s="38" t="n">
        <v>2</v>
      </c>
      <c r="W30" s="38"/>
      <c r="X30" s="20"/>
      <c r="Y30" s="20"/>
      <c r="Z30" s="20"/>
      <c r="AA30" s="20"/>
      <c r="AB30" s="20"/>
      <c r="AC30" s="20" t="n">
        <v>0</v>
      </c>
      <c r="AD30" s="20" t="n">
        <v>8</v>
      </c>
      <c r="AE30" s="20" t="n">
        <f aca="false">SUM(I30:AD30)</f>
        <v>276</v>
      </c>
    </row>
    <row r="31" customFormat="false" ht="16.5" hidden="false" customHeight="false" outlineLevel="0" collapsed="false">
      <c r="A31" s="11" t="n">
        <v>10</v>
      </c>
      <c r="B31" s="12" t="n">
        <v>3</v>
      </c>
      <c r="C31" s="14" t="n">
        <v>44</v>
      </c>
      <c r="D31" s="17" t="s">
        <v>144</v>
      </c>
      <c r="E31" s="20"/>
      <c r="F31" s="37" t="n">
        <v>337</v>
      </c>
      <c r="G31" s="17" t="s">
        <v>34</v>
      </c>
      <c r="H31" s="37" t="n">
        <v>413</v>
      </c>
      <c r="I31" s="20"/>
      <c r="J31" s="20" t="n">
        <v>64</v>
      </c>
      <c r="K31" s="20" t="n">
        <v>75</v>
      </c>
      <c r="L31" s="20" t="n">
        <v>4</v>
      </c>
      <c r="M31" s="20" t="n">
        <v>5</v>
      </c>
      <c r="N31" s="20" t="n">
        <v>92</v>
      </c>
      <c r="O31" s="20" t="n">
        <v>0</v>
      </c>
      <c r="P31" s="20" t="n">
        <v>4</v>
      </c>
      <c r="Q31" s="20"/>
      <c r="R31" s="20" t="n">
        <v>18</v>
      </c>
      <c r="S31" s="20"/>
      <c r="T31" s="20" t="n">
        <v>2</v>
      </c>
      <c r="U31" s="38"/>
      <c r="V31" s="38" t="n">
        <v>1</v>
      </c>
      <c r="W31" s="38"/>
      <c r="X31" s="20"/>
      <c r="Y31" s="20"/>
      <c r="Z31" s="20"/>
      <c r="AA31" s="20"/>
      <c r="AB31" s="20"/>
      <c r="AC31" s="20" t="n">
        <v>0</v>
      </c>
      <c r="AD31" s="20" t="n">
        <v>9</v>
      </c>
      <c r="AE31" s="20" t="n">
        <f aca="false">SUM(I31:AD31)</f>
        <v>274</v>
      </c>
    </row>
    <row r="32" customFormat="false" ht="16.5" hidden="false" customHeight="false" outlineLevel="0" collapsed="false">
      <c r="A32" s="11" t="n">
        <v>11</v>
      </c>
      <c r="B32" s="12" t="n">
        <v>3</v>
      </c>
      <c r="C32" s="14" t="n">
        <v>44</v>
      </c>
      <c r="D32" s="17" t="s">
        <v>144</v>
      </c>
      <c r="E32" s="20"/>
      <c r="F32" s="37" t="n">
        <v>338</v>
      </c>
      <c r="G32" s="17" t="s">
        <v>33</v>
      </c>
      <c r="H32" s="37" t="n">
        <v>474</v>
      </c>
      <c r="I32" s="20"/>
      <c r="J32" s="20" t="n">
        <v>43</v>
      </c>
      <c r="K32" s="20" t="n">
        <v>90</v>
      </c>
      <c r="L32" s="20" t="n">
        <v>4</v>
      </c>
      <c r="M32" s="20" t="n">
        <v>6</v>
      </c>
      <c r="N32" s="20" t="n">
        <v>135</v>
      </c>
      <c r="O32" s="20" t="n">
        <v>2</v>
      </c>
      <c r="P32" s="20" t="n">
        <v>3</v>
      </c>
      <c r="Q32" s="20"/>
      <c r="R32" s="20" t="n">
        <v>30</v>
      </c>
      <c r="S32" s="20"/>
      <c r="T32" s="20" t="n">
        <v>2</v>
      </c>
      <c r="U32" s="38"/>
      <c r="V32" s="38" t="n">
        <v>1</v>
      </c>
      <c r="W32" s="38"/>
      <c r="X32" s="20"/>
      <c r="Y32" s="20"/>
      <c r="Z32" s="20"/>
      <c r="AA32" s="20"/>
      <c r="AB32" s="20"/>
      <c r="AC32" s="20" t="n">
        <v>0</v>
      </c>
      <c r="AD32" s="20" t="n">
        <v>11</v>
      </c>
      <c r="AE32" s="20" t="n">
        <f aca="false">SUM(I32:AD32)</f>
        <v>327</v>
      </c>
    </row>
    <row r="33" customFormat="false" ht="16.5" hidden="false" customHeight="false" outlineLevel="0" collapsed="false">
      <c r="A33" s="11" t="n">
        <v>12</v>
      </c>
      <c r="B33" s="12" t="n">
        <v>3</v>
      </c>
      <c r="C33" s="14" t="n">
        <v>44</v>
      </c>
      <c r="D33" s="17" t="s">
        <v>144</v>
      </c>
      <c r="E33" s="20"/>
      <c r="F33" s="37" t="n">
        <v>338</v>
      </c>
      <c r="G33" s="17" t="s">
        <v>34</v>
      </c>
      <c r="H33" s="37" t="n">
        <v>473</v>
      </c>
      <c r="I33" s="20"/>
      <c r="J33" s="20" t="n">
        <v>61</v>
      </c>
      <c r="K33" s="20" t="n">
        <v>95</v>
      </c>
      <c r="L33" s="20" t="n">
        <v>2</v>
      </c>
      <c r="M33" s="20" t="n">
        <v>4</v>
      </c>
      <c r="N33" s="20" t="n">
        <v>116</v>
      </c>
      <c r="O33" s="20" t="n">
        <v>4</v>
      </c>
      <c r="P33" s="20" t="n">
        <v>3</v>
      </c>
      <c r="Q33" s="20"/>
      <c r="R33" s="20" t="n">
        <v>27</v>
      </c>
      <c r="S33" s="20"/>
      <c r="T33" s="20" t="n">
        <v>4</v>
      </c>
      <c r="U33" s="38"/>
      <c r="V33" s="38" t="n">
        <v>1</v>
      </c>
      <c r="W33" s="38"/>
      <c r="X33" s="20"/>
      <c r="Y33" s="20"/>
      <c r="Z33" s="20"/>
      <c r="AA33" s="20"/>
      <c r="AB33" s="20"/>
      <c r="AC33" s="20" t="n">
        <v>0</v>
      </c>
      <c r="AD33" s="20" t="n">
        <v>9</v>
      </c>
      <c r="AE33" s="20" t="n">
        <f aca="false">SUM(I33:AD33)</f>
        <v>326</v>
      </c>
    </row>
    <row r="34" customFormat="false" ht="16.5" hidden="false" customHeight="false" outlineLevel="0" collapsed="false">
      <c r="A34" s="11" t="n">
        <v>13</v>
      </c>
      <c r="B34" s="12" t="n">
        <v>3</v>
      </c>
      <c r="C34" s="14" t="n">
        <v>44</v>
      </c>
      <c r="D34" s="17" t="s">
        <v>144</v>
      </c>
      <c r="E34" s="20"/>
      <c r="F34" s="37" t="n">
        <v>339</v>
      </c>
      <c r="G34" s="17" t="s">
        <v>33</v>
      </c>
      <c r="H34" s="37" t="n">
        <v>478</v>
      </c>
      <c r="I34" s="20"/>
      <c r="J34" s="20" t="n">
        <v>56</v>
      </c>
      <c r="K34" s="20" t="n">
        <v>110</v>
      </c>
      <c r="L34" s="20" t="n">
        <v>7</v>
      </c>
      <c r="M34" s="20" t="n">
        <v>11</v>
      </c>
      <c r="N34" s="20" t="n">
        <v>108</v>
      </c>
      <c r="O34" s="20" t="n">
        <v>0</v>
      </c>
      <c r="P34" s="20" t="n">
        <v>2</v>
      </c>
      <c r="Q34" s="20"/>
      <c r="R34" s="20" t="n">
        <v>27</v>
      </c>
      <c r="S34" s="20"/>
      <c r="T34" s="20" t="n">
        <v>2</v>
      </c>
      <c r="U34" s="38"/>
      <c r="V34" s="38" t="n">
        <v>5</v>
      </c>
      <c r="W34" s="38"/>
      <c r="X34" s="20"/>
      <c r="Y34" s="20"/>
      <c r="Z34" s="20"/>
      <c r="AA34" s="20"/>
      <c r="AB34" s="20"/>
      <c r="AC34" s="20" t="n">
        <v>0</v>
      </c>
      <c r="AD34" s="20" t="n">
        <v>8</v>
      </c>
      <c r="AE34" s="20" t="n">
        <f aca="false">SUM(I34:AD34)</f>
        <v>336</v>
      </c>
    </row>
    <row r="35" customFormat="false" ht="16.5" hidden="false" customHeight="false" outlineLevel="0" collapsed="false">
      <c r="A35" s="11" t="n">
        <v>14</v>
      </c>
      <c r="B35" s="12" t="n">
        <v>3</v>
      </c>
      <c r="C35" s="14" t="n">
        <v>44</v>
      </c>
      <c r="D35" s="17" t="s">
        <v>144</v>
      </c>
      <c r="E35" s="20"/>
      <c r="F35" s="37" t="n">
        <v>339</v>
      </c>
      <c r="G35" s="17" t="s">
        <v>34</v>
      </c>
      <c r="H35" s="37" t="n">
        <v>477</v>
      </c>
      <c r="I35" s="20"/>
      <c r="J35" s="20" t="n">
        <v>48</v>
      </c>
      <c r="K35" s="20" t="n">
        <v>90</v>
      </c>
      <c r="L35" s="20" t="n">
        <v>5</v>
      </c>
      <c r="M35" s="20" t="n">
        <v>10</v>
      </c>
      <c r="N35" s="20" t="n">
        <v>125</v>
      </c>
      <c r="O35" s="20" t="n">
        <v>3</v>
      </c>
      <c r="P35" s="20" t="n">
        <v>5</v>
      </c>
      <c r="Q35" s="20"/>
      <c r="R35" s="20" t="n">
        <v>27</v>
      </c>
      <c r="S35" s="20"/>
      <c r="T35" s="20" t="n">
        <v>0</v>
      </c>
      <c r="U35" s="38"/>
      <c r="V35" s="38" t="n">
        <v>0</v>
      </c>
      <c r="W35" s="38"/>
      <c r="X35" s="20"/>
      <c r="Y35" s="20"/>
      <c r="Z35" s="20"/>
      <c r="AA35" s="20"/>
      <c r="AB35" s="20"/>
      <c r="AC35" s="20" t="n">
        <v>0</v>
      </c>
      <c r="AD35" s="20" t="n">
        <v>16</v>
      </c>
      <c r="AE35" s="20" t="n">
        <f aca="false">SUM(I35:AD35)</f>
        <v>329</v>
      </c>
    </row>
    <row r="36" customFormat="false" ht="16.5" hidden="false" customHeight="false" outlineLevel="0" collapsed="false">
      <c r="A36" s="11" t="n">
        <v>15</v>
      </c>
      <c r="B36" s="12" t="n">
        <v>3</v>
      </c>
      <c r="C36" s="14" t="n">
        <v>44</v>
      </c>
      <c r="D36" s="17" t="s">
        <v>144</v>
      </c>
      <c r="E36" s="20"/>
      <c r="F36" s="37" t="n">
        <v>340</v>
      </c>
      <c r="G36" s="17" t="s">
        <v>33</v>
      </c>
      <c r="H36" s="37" t="n">
        <v>380</v>
      </c>
      <c r="I36" s="20"/>
      <c r="J36" s="20" t="n">
        <v>35</v>
      </c>
      <c r="K36" s="20" t="n">
        <v>82</v>
      </c>
      <c r="L36" s="20" t="n">
        <v>5</v>
      </c>
      <c r="M36" s="20" t="n">
        <v>12</v>
      </c>
      <c r="N36" s="20" t="n">
        <v>77</v>
      </c>
      <c r="O36" s="20" t="n">
        <v>3</v>
      </c>
      <c r="P36" s="20" t="n">
        <v>4</v>
      </c>
      <c r="Q36" s="20"/>
      <c r="R36" s="20" t="n">
        <v>47</v>
      </c>
      <c r="S36" s="20"/>
      <c r="T36" s="20" t="n">
        <v>0</v>
      </c>
      <c r="U36" s="38"/>
      <c r="V36" s="38" t="n">
        <v>0</v>
      </c>
      <c r="W36" s="38"/>
      <c r="X36" s="20"/>
      <c r="Y36" s="20"/>
      <c r="Z36" s="20"/>
      <c r="AA36" s="20"/>
      <c r="AB36" s="20"/>
      <c r="AC36" s="20" t="n">
        <v>0</v>
      </c>
      <c r="AD36" s="20" t="n">
        <v>9</v>
      </c>
      <c r="AE36" s="20" t="n">
        <f aca="false">SUM(I36:AD36)</f>
        <v>274</v>
      </c>
    </row>
    <row r="37" customFormat="false" ht="16.5" hidden="false" customHeight="false" outlineLevel="0" collapsed="false">
      <c r="A37" s="11" t="n">
        <v>16</v>
      </c>
      <c r="B37" s="12" t="n">
        <v>3</v>
      </c>
      <c r="C37" s="14" t="n">
        <v>44</v>
      </c>
      <c r="D37" s="17" t="s">
        <v>144</v>
      </c>
      <c r="E37" s="20"/>
      <c r="F37" s="37" t="n">
        <v>340</v>
      </c>
      <c r="G37" s="17" t="s">
        <v>34</v>
      </c>
      <c r="H37" s="37" t="n">
        <v>380</v>
      </c>
      <c r="I37" s="20"/>
      <c r="J37" s="20" t="n">
        <v>42</v>
      </c>
      <c r="K37" s="20" t="n">
        <v>79</v>
      </c>
      <c r="L37" s="20" t="n">
        <v>3</v>
      </c>
      <c r="M37" s="20" t="n">
        <v>13</v>
      </c>
      <c r="N37" s="20" t="n">
        <v>79</v>
      </c>
      <c r="O37" s="20" t="n">
        <v>3</v>
      </c>
      <c r="P37" s="20" t="n">
        <v>3</v>
      </c>
      <c r="Q37" s="20"/>
      <c r="R37" s="20" t="n">
        <v>33</v>
      </c>
      <c r="S37" s="20"/>
      <c r="T37" s="20" t="n">
        <v>1</v>
      </c>
      <c r="U37" s="38"/>
      <c r="V37" s="38" t="n">
        <v>1</v>
      </c>
      <c r="W37" s="38"/>
      <c r="X37" s="20"/>
      <c r="Y37" s="20"/>
      <c r="Z37" s="20"/>
      <c r="AA37" s="20"/>
      <c r="AB37" s="20"/>
      <c r="AC37" s="20" t="n">
        <v>0</v>
      </c>
      <c r="AD37" s="20" t="n">
        <v>12</v>
      </c>
      <c r="AE37" s="20" t="n">
        <f aca="false">SUM(I37:AD37)</f>
        <v>269</v>
      </c>
    </row>
    <row r="38" customFormat="false" ht="16.5" hidden="false" customHeight="false" outlineLevel="0" collapsed="false">
      <c r="A38" s="11" t="n">
        <v>17</v>
      </c>
      <c r="B38" s="12" t="n">
        <v>3</v>
      </c>
      <c r="C38" s="14" t="n">
        <v>44</v>
      </c>
      <c r="D38" s="17" t="s">
        <v>144</v>
      </c>
      <c r="E38" s="20"/>
      <c r="F38" s="37" t="n">
        <v>341</v>
      </c>
      <c r="G38" s="17" t="s">
        <v>33</v>
      </c>
      <c r="H38" s="37" t="n">
        <v>558</v>
      </c>
      <c r="I38" s="20"/>
      <c r="J38" s="20" t="n">
        <v>38</v>
      </c>
      <c r="K38" s="20" t="n">
        <v>105</v>
      </c>
      <c r="L38" s="20" t="n">
        <v>3</v>
      </c>
      <c r="M38" s="20" t="n">
        <v>13</v>
      </c>
      <c r="N38" s="20" t="n">
        <v>110</v>
      </c>
      <c r="O38" s="20" t="n">
        <v>2</v>
      </c>
      <c r="P38" s="20" t="n">
        <v>14</v>
      </c>
      <c r="Q38" s="20"/>
      <c r="R38" s="20" t="n">
        <v>72</v>
      </c>
      <c r="S38" s="20"/>
      <c r="T38" s="20" t="n">
        <v>4</v>
      </c>
      <c r="U38" s="38"/>
      <c r="V38" s="38" t="n">
        <v>1</v>
      </c>
      <c r="W38" s="38"/>
      <c r="X38" s="20"/>
      <c r="Y38" s="20"/>
      <c r="Z38" s="20"/>
      <c r="AA38" s="20"/>
      <c r="AB38" s="20"/>
      <c r="AC38" s="20" t="n">
        <v>0</v>
      </c>
      <c r="AD38" s="20" t="n">
        <v>9</v>
      </c>
      <c r="AE38" s="20" t="n">
        <f aca="false">SUM(I38:AD38)</f>
        <v>371</v>
      </c>
    </row>
    <row r="39" customFormat="false" ht="16.5" hidden="false" customHeight="false" outlineLevel="0" collapsed="false">
      <c r="A39" s="11" t="n">
        <v>18</v>
      </c>
      <c r="B39" s="12" t="n">
        <v>3</v>
      </c>
      <c r="C39" s="14" t="n">
        <v>44</v>
      </c>
      <c r="D39" s="17" t="s">
        <v>144</v>
      </c>
      <c r="E39" s="20"/>
      <c r="F39" s="37" t="n">
        <v>341</v>
      </c>
      <c r="G39" s="17" t="s">
        <v>34</v>
      </c>
      <c r="H39" s="37" t="n">
        <v>557</v>
      </c>
      <c r="I39" s="20"/>
      <c r="J39" s="1" t="n">
        <v>55</v>
      </c>
      <c r="K39" s="1" t="n">
        <v>116</v>
      </c>
      <c r="L39" s="1" t="n">
        <v>5</v>
      </c>
      <c r="M39" s="1" t="n">
        <v>9</v>
      </c>
      <c r="N39" s="1" t="n">
        <v>87</v>
      </c>
      <c r="O39" s="1" t="n">
        <v>3</v>
      </c>
      <c r="P39" s="1" t="n">
        <v>7</v>
      </c>
      <c r="R39" s="1" t="n">
        <v>42</v>
      </c>
      <c r="T39" s="1" t="n">
        <v>0</v>
      </c>
      <c r="V39" s="1" t="n">
        <v>2</v>
      </c>
      <c r="AC39" s="1" t="n">
        <v>0</v>
      </c>
      <c r="AD39" s="1" t="n">
        <v>16</v>
      </c>
      <c r="AE39" s="20" t="n">
        <f aca="false">SUM(I39:AD39)</f>
        <v>342</v>
      </c>
    </row>
    <row r="40" customFormat="false" ht="16.5" hidden="false" customHeight="false" outlineLevel="0" collapsed="false">
      <c r="A40" s="11" t="n">
        <v>19</v>
      </c>
      <c r="B40" s="12" t="n">
        <v>3</v>
      </c>
      <c r="C40" s="14" t="n">
        <v>44</v>
      </c>
      <c r="D40" s="17" t="s">
        <v>144</v>
      </c>
      <c r="E40" s="20"/>
      <c r="F40" s="37" t="n">
        <v>341</v>
      </c>
      <c r="G40" s="17" t="s">
        <v>35</v>
      </c>
      <c r="H40" s="37" t="n">
        <v>557</v>
      </c>
      <c r="I40" s="20"/>
      <c r="J40" s="20" t="n">
        <v>43</v>
      </c>
      <c r="K40" s="20" t="n">
        <v>165</v>
      </c>
      <c r="L40" s="20" t="n">
        <v>1</v>
      </c>
      <c r="M40" s="20" t="n">
        <v>11</v>
      </c>
      <c r="N40" s="20" t="n">
        <v>90</v>
      </c>
      <c r="O40" s="20" t="n">
        <v>3</v>
      </c>
      <c r="P40" s="20" t="n">
        <v>5</v>
      </c>
      <c r="Q40" s="20"/>
      <c r="R40" s="20" t="n">
        <v>47</v>
      </c>
      <c r="S40" s="20"/>
      <c r="T40" s="20" t="n">
        <v>2</v>
      </c>
      <c r="U40" s="38"/>
      <c r="V40" s="38" t="n">
        <v>0</v>
      </c>
      <c r="W40" s="38"/>
      <c r="X40" s="20"/>
      <c r="Y40" s="20"/>
      <c r="Z40" s="20"/>
      <c r="AA40" s="20"/>
      <c r="AB40" s="20"/>
      <c r="AC40" s="20" t="n">
        <v>0</v>
      </c>
      <c r="AD40" s="64" t="n">
        <v>9</v>
      </c>
      <c r="AE40" s="20" t="n">
        <f aca="false">SUM(I40:AD40)</f>
        <v>376</v>
      </c>
    </row>
    <row r="41" customFormat="false" ht="16.5" hidden="false" customHeight="false" outlineLevel="0" collapsed="false">
      <c r="A41" s="11" t="n">
        <v>20</v>
      </c>
      <c r="B41" s="12" t="n">
        <v>3</v>
      </c>
      <c r="C41" s="14" t="n">
        <v>44</v>
      </c>
      <c r="D41" s="17" t="s">
        <v>144</v>
      </c>
      <c r="E41" s="20"/>
      <c r="F41" s="37" t="n">
        <v>342</v>
      </c>
      <c r="G41" s="17" t="s">
        <v>33</v>
      </c>
      <c r="H41" s="37" t="n">
        <v>482</v>
      </c>
      <c r="I41" s="20"/>
      <c r="J41" s="20" t="n">
        <v>44</v>
      </c>
      <c r="K41" s="20" t="n">
        <v>77</v>
      </c>
      <c r="L41" s="64" t="n">
        <v>1</v>
      </c>
      <c r="M41" s="20" t="n">
        <v>5</v>
      </c>
      <c r="N41" s="64" t="n">
        <v>116</v>
      </c>
      <c r="O41" s="64" t="n">
        <v>3</v>
      </c>
      <c r="P41" s="64" t="n">
        <v>2</v>
      </c>
      <c r="Q41" s="64"/>
      <c r="R41" s="64" t="n">
        <v>43</v>
      </c>
      <c r="S41" s="20"/>
      <c r="T41" s="20" t="n">
        <v>0</v>
      </c>
      <c r="U41" s="65"/>
      <c r="V41" s="65" t="n">
        <v>3</v>
      </c>
      <c r="W41" s="38"/>
      <c r="X41" s="20"/>
      <c r="Y41" s="20"/>
      <c r="Z41" s="20"/>
      <c r="AA41" s="20"/>
      <c r="AB41" s="20"/>
      <c r="AC41" s="20" t="n">
        <v>0</v>
      </c>
      <c r="AD41" s="64" t="n">
        <v>11</v>
      </c>
      <c r="AE41" s="20" t="n">
        <f aca="false">SUM(I41:AD41)</f>
        <v>305</v>
      </c>
    </row>
    <row r="42" customFormat="false" ht="16.5" hidden="false" customHeight="false" outlineLevel="0" collapsed="false">
      <c r="A42" s="11" t="n">
        <v>21</v>
      </c>
      <c r="B42" s="12" t="n">
        <v>3</v>
      </c>
      <c r="C42" s="14" t="n">
        <v>44</v>
      </c>
      <c r="D42" s="17" t="s">
        <v>144</v>
      </c>
      <c r="E42" s="20"/>
      <c r="F42" s="37" t="n">
        <v>342</v>
      </c>
      <c r="G42" s="17" t="s">
        <v>34</v>
      </c>
      <c r="H42" s="37" t="n">
        <v>481</v>
      </c>
      <c r="I42" s="20"/>
      <c r="J42" s="66" t="n">
        <v>57</v>
      </c>
      <c r="K42" s="66" t="n">
        <v>73</v>
      </c>
      <c r="L42" s="66" t="n">
        <v>4</v>
      </c>
      <c r="M42" s="20" t="n">
        <v>5</v>
      </c>
      <c r="N42" s="66" t="n">
        <v>113</v>
      </c>
      <c r="O42" s="64" t="n">
        <v>1</v>
      </c>
      <c r="P42" s="66" t="n">
        <v>2</v>
      </c>
      <c r="Q42" s="66"/>
      <c r="R42" s="66" t="n">
        <v>44</v>
      </c>
      <c r="S42" s="20"/>
      <c r="T42" s="20" t="n">
        <v>1</v>
      </c>
      <c r="U42" s="67"/>
      <c r="V42" s="67" t="n">
        <v>5</v>
      </c>
      <c r="W42" s="38"/>
      <c r="X42" s="20"/>
      <c r="Y42" s="20"/>
      <c r="Z42" s="20"/>
      <c r="AA42" s="20"/>
      <c r="AB42" s="20"/>
      <c r="AC42" s="20" t="n">
        <v>0</v>
      </c>
      <c r="AD42" s="66" t="n">
        <v>6</v>
      </c>
      <c r="AE42" s="20" t="n">
        <f aca="false">SUM(I42:AD42)</f>
        <v>311</v>
      </c>
    </row>
    <row r="43" customFormat="false" ht="16.5" hidden="false" customHeight="false" outlineLevel="0" collapsed="false">
      <c r="A43" s="11" t="n">
        <v>22</v>
      </c>
      <c r="B43" s="12" t="n">
        <v>3</v>
      </c>
      <c r="C43" s="14" t="n">
        <v>44</v>
      </c>
      <c r="D43" s="17" t="s">
        <v>144</v>
      </c>
      <c r="E43" s="20"/>
      <c r="F43" s="37" t="n">
        <v>343</v>
      </c>
      <c r="G43" s="17" t="s">
        <v>33</v>
      </c>
      <c r="H43" s="37" t="n">
        <v>380</v>
      </c>
      <c r="I43" s="20"/>
      <c r="J43" s="20" t="n">
        <v>47</v>
      </c>
      <c r="K43" s="20" t="n">
        <v>68</v>
      </c>
      <c r="L43" s="64" t="n">
        <v>3</v>
      </c>
      <c r="M43" s="20" t="n">
        <v>5</v>
      </c>
      <c r="N43" s="64" t="n">
        <v>99</v>
      </c>
      <c r="O43" s="64" t="n">
        <v>1</v>
      </c>
      <c r="P43" s="64" t="n">
        <v>4</v>
      </c>
      <c r="Q43" s="64"/>
      <c r="R43" s="64" t="n">
        <v>28</v>
      </c>
      <c r="S43" s="20"/>
      <c r="T43" s="20" t="n">
        <v>1</v>
      </c>
      <c r="U43" s="65"/>
      <c r="V43" s="65" t="n">
        <v>1</v>
      </c>
      <c r="W43" s="38"/>
      <c r="X43" s="20"/>
      <c r="Y43" s="20"/>
      <c r="Z43" s="20"/>
      <c r="AA43" s="20"/>
      <c r="AB43" s="20"/>
      <c r="AC43" s="20" t="n">
        <v>0</v>
      </c>
      <c r="AD43" s="64" t="n">
        <v>3</v>
      </c>
      <c r="AE43" s="20" t="n">
        <f aca="false">SUM(I43:AD43)</f>
        <v>260</v>
      </c>
    </row>
    <row r="44" customFormat="false" ht="16.5" hidden="false" customHeight="false" outlineLevel="0" collapsed="false">
      <c r="A44" s="11" t="n">
        <v>23</v>
      </c>
      <c r="B44" s="12" t="n">
        <v>3</v>
      </c>
      <c r="C44" s="14" t="n">
        <v>44</v>
      </c>
      <c r="D44" s="17" t="s">
        <v>144</v>
      </c>
      <c r="E44" s="20"/>
      <c r="F44" s="37" t="n">
        <v>343</v>
      </c>
      <c r="G44" s="17" t="s">
        <v>34</v>
      </c>
      <c r="H44" s="37" t="n">
        <v>379</v>
      </c>
      <c r="I44" s="20"/>
      <c r="J44" s="66" t="n">
        <v>57</v>
      </c>
      <c r="K44" s="66" t="n">
        <v>69</v>
      </c>
      <c r="L44" s="66" t="n">
        <v>7</v>
      </c>
      <c r="M44" s="20" t="n">
        <v>5</v>
      </c>
      <c r="N44" s="66" t="n">
        <v>73</v>
      </c>
      <c r="O44" s="64" t="n">
        <v>2</v>
      </c>
      <c r="P44" s="66" t="n">
        <v>6</v>
      </c>
      <c r="Q44" s="66"/>
      <c r="R44" s="66" t="n">
        <v>25</v>
      </c>
      <c r="S44" s="20"/>
      <c r="T44" s="20" t="n">
        <v>1</v>
      </c>
      <c r="U44" s="67"/>
      <c r="V44" s="67" t="n">
        <v>1</v>
      </c>
      <c r="W44" s="38"/>
      <c r="X44" s="20"/>
      <c r="Y44" s="20"/>
      <c r="Z44" s="20"/>
      <c r="AA44" s="20"/>
      <c r="AB44" s="20"/>
      <c r="AC44" s="20" t="n">
        <v>0</v>
      </c>
      <c r="AD44" s="66" t="n">
        <v>5</v>
      </c>
      <c r="AE44" s="20" t="n">
        <f aca="false">SUM(I44:AD44)</f>
        <v>251</v>
      </c>
    </row>
    <row r="45" customFormat="false" ht="16.5" hidden="false" customHeight="false" outlineLevel="0" collapsed="false">
      <c r="A45" s="11" t="n">
        <v>24</v>
      </c>
      <c r="B45" s="12" t="n">
        <v>3</v>
      </c>
      <c r="C45" s="14" t="n">
        <v>44</v>
      </c>
      <c r="D45" s="17" t="s">
        <v>144</v>
      </c>
      <c r="E45" s="20"/>
      <c r="F45" s="37" t="n">
        <v>344</v>
      </c>
      <c r="G45" s="17" t="s">
        <v>33</v>
      </c>
      <c r="H45" s="37" t="n">
        <v>651</v>
      </c>
      <c r="I45" s="20"/>
      <c r="J45" s="20" t="n">
        <v>112</v>
      </c>
      <c r="K45" s="20" t="n">
        <v>104</v>
      </c>
      <c r="L45" s="64" t="n">
        <v>9</v>
      </c>
      <c r="M45" s="20" t="n">
        <v>4</v>
      </c>
      <c r="N45" s="64" t="n">
        <v>136</v>
      </c>
      <c r="O45" s="64" t="n">
        <v>1</v>
      </c>
      <c r="P45" s="64" t="n">
        <v>12</v>
      </c>
      <c r="Q45" s="64"/>
      <c r="R45" s="64" t="n">
        <v>43</v>
      </c>
      <c r="S45" s="20"/>
      <c r="T45" s="20" t="n">
        <v>4</v>
      </c>
      <c r="U45" s="65"/>
      <c r="V45" s="65" t="n">
        <v>2</v>
      </c>
      <c r="W45" s="38"/>
      <c r="X45" s="20"/>
      <c r="Y45" s="20"/>
      <c r="Z45" s="20"/>
      <c r="AA45" s="20"/>
      <c r="AB45" s="20"/>
      <c r="AC45" s="20" t="n">
        <v>0</v>
      </c>
      <c r="AD45" s="64" t="n">
        <v>10</v>
      </c>
      <c r="AE45" s="20" t="n">
        <f aca="false">SUM(I45:AD45)</f>
        <v>437</v>
      </c>
    </row>
    <row r="46" customFormat="false" ht="16.5" hidden="false" customHeight="false" outlineLevel="0" collapsed="false">
      <c r="A46" s="11" t="n">
        <v>25</v>
      </c>
      <c r="B46" s="12" t="n">
        <v>3</v>
      </c>
      <c r="C46" s="14" t="n">
        <v>44</v>
      </c>
      <c r="D46" s="17" t="s">
        <v>144</v>
      </c>
      <c r="E46" s="20"/>
      <c r="F46" s="37" t="n">
        <v>344</v>
      </c>
      <c r="G46" s="17" t="s">
        <v>36</v>
      </c>
      <c r="H46" s="37"/>
      <c r="I46" s="20"/>
      <c r="J46" s="20" t="n">
        <v>10</v>
      </c>
      <c r="K46" s="20" t="n">
        <v>7</v>
      </c>
      <c r="L46" s="64" t="n">
        <v>1</v>
      </c>
      <c r="M46" s="20" t="n">
        <v>5</v>
      </c>
      <c r="N46" s="64" t="n">
        <v>12</v>
      </c>
      <c r="O46" s="64" t="n">
        <v>0</v>
      </c>
      <c r="P46" s="64" t="n">
        <v>1</v>
      </c>
      <c r="Q46" s="64"/>
      <c r="R46" s="64" t="n">
        <v>7</v>
      </c>
      <c r="S46" s="20"/>
      <c r="T46" s="20" t="n">
        <v>2</v>
      </c>
      <c r="U46" s="65"/>
      <c r="V46" s="65" t="n">
        <v>0</v>
      </c>
      <c r="W46" s="38"/>
      <c r="X46" s="20"/>
      <c r="Y46" s="20"/>
      <c r="Z46" s="20"/>
      <c r="AA46" s="20"/>
      <c r="AB46" s="20"/>
      <c r="AC46" s="20" t="n">
        <v>0</v>
      </c>
      <c r="AD46" s="64" t="n">
        <v>0</v>
      </c>
      <c r="AE46" s="20" t="n">
        <f aca="false">SUM(I46:AD46)</f>
        <v>45</v>
      </c>
    </row>
    <row r="47" customFormat="false" ht="16.5" hidden="false" customHeight="false" outlineLevel="0" collapsed="false">
      <c r="A47" s="11" t="n">
        <v>26</v>
      </c>
      <c r="B47" s="12" t="n">
        <v>3</v>
      </c>
      <c r="C47" s="14" t="n">
        <v>44</v>
      </c>
      <c r="D47" s="17" t="s">
        <v>144</v>
      </c>
      <c r="E47" s="20"/>
      <c r="F47" s="37" t="n">
        <v>345</v>
      </c>
      <c r="G47" s="17" t="s">
        <v>33</v>
      </c>
      <c r="H47" s="37" t="n">
        <v>492</v>
      </c>
      <c r="I47" s="20"/>
      <c r="J47" s="20" t="n">
        <v>41</v>
      </c>
      <c r="K47" s="20" t="n">
        <v>113</v>
      </c>
      <c r="L47" s="64" t="n">
        <v>3</v>
      </c>
      <c r="M47" s="20" t="n">
        <v>2</v>
      </c>
      <c r="N47" s="64" t="n">
        <v>108</v>
      </c>
      <c r="O47" s="64" t="n">
        <v>4</v>
      </c>
      <c r="P47" s="64" t="n">
        <v>4</v>
      </c>
      <c r="Q47" s="64"/>
      <c r="R47" s="64" t="n">
        <v>33</v>
      </c>
      <c r="S47" s="20"/>
      <c r="T47" s="20" t="n">
        <v>0</v>
      </c>
      <c r="U47" s="65"/>
      <c r="V47" s="65" t="n">
        <v>1</v>
      </c>
      <c r="W47" s="38"/>
      <c r="X47" s="20"/>
      <c r="Y47" s="20"/>
      <c r="Z47" s="20"/>
      <c r="AA47" s="20"/>
      <c r="AB47" s="20"/>
      <c r="AC47" s="20" t="n">
        <v>0</v>
      </c>
      <c r="AD47" s="64" t="n">
        <v>9</v>
      </c>
      <c r="AE47" s="20" t="n">
        <f aca="false">SUM(I47:AD47)</f>
        <v>318</v>
      </c>
    </row>
    <row r="48" customFormat="false" ht="16.5" hidden="false" customHeight="false" outlineLevel="0" collapsed="false">
      <c r="A48" s="11" t="n">
        <v>27</v>
      </c>
      <c r="B48" s="12" t="n">
        <v>3</v>
      </c>
      <c r="C48" s="14" t="n">
        <v>44</v>
      </c>
      <c r="D48" s="17" t="s">
        <v>144</v>
      </c>
      <c r="E48" s="20"/>
      <c r="F48" s="37" t="n">
        <v>345</v>
      </c>
      <c r="G48" s="17" t="s">
        <v>34</v>
      </c>
      <c r="H48" s="37" t="n">
        <v>492</v>
      </c>
      <c r="I48" s="20"/>
      <c r="J48" s="20" t="n">
        <v>46</v>
      </c>
      <c r="K48" s="20" t="n">
        <v>118</v>
      </c>
      <c r="L48" s="64" t="n">
        <v>1</v>
      </c>
      <c r="M48" s="20" t="n">
        <v>5</v>
      </c>
      <c r="N48" s="64" t="n">
        <v>111</v>
      </c>
      <c r="O48" s="64" t="n">
        <v>0</v>
      </c>
      <c r="P48" s="64" t="n">
        <v>3</v>
      </c>
      <c r="Q48" s="64"/>
      <c r="R48" s="64" t="n">
        <v>31</v>
      </c>
      <c r="S48" s="20"/>
      <c r="T48" s="20" t="n">
        <v>0</v>
      </c>
      <c r="U48" s="65"/>
      <c r="V48" s="65" t="n">
        <v>0</v>
      </c>
      <c r="W48" s="38"/>
      <c r="X48" s="20"/>
      <c r="Y48" s="20"/>
      <c r="Z48" s="20"/>
      <c r="AA48" s="20"/>
      <c r="AB48" s="20"/>
      <c r="AC48" s="20" t="n">
        <v>0</v>
      </c>
      <c r="AD48" s="64" t="n">
        <v>9</v>
      </c>
      <c r="AE48" s="20" t="n">
        <f aca="false">SUM(I48:AD48)</f>
        <v>324</v>
      </c>
    </row>
    <row r="49" customFormat="false" ht="16.5" hidden="false" customHeight="false" outlineLevel="0" collapsed="false">
      <c r="A49" s="11" t="n">
        <v>28</v>
      </c>
      <c r="B49" s="12" t="n">
        <v>3</v>
      </c>
      <c r="C49" s="14" t="n">
        <v>44</v>
      </c>
      <c r="D49" s="17" t="s">
        <v>144</v>
      </c>
      <c r="E49" s="20"/>
      <c r="F49" s="37" t="n">
        <v>346</v>
      </c>
      <c r="G49" s="17" t="s">
        <v>33</v>
      </c>
      <c r="H49" s="37" t="n">
        <v>560</v>
      </c>
      <c r="I49" s="20"/>
      <c r="J49" s="20" t="n">
        <v>71</v>
      </c>
      <c r="K49" s="20" t="n">
        <v>122</v>
      </c>
      <c r="L49" s="64" t="n">
        <v>6</v>
      </c>
      <c r="M49" s="20" t="n">
        <v>7</v>
      </c>
      <c r="N49" s="64" t="n">
        <v>142</v>
      </c>
      <c r="O49" s="64" t="n">
        <v>2</v>
      </c>
      <c r="P49" s="64" t="n">
        <v>3</v>
      </c>
      <c r="Q49" s="64"/>
      <c r="R49" s="64" t="n">
        <v>34</v>
      </c>
      <c r="S49" s="20"/>
      <c r="T49" s="20" t="n">
        <v>3</v>
      </c>
      <c r="U49" s="65"/>
      <c r="V49" s="65" t="n">
        <v>1</v>
      </c>
      <c r="W49" s="38"/>
      <c r="X49" s="20"/>
      <c r="Y49" s="20"/>
      <c r="Z49" s="20"/>
      <c r="AA49" s="20"/>
      <c r="AB49" s="20"/>
      <c r="AC49" s="20" t="n">
        <v>0</v>
      </c>
      <c r="AD49" s="64" t="n">
        <v>4</v>
      </c>
      <c r="AE49" s="20" t="n">
        <f aca="false">SUM(I49:AD49)</f>
        <v>395</v>
      </c>
    </row>
    <row r="50" customFormat="false" ht="16.5" hidden="false" customHeight="false" outlineLevel="0" collapsed="false">
      <c r="A50" s="11" t="n">
        <v>29</v>
      </c>
      <c r="B50" s="12" t="n">
        <v>3</v>
      </c>
      <c r="C50" s="14" t="n">
        <v>44</v>
      </c>
      <c r="D50" s="17" t="s">
        <v>144</v>
      </c>
      <c r="E50" s="20"/>
      <c r="F50" s="37" t="n">
        <v>347</v>
      </c>
      <c r="G50" s="17" t="s">
        <v>33</v>
      </c>
      <c r="H50" s="37" t="n">
        <v>624</v>
      </c>
      <c r="I50" s="20"/>
      <c r="J50" s="20" t="n">
        <v>38</v>
      </c>
      <c r="K50" s="20" t="n">
        <v>134</v>
      </c>
      <c r="L50" s="64" t="n">
        <v>3</v>
      </c>
      <c r="M50" s="20" t="n">
        <v>3</v>
      </c>
      <c r="N50" s="64" t="n">
        <v>156</v>
      </c>
      <c r="O50" s="64" t="n">
        <v>5</v>
      </c>
      <c r="P50" s="64" t="n">
        <v>2</v>
      </c>
      <c r="Q50" s="64"/>
      <c r="R50" s="64" t="n">
        <v>35</v>
      </c>
      <c r="S50" s="20"/>
      <c r="T50" s="20" t="n">
        <v>1</v>
      </c>
      <c r="U50" s="65"/>
      <c r="V50" s="65" t="n">
        <v>1</v>
      </c>
      <c r="W50" s="38"/>
      <c r="X50" s="20"/>
      <c r="Y50" s="20"/>
      <c r="Z50" s="20"/>
      <c r="AA50" s="20"/>
      <c r="AB50" s="20"/>
      <c r="AC50" s="20" t="n">
        <v>0</v>
      </c>
      <c r="AD50" s="64" t="n">
        <v>19</v>
      </c>
      <c r="AE50" s="20" t="n">
        <f aca="false">SUM(I50:AD50)</f>
        <v>397</v>
      </c>
    </row>
    <row r="51" customFormat="false" ht="16.5" hidden="false" customHeight="false" outlineLevel="0" collapsed="false">
      <c r="A51" s="11" t="n">
        <v>30</v>
      </c>
      <c r="B51" s="12" t="n">
        <v>3</v>
      </c>
      <c r="C51" s="14" t="n">
        <v>44</v>
      </c>
      <c r="D51" s="17" t="s">
        <v>144</v>
      </c>
      <c r="E51" s="20"/>
      <c r="F51" s="37" t="n">
        <v>347</v>
      </c>
      <c r="G51" s="17" t="s">
        <v>34</v>
      </c>
      <c r="H51" s="37" t="n">
        <v>624</v>
      </c>
      <c r="I51" s="20"/>
      <c r="J51" s="20" t="n">
        <v>51</v>
      </c>
      <c r="K51" s="20" t="n">
        <v>129</v>
      </c>
      <c r="L51" s="64" t="n">
        <v>1</v>
      </c>
      <c r="M51" s="20" t="n">
        <v>6</v>
      </c>
      <c r="N51" s="64" t="n">
        <v>145</v>
      </c>
      <c r="O51" s="64" t="n">
        <v>6</v>
      </c>
      <c r="P51" s="64" t="n">
        <v>5</v>
      </c>
      <c r="Q51" s="64"/>
      <c r="R51" s="64" t="n">
        <v>37</v>
      </c>
      <c r="S51" s="20"/>
      <c r="T51" s="20" t="n">
        <v>2</v>
      </c>
      <c r="U51" s="65"/>
      <c r="V51" s="65" t="n">
        <v>0</v>
      </c>
      <c r="W51" s="38"/>
      <c r="X51" s="20"/>
      <c r="Y51" s="20"/>
      <c r="Z51" s="20"/>
      <c r="AA51" s="20"/>
      <c r="AB51" s="20"/>
      <c r="AC51" s="20" t="n">
        <v>0</v>
      </c>
      <c r="AD51" s="64" t="n">
        <v>15</v>
      </c>
      <c r="AE51" s="20" t="n">
        <f aca="false">SUM(I51:AD51)</f>
        <v>397</v>
      </c>
    </row>
    <row r="52" customFormat="false" ht="16.5" hidden="false" customHeight="false" outlineLevel="0" collapsed="false">
      <c r="A52" s="11" t="n">
        <v>31</v>
      </c>
      <c r="B52" s="12" t="n">
        <v>3</v>
      </c>
      <c r="C52" s="14" t="n">
        <v>44</v>
      </c>
      <c r="D52" s="17" t="s">
        <v>144</v>
      </c>
      <c r="E52" s="20"/>
      <c r="F52" s="37" t="n">
        <v>348</v>
      </c>
      <c r="G52" s="17" t="s">
        <v>33</v>
      </c>
      <c r="H52" s="37" t="n">
        <v>477</v>
      </c>
      <c r="I52" s="20"/>
      <c r="J52" s="20" t="n">
        <v>50</v>
      </c>
      <c r="K52" s="20" t="n">
        <v>82</v>
      </c>
      <c r="L52" s="64" t="n">
        <v>0</v>
      </c>
      <c r="M52" s="20" t="n">
        <v>5</v>
      </c>
      <c r="N52" s="64" t="n">
        <v>101</v>
      </c>
      <c r="O52" s="64" t="n">
        <v>1</v>
      </c>
      <c r="P52" s="64" t="n">
        <v>3</v>
      </c>
      <c r="Q52" s="64"/>
      <c r="R52" s="64" t="n">
        <v>35</v>
      </c>
      <c r="S52" s="20"/>
      <c r="T52" s="20" t="n">
        <v>1</v>
      </c>
      <c r="U52" s="65"/>
      <c r="V52" s="65" t="n">
        <v>4</v>
      </c>
      <c r="W52" s="38"/>
      <c r="X52" s="20"/>
      <c r="Y52" s="20"/>
      <c r="Z52" s="20"/>
      <c r="AA52" s="20"/>
      <c r="AB52" s="20"/>
      <c r="AC52" s="20" t="n">
        <v>0</v>
      </c>
      <c r="AD52" s="64" t="n">
        <v>11</v>
      </c>
      <c r="AE52" s="20" t="n">
        <f aca="false">SUM(I52:AD52)</f>
        <v>293</v>
      </c>
    </row>
    <row r="53" customFormat="false" ht="16.5" hidden="false" customHeight="false" outlineLevel="0" collapsed="false">
      <c r="A53" s="11" t="n">
        <v>32</v>
      </c>
      <c r="B53" s="12" t="n">
        <v>3</v>
      </c>
      <c r="C53" s="14" t="n">
        <v>44</v>
      </c>
      <c r="D53" s="17" t="s">
        <v>144</v>
      </c>
      <c r="E53" s="20"/>
      <c r="F53" s="37" t="n">
        <v>348</v>
      </c>
      <c r="G53" s="17" t="s">
        <v>34</v>
      </c>
      <c r="H53" s="37" t="n">
        <v>477</v>
      </c>
      <c r="I53" s="20"/>
      <c r="J53" s="20" t="n">
        <v>70</v>
      </c>
      <c r="K53" s="20" t="n">
        <v>85</v>
      </c>
      <c r="L53" s="64" t="n">
        <v>5</v>
      </c>
      <c r="M53" s="20" t="n">
        <v>4</v>
      </c>
      <c r="N53" s="64" t="n">
        <v>108</v>
      </c>
      <c r="O53" s="64" t="n">
        <v>1</v>
      </c>
      <c r="P53" s="64" t="n">
        <v>6</v>
      </c>
      <c r="Q53" s="64"/>
      <c r="R53" s="64" t="n">
        <v>26</v>
      </c>
      <c r="S53" s="20"/>
      <c r="T53" s="20" t="n">
        <v>0</v>
      </c>
      <c r="U53" s="65"/>
      <c r="V53" s="65" t="n">
        <v>3</v>
      </c>
      <c r="W53" s="38"/>
      <c r="X53" s="20"/>
      <c r="Y53" s="20"/>
      <c r="Z53" s="20"/>
      <c r="AA53" s="20"/>
      <c r="AB53" s="20"/>
      <c r="AC53" s="20" t="n">
        <v>0</v>
      </c>
      <c r="AD53" s="64" t="n">
        <v>6</v>
      </c>
      <c r="AE53" s="20" t="n">
        <f aca="false">SUM(I53:AD53)</f>
        <v>314</v>
      </c>
    </row>
    <row r="54" customFormat="false" ht="16.5" hidden="false" customHeight="false" outlineLevel="0" collapsed="false">
      <c r="A54" s="11" t="n">
        <v>33</v>
      </c>
      <c r="B54" s="12" t="n">
        <v>3</v>
      </c>
      <c r="C54" s="14" t="n">
        <v>44</v>
      </c>
      <c r="D54" s="17" t="s">
        <v>144</v>
      </c>
      <c r="E54" s="20"/>
      <c r="F54" s="37" t="n">
        <v>349</v>
      </c>
      <c r="G54" s="17" t="s">
        <v>33</v>
      </c>
      <c r="H54" s="37" t="n">
        <v>447</v>
      </c>
      <c r="I54" s="20"/>
      <c r="J54" s="20" t="n">
        <v>55</v>
      </c>
      <c r="K54" s="20" t="n">
        <v>46</v>
      </c>
      <c r="L54" s="64" t="n">
        <v>2</v>
      </c>
      <c r="M54" s="20" t="n">
        <v>3</v>
      </c>
      <c r="N54" s="64" t="n">
        <v>112</v>
      </c>
      <c r="O54" s="64" t="n">
        <v>1</v>
      </c>
      <c r="P54" s="64" t="n">
        <v>8</v>
      </c>
      <c r="Q54" s="64"/>
      <c r="R54" s="64" t="n">
        <v>53</v>
      </c>
      <c r="S54" s="20"/>
      <c r="T54" s="20" t="n">
        <v>3</v>
      </c>
      <c r="U54" s="65"/>
      <c r="V54" s="65" t="n">
        <v>0</v>
      </c>
      <c r="W54" s="38"/>
      <c r="X54" s="20"/>
      <c r="Y54" s="20"/>
      <c r="Z54" s="20"/>
      <c r="AA54" s="20"/>
      <c r="AB54" s="20"/>
      <c r="AC54" s="20" t="n">
        <v>1</v>
      </c>
      <c r="AD54" s="64" t="n">
        <v>7</v>
      </c>
      <c r="AE54" s="20" t="n">
        <f aca="false">SUM(I54:AD54)</f>
        <v>291</v>
      </c>
    </row>
    <row r="55" customFormat="false" ht="16.5" hidden="false" customHeight="false" outlineLevel="0" collapsed="false">
      <c r="A55" s="11" t="n">
        <v>34</v>
      </c>
      <c r="B55" s="12" t="n">
        <v>3</v>
      </c>
      <c r="C55" s="14" t="n">
        <v>44</v>
      </c>
      <c r="D55" s="17" t="s">
        <v>144</v>
      </c>
      <c r="E55" s="20"/>
      <c r="F55" s="37" t="n">
        <v>350</v>
      </c>
      <c r="G55" s="17" t="s">
        <v>33</v>
      </c>
      <c r="H55" s="37" t="n">
        <v>581</v>
      </c>
      <c r="I55" s="20"/>
      <c r="J55" s="20" t="n">
        <v>40</v>
      </c>
      <c r="K55" s="20" t="n">
        <v>139</v>
      </c>
      <c r="L55" s="64" t="n">
        <v>4</v>
      </c>
      <c r="M55" s="20" t="n">
        <v>7</v>
      </c>
      <c r="N55" s="64" t="n">
        <v>120</v>
      </c>
      <c r="O55" s="64" t="n">
        <v>1</v>
      </c>
      <c r="P55" s="64" t="n">
        <v>4</v>
      </c>
      <c r="Q55" s="64"/>
      <c r="R55" s="64" t="n">
        <v>56</v>
      </c>
      <c r="S55" s="20"/>
      <c r="T55" s="20" t="n">
        <v>4</v>
      </c>
      <c r="U55" s="65"/>
      <c r="V55" s="65" t="n">
        <v>2</v>
      </c>
      <c r="W55" s="38"/>
      <c r="X55" s="20"/>
      <c r="Y55" s="20"/>
      <c r="Z55" s="20"/>
      <c r="AA55" s="20"/>
      <c r="AB55" s="20"/>
      <c r="AC55" s="20" t="n">
        <v>0</v>
      </c>
      <c r="AD55" s="64" t="n">
        <v>10</v>
      </c>
      <c r="AE55" s="20" t="n">
        <f aca="false">SUM(I55:AD55)</f>
        <v>387</v>
      </c>
    </row>
    <row r="56" customFormat="false" ht="16.5" hidden="false" customHeight="false" outlineLevel="0" collapsed="false">
      <c r="A56" s="11" t="n">
        <v>35</v>
      </c>
      <c r="B56" s="12" t="n">
        <v>3</v>
      </c>
      <c r="C56" s="14" t="n">
        <v>44</v>
      </c>
      <c r="D56" s="17" t="s">
        <v>144</v>
      </c>
      <c r="E56" s="20"/>
      <c r="F56" s="37" t="n">
        <v>350</v>
      </c>
      <c r="G56" s="17" t="s">
        <v>34</v>
      </c>
      <c r="H56" s="37" t="n">
        <v>580</v>
      </c>
      <c r="I56" s="20"/>
      <c r="J56" s="20" t="n">
        <v>46</v>
      </c>
      <c r="K56" s="20" t="n">
        <v>150</v>
      </c>
      <c r="L56" s="64" t="n">
        <v>2</v>
      </c>
      <c r="M56" s="20" t="n">
        <v>10</v>
      </c>
      <c r="N56" s="64" t="n">
        <v>97</v>
      </c>
      <c r="O56" s="64" t="n">
        <v>2</v>
      </c>
      <c r="P56" s="64" t="n">
        <v>5</v>
      </c>
      <c r="Q56" s="64"/>
      <c r="R56" s="64" t="n">
        <v>52</v>
      </c>
      <c r="S56" s="20"/>
      <c r="T56" s="20" t="n">
        <v>8</v>
      </c>
      <c r="U56" s="65"/>
      <c r="V56" s="65" t="n">
        <v>3</v>
      </c>
      <c r="W56" s="38"/>
      <c r="X56" s="20"/>
      <c r="Y56" s="20"/>
      <c r="Z56" s="20"/>
      <c r="AA56" s="20"/>
      <c r="AB56" s="20"/>
      <c r="AC56" s="20" t="n">
        <v>0</v>
      </c>
      <c r="AD56" s="64" t="n">
        <v>7</v>
      </c>
      <c r="AE56" s="20" t="n">
        <f aca="false">SUM(I56:AD56)</f>
        <v>382</v>
      </c>
    </row>
    <row r="57" customFormat="false" ht="16.5" hidden="false" customHeight="false" outlineLevel="0" collapsed="false">
      <c r="A57" s="11" t="n">
        <v>36</v>
      </c>
      <c r="B57" s="12" t="n">
        <v>3</v>
      </c>
      <c r="C57" s="14" t="n">
        <v>44</v>
      </c>
      <c r="D57" s="17" t="s">
        <v>144</v>
      </c>
      <c r="E57" s="20"/>
      <c r="F57" s="37" t="n">
        <v>351</v>
      </c>
      <c r="G57" s="17" t="s">
        <v>33</v>
      </c>
      <c r="H57" s="37" t="n">
        <v>611</v>
      </c>
      <c r="I57" s="20"/>
      <c r="J57" s="20" t="n">
        <v>48</v>
      </c>
      <c r="K57" s="20" t="n">
        <v>93</v>
      </c>
      <c r="L57" s="64" t="n">
        <v>3</v>
      </c>
      <c r="M57" s="20" t="n">
        <v>8</v>
      </c>
      <c r="N57" s="64" t="n">
        <v>131</v>
      </c>
      <c r="O57" s="64" t="n">
        <v>1</v>
      </c>
      <c r="P57" s="64" t="n">
        <v>9</v>
      </c>
      <c r="Q57" s="64"/>
      <c r="R57" s="64" t="n">
        <v>91</v>
      </c>
      <c r="S57" s="20"/>
      <c r="T57" s="20" t="n">
        <v>1</v>
      </c>
      <c r="U57" s="65"/>
      <c r="V57" s="65" t="n">
        <v>0</v>
      </c>
      <c r="W57" s="38"/>
      <c r="X57" s="20"/>
      <c r="Y57" s="20"/>
      <c r="Z57" s="20"/>
      <c r="AA57" s="20"/>
      <c r="AB57" s="20"/>
      <c r="AC57" s="20" t="n">
        <v>0</v>
      </c>
      <c r="AD57" s="64" t="n">
        <v>9</v>
      </c>
      <c r="AE57" s="20" t="n">
        <f aca="false">SUM(I57:AD57)</f>
        <v>394</v>
      </c>
    </row>
    <row r="58" customFormat="false" ht="16.5" hidden="false" customHeight="false" outlineLevel="0" collapsed="false">
      <c r="A58" s="11" t="n">
        <v>37</v>
      </c>
      <c r="B58" s="12" t="n">
        <v>3</v>
      </c>
      <c r="C58" s="14" t="n">
        <v>44</v>
      </c>
      <c r="D58" s="17" t="s">
        <v>144</v>
      </c>
      <c r="E58" s="20"/>
      <c r="F58" s="37" t="n">
        <v>351</v>
      </c>
      <c r="G58" s="17" t="s">
        <v>34</v>
      </c>
      <c r="H58" s="37" t="n">
        <v>610</v>
      </c>
      <c r="I58" s="20"/>
      <c r="J58" s="20" t="n">
        <v>57</v>
      </c>
      <c r="K58" s="20" t="n">
        <v>96</v>
      </c>
      <c r="L58" s="64" t="n">
        <v>6</v>
      </c>
      <c r="M58" s="20" t="n">
        <v>11</v>
      </c>
      <c r="N58" s="64" t="n">
        <v>104</v>
      </c>
      <c r="O58" s="64" t="n">
        <v>3</v>
      </c>
      <c r="P58" s="64" t="n">
        <v>6</v>
      </c>
      <c r="Q58" s="64"/>
      <c r="R58" s="64" t="n">
        <v>88</v>
      </c>
      <c r="S58" s="20"/>
      <c r="T58" s="20" t="n">
        <v>3</v>
      </c>
      <c r="U58" s="65"/>
      <c r="V58" s="65" t="n">
        <v>2</v>
      </c>
      <c r="W58" s="38"/>
      <c r="X58" s="20"/>
      <c r="Y58" s="20"/>
      <c r="Z58" s="20"/>
      <c r="AA58" s="20"/>
      <c r="AB58" s="20"/>
      <c r="AC58" s="20" t="n">
        <v>0</v>
      </c>
      <c r="AD58" s="64" t="n">
        <v>11</v>
      </c>
      <c r="AE58" s="20" t="n">
        <f aca="false">SUM(I58:AD58)</f>
        <v>387</v>
      </c>
    </row>
    <row r="59" customFormat="false" ht="16.5" hidden="false" customHeight="false" outlineLevel="0" collapsed="false">
      <c r="A59" s="11" t="n">
        <v>38</v>
      </c>
      <c r="B59" s="12" t="n">
        <v>3</v>
      </c>
      <c r="C59" s="14" t="n">
        <v>44</v>
      </c>
      <c r="D59" s="17" t="s">
        <v>144</v>
      </c>
      <c r="E59" s="20"/>
      <c r="F59" s="37" t="n">
        <v>352</v>
      </c>
      <c r="G59" s="17" t="s">
        <v>33</v>
      </c>
      <c r="H59" s="37" t="n">
        <v>486</v>
      </c>
      <c r="I59" s="20"/>
      <c r="J59" s="20" t="n">
        <v>34</v>
      </c>
      <c r="K59" s="20" t="n">
        <v>90</v>
      </c>
      <c r="L59" s="64" t="n">
        <v>8</v>
      </c>
      <c r="M59" s="20" t="n">
        <v>5</v>
      </c>
      <c r="N59" s="64" t="n">
        <v>120</v>
      </c>
      <c r="O59" s="64" t="n">
        <v>1</v>
      </c>
      <c r="P59" s="64" t="n">
        <v>5</v>
      </c>
      <c r="Q59" s="64"/>
      <c r="R59" s="64" t="n">
        <v>57</v>
      </c>
      <c r="S59" s="20"/>
      <c r="T59" s="20" t="n">
        <v>1</v>
      </c>
      <c r="U59" s="65"/>
      <c r="V59" s="65" t="n">
        <v>0</v>
      </c>
      <c r="W59" s="38"/>
      <c r="X59" s="20"/>
      <c r="Y59" s="20"/>
      <c r="Z59" s="20"/>
      <c r="AA59" s="20"/>
      <c r="AB59" s="20"/>
      <c r="AC59" s="20" t="n">
        <v>0</v>
      </c>
      <c r="AD59" s="64" t="n">
        <v>4</v>
      </c>
      <c r="AE59" s="20" t="n">
        <f aca="false">SUM(I59:AD59)</f>
        <v>325</v>
      </c>
    </row>
    <row r="60" customFormat="false" ht="16.5" hidden="false" customHeight="false" outlineLevel="0" collapsed="false">
      <c r="A60" s="11" t="n">
        <v>39</v>
      </c>
      <c r="B60" s="12" t="n">
        <v>3</v>
      </c>
      <c r="C60" s="14" t="n">
        <v>44</v>
      </c>
      <c r="D60" s="17" t="s">
        <v>144</v>
      </c>
      <c r="E60" s="20"/>
      <c r="F60" s="37" t="n">
        <v>352</v>
      </c>
      <c r="G60" s="17" t="s">
        <v>34</v>
      </c>
      <c r="H60" s="37" t="n">
        <v>485</v>
      </c>
      <c r="I60" s="20"/>
      <c r="J60" s="20" t="n">
        <v>54</v>
      </c>
      <c r="K60" s="20" t="n">
        <v>102</v>
      </c>
      <c r="L60" s="64" t="n">
        <v>6</v>
      </c>
      <c r="M60" s="20" t="n">
        <v>4</v>
      </c>
      <c r="N60" s="64" t="n">
        <v>114</v>
      </c>
      <c r="O60" s="64" t="n">
        <v>1</v>
      </c>
      <c r="P60" s="64" t="n">
        <v>2</v>
      </c>
      <c r="Q60" s="64"/>
      <c r="R60" s="64" t="n">
        <v>43</v>
      </c>
      <c r="S60" s="20"/>
      <c r="T60" s="20" t="n">
        <v>0</v>
      </c>
      <c r="U60" s="65"/>
      <c r="V60" s="65" t="n">
        <v>3</v>
      </c>
      <c r="W60" s="38"/>
      <c r="X60" s="20"/>
      <c r="Y60" s="20"/>
      <c r="Z60" s="20"/>
      <c r="AA60" s="20"/>
      <c r="AB60" s="20"/>
      <c r="AC60" s="20" t="n">
        <v>0</v>
      </c>
      <c r="AD60" s="64" t="n">
        <v>5</v>
      </c>
      <c r="AE60" s="20" t="n">
        <f aca="false">SUM(I60:AD60)</f>
        <v>334</v>
      </c>
    </row>
    <row r="61" customFormat="false" ht="16.5" hidden="false" customHeight="false" outlineLevel="0" collapsed="false">
      <c r="A61" s="11" t="n">
        <v>40</v>
      </c>
      <c r="B61" s="12" t="n">
        <v>3</v>
      </c>
      <c r="C61" s="14" t="n">
        <v>44</v>
      </c>
      <c r="D61" s="17" t="s">
        <v>144</v>
      </c>
      <c r="E61" s="20"/>
      <c r="F61" s="37" t="n">
        <v>353</v>
      </c>
      <c r="G61" s="17" t="s">
        <v>33</v>
      </c>
      <c r="H61" s="37" t="n">
        <v>714</v>
      </c>
      <c r="I61" s="20"/>
      <c r="J61" s="20" t="n">
        <v>46</v>
      </c>
      <c r="K61" s="20" t="n">
        <v>189</v>
      </c>
      <c r="L61" s="64" t="n">
        <v>4</v>
      </c>
      <c r="M61" s="20" t="n">
        <v>6</v>
      </c>
      <c r="N61" s="64" t="n">
        <v>122</v>
      </c>
      <c r="O61" s="64" t="n">
        <v>2</v>
      </c>
      <c r="P61" s="64" t="n">
        <v>6</v>
      </c>
      <c r="Q61" s="64"/>
      <c r="R61" s="64" t="n">
        <v>59</v>
      </c>
      <c r="S61" s="20"/>
      <c r="T61" s="20" t="n">
        <v>1</v>
      </c>
      <c r="U61" s="65"/>
      <c r="V61" s="65" t="n">
        <v>1</v>
      </c>
      <c r="W61" s="38"/>
      <c r="X61" s="20"/>
      <c r="Y61" s="20"/>
      <c r="Z61" s="20"/>
      <c r="AA61" s="20"/>
      <c r="AB61" s="20"/>
      <c r="AC61" s="20" t="n">
        <v>0</v>
      </c>
      <c r="AD61" s="64" t="n">
        <v>17</v>
      </c>
      <c r="AE61" s="20" t="n">
        <f aca="false">SUM(I61:AD61)</f>
        <v>453</v>
      </c>
    </row>
    <row r="62" customFormat="false" ht="16.5" hidden="false" customHeight="false" outlineLevel="0" collapsed="false">
      <c r="A62" s="11" t="n">
        <v>41</v>
      </c>
      <c r="B62" s="12" t="n">
        <v>3</v>
      </c>
      <c r="C62" s="14" t="n">
        <v>44</v>
      </c>
      <c r="D62" s="17" t="s">
        <v>144</v>
      </c>
      <c r="E62" s="20"/>
      <c r="F62" s="37" t="n">
        <v>354</v>
      </c>
      <c r="G62" s="17" t="s">
        <v>33</v>
      </c>
      <c r="H62" s="37" t="n">
        <v>520</v>
      </c>
      <c r="I62" s="20"/>
      <c r="J62" s="20" t="n">
        <v>42</v>
      </c>
      <c r="K62" s="20" t="n">
        <v>93</v>
      </c>
      <c r="L62" s="64" t="n">
        <v>8</v>
      </c>
      <c r="M62" s="20" t="n">
        <v>9</v>
      </c>
      <c r="N62" s="64" t="n">
        <v>114</v>
      </c>
      <c r="O62" s="64" t="n">
        <v>1</v>
      </c>
      <c r="P62" s="64" t="n">
        <v>3</v>
      </c>
      <c r="Q62" s="64"/>
      <c r="R62" s="64" t="n">
        <v>58</v>
      </c>
      <c r="S62" s="20"/>
      <c r="T62" s="20" t="n">
        <v>1</v>
      </c>
      <c r="U62" s="65"/>
      <c r="V62" s="65" t="n">
        <v>2</v>
      </c>
      <c r="W62" s="38"/>
      <c r="X62" s="20"/>
      <c r="Y62" s="20"/>
      <c r="Z62" s="20"/>
      <c r="AA62" s="20"/>
      <c r="AB62" s="20"/>
      <c r="AC62" s="20" t="n">
        <v>0</v>
      </c>
      <c r="AD62" s="64" t="n">
        <v>8</v>
      </c>
      <c r="AE62" s="20" t="n">
        <f aca="false">SUM(I62:AD62)</f>
        <v>339</v>
      </c>
    </row>
    <row r="63" customFormat="false" ht="16.5" hidden="false" customHeight="false" outlineLevel="0" collapsed="false">
      <c r="A63" s="11" t="n">
        <v>42</v>
      </c>
      <c r="B63" s="12" t="n">
        <v>3</v>
      </c>
      <c r="C63" s="14" t="n">
        <v>44</v>
      </c>
      <c r="D63" s="17" t="s">
        <v>144</v>
      </c>
      <c r="E63" s="20"/>
      <c r="F63" s="37" t="n">
        <v>354</v>
      </c>
      <c r="G63" s="17" t="s">
        <v>34</v>
      </c>
      <c r="H63" s="37" t="n">
        <v>520</v>
      </c>
      <c r="I63" s="20"/>
      <c r="J63" s="20" t="n">
        <v>41</v>
      </c>
      <c r="K63" s="20" t="n">
        <v>95</v>
      </c>
      <c r="L63" s="64" t="n">
        <v>6</v>
      </c>
      <c r="M63" s="20" t="n">
        <v>6</v>
      </c>
      <c r="N63" s="64" t="n">
        <v>117</v>
      </c>
      <c r="O63" s="64" t="n">
        <v>4</v>
      </c>
      <c r="P63" s="64" t="n">
        <v>6</v>
      </c>
      <c r="Q63" s="64"/>
      <c r="R63" s="64" t="n">
        <v>66</v>
      </c>
      <c r="S63" s="20"/>
      <c r="T63" s="20" t="n">
        <v>3</v>
      </c>
      <c r="U63" s="65"/>
      <c r="V63" s="65" t="n">
        <v>0</v>
      </c>
      <c r="W63" s="38"/>
      <c r="X63" s="20"/>
      <c r="Y63" s="20"/>
      <c r="Z63" s="20"/>
      <c r="AA63" s="20"/>
      <c r="AB63" s="20"/>
      <c r="AC63" s="20" t="n">
        <v>0</v>
      </c>
      <c r="AD63" s="64" t="n">
        <v>8</v>
      </c>
      <c r="AE63" s="20" t="n">
        <f aca="false">SUM(I63:AD63)</f>
        <v>352</v>
      </c>
    </row>
    <row r="64" customFormat="false" ht="16.5" hidden="false" customHeight="false" outlineLevel="0" collapsed="false">
      <c r="A64" s="11" t="n">
        <v>43</v>
      </c>
      <c r="B64" s="12" t="n">
        <v>3</v>
      </c>
      <c r="C64" s="14" t="n">
        <v>44</v>
      </c>
      <c r="D64" s="17" t="s">
        <v>144</v>
      </c>
      <c r="E64" s="20"/>
      <c r="F64" s="37" t="n">
        <v>355</v>
      </c>
      <c r="G64" s="17" t="s">
        <v>33</v>
      </c>
      <c r="H64" s="37" t="n">
        <v>405</v>
      </c>
      <c r="I64" s="20"/>
      <c r="J64" s="20" t="n">
        <v>24</v>
      </c>
      <c r="K64" s="20" t="n">
        <v>105</v>
      </c>
      <c r="L64" s="64" t="n">
        <v>3</v>
      </c>
      <c r="M64" s="20" t="n">
        <v>6</v>
      </c>
      <c r="N64" s="64" t="n">
        <v>85</v>
      </c>
      <c r="O64" s="64" t="n">
        <v>5</v>
      </c>
      <c r="P64" s="64" t="n">
        <v>2</v>
      </c>
      <c r="Q64" s="64"/>
      <c r="R64" s="64" t="n">
        <v>40</v>
      </c>
      <c r="S64" s="20"/>
      <c r="T64" s="20" t="n">
        <v>2</v>
      </c>
      <c r="U64" s="65"/>
      <c r="V64" s="65" t="n">
        <v>0</v>
      </c>
      <c r="W64" s="38"/>
      <c r="X64" s="20"/>
      <c r="Y64" s="20"/>
      <c r="Z64" s="20"/>
      <c r="AA64" s="20"/>
      <c r="AB64" s="20"/>
      <c r="AC64" s="20" t="n">
        <v>0</v>
      </c>
      <c r="AD64" s="64" t="n">
        <v>13</v>
      </c>
      <c r="AE64" s="20" t="n">
        <f aca="false">SUM(I64:AD64)</f>
        <v>285</v>
      </c>
    </row>
    <row r="65" customFormat="false" ht="16.5" hidden="false" customHeight="false" outlineLevel="0" collapsed="false">
      <c r="A65" s="11" t="n">
        <v>44</v>
      </c>
      <c r="B65" s="12" t="n">
        <v>3</v>
      </c>
      <c r="C65" s="14" t="n">
        <v>44</v>
      </c>
      <c r="D65" s="17" t="s">
        <v>144</v>
      </c>
      <c r="E65" s="20"/>
      <c r="F65" s="37" t="n">
        <v>355</v>
      </c>
      <c r="G65" s="17" t="s">
        <v>34</v>
      </c>
      <c r="H65" s="37" t="n">
        <v>404</v>
      </c>
      <c r="I65" s="20"/>
      <c r="J65" s="20" t="n">
        <v>31</v>
      </c>
      <c r="K65" s="20" t="n">
        <v>87</v>
      </c>
      <c r="L65" s="64" t="n">
        <v>1</v>
      </c>
      <c r="M65" s="20" t="n">
        <v>7</v>
      </c>
      <c r="N65" s="64" t="n">
        <v>73</v>
      </c>
      <c r="O65" s="64" t="n">
        <v>2</v>
      </c>
      <c r="P65" s="64" t="n">
        <v>1</v>
      </c>
      <c r="Q65" s="64"/>
      <c r="R65" s="64" t="n">
        <v>41</v>
      </c>
      <c r="S65" s="20"/>
      <c r="T65" s="20" t="n">
        <v>0</v>
      </c>
      <c r="U65" s="65"/>
      <c r="V65" s="65" t="n">
        <v>4</v>
      </c>
      <c r="W65" s="38"/>
      <c r="X65" s="20"/>
      <c r="Y65" s="20"/>
      <c r="Z65" s="20"/>
      <c r="AA65" s="20"/>
      <c r="AB65" s="20"/>
      <c r="AC65" s="20" t="n">
        <v>0</v>
      </c>
      <c r="AD65" s="64" t="n">
        <v>7</v>
      </c>
      <c r="AE65" s="20" t="n">
        <f aca="false">SUM(I65:AD65)</f>
        <v>254</v>
      </c>
    </row>
    <row r="66" customFormat="false" ht="16.5" hidden="false" customHeight="false" outlineLevel="0" collapsed="false">
      <c r="A66" s="11" t="n">
        <v>45</v>
      </c>
      <c r="B66" s="12" t="n">
        <v>3</v>
      </c>
      <c r="C66" s="14" t="n">
        <v>44</v>
      </c>
      <c r="D66" s="17" t="s">
        <v>144</v>
      </c>
      <c r="E66" s="20"/>
      <c r="F66" s="37" t="n">
        <v>356</v>
      </c>
      <c r="G66" s="17" t="s">
        <v>33</v>
      </c>
      <c r="H66" s="37" t="n">
        <v>412</v>
      </c>
      <c r="I66" s="20"/>
      <c r="J66" s="20" t="n">
        <v>35</v>
      </c>
      <c r="K66" s="20" t="n">
        <v>93</v>
      </c>
      <c r="L66" s="64" t="n">
        <v>2</v>
      </c>
      <c r="M66" s="20" t="n">
        <v>7</v>
      </c>
      <c r="N66" s="64" t="n">
        <v>66</v>
      </c>
      <c r="O66" s="64" t="n">
        <v>0</v>
      </c>
      <c r="P66" s="64" t="n">
        <v>2</v>
      </c>
      <c r="Q66" s="64"/>
      <c r="R66" s="64" t="n">
        <v>36</v>
      </c>
      <c r="S66" s="20"/>
      <c r="T66" s="20" t="n">
        <v>0</v>
      </c>
      <c r="U66" s="65"/>
      <c r="V66" s="65" t="n">
        <v>0</v>
      </c>
      <c r="W66" s="38"/>
      <c r="X66" s="20"/>
      <c r="Y66" s="20"/>
      <c r="Z66" s="20"/>
      <c r="AA66" s="20"/>
      <c r="AB66" s="20"/>
      <c r="AC66" s="20" t="n">
        <v>0</v>
      </c>
      <c r="AD66" s="64" t="n">
        <v>14</v>
      </c>
      <c r="AE66" s="20" t="n">
        <f aca="false">SUM(I66:AD66)</f>
        <v>255</v>
      </c>
    </row>
    <row r="67" customFormat="false" ht="16.5" hidden="false" customHeight="false" outlineLevel="0" collapsed="false">
      <c r="A67" s="11" t="n">
        <v>46</v>
      </c>
      <c r="B67" s="12" t="n">
        <v>3</v>
      </c>
      <c r="C67" s="14" t="n">
        <v>44</v>
      </c>
      <c r="D67" s="17" t="s">
        <v>144</v>
      </c>
      <c r="E67" s="20"/>
      <c r="F67" s="37" t="n">
        <v>356</v>
      </c>
      <c r="G67" s="17" t="s">
        <v>34</v>
      </c>
      <c r="H67" s="37" t="n">
        <v>411</v>
      </c>
      <c r="I67" s="20"/>
      <c r="J67" s="20" t="n">
        <v>41</v>
      </c>
      <c r="K67" s="20" t="n">
        <v>111</v>
      </c>
      <c r="L67" s="64" t="n">
        <v>5</v>
      </c>
      <c r="M67" s="20" t="n">
        <v>5</v>
      </c>
      <c r="N67" s="64" t="n">
        <v>78</v>
      </c>
      <c r="O67" s="64" t="n">
        <v>0</v>
      </c>
      <c r="P67" s="64" t="n">
        <v>6</v>
      </c>
      <c r="Q67" s="64"/>
      <c r="R67" s="64" t="n">
        <v>32</v>
      </c>
      <c r="S67" s="20"/>
      <c r="T67" s="20" t="n">
        <v>0</v>
      </c>
      <c r="U67" s="65"/>
      <c r="V67" s="65" t="n">
        <v>1</v>
      </c>
      <c r="W67" s="38"/>
      <c r="X67" s="20"/>
      <c r="Y67" s="20"/>
      <c r="Z67" s="20"/>
      <c r="AA67" s="20"/>
      <c r="AB67" s="20"/>
      <c r="AC67" s="20" t="n">
        <v>0</v>
      </c>
      <c r="AD67" s="64" t="n">
        <v>4</v>
      </c>
      <c r="AE67" s="20" t="n">
        <f aca="false">SUM(I67:AD67)</f>
        <v>283</v>
      </c>
    </row>
    <row r="68" customFormat="false" ht="16.5" hidden="false" customHeight="false" outlineLevel="0" collapsed="false">
      <c r="A68" s="11" t="n">
        <v>47</v>
      </c>
      <c r="B68" s="12" t="n">
        <v>3</v>
      </c>
      <c r="C68" s="14" t="n">
        <v>44</v>
      </c>
      <c r="D68" s="17" t="s">
        <v>144</v>
      </c>
      <c r="E68" s="20"/>
      <c r="F68" s="37" t="n">
        <v>357</v>
      </c>
      <c r="G68" s="17" t="s">
        <v>33</v>
      </c>
      <c r="H68" s="37" t="n">
        <v>529</v>
      </c>
      <c r="I68" s="20"/>
      <c r="J68" s="20" t="n">
        <v>38</v>
      </c>
      <c r="K68" s="20" t="n">
        <v>77</v>
      </c>
      <c r="L68" s="64" t="n">
        <v>2</v>
      </c>
      <c r="M68" s="20" t="n">
        <v>108</v>
      </c>
      <c r="N68" s="64" t="n">
        <v>63</v>
      </c>
      <c r="O68" s="64" t="n">
        <v>0</v>
      </c>
      <c r="P68" s="64" t="n">
        <v>1</v>
      </c>
      <c r="Q68" s="64"/>
      <c r="R68" s="64" t="n">
        <v>21</v>
      </c>
      <c r="S68" s="20"/>
      <c r="T68" s="20" t="n">
        <v>0</v>
      </c>
      <c r="U68" s="65"/>
      <c r="V68" s="65" t="n">
        <v>2</v>
      </c>
      <c r="W68" s="38"/>
      <c r="X68" s="20"/>
      <c r="Y68" s="20"/>
      <c r="Z68" s="20"/>
      <c r="AA68" s="20"/>
      <c r="AB68" s="20"/>
      <c r="AC68" s="20" t="n">
        <v>0</v>
      </c>
      <c r="AD68" s="64" t="n">
        <v>12</v>
      </c>
      <c r="AE68" s="20" t="n">
        <f aca="false">SUM(I68:AD68)</f>
        <v>324</v>
      </c>
    </row>
    <row r="69" customFormat="false" ht="16.5" hidden="false" customHeight="false" outlineLevel="0" collapsed="false">
      <c r="A69" s="11" t="n">
        <v>48</v>
      </c>
      <c r="B69" s="12" t="n">
        <v>3</v>
      </c>
      <c r="C69" s="14" t="n">
        <v>44</v>
      </c>
      <c r="D69" s="17" t="s">
        <v>144</v>
      </c>
      <c r="E69" s="20"/>
      <c r="F69" s="37" t="n">
        <v>357</v>
      </c>
      <c r="G69" s="17" t="s">
        <v>34</v>
      </c>
      <c r="H69" s="37" t="n">
        <v>528</v>
      </c>
      <c r="I69" s="20"/>
      <c r="J69" s="20" t="n">
        <v>55</v>
      </c>
      <c r="K69" s="20" t="n">
        <v>40</v>
      </c>
      <c r="L69" s="64" t="n">
        <v>3</v>
      </c>
      <c r="M69" s="20" t="n">
        <v>112</v>
      </c>
      <c r="N69" s="64" t="n">
        <v>72</v>
      </c>
      <c r="O69" s="64" t="n">
        <v>2</v>
      </c>
      <c r="P69" s="64" t="n">
        <v>1</v>
      </c>
      <c r="Q69" s="64"/>
      <c r="R69" s="64" t="n">
        <v>21</v>
      </c>
      <c r="S69" s="20"/>
      <c r="T69" s="20" t="n">
        <v>1</v>
      </c>
      <c r="U69" s="65"/>
      <c r="V69" s="65" t="n">
        <v>2</v>
      </c>
      <c r="W69" s="38"/>
      <c r="X69" s="20"/>
      <c r="Y69" s="20"/>
      <c r="Z69" s="20"/>
      <c r="AA69" s="20"/>
      <c r="AB69" s="20"/>
      <c r="AC69" s="20" t="n">
        <v>0</v>
      </c>
      <c r="AD69" s="64" t="n">
        <v>11</v>
      </c>
      <c r="AE69" s="20" t="n">
        <f aca="false">SUM(I69:AD69)</f>
        <v>320</v>
      </c>
    </row>
    <row r="70" customFormat="false" ht="16.5" hidden="false" customHeight="false" outlineLevel="0" collapsed="false">
      <c r="A70" s="11" t="n">
        <v>49</v>
      </c>
      <c r="B70" s="12" t="n">
        <v>3</v>
      </c>
      <c r="C70" s="14" t="n">
        <v>44</v>
      </c>
      <c r="D70" s="17" t="s">
        <v>144</v>
      </c>
      <c r="E70" s="20"/>
      <c r="F70" s="37" t="n">
        <v>358</v>
      </c>
      <c r="G70" s="17" t="s">
        <v>33</v>
      </c>
      <c r="H70" s="37" t="n">
        <v>472</v>
      </c>
      <c r="I70" s="20"/>
      <c r="J70" s="20" t="n">
        <v>80</v>
      </c>
      <c r="K70" s="20" t="n">
        <v>119</v>
      </c>
      <c r="L70" s="64" t="n">
        <v>7</v>
      </c>
      <c r="M70" s="20" t="n">
        <v>17</v>
      </c>
      <c r="N70" s="64" t="n">
        <v>53</v>
      </c>
      <c r="O70" s="64" t="n">
        <v>0</v>
      </c>
      <c r="P70" s="64" t="n">
        <v>4</v>
      </c>
      <c r="Q70" s="64"/>
      <c r="R70" s="64" t="n">
        <v>29</v>
      </c>
      <c r="S70" s="20"/>
      <c r="T70" s="20" t="n">
        <v>0</v>
      </c>
      <c r="U70" s="65"/>
      <c r="V70" s="65" t="n">
        <v>0</v>
      </c>
      <c r="W70" s="38"/>
      <c r="X70" s="20"/>
      <c r="Y70" s="20"/>
      <c r="Z70" s="20"/>
      <c r="AA70" s="20"/>
      <c r="AB70" s="20"/>
      <c r="AC70" s="20" t="n">
        <v>0</v>
      </c>
      <c r="AD70" s="64" t="n">
        <v>12</v>
      </c>
      <c r="AE70" s="20" t="n">
        <f aca="false">SUM(I70:AD70)</f>
        <v>321</v>
      </c>
    </row>
    <row r="71" customFormat="false" ht="16.5" hidden="false" customHeight="false" outlineLevel="0" collapsed="false">
      <c r="A71" s="11" t="n">
        <v>50</v>
      </c>
      <c r="B71" s="12" t="n">
        <v>3</v>
      </c>
      <c r="C71" s="14" t="n">
        <v>44</v>
      </c>
      <c r="D71" s="17" t="s">
        <v>144</v>
      </c>
      <c r="E71" s="20"/>
      <c r="F71" s="37" t="n">
        <v>359</v>
      </c>
      <c r="G71" s="17" t="s">
        <v>33</v>
      </c>
      <c r="H71" s="37" t="n">
        <v>402</v>
      </c>
      <c r="I71" s="20"/>
      <c r="J71" s="20" t="n">
        <v>24</v>
      </c>
      <c r="K71" s="20" t="n">
        <v>150</v>
      </c>
      <c r="L71" s="64" t="n">
        <v>2</v>
      </c>
      <c r="M71" s="20" t="n">
        <v>19</v>
      </c>
      <c r="N71" s="64" t="n">
        <v>72</v>
      </c>
      <c r="O71" s="64" t="n">
        <v>1</v>
      </c>
      <c r="P71" s="64" t="n">
        <v>0</v>
      </c>
      <c r="Q71" s="64"/>
      <c r="R71" s="64" t="n">
        <v>13</v>
      </c>
      <c r="S71" s="20"/>
      <c r="T71" s="20" t="n">
        <v>1</v>
      </c>
      <c r="U71" s="65"/>
      <c r="V71" s="65" t="n">
        <v>0</v>
      </c>
      <c r="W71" s="38"/>
      <c r="X71" s="20"/>
      <c r="Y71" s="20"/>
      <c r="Z71" s="20"/>
      <c r="AA71" s="20"/>
      <c r="AB71" s="20"/>
      <c r="AC71" s="20" t="n">
        <v>0</v>
      </c>
      <c r="AD71" s="64" t="n">
        <v>17</v>
      </c>
      <c r="AE71" s="20" t="n">
        <f aca="false">SUM(I71:AD71)</f>
        <v>299</v>
      </c>
    </row>
    <row r="72" customFormat="false" ht="16.5" hidden="false" customHeight="false" outlineLevel="0" collapsed="false">
      <c r="A72" s="11" t="n">
        <v>51</v>
      </c>
      <c r="B72" s="12" t="n">
        <v>3</v>
      </c>
      <c r="C72" s="14" t="n">
        <v>44</v>
      </c>
      <c r="D72" s="17" t="s">
        <v>144</v>
      </c>
      <c r="E72" s="20"/>
      <c r="F72" s="37" t="n">
        <v>359</v>
      </c>
      <c r="G72" s="17" t="s">
        <v>34</v>
      </c>
      <c r="H72" s="37" t="n">
        <v>401</v>
      </c>
      <c r="I72" s="20"/>
      <c r="J72" s="20" t="n">
        <v>30</v>
      </c>
      <c r="K72" s="20" t="n">
        <v>141</v>
      </c>
      <c r="L72" s="64" t="n">
        <v>1</v>
      </c>
      <c r="M72" s="20" t="n">
        <v>16</v>
      </c>
      <c r="N72" s="64" t="n">
        <v>73</v>
      </c>
      <c r="O72" s="64" t="n">
        <v>2</v>
      </c>
      <c r="P72" s="64" t="n">
        <v>4</v>
      </c>
      <c r="Q72" s="64"/>
      <c r="R72" s="64" t="n">
        <v>31</v>
      </c>
      <c r="S72" s="20"/>
      <c r="T72" s="20" t="n">
        <v>0</v>
      </c>
      <c r="U72" s="65"/>
      <c r="V72" s="65" t="n">
        <v>0</v>
      </c>
      <c r="W72" s="38"/>
      <c r="X72" s="20"/>
      <c r="Y72" s="20"/>
      <c r="Z72" s="20"/>
      <c r="AA72" s="20"/>
      <c r="AB72" s="20"/>
      <c r="AC72" s="20" t="n">
        <v>0</v>
      </c>
      <c r="AD72" s="64" t="n">
        <v>7</v>
      </c>
      <c r="AE72" s="20" t="n">
        <f aca="false">SUM(I72:AD72)</f>
        <v>305</v>
      </c>
    </row>
    <row r="73" customFormat="false" ht="16.5" hidden="false" customHeight="false" outlineLevel="0" collapsed="false">
      <c r="A73" s="11" t="n">
        <v>52</v>
      </c>
      <c r="B73" s="12" t="n">
        <v>3</v>
      </c>
      <c r="C73" s="14" t="n">
        <v>44</v>
      </c>
      <c r="D73" s="17" t="s">
        <v>144</v>
      </c>
      <c r="E73" s="20"/>
      <c r="F73" s="37" t="n">
        <v>360</v>
      </c>
      <c r="G73" s="17" t="s">
        <v>33</v>
      </c>
      <c r="H73" s="37" t="n">
        <v>695</v>
      </c>
      <c r="I73" s="20"/>
      <c r="J73" s="20" t="n">
        <v>93</v>
      </c>
      <c r="K73" s="20" t="n">
        <v>130</v>
      </c>
      <c r="L73" s="64" t="n">
        <v>5</v>
      </c>
      <c r="M73" s="20" t="n">
        <v>51</v>
      </c>
      <c r="N73" s="64" t="n">
        <v>115</v>
      </c>
      <c r="O73" s="64" t="n">
        <v>4</v>
      </c>
      <c r="P73" s="64" t="n">
        <v>6</v>
      </c>
      <c r="Q73" s="64"/>
      <c r="R73" s="64" t="n">
        <v>94</v>
      </c>
      <c r="S73" s="20"/>
      <c r="T73" s="20" t="n">
        <v>3</v>
      </c>
      <c r="U73" s="65"/>
      <c r="V73" s="65" t="n">
        <v>2</v>
      </c>
      <c r="W73" s="38"/>
      <c r="X73" s="20"/>
      <c r="Y73" s="20"/>
      <c r="Z73" s="20"/>
      <c r="AA73" s="20"/>
      <c r="AB73" s="20"/>
      <c r="AC73" s="20" t="n">
        <v>0</v>
      </c>
      <c r="AD73" s="64" t="n">
        <v>17</v>
      </c>
      <c r="AE73" s="20" t="n">
        <f aca="false">SUM(I73:AD73)</f>
        <v>520</v>
      </c>
    </row>
    <row r="74" customFormat="false" ht="16.5" hidden="false" customHeight="false" outlineLevel="0" collapsed="false">
      <c r="A74" s="11" t="n">
        <v>53</v>
      </c>
      <c r="B74" s="12" t="n">
        <v>3</v>
      </c>
      <c r="C74" s="14" t="n">
        <v>44</v>
      </c>
      <c r="D74" s="17" t="s">
        <v>144</v>
      </c>
      <c r="E74" s="20"/>
      <c r="F74" s="37" t="n">
        <v>360</v>
      </c>
      <c r="G74" s="17" t="s">
        <v>34</v>
      </c>
      <c r="H74" s="37" t="n">
        <v>694</v>
      </c>
      <c r="I74" s="20"/>
      <c r="J74" s="20" t="n">
        <v>105</v>
      </c>
      <c r="K74" s="20" t="n">
        <v>148</v>
      </c>
      <c r="L74" s="64" t="n">
        <v>13</v>
      </c>
      <c r="M74" s="20" t="n">
        <v>54</v>
      </c>
      <c r="N74" s="64" t="n">
        <v>103</v>
      </c>
      <c r="O74" s="64" t="n">
        <v>1</v>
      </c>
      <c r="P74" s="64" t="n">
        <v>6</v>
      </c>
      <c r="Q74" s="64"/>
      <c r="R74" s="64" t="n">
        <v>54</v>
      </c>
      <c r="S74" s="20"/>
      <c r="T74" s="20" t="n">
        <v>0</v>
      </c>
      <c r="U74" s="65"/>
      <c r="V74" s="65" t="n">
        <v>1</v>
      </c>
      <c r="W74" s="38"/>
      <c r="X74" s="20"/>
      <c r="Y74" s="20"/>
      <c r="Z74" s="20"/>
      <c r="AA74" s="20"/>
      <c r="AB74" s="20"/>
      <c r="AC74" s="20" t="n">
        <v>0</v>
      </c>
      <c r="AD74" s="64" t="n">
        <v>16</v>
      </c>
      <c r="AE74" s="20" t="n">
        <f aca="false">SUM(I74:AD74)</f>
        <v>501</v>
      </c>
    </row>
    <row r="75" customFormat="false" ht="16.5" hidden="false" customHeight="false" outlineLevel="0" collapsed="false">
      <c r="A75" s="11" t="n">
        <v>54</v>
      </c>
      <c r="B75" s="12" t="n">
        <v>3</v>
      </c>
      <c r="C75" s="14" t="n">
        <v>44</v>
      </c>
      <c r="D75" s="17" t="s">
        <v>144</v>
      </c>
      <c r="E75" s="20"/>
      <c r="F75" s="37" t="n">
        <v>361</v>
      </c>
      <c r="G75" s="17" t="s">
        <v>33</v>
      </c>
      <c r="H75" s="37" t="n">
        <v>418</v>
      </c>
      <c r="I75" s="20"/>
      <c r="J75" s="20" t="n">
        <v>32</v>
      </c>
      <c r="K75" s="20" t="n">
        <v>54</v>
      </c>
      <c r="L75" s="64" t="n">
        <v>5</v>
      </c>
      <c r="M75" s="20" t="n">
        <v>39</v>
      </c>
      <c r="N75" s="64" t="n">
        <v>69</v>
      </c>
      <c r="O75" s="64" t="n">
        <v>0</v>
      </c>
      <c r="P75" s="64" t="n">
        <v>7</v>
      </c>
      <c r="Q75" s="64"/>
      <c r="R75" s="64" t="n">
        <v>47</v>
      </c>
      <c r="S75" s="20"/>
      <c r="T75" s="20" t="n">
        <v>4</v>
      </c>
      <c r="U75" s="65"/>
      <c r="V75" s="65" t="n">
        <v>1</v>
      </c>
      <c r="W75" s="38"/>
      <c r="X75" s="20"/>
      <c r="Y75" s="20"/>
      <c r="Z75" s="20"/>
      <c r="AA75" s="20"/>
      <c r="AB75" s="20"/>
      <c r="AC75" s="20" t="n">
        <v>0</v>
      </c>
      <c r="AD75" s="64" t="n">
        <v>10</v>
      </c>
      <c r="AE75" s="20" t="n">
        <f aca="false">SUM(I75:AD75)</f>
        <v>268</v>
      </c>
    </row>
    <row r="76" customFormat="false" ht="16.5" hidden="false" customHeight="false" outlineLevel="0" collapsed="false">
      <c r="A76" s="11" t="n">
        <v>55</v>
      </c>
      <c r="B76" s="12" t="n">
        <v>3</v>
      </c>
      <c r="C76" s="14" t="n">
        <v>44</v>
      </c>
      <c r="D76" s="17" t="s">
        <v>144</v>
      </c>
      <c r="E76" s="20"/>
      <c r="F76" s="37" t="n">
        <v>361</v>
      </c>
      <c r="G76" s="17" t="s">
        <v>62</v>
      </c>
      <c r="H76" s="37" t="n">
        <v>369</v>
      </c>
      <c r="I76" s="20"/>
      <c r="J76" s="20" t="n">
        <v>47</v>
      </c>
      <c r="K76" s="20" t="n">
        <v>84</v>
      </c>
      <c r="L76" s="64" t="n">
        <v>3</v>
      </c>
      <c r="M76" s="20" t="n">
        <v>12</v>
      </c>
      <c r="N76" s="64" t="n">
        <v>58</v>
      </c>
      <c r="O76" s="64" t="n">
        <v>1</v>
      </c>
      <c r="P76" s="64" t="n">
        <v>2</v>
      </c>
      <c r="Q76" s="64"/>
      <c r="R76" s="64" t="n">
        <v>16</v>
      </c>
      <c r="S76" s="20"/>
      <c r="T76" s="20" t="n">
        <v>1</v>
      </c>
      <c r="U76" s="65"/>
      <c r="V76" s="65" t="n">
        <v>1</v>
      </c>
      <c r="W76" s="38"/>
      <c r="X76" s="20"/>
      <c r="Y76" s="20"/>
      <c r="Z76" s="20"/>
      <c r="AA76" s="20"/>
      <c r="AB76" s="20"/>
      <c r="AC76" s="20" t="n">
        <v>0</v>
      </c>
      <c r="AD76" s="64" t="n">
        <v>8</v>
      </c>
      <c r="AE76" s="20" t="n">
        <f aca="false">SUM(I76:AD76)</f>
        <v>233</v>
      </c>
    </row>
    <row r="77" customFormat="false" ht="16.5" hidden="false" customHeight="false" outlineLevel="0" collapsed="false">
      <c r="A77" s="11" t="n">
        <v>56</v>
      </c>
      <c r="B77" s="12" t="n">
        <v>3</v>
      </c>
      <c r="C77" s="14" t="n">
        <v>44</v>
      </c>
      <c r="D77" s="17" t="s">
        <v>144</v>
      </c>
      <c r="E77" s="20"/>
      <c r="F77" s="37" t="n">
        <v>362</v>
      </c>
      <c r="G77" s="17" t="s">
        <v>33</v>
      </c>
      <c r="H77" s="37" t="n">
        <v>571</v>
      </c>
      <c r="I77" s="20"/>
      <c r="J77" s="20" t="n">
        <v>125</v>
      </c>
      <c r="K77" s="20" t="n">
        <v>100</v>
      </c>
      <c r="L77" s="64" t="n">
        <v>11</v>
      </c>
      <c r="M77" s="20" t="n">
        <v>1</v>
      </c>
      <c r="N77" s="64" t="n">
        <v>92</v>
      </c>
      <c r="O77" s="64" t="n">
        <v>2</v>
      </c>
      <c r="P77" s="64" t="n">
        <v>3</v>
      </c>
      <c r="Q77" s="64"/>
      <c r="R77" s="64" t="n">
        <v>56</v>
      </c>
      <c r="S77" s="20"/>
      <c r="T77" s="20" t="n">
        <v>0</v>
      </c>
      <c r="U77" s="65"/>
      <c r="V77" s="65" t="n">
        <v>2</v>
      </c>
      <c r="W77" s="38"/>
      <c r="X77" s="20"/>
      <c r="Y77" s="20"/>
      <c r="Z77" s="20"/>
      <c r="AA77" s="20"/>
      <c r="AB77" s="20"/>
      <c r="AC77" s="20" t="n">
        <v>0</v>
      </c>
      <c r="AD77" s="64" t="n">
        <v>13</v>
      </c>
      <c r="AE77" s="20" t="n">
        <f aca="false">SUM(I77:AD77)</f>
        <v>405</v>
      </c>
    </row>
    <row r="78" customFormat="false" ht="16.5" hidden="false" customHeight="false" outlineLevel="0" collapsed="false">
      <c r="A78" s="11" t="n">
        <v>57</v>
      </c>
      <c r="B78" s="12" t="n">
        <v>3</v>
      </c>
      <c r="C78" s="14" t="n">
        <v>44</v>
      </c>
      <c r="D78" s="17" t="s">
        <v>144</v>
      </c>
      <c r="E78" s="20"/>
      <c r="F78" s="37" t="n">
        <v>362</v>
      </c>
      <c r="G78" s="17" t="s">
        <v>62</v>
      </c>
      <c r="H78" s="37" t="n">
        <v>318</v>
      </c>
      <c r="I78" s="20"/>
      <c r="J78" s="20" t="n">
        <v>62</v>
      </c>
      <c r="K78" s="20" t="n">
        <v>68</v>
      </c>
      <c r="L78" s="64" t="n">
        <v>0</v>
      </c>
      <c r="M78" s="20" t="n">
        <v>8</v>
      </c>
      <c r="N78" s="64" t="n">
        <v>12</v>
      </c>
      <c r="O78" s="64" t="n">
        <v>1</v>
      </c>
      <c r="P78" s="64" t="n">
        <v>4</v>
      </c>
      <c r="Q78" s="64"/>
      <c r="R78" s="64" t="n">
        <v>37</v>
      </c>
      <c r="S78" s="20"/>
      <c r="T78" s="20" t="n">
        <v>1</v>
      </c>
      <c r="U78" s="65"/>
      <c r="V78" s="65" t="n">
        <v>1</v>
      </c>
      <c r="W78" s="38"/>
      <c r="X78" s="20"/>
      <c r="Y78" s="20"/>
      <c r="Z78" s="20"/>
      <c r="AA78" s="20"/>
      <c r="AB78" s="20"/>
      <c r="AC78" s="20" t="n">
        <v>0</v>
      </c>
      <c r="AD78" s="64" t="n">
        <v>8</v>
      </c>
      <c r="AE78" s="20" t="n">
        <f aca="false">SUM(I78:AD78)</f>
        <v>202</v>
      </c>
    </row>
    <row r="79" customFormat="false" ht="16.5" hidden="false" customHeight="false" outlineLevel="0" collapsed="false">
      <c r="A79" s="11" t="n">
        <v>58</v>
      </c>
      <c r="B79" s="12" t="n">
        <v>3</v>
      </c>
      <c r="C79" s="14" t="n">
        <v>44</v>
      </c>
      <c r="D79" s="17" t="s">
        <v>144</v>
      </c>
      <c r="E79" s="20"/>
      <c r="F79" s="37" t="n">
        <v>363</v>
      </c>
      <c r="G79" s="17" t="s">
        <v>33</v>
      </c>
      <c r="H79" s="37" t="n">
        <v>580</v>
      </c>
      <c r="I79" s="20"/>
      <c r="J79" s="20" t="n">
        <v>110</v>
      </c>
      <c r="K79" s="20" t="n">
        <v>181</v>
      </c>
      <c r="L79" s="64" t="n">
        <v>1</v>
      </c>
      <c r="M79" s="20" t="n">
        <v>2</v>
      </c>
      <c r="N79" s="64" t="n">
        <v>107</v>
      </c>
      <c r="O79" s="64" t="n">
        <v>1</v>
      </c>
      <c r="P79" s="64" t="n">
        <v>0</v>
      </c>
      <c r="Q79" s="64"/>
      <c r="R79" s="64" t="n">
        <v>13</v>
      </c>
      <c r="S79" s="20"/>
      <c r="T79" s="20" t="n">
        <v>0</v>
      </c>
      <c r="U79" s="65"/>
      <c r="V79" s="65" t="n">
        <v>2</v>
      </c>
      <c r="W79" s="38"/>
      <c r="X79" s="20"/>
      <c r="Y79" s="20"/>
      <c r="Z79" s="20"/>
      <c r="AA79" s="20"/>
      <c r="AB79" s="20"/>
      <c r="AC79" s="20" t="n">
        <v>0</v>
      </c>
      <c r="AD79" s="64" t="n">
        <v>4</v>
      </c>
      <c r="AE79" s="20" t="n">
        <f aca="false">SUM(I79:AD79)</f>
        <v>421</v>
      </c>
    </row>
    <row r="80" customFormat="false" ht="17.25" hidden="false" customHeight="false" outlineLevel="0" collapsed="false">
      <c r="A80" s="11" t="n">
        <v>59</v>
      </c>
      <c r="B80" s="59" t="n">
        <v>3</v>
      </c>
      <c r="C80" s="60" t="n">
        <v>44</v>
      </c>
      <c r="D80" s="61" t="s">
        <v>144</v>
      </c>
      <c r="E80" s="20"/>
      <c r="F80" s="37" t="n">
        <v>364</v>
      </c>
      <c r="G80" s="17" t="s">
        <v>33</v>
      </c>
      <c r="H80" s="37" t="n">
        <v>348</v>
      </c>
      <c r="I80" s="20"/>
      <c r="J80" s="20" t="n">
        <v>27</v>
      </c>
      <c r="K80" s="20" t="n">
        <v>86</v>
      </c>
      <c r="L80" s="64" t="n">
        <v>3</v>
      </c>
      <c r="M80" s="20" t="n">
        <v>19</v>
      </c>
      <c r="N80" s="64" t="n">
        <v>80</v>
      </c>
      <c r="O80" s="64" t="n">
        <v>3</v>
      </c>
      <c r="P80" s="64" t="n">
        <v>5</v>
      </c>
      <c r="Q80" s="64"/>
      <c r="R80" s="64" t="n">
        <v>4</v>
      </c>
      <c r="S80" s="20"/>
      <c r="T80" s="20" t="n">
        <v>2</v>
      </c>
      <c r="U80" s="65"/>
      <c r="V80" s="65" t="n">
        <v>0</v>
      </c>
      <c r="W80" s="38"/>
      <c r="X80" s="20"/>
      <c r="Y80" s="20"/>
      <c r="Z80" s="20"/>
      <c r="AA80" s="20"/>
      <c r="AB80" s="20"/>
      <c r="AC80" s="20" t="n">
        <v>0</v>
      </c>
      <c r="AD80" s="64" t="n">
        <v>9</v>
      </c>
      <c r="AE80" s="20" t="n">
        <f aca="false">SUM(I80:AD80)</f>
        <v>238</v>
      </c>
    </row>
    <row r="81" customFormat="false" ht="16.5" hidden="false" customHeight="false" outlineLevel="0" collapsed="false">
      <c r="A81" s="11"/>
      <c r="C81" s="29" t="s">
        <v>65</v>
      </c>
      <c r="D81" s="68" t="s">
        <v>66</v>
      </c>
      <c r="E81" s="68"/>
      <c r="F81" s="68"/>
      <c r="G81" s="68"/>
      <c r="H81" s="69" t="n">
        <f aca="false">SUM(H22:H80)</f>
        <v>28556</v>
      </c>
      <c r="I81" s="69" t="n">
        <f aca="false">SUM(I22:I80)</f>
        <v>0</v>
      </c>
      <c r="J81" s="69" t="n">
        <f aca="false">SUM(J22:J80)</f>
        <v>3138</v>
      </c>
      <c r="K81" s="69" t="n">
        <f aca="false">SUM(K22:K80)</f>
        <v>6037</v>
      </c>
      <c r="L81" s="69" t="n">
        <f aca="false">SUM(L22:L80)</f>
        <v>226</v>
      </c>
      <c r="M81" s="69" t="n">
        <f aca="false">SUM(M22:M80)</f>
        <v>759</v>
      </c>
      <c r="N81" s="69" t="n">
        <f aca="false">SUM(N22:N80)</f>
        <v>5719</v>
      </c>
      <c r="O81" s="69" t="n">
        <f aca="false">SUM(O22:O80)</f>
        <v>100</v>
      </c>
      <c r="P81" s="69" t="n">
        <f aca="false">SUM(P22:P80)</f>
        <v>247</v>
      </c>
      <c r="Q81" s="69" t="n">
        <f aca="false">SUM(Q22:Q80)</f>
        <v>0</v>
      </c>
      <c r="R81" s="69" t="n">
        <f aca="false">SUM(R22:R80)</f>
        <v>2206</v>
      </c>
      <c r="S81" s="69" t="n">
        <f aca="false">SUM(S22:S80)</f>
        <v>0</v>
      </c>
      <c r="T81" s="69" t="n">
        <f aca="false">SUM(T22:T80)</f>
        <v>77</v>
      </c>
      <c r="U81" s="69" t="n">
        <f aca="false">SUM(U22:U80)</f>
        <v>0</v>
      </c>
      <c r="V81" s="69" t="n">
        <f aca="false">SUM(V22:V80)</f>
        <v>95</v>
      </c>
      <c r="W81" s="69" t="n">
        <f aca="false">SUM(W22:W80)</f>
        <v>0</v>
      </c>
      <c r="X81" s="69" t="n">
        <f aca="false">SUM(X22:X80)</f>
        <v>0</v>
      </c>
      <c r="Y81" s="69" t="n">
        <f aca="false">SUM(Y22:Y80)</f>
        <v>0</v>
      </c>
      <c r="Z81" s="69" t="n">
        <f aca="false">SUM(Z22:Z80)</f>
        <v>0</v>
      </c>
      <c r="AA81" s="69" t="n">
        <f aca="false">SUM(AA22:AA80)</f>
        <v>0</v>
      </c>
      <c r="AB81" s="69" t="n">
        <f aca="false">SUM(AB22:AB80)</f>
        <v>0</v>
      </c>
      <c r="AC81" s="69" t="n">
        <f aca="false">SUM(AC22:AC80)</f>
        <v>1</v>
      </c>
      <c r="AD81" s="69" t="n">
        <f aca="false">SUM(AD22:AD80)</f>
        <v>576</v>
      </c>
      <c r="AE81" s="69" t="n">
        <f aca="false">SUM(AE22:AE80)</f>
        <v>19181</v>
      </c>
    </row>
    <row r="82" customFormat="false" ht="16.5" hidden="false" customHeight="false" outlineLevel="0" collapsed="false">
      <c r="A82" s="11"/>
      <c r="F82" s="3"/>
      <c r="G82" s="3"/>
      <c r="U82" s="1" t="n">
        <f aca="false">U81/2</f>
        <v>0</v>
      </c>
      <c r="V82" s="1" t="n">
        <f aca="false">V81/2</f>
        <v>47.5</v>
      </c>
    </row>
    <row r="83" customFormat="false" ht="16.5" hidden="false" customHeight="true" outlineLevel="0" collapsed="false">
      <c r="A83" s="11"/>
      <c r="C83" s="29" t="s">
        <v>67</v>
      </c>
      <c r="D83" s="32" t="s">
        <v>68</v>
      </c>
      <c r="E83" s="32"/>
      <c r="F83" s="32"/>
      <c r="G83" s="32"/>
      <c r="H83" s="33" t="s">
        <v>8</v>
      </c>
      <c r="I83" s="9" t="s">
        <v>9</v>
      </c>
      <c r="J83" s="9" t="s">
        <v>10</v>
      </c>
      <c r="K83" s="9" t="s">
        <v>11</v>
      </c>
      <c r="L83" s="9" t="s">
        <v>12</v>
      </c>
      <c r="M83" s="9" t="s">
        <v>13</v>
      </c>
      <c r="N83" s="9" t="s">
        <v>14</v>
      </c>
      <c r="O83" s="9" t="s">
        <v>15</v>
      </c>
      <c r="P83" s="9" t="s">
        <v>16</v>
      </c>
      <c r="Q83" s="9" t="s">
        <v>17</v>
      </c>
      <c r="R83" s="9" t="s">
        <v>18</v>
      </c>
      <c r="S83" s="9" t="s">
        <v>19</v>
      </c>
      <c r="T83" s="9" t="s">
        <v>20</v>
      </c>
      <c r="U83" s="9" t="s">
        <v>24</v>
      </c>
      <c r="V83" s="9" t="s">
        <v>25</v>
      </c>
      <c r="W83" s="9" t="s">
        <v>26</v>
      </c>
      <c r="X83" s="9" t="s">
        <v>27</v>
      </c>
      <c r="Y83" s="9" t="s">
        <v>28</v>
      </c>
      <c r="Z83" s="9" t="s">
        <v>29</v>
      </c>
      <c r="AA83" s="9" t="s">
        <v>30</v>
      </c>
      <c r="AB83" s="9" t="s">
        <v>31</v>
      </c>
    </row>
    <row r="84" customFormat="false" ht="16.5" hidden="false" customHeight="false" outlineLevel="0" collapsed="false">
      <c r="A84" s="11"/>
      <c r="D84" s="32"/>
      <c r="E84" s="32"/>
      <c r="F84" s="32"/>
      <c r="G84" s="32"/>
      <c r="H84" s="20" t="n">
        <f aca="false">H81</f>
        <v>28556</v>
      </c>
      <c r="I84" s="20" t="n">
        <f aca="false">I81</f>
        <v>0</v>
      </c>
      <c r="J84" s="20" t="n">
        <f aca="false">J81+48</f>
        <v>3186</v>
      </c>
      <c r="K84" s="20" t="n">
        <f aca="false">K81</f>
        <v>6037</v>
      </c>
      <c r="L84" s="20" t="n">
        <f aca="false">L81+47</f>
        <v>273</v>
      </c>
      <c r="M84" s="20" t="n">
        <f aca="false">M81</f>
        <v>759</v>
      </c>
      <c r="N84" s="20" t="n">
        <f aca="false">N81</f>
        <v>5719</v>
      </c>
      <c r="O84" s="20" t="n">
        <f aca="false">O81</f>
        <v>100</v>
      </c>
      <c r="P84" s="20" t="n">
        <f aca="false">P81</f>
        <v>247</v>
      </c>
      <c r="Q84" s="20" t="n">
        <f aca="false">Q81</f>
        <v>0</v>
      </c>
      <c r="R84" s="20" t="n">
        <f aca="false">R81</f>
        <v>2206</v>
      </c>
      <c r="S84" s="20" t="n">
        <f aca="false">S81</f>
        <v>0</v>
      </c>
      <c r="T84" s="20" t="n">
        <f aca="false">T81</f>
        <v>77</v>
      </c>
      <c r="U84" s="20" t="n">
        <f aca="false">X22</f>
        <v>0</v>
      </c>
      <c r="V84" s="20" t="n">
        <f aca="false">Y22</f>
        <v>0</v>
      </c>
      <c r="W84" s="20" t="n">
        <f aca="false">Z22</f>
        <v>0</v>
      </c>
      <c r="X84" s="20" t="n">
        <f aca="false">AA22</f>
        <v>0</v>
      </c>
      <c r="Y84" s="20" t="n">
        <f aca="false">AB22</f>
        <v>0</v>
      </c>
      <c r="Z84" s="20" t="n">
        <f aca="false">AC81</f>
        <v>1</v>
      </c>
      <c r="AA84" s="20" t="n">
        <f aca="false">AD81</f>
        <v>576</v>
      </c>
      <c r="AB84" s="20" t="n">
        <f aca="false">SUM(I84:AA84)</f>
        <v>19181</v>
      </c>
    </row>
    <row r="85" customFormat="false" ht="16.5" hidden="false" customHeight="false" outlineLevel="0" collapsed="false">
      <c r="A85" s="11"/>
      <c r="F85" s="3"/>
      <c r="G85" s="3"/>
    </row>
    <row r="86" customFormat="false" ht="33.75" hidden="false" customHeight="true" outlineLevel="0" collapsed="false">
      <c r="A86" s="11"/>
      <c r="C86" s="29" t="s">
        <v>69</v>
      </c>
      <c r="D86" s="32" t="s">
        <v>70</v>
      </c>
      <c r="E86" s="32"/>
      <c r="F86" s="32"/>
      <c r="G86" s="32"/>
      <c r="H86" s="33" t="s">
        <v>8</v>
      </c>
      <c r="I86" s="34" t="s">
        <v>9</v>
      </c>
      <c r="J86" s="34" t="s">
        <v>72</v>
      </c>
      <c r="K86" s="34"/>
      <c r="L86" s="34" t="s">
        <v>11</v>
      </c>
      <c r="M86" s="9" t="s">
        <v>13</v>
      </c>
      <c r="N86" s="9" t="s">
        <v>14</v>
      </c>
      <c r="O86" s="9" t="s">
        <v>15</v>
      </c>
      <c r="P86" s="9" t="s">
        <v>16</v>
      </c>
      <c r="Q86" s="9" t="s">
        <v>17</v>
      </c>
      <c r="R86" s="9" t="s">
        <v>18</v>
      </c>
      <c r="S86" s="9" t="s">
        <v>19</v>
      </c>
      <c r="T86" s="9" t="s">
        <v>20</v>
      </c>
      <c r="U86" s="9" t="s">
        <v>24</v>
      </c>
      <c r="V86" s="9" t="s">
        <v>25</v>
      </c>
      <c r="W86" s="9" t="s">
        <v>26</v>
      </c>
      <c r="X86" s="9" t="s">
        <v>27</v>
      </c>
      <c r="Y86" s="9" t="s">
        <v>28</v>
      </c>
      <c r="Z86" s="9" t="s">
        <v>29</v>
      </c>
      <c r="AA86" s="9" t="s">
        <v>30</v>
      </c>
      <c r="AB86" s="9" t="s">
        <v>31</v>
      </c>
    </row>
    <row r="87" customFormat="false" ht="16.5" hidden="false" customHeight="false" outlineLevel="0" collapsed="false">
      <c r="A87" s="11"/>
      <c r="D87" s="32"/>
      <c r="E87" s="32"/>
      <c r="F87" s="32"/>
      <c r="G87" s="32"/>
      <c r="H87" s="20" t="n">
        <f aca="false">H81</f>
        <v>28556</v>
      </c>
      <c r="I87" s="18" t="n">
        <v>0</v>
      </c>
      <c r="J87" s="35" t="n">
        <f aca="false">J84+L84</f>
        <v>3459</v>
      </c>
      <c r="K87" s="35"/>
      <c r="L87" s="18" t="n">
        <f aca="false">K84</f>
        <v>6037</v>
      </c>
      <c r="M87" s="20" t="n">
        <f aca="false">M84</f>
        <v>759</v>
      </c>
      <c r="N87" s="20" t="n">
        <f aca="false">N84</f>
        <v>5719</v>
      </c>
      <c r="O87" s="20" t="n">
        <f aca="false">O84</f>
        <v>100</v>
      </c>
      <c r="P87" s="20" t="n">
        <f aca="false">P84</f>
        <v>247</v>
      </c>
      <c r="Q87" s="20" t="n">
        <f aca="false">Q84</f>
        <v>0</v>
      </c>
      <c r="R87" s="20" t="n">
        <f aca="false">R84</f>
        <v>2206</v>
      </c>
      <c r="S87" s="20" t="n">
        <f aca="false">S84</f>
        <v>0</v>
      </c>
      <c r="T87" s="20" t="n">
        <f aca="false">T84</f>
        <v>77</v>
      </c>
      <c r="U87" s="20" t="n">
        <f aca="false">U84</f>
        <v>0</v>
      </c>
      <c r="V87" s="20" t="n">
        <f aca="false">V84</f>
        <v>0</v>
      </c>
      <c r="W87" s="20" t="n">
        <f aca="false">W84</f>
        <v>0</v>
      </c>
      <c r="X87" s="20" t="n">
        <f aca="false">X84</f>
        <v>0</v>
      </c>
      <c r="Y87" s="20" t="n">
        <f aca="false">Y84</f>
        <v>0</v>
      </c>
      <c r="Z87" s="20" t="n">
        <f aca="false">Z84</f>
        <v>1</v>
      </c>
      <c r="AA87" s="20" t="n">
        <f aca="false">AA84</f>
        <v>576</v>
      </c>
      <c r="AB87" s="20" t="n">
        <f aca="false">SUM(I87:AA87)</f>
        <v>19181</v>
      </c>
    </row>
    <row r="90" customFormat="false" ht="16.5" hidden="false" customHeight="false" outlineLevel="0" collapsed="false">
      <c r="A90" s="5" t="s">
        <v>1</v>
      </c>
      <c r="B90" s="6" t="s">
        <v>2</v>
      </c>
      <c r="C90" s="7" t="s">
        <v>3</v>
      </c>
      <c r="D90" s="5" t="s">
        <v>4</v>
      </c>
      <c r="E90" s="5" t="s">
        <v>5</v>
      </c>
      <c r="F90" s="8" t="s">
        <v>6</v>
      </c>
      <c r="G90" s="8" t="s">
        <v>7</v>
      </c>
      <c r="H90" s="8" t="s">
        <v>8</v>
      </c>
      <c r="I90" s="9" t="s">
        <v>9</v>
      </c>
      <c r="J90" s="9" t="s">
        <v>10</v>
      </c>
      <c r="K90" s="9" t="s">
        <v>11</v>
      </c>
      <c r="L90" s="9" t="s">
        <v>12</v>
      </c>
      <c r="M90" s="9" t="s">
        <v>13</v>
      </c>
      <c r="N90" s="9" t="s">
        <v>14</v>
      </c>
      <c r="O90" s="9" t="s">
        <v>15</v>
      </c>
      <c r="P90" s="9" t="s">
        <v>16</v>
      </c>
      <c r="Q90" s="9" t="s">
        <v>17</v>
      </c>
      <c r="R90" s="9" t="s">
        <v>18</v>
      </c>
      <c r="S90" s="9" t="s">
        <v>19</v>
      </c>
      <c r="T90" s="9" t="s">
        <v>20</v>
      </c>
      <c r="U90" s="10" t="s">
        <v>21</v>
      </c>
      <c r="V90" s="10" t="s">
        <v>22</v>
      </c>
      <c r="W90" s="10" t="s">
        <v>23</v>
      </c>
      <c r="X90" s="9" t="s">
        <v>24</v>
      </c>
      <c r="Y90" s="9" t="s">
        <v>25</v>
      </c>
      <c r="Z90" s="9" t="s">
        <v>26</v>
      </c>
      <c r="AA90" s="9" t="s">
        <v>27</v>
      </c>
      <c r="AB90" s="9" t="s">
        <v>28</v>
      </c>
      <c r="AC90" s="9" t="s">
        <v>29</v>
      </c>
      <c r="AD90" s="9" t="s">
        <v>30</v>
      </c>
      <c r="AE90" s="9" t="s">
        <v>31</v>
      </c>
    </row>
    <row r="91" customFormat="false" ht="16.5" hidden="false" customHeight="false" outlineLevel="0" collapsed="false">
      <c r="A91" s="11" t="n">
        <v>1</v>
      </c>
      <c r="B91" s="12" t="n">
        <v>3</v>
      </c>
      <c r="C91" s="14" t="n">
        <v>131</v>
      </c>
      <c r="D91" s="17" t="s">
        <v>145</v>
      </c>
      <c r="F91" s="37" t="n">
        <v>851</v>
      </c>
      <c r="G91" s="17" t="s">
        <v>33</v>
      </c>
      <c r="H91" s="37" t="n">
        <v>728</v>
      </c>
      <c r="I91" s="1" t="n">
        <v>1</v>
      </c>
      <c r="J91" s="20" t="n">
        <v>257</v>
      </c>
      <c r="K91" s="20" t="n">
        <v>77</v>
      </c>
      <c r="L91" s="20" t="n">
        <v>0</v>
      </c>
      <c r="M91" s="20" t="n">
        <v>7</v>
      </c>
      <c r="N91" s="20" t="n">
        <v>0</v>
      </c>
      <c r="O91" s="20" t="n">
        <v>10</v>
      </c>
      <c r="P91" s="20" t="n">
        <v>0</v>
      </c>
      <c r="Q91" s="20" t="n">
        <v>6</v>
      </c>
      <c r="R91" s="20" t="n">
        <v>267</v>
      </c>
      <c r="S91" s="20" t="n">
        <v>0</v>
      </c>
      <c r="T91" s="20" t="n">
        <v>3</v>
      </c>
      <c r="U91" s="38" t="n">
        <v>0</v>
      </c>
      <c r="V91" s="38" t="n">
        <v>1</v>
      </c>
      <c r="W91" s="38"/>
      <c r="X91" s="20"/>
      <c r="Y91" s="20"/>
      <c r="Z91" s="20"/>
      <c r="AA91" s="20"/>
      <c r="AB91" s="20"/>
      <c r="AC91" s="20" t="n">
        <v>0</v>
      </c>
      <c r="AD91" s="20" t="n">
        <v>3</v>
      </c>
      <c r="AE91" s="20" t="n">
        <f aca="false">SUM(I91:AD91)</f>
        <v>632</v>
      </c>
      <c r="AG91" s="1" t="n">
        <v>257</v>
      </c>
      <c r="AH91" s="1" t="n">
        <v>77</v>
      </c>
      <c r="AI91" s="1" t="n">
        <v>0</v>
      </c>
      <c r="AJ91" s="1" t="n">
        <v>7</v>
      </c>
      <c r="AK91" s="1" t="n">
        <v>0</v>
      </c>
      <c r="AL91" s="1" t="n">
        <v>10</v>
      </c>
      <c r="AM91" s="1" t="n">
        <v>0</v>
      </c>
      <c r="AN91" s="1" t="n">
        <v>6</v>
      </c>
      <c r="AO91" s="1" t="n">
        <v>267</v>
      </c>
      <c r="AP91" s="1" t="n">
        <v>0</v>
      </c>
      <c r="AQ91" s="1" t="n">
        <v>3</v>
      </c>
      <c r="AR91" s="1" t="n">
        <v>0</v>
      </c>
      <c r="AS91" s="1" t="n">
        <v>1</v>
      </c>
      <c r="AZ91" s="1" t="n">
        <v>0</v>
      </c>
      <c r="BA91" s="1" t="n">
        <v>2</v>
      </c>
      <c r="BB91" s="1" t="n">
        <v>631</v>
      </c>
    </row>
    <row r="92" customFormat="false" ht="16.5" hidden="false" customHeight="false" outlineLevel="0" collapsed="false">
      <c r="A92" s="11" t="n">
        <v>2</v>
      </c>
      <c r="B92" s="12" t="n">
        <v>3</v>
      </c>
      <c r="C92" s="14" t="n">
        <v>131</v>
      </c>
      <c r="D92" s="17" t="s">
        <v>145</v>
      </c>
      <c r="F92" s="37" t="n">
        <v>851</v>
      </c>
      <c r="G92" s="17" t="s">
        <v>34</v>
      </c>
      <c r="H92" s="37" t="n">
        <v>727</v>
      </c>
      <c r="I92" s="1" t="n">
        <v>0</v>
      </c>
      <c r="J92" s="20" t="n">
        <v>226</v>
      </c>
      <c r="K92" s="20" t="n">
        <v>106</v>
      </c>
      <c r="L92" s="20" t="n">
        <v>0</v>
      </c>
      <c r="M92" s="20" t="n">
        <v>6</v>
      </c>
      <c r="N92" s="20" t="n">
        <v>0</v>
      </c>
      <c r="O92" s="20" t="n">
        <v>3</v>
      </c>
      <c r="P92" s="20" t="n">
        <v>0</v>
      </c>
      <c r="Q92" s="20" t="n">
        <v>2</v>
      </c>
      <c r="R92" s="20" t="n">
        <v>282</v>
      </c>
      <c r="S92" s="20" t="n">
        <v>0</v>
      </c>
      <c r="T92" s="20" t="n">
        <v>0</v>
      </c>
      <c r="U92" s="38" t="n">
        <v>0</v>
      </c>
      <c r="V92" s="38" t="n">
        <v>1</v>
      </c>
      <c r="W92" s="38"/>
      <c r="X92" s="20"/>
      <c r="Y92" s="20"/>
      <c r="Z92" s="20"/>
      <c r="AA92" s="20"/>
      <c r="AB92" s="20"/>
      <c r="AC92" s="20" t="n">
        <v>0</v>
      </c>
      <c r="AD92" s="20" t="n">
        <v>5</v>
      </c>
      <c r="AE92" s="20" t="n">
        <f aca="false">SUM(I92:AD92)</f>
        <v>631</v>
      </c>
      <c r="AG92" s="1" t="n">
        <v>226</v>
      </c>
      <c r="AH92" s="1" t="n">
        <v>106</v>
      </c>
      <c r="AI92" s="1" t="n">
        <v>0</v>
      </c>
      <c r="AJ92" s="1" t="n">
        <v>6</v>
      </c>
      <c r="AK92" s="1" t="n">
        <v>0</v>
      </c>
      <c r="AL92" s="1" t="n">
        <v>3</v>
      </c>
      <c r="AM92" s="1" t="n">
        <v>0</v>
      </c>
      <c r="AN92" s="1" t="n">
        <v>2</v>
      </c>
      <c r="AO92" s="1" t="n">
        <v>282</v>
      </c>
      <c r="AP92" s="1" t="n">
        <v>0</v>
      </c>
      <c r="AQ92" s="1" t="n">
        <v>0</v>
      </c>
      <c r="AR92" s="1" t="n">
        <v>0</v>
      </c>
      <c r="AS92" s="1" t="n">
        <v>1</v>
      </c>
      <c r="AZ92" s="1" t="n">
        <v>0</v>
      </c>
      <c r="BA92" s="1" t="n">
        <v>6</v>
      </c>
      <c r="BB92" s="1" t="n">
        <v>632</v>
      </c>
    </row>
    <row r="93" customFormat="false" ht="16.5" hidden="false" customHeight="false" outlineLevel="0" collapsed="false">
      <c r="A93" s="11" t="n">
        <v>3</v>
      </c>
      <c r="B93" s="12" t="n">
        <v>3</v>
      </c>
      <c r="C93" s="14" t="n">
        <v>131</v>
      </c>
      <c r="D93" s="17" t="s">
        <v>145</v>
      </c>
      <c r="F93" s="37" t="n">
        <v>852</v>
      </c>
      <c r="G93" s="17" t="s">
        <v>33</v>
      </c>
      <c r="H93" s="37" t="n">
        <v>657</v>
      </c>
      <c r="I93" s="1" t="n">
        <v>0</v>
      </c>
      <c r="J93" s="20" t="n">
        <v>206</v>
      </c>
      <c r="K93" s="20" t="n">
        <v>37</v>
      </c>
      <c r="L93" s="20" t="n">
        <v>1</v>
      </c>
      <c r="M93" s="20" t="n">
        <v>3</v>
      </c>
      <c r="N93" s="20" t="n">
        <v>3</v>
      </c>
      <c r="O93" s="20" t="n">
        <v>16</v>
      </c>
      <c r="P93" s="20" t="n">
        <v>2</v>
      </c>
      <c r="Q93" s="20" t="n">
        <v>1</v>
      </c>
      <c r="R93" s="20" t="n">
        <v>271</v>
      </c>
      <c r="S93" s="20" t="n">
        <v>0</v>
      </c>
      <c r="T93" s="20" t="n">
        <v>2</v>
      </c>
      <c r="U93" s="38" t="n">
        <v>0</v>
      </c>
      <c r="V93" s="38" t="n">
        <v>0</v>
      </c>
      <c r="W93" s="38"/>
      <c r="X93" s="20"/>
      <c r="Y93" s="20"/>
      <c r="Z93" s="20"/>
      <c r="AA93" s="20"/>
      <c r="AB93" s="20"/>
      <c r="AC93" s="20" t="n">
        <v>0</v>
      </c>
      <c r="AD93" s="20" t="n">
        <v>8</v>
      </c>
      <c r="AE93" s="20" t="n">
        <f aca="false">SUM(I93:AD93)</f>
        <v>550</v>
      </c>
      <c r="AG93" s="1" t="n">
        <v>206</v>
      </c>
      <c r="AH93" s="1" t="n">
        <v>37</v>
      </c>
      <c r="AI93" s="1" t="n">
        <v>1</v>
      </c>
      <c r="AJ93" s="1" t="n">
        <v>3</v>
      </c>
      <c r="AK93" s="1" t="n">
        <v>3</v>
      </c>
      <c r="AL93" s="1" t="n">
        <v>16</v>
      </c>
      <c r="AM93" s="1" t="n">
        <v>2</v>
      </c>
      <c r="AN93" s="1" t="n">
        <v>1</v>
      </c>
      <c r="AO93" s="1" t="n">
        <v>271</v>
      </c>
      <c r="AP93" s="1" t="n">
        <v>0</v>
      </c>
      <c r="AQ93" s="1" t="n">
        <v>2</v>
      </c>
      <c r="AR93" s="1" t="n">
        <v>0</v>
      </c>
      <c r="AS93" s="1" t="n">
        <v>0</v>
      </c>
      <c r="AZ93" s="1" t="n">
        <v>0</v>
      </c>
      <c r="BA93" s="1" t="n">
        <v>0</v>
      </c>
      <c r="BB93" s="1" t="n">
        <v>542</v>
      </c>
    </row>
    <row r="94" customFormat="false" ht="16.5" hidden="false" customHeight="false" outlineLevel="0" collapsed="false">
      <c r="A94" s="11" t="n">
        <v>4</v>
      </c>
      <c r="B94" s="12" t="n">
        <v>3</v>
      </c>
      <c r="C94" s="14" t="n">
        <v>131</v>
      </c>
      <c r="D94" s="17" t="s">
        <v>145</v>
      </c>
      <c r="F94" s="37" t="n">
        <v>852</v>
      </c>
      <c r="G94" s="17" t="s">
        <v>34</v>
      </c>
      <c r="H94" s="37" t="n">
        <v>657</v>
      </c>
      <c r="I94" s="1" t="n">
        <v>0</v>
      </c>
      <c r="J94" s="20" t="n">
        <v>228</v>
      </c>
      <c r="K94" s="20" t="n">
        <v>41</v>
      </c>
      <c r="L94" s="20" t="n">
        <v>2</v>
      </c>
      <c r="M94" s="20" t="n">
        <v>4</v>
      </c>
      <c r="N94" s="20" t="n">
        <v>2</v>
      </c>
      <c r="O94" s="20" t="n">
        <v>4</v>
      </c>
      <c r="P94" s="20" t="n">
        <v>6</v>
      </c>
      <c r="Q94" s="20" t="n">
        <v>3</v>
      </c>
      <c r="R94" s="20" t="n">
        <v>249</v>
      </c>
      <c r="S94" s="20" t="n">
        <v>0</v>
      </c>
      <c r="T94" s="20" t="n">
        <v>2</v>
      </c>
      <c r="U94" s="38" t="n">
        <v>0</v>
      </c>
      <c r="V94" s="38" t="n">
        <v>1</v>
      </c>
      <c r="W94" s="38"/>
      <c r="X94" s="20"/>
      <c r="Y94" s="20"/>
      <c r="Z94" s="20"/>
      <c r="AA94" s="20"/>
      <c r="AB94" s="20"/>
      <c r="AC94" s="20" t="n">
        <v>0</v>
      </c>
      <c r="AD94" s="20" t="n">
        <v>6</v>
      </c>
      <c r="AE94" s="20" t="n">
        <f aca="false">SUM(I94:AD94)</f>
        <v>548</v>
      </c>
      <c r="AG94" s="1" t="n">
        <v>228</v>
      </c>
      <c r="AH94" s="1" t="n">
        <v>41</v>
      </c>
      <c r="AI94" s="1" t="n">
        <v>2</v>
      </c>
      <c r="AJ94" s="1" t="n">
        <v>4</v>
      </c>
      <c r="AK94" s="1" t="n">
        <v>2</v>
      </c>
      <c r="AL94" s="1" t="n">
        <v>4</v>
      </c>
      <c r="AM94" s="1" t="n">
        <v>6</v>
      </c>
      <c r="AN94" s="1" t="n">
        <v>3</v>
      </c>
      <c r="AO94" s="1" t="n">
        <v>249</v>
      </c>
      <c r="AP94" s="1" t="n">
        <v>0</v>
      </c>
      <c r="AQ94" s="1" t="n">
        <v>2</v>
      </c>
      <c r="AR94" s="1" t="n">
        <v>0</v>
      </c>
      <c r="AS94" s="1" t="n">
        <v>1</v>
      </c>
      <c r="AZ94" s="1" t="n">
        <v>2</v>
      </c>
      <c r="BA94" s="1" t="n">
        <v>0</v>
      </c>
      <c r="BB94" s="1" t="n">
        <v>544</v>
      </c>
    </row>
    <row r="95" customFormat="false" ht="16.5" hidden="false" customHeight="false" outlineLevel="0" collapsed="false">
      <c r="A95" s="11" t="n">
        <v>5</v>
      </c>
      <c r="B95" s="12" t="n">
        <v>3</v>
      </c>
      <c r="C95" s="14" t="n">
        <v>131</v>
      </c>
      <c r="D95" s="17" t="s">
        <v>145</v>
      </c>
      <c r="F95" s="37" t="n">
        <v>853</v>
      </c>
      <c r="G95" s="17" t="s">
        <v>33</v>
      </c>
      <c r="H95" s="37" t="n">
        <v>583</v>
      </c>
      <c r="I95" s="1" t="n">
        <v>1</v>
      </c>
      <c r="J95" s="20" t="n">
        <v>167</v>
      </c>
      <c r="K95" s="20" t="n">
        <v>59</v>
      </c>
      <c r="L95" s="20" t="n">
        <v>1</v>
      </c>
      <c r="M95" s="20" t="n">
        <v>2</v>
      </c>
      <c r="N95" s="20" t="n">
        <v>2</v>
      </c>
      <c r="O95" s="20" t="n">
        <v>13</v>
      </c>
      <c r="P95" s="20" t="n">
        <v>2</v>
      </c>
      <c r="Q95" s="20" t="n">
        <v>2</v>
      </c>
      <c r="R95" s="20" t="n">
        <v>218</v>
      </c>
      <c r="S95" s="20" t="n">
        <v>0</v>
      </c>
      <c r="T95" s="20" t="n">
        <v>2</v>
      </c>
      <c r="U95" s="38" t="n">
        <v>0</v>
      </c>
      <c r="V95" s="38" t="n">
        <v>2</v>
      </c>
      <c r="W95" s="38"/>
      <c r="X95" s="20"/>
      <c r="Y95" s="20"/>
      <c r="Z95" s="20"/>
      <c r="AA95" s="20"/>
      <c r="AB95" s="20"/>
      <c r="AC95" s="20" t="n">
        <v>0</v>
      </c>
      <c r="AD95" s="20" t="n">
        <v>15</v>
      </c>
      <c r="AE95" s="20" t="n">
        <f aca="false">SUM(I95:AD95)</f>
        <v>486</v>
      </c>
      <c r="AG95" s="1" t="n">
        <v>167</v>
      </c>
      <c r="AH95" s="1" t="n">
        <v>59</v>
      </c>
      <c r="AI95" s="1" t="n">
        <v>1</v>
      </c>
      <c r="AJ95" s="1" t="n">
        <v>2</v>
      </c>
      <c r="AK95" s="1" t="n">
        <v>2</v>
      </c>
      <c r="AL95" s="1" t="n">
        <v>13</v>
      </c>
      <c r="AM95" s="1" t="n">
        <v>2</v>
      </c>
      <c r="AN95" s="1" t="n">
        <v>2</v>
      </c>
      <c r="AO95" s="1" t="n">
        <v>218</v>
      </c>
      <c r="AP95" s="1" t="n">
        <v>0</v>
      </c>
      <c r="AQ95" s="1" t="n">
        <v>2</v>
      </c>
      <c r="AR95" s="1" t="n">
        <v>0</v>
      </c>
      <c r="AS95" s="1" t="n">
        <v>2</v>
      </c>
      <c r="AZ95" s="1" t="n">
        <v>3</v>
      </c>
      <c r="BA95" s="1" t="n">
        <v>0</v>
      </c>
      <c r="BB95" s="1" t="n">
        <v>474</v>
      </c>
    </row>
    <row r="96" customFormat="false" ht="16.5" hidden="false" customHeight="false" outlineLevel="0" collapsed="false">
      <c r="A96" s="11" t="n">
        <v>6</v>
      </c>
      <c r="B96" s="12" t="n">
        <v>3</v>
      </c>
      <c r="C96" s="14" t="n">
        <v>131</v>
      </c>
      <c r="D96" s="17" t="s">
        <v>145</v>
      </c>
      <c r="F96" s="37" t="n">
        <v>853</v>
      </c>
      <c r="G96" s="17" t="s">
        <v>34</v>
      </c>
      <c r="H96" s="37" t="n">
        <v>583</v>
      </c>
      <c r="I96" s="1" t="n">
        <v>1</v>
      </c>
      <c r="J96" s="20" t="n">
        <v>191</v>
      </c>
      <c r="K96" s="20" t="n">
        <v>64</v>
      </c>
      <c r="L96" s="20" t="n">
        <v>0</v>
      </c>
      <c r="M96" s="20" t="n">
        <v>2</v>
      </c>
      <c r="N96" s="20" t="n">
        <v>1</v>
      </c>
      <c r="O96" s="20" t="n">
        <v>6</v>
      </c>
      <c r="P96" s="20" t="n">
        <v>1</v>
      </c>
      <c r="Q96" s="20" t="n">
        <v>2</v>
      </c>
      <c r="R96" s="20" t="n">
        <v>224</v>
      </c>
      <c r="S96" s="20" t="n">
        <v>0</v>
      </c>
      <c r="T96" s="20" t="n">
        <v>3</v>
      </c>
      <c r="U96" s="38" t="n">
        <v>0</v>
      </c>
      <c r="V96" s="38" t="n">
        <v>0</v>
      </c>
      <c r="W96" s="38"/>
      <c r="X96" s="20"/>
      <c r="Y96" s="20"/>
      <c r="Z96" s="20"/>
      <c r="AA96" s="20"/>
      <c r="AB96" s="20"/>
      <c r="AC96" s="20" t="n">
        <v>0</v>
      </c>
      <c r="AD96" s="20" t="n">
        <v>3</v>
      </c>
      <c r="AE96" s="20" t="n">
        <f aca="false">SUM(I96:AD96)</f>
        <v>498</v>
      </c>
      <c r="AG96" s="1" t="n">
        <v>191</v>
      </c>
      <c r="AH96" s="1" t="n">
        <v>64</v>
      </c>
      <c r="AI96" s="1" t="n">
        <v>0</v>
      </c>
      <c r="AJ96" s="1" t="n">
        <v>2</v>
      </c>
      <c r="AK96" s="1" t="n">
        <v>1</v>
      </c>
      <c r="AL96" s="1" t="n">
        <v>6</v>
      </c>
      <c r="AM96" s="1" t="n">
        <v>1</v>
      </c>
      <c r="AN96" s="1" t="n">
        <v>2</v>
      </c>
      <c r="AO96" s="1" t="n">
        <v>224</v>
      </c>
      <c r="AP96" s="1" t="n">
        <v>0</v>
      </c>
      <c r="AQ96" s="1" t="n">
        <v>3</v>
      </c>
      <c r="AR96" s="1" t="n">
        <v>0</v>
      </c>
      <c r="AS96" s="1" t="n">
        <v>0</v>
      </c>
      <c r="AZ96" s="1" t="n">
        <v>5</v>
      </c>
      <c r="BA96" s="1" t="n">
        <v>0</v>
      </c>
      <c r="BB96" s="1" t="n">
        <v>500</v>
      </c>
    </row>
    <row r="97" customFormat="false" ht="16.5" hidden="false" customHeight="false" outlineLevel="0" collapsed="false">
      <c r="A97" s="11" t="n">
        <v>7</v>
      </c>
      <c r="B97" s="12" t="n">
        <v>3</v>
      </c>
      <c r="C97" s="14" t="n">
        <v>131</v>
      </c>
      <c r="D97" s="17" t="s">
        <v>145</v>
      </c>
      <c r="F97" s="37" t="n">
        <v>853</v>
      </c>
      <c r="G97" s="17" t="s">
        <v>62</v>
      </c>
      <c r="H97" s="37" t="n">
        <v>686</v>
      </c>
      <c r="I97" s="1" t="n">
        <v>2</v>
      </c>
      <c r="J97" s="20" t="n">
        <v>205</v>
      </c>
      <c r="K97" s="20" t="n">
        <v>40</v>
      </c>
      <c r="L97" s="20" t="n">
        <v>2</v>
      </c>
      <c r="M97" s="20" t="n">
        <v>2</v>
      </c>
      <c r="N97" s="20" t="n">
        <v>2</v>
      </c>
      <c r="O97" s="20" t="n">
        <v>9</v>
      </c>
      <c r="P97" s="20" t="n">
        <v>5</v>
      </c>
      <c r="Q97" s="20" t="n">
        <v>4</v>
      </c>
      <c r="R97" s="20" t="n">
        <v>318</v>
      </c>
      <c r="S97" s="20" t="n">
        <v>0</v>
      </c>
      <c r="T97" s="20" t="n">
        <v>1</v>
      </c>
      <c r="U97" s="38" t="n">
        <v>3</v>
      </c>
      <c r="V97" s="38" t="n">
        <v>1</v>
      </c>
      <c r="W97" s="38"/>
      <c r="X97" s="20"/>
      <c r="Y97" s="20"/>
      <c r="Z97" s="20"/>
      <c r="AA97" s="20"/>
      <c r="AB97" s="20"/>
      <c r="AC97" s="20" t="n">
        <v>0</v>
      </c>
      <c r="AD97" s="20" t="n">
        <v>7</v>
      </c>
      <c r="AE97" s="20" t="n">
        <f aca="false">SUM(I97:AD97)</f>
        <v>601</v>
      </c>
      <c r="AG97" s="1" t="n">
        <v>205</v>
      </c>
      <c r="AH97" s="1" t="n">
        <v>40</v>
      </c>
      <c r="AI97" s="1" t="n">
        <v>2</v>
      </c>
      <c r="AJ97" s="1" t="n">
        <v>2</v>
      </c>
      <c r="AK97" s="1" t="n">
        <v>2</v>
      </c>
      <c r="AL97" s="1" t="n">
        <v>9</v>
      </c>
      <c r="AM97" s="1" t="n">
        <v>5</v>
      </c>
      <c r="AN97" s="1" t="n">
        <v>4</v>
      </c>
      <c r="AO97" s="1" t="n">
        <v>318</v>
      </c>
      <c r="AP97" s="1" t="n">
        <v>0</v>
      </c>
      <c r="AQ97" s="1" t="n">
        <v>1</v>
      </c>
      <c r="AR97" s="1" t="n">
        <v>3</v>
      </c>
      <c r="AS97" s="1" t="n">
        <v>1</v>
      </c>
      <c r="AZ97" s="1" t="n">
        <v>0</v>
      </c>
      <c r="BA97" s="1" t="n">
        <v>7</v>
      </c>
      <c r="BB97" s="1" t="n">
        <v>601</v>
      </c>
    </row>
    <row r="98" customFormat="false" ht="16.5" hidden="false" customHeight="false" outlineLevel="0" collapsed="false">
      <c r="A98" s="11" t="n">
        <v>8</v>
      </c>
      <c r="B98" s="12" t="n">
        <v>3</v>
      </c>
      <c r="C98" s="14" t="n">
        <v>131</v>
      </c>
      <c r="D98" s="17" t="s">
        <v>145</v>
      </c>
      <c r="F98" s="37" t="n">
        <v>854</v>
      </c>
      <c r="G98" s="17" t="s">
        <v>33</v>
      </c>
      <c r="H98" s="37" t="n">
        <v>651</v>
      </c>
      <c r="I98" s="1" t="n">
        <v>1</v>
      </c>
      <c r="J98" s="20" t="n">
        <v>219</v>
      </c>
      <c r="K98" s="20" t="n">
        <v>18</v>
      </c>
      <c r="L98" s="20" t="n">
        <v>1</v>
      </c>
      <c r="M98" s="20" t="n">
        <v>8</v>
      </c>
      <c r="N98" s="20" t="n">
        <v>11</v>
      </c>
      <c r="O98" s="20" t="n">
        <v>3</v>
      </c>
      <c r="P98" s="20" t="n">
        <v>2</v>
      </c>
      <c r="Q98" s="20" t="n">
        <v>6</v>
      </c>
      <c r="R98" s="20" t="n">
        <v>256</v>
      </c>
      <c r="S98" s="20" t="n">
        <v>0</v>
      </c>
      <c r="T98" s="20" t="n">
        <v>0</v>
      </c>
      <c r="U98" s="38" t="n">
        <v>0</v>
      </c>
      <c r="V98" s="38" t="n">
        <v>1</v>
      </c>
      <c r="W98" s="38"/>
      <c r="X98" s="20"/>
      <c r="Y98" s="20"/>
      <c r="Z98" s="20"/>
      <c r="AA98" s="20"/>
      <c r="AB98" s="20"/>
      <c r="AC98" s="20" t="n">
        <v>0</v>
      </c>
      <c r="AD98" s="20" t="n">
        <v>6</v>
      </c>
      <c r="AE98" s="20" t="n">
        <f aca="false">SUM(I98:AD98)</f>
        <v>532</v>
      </c>
      <c r="AG98" s="1" t="n">
        <v>219</v>
      </c>
      <c r="AH98" s="1" t="n">
        <v>18</v>
      </c>
      <c r="AI98" s="1" t="n">
        <v>1</v>
      </c>
      <c r="AJ98" s="1" t="n">
        <v>8</v>
      </c>
      <c r="AK98" s="1" t="n">
        <v>11</v>
      </c>
      <c r="AL98" s="1" t="n">
        <v>3</v>
      </c>
      <c r="AM98" s="1" t="n">
        <v>2</v>
      </c>
      <c r="AN98" s="1" t="n">
        <v>6</v>
      </c>
      <c r="AO98" s="1" t="n">
        <v>256</v>
      </c>
      <c r="AP98" s="1" t="n">
        <v>0</v>
      </c>
      <c r="AQ98" s="1" t="n">
        <v>0</v>
      </c>
      <c r="AR98" s="1" t="n">
        <v>0</v>
      </c>
      <c r="AS98" s="1" t="n">
        <v>1</v>
      </c>
      <c r="AZ98" s="1" t="n">
        <v>6</v>
      </c>
      <c r="BA98" s="1" t="n">
        <v>0</v>
      </c>
      <c r="BB98" s="1" t="n">
        <v>532</v>
      </c>
    </row>
    <row r="99" customFormat="false" ht="16.5" hidden="false" customHeight="false" outlineLevel="0" collapsed="false">
      <c r="A99" s="11" t="n">
        <v>9</v>
      </c>
      <c r="B99" s="12" t="n">
        <v>3</v>
      </c>
      <c r="C99" s="14" t="n">
        <v>131</v>
      </c>
      <c r="D99" s="17" t="s">
        <v>145</v>
      </c>
      <c r="F99" s="37" t="n">
        <v>854</v>
      </c>
      <c r="G99" s="17" t="s">
        <v>34</v>
      </c>
      <c r="H99" s="37" t="n">
        <v>650</v>
      </c>
      <c r="I99" s="1" t="n">
        <v>1</v>
      </c>
      <c r="J99" s="20" t="n">
        <v>195</v>
      </c>
      <c r="K99" s="20" t="n">
        <v>24</v>
      </c>
      <c r="L99" s="20" t="n">
        <v>1</v>
      </c>
      <c r="M99" s="20" t="n">
        <v>11</v>
      </c>
      <c r="N99" s="20" t="n">
        <v>0</v>
      </c>
      <c r="O99" s="20" t="n">
        <v>4</v>
      </c>
      <c r="P99" s="20" t="n">
        <v>7</v>
      </c>
      <c r="Q99" s="20" t="n">
        <v>2</v>
      </c>
      <c r="R99" s="20" t="n">
        <v>273</v>
      </c>
      <c r="S99" s="20" t="n">
        <v>0</v>
      </c>
      <c r="T99" s="20" t="n">
        <v>5</v>
      </c>
      <c r="U99" s="38" t="n">
        <v>0</v>
      </c>
      <c r="V99" s="38" t="n">
        <v>0</v>
      </c>
      <c r="W99" s="38"/>
      <c r="X99" s="20"/>
      <c r="Y99" s="20"/>
      <c r="Z99" s="20"/>
      <c r="AA99" s="20"/>
      <c r="AB99" s="20"/>
      <c r="AC99" s="20" t="n">
        <v>0</v>
      </c>
      <c r="AD99" s="20" t="n">
        <v>5</v>
      </c>
      <c r="AE99" s="20" t="n">
        <f aca="false">SUM(I99:AD99)</f>
        <v>528</v>
      </c>
      <c r="AG99" s="1" t="n">
        <v>195</v>
      </c>
      <c r="AH99" s="1" t="n">
        <v>24</v>
      </c>
      <c r="AI99" s="1" t="n">
        <v>1</v>
      </c>
      <c r="AJ99" s="1" t="n">
        <v>11</v>
      </c>
      <c r="AK99" s="1" t="n">
        <v>0</v>
      </c>
      <c r="AL99" s="1" t="n">
        <v>4</v>
      </c>
      <c r="AM99" s="1" t="n">
        <v>7</v>
      </c>
      <c r="AN99" s="1" t="n">
        <v>2</v>
      </c>
      <c r="AO99" s="1" t="n">
        <v>273</v>
      </c>
      <c r="AP99" s="1" t="n">
        <v>0</v>
      </c>
      <c r="AQ99" s="1" t="n">
        <v>5</v>
      </c>
      <c r="AR99" s="1" t="n">
        <v>0</v>
      </c>
      <c r="AS99" s="1" t="n">
        <v>0</v>
      </c>
      <c r="AZ99" s="1" t="n">
        <v>0</v>
      </c>
      <c r="BA99" s="1" t="n">
        <v>0</v>
      </c>
      <c r="BB99" s="1" t="n">
        <v>523</v>
      </c>
    </row>
    <row r="100" customFormat="false" ht="16.5" hidden="false" customHeight="false" outlineLevel="0" collapsed="false">
      <c r="A100" s="11" t="n">
        <v>10</v>
      </c>
      <c r="B100" s="12" t="n">
        <v>3</v>
      </c>
      <c r="C100" s="14" t="n">
        <v>131</v>
      </c>
      <c r="D100" s="17" t="s">
        <v>145</v>
      </c>
      <c r="F100" s="37" t="n">
        <v>854</v>
      </c>
      <c r="G100" s="17" t="s">
        <v>35</v>
      </c>
      <c r="H100" s="37" t="n">
        <v>650</v>
      </c>
      <c r="I100" s="1" t="n">
        <v>3</v>
      </c>
      <c r="J100" s="20" t="n">
        <v>235</v>
      </c>
      <c r="K100" s="20" t="n">
        <v>24</v>
      </c>
      <c r="L100" s="20" t="n">
        <v>0</v>
      </c>
      <c r="M100" s="20" t="n">
        <v>11</v>
      </c>
      <c r="N100" s="20" t="n">
        <v>1</v>
      </c>
      <c r="O100" s="20" t="n">
        <v>3</v>
      </c>
      <c r="P100" s="20" t="n">
        <v>3</v>
      </c>
      <c r="Q100" s="20" t="n">
        <v>1</v>
      </c>
      <c r="R100" s="20" t="n">
        <v>236</v>
      </c>
      <c r="S100" s="20" t="n">
        <v>0</v>
      </c>
      <c r="T100" s="20" t="n">
        <v>3</v>
      </c>
      <c r="U100" s="38" t="n">
        <v>0</v>
      </c>
      <c r="V100" s="38" t="n">
        <v>0</v>
      </c>
      <c r="W100" s="38"/>
      <c r="X100" s="20"/>
      <c r="Y100" s="20"/>
      <c r="Z100" s="20"/>
      <c r="AA100" s="20"/>
      <c r="AB100" s="20"/>
      <c r="AC100" s="20" t="n">
        <v>0</v>
      </c>
      <c r="AD100" s="20" t="n">
        <v>11</v>
      </c>
      <c r="AE100" s="20" t="n">
        <f aca="false">SUM(I100:AD100)</f>
        <v>531</v>
      </c>
      <c r="AG100" s="1" t="n">
        <v>235</v>
      </c>
      <c r="AH100" s="1" t="n">
        <v>24</v>
      </c>
      <c r="AI100" s="1" t="n">
        <v>0</v>
      </c>
      <c r="AJ100" s="1" t="n">
        <v>11</v>
      </c>
      <c r="AK100" s="1" t="n">
        <v>1</v>
      </c>
      <c r="AL100" s="1" t="n">
        <v>3</v>
      </c>
      <c r="AM100" s="1" t="n">
        <v>3</v>
      </c>
      <c r="AN100" s="1" t="n">
        <v>1</v>
      </c>
      <c r="AO100" s="1" t="n">
        <v>236</v>
      </c>
      <c r="AP100" s="1" t="n">
        <v>0</v>
      </c>
      <c r="AQ100" s="1" t="n">
        <v>3</v>
      </c>
      <c r="AR100" s="1" t="n">
        <v>0</v>
      </c>
      <c r="AS100" s="1" t="n">
        <v>0</v>
      </c>
      <c r="AZ100" s="1" t="n">
        <v>0</v>
      </c>
      <c r="BA100" s="1" t="n">
        <v>0</v>
      </c>
      <c r="BB100" s="1" t="n">
        <v>520</v>
      </c>
    </row>
    <row r="101" customFormat="false" ht="16.5" hidden="false" customHeight="false" outlineLevel="0" collapsed="false">
      <c r="A101" s="11" t="n">
        <v>11</v>
      </c>
      <c r="B101" s="12" t="n">
        <v>3</v>
      </c>
      <c r="C101" s="14" t="n">
        <v>131</v>
      </c>
      <c r="D101" s="17" t="s">
        <v>145</v>
      </c>
      <c r="F101" s="37" t="n">
        <v>854</v>
      </c>
      <c r="G101" s="17" t="s">
        <v>62</v>
      </c>
      <c r="H101" s="37" t="n">
        <v>324</v>
      </c>
      <c r="I101" s="1" t="n">
        <v>0</v>
      </c>
      <c r="J101" s="20" t="n">
        <v>135</v>
      </c>
      <c r="K101" s="20" t="n">
        <v>21</v>
      </c>
      <c r="L101" s="20" t="n">
        <v>0</v>
      </c>
      <c r="M101" s="20" t="n">
        <v>0</v>
      </c>
      <c r="N101" s="20" t="n">
        <v>0</v>
      </c>
      <c r="O101" s="20" t="n">
        <v>2</v>
      </c>
      <c r="P101" s="20" t="n">
        <v>1</v>
      </c>
      <c r="Q101" s="20" t="n">
        <v>1</v>
      </c>
      <c r="R101" s="20" t="n">
        <v>125</v>
      </c>
      <c r="S101" s="20" t="n">
        <v>0</v>
      </c>
      <c r="T101" s="20" t="n">
        <v>0</v>
      </c>
      <c r="U101" s="38" t="n">
        <v>0</v>
      </c>
      <c r="V101" s="38" t="n">
        <v>0</v>
      </c>
      <c r="W101" s="38"/>
      <c r="X101" s="20"/>
      <c r="Y101" s="20"/>
      <c r="Z101" s="20"/>
      <c r="AA101" s="20"/>
      <c r="AB101" s="20"/>
      <c r="AC101" s="20" t="n">
        <v>0</v>
      </c>
      <c r="AD101" s="20" t="n">
        <v>2</v>
      </c>
      <c r="AE101" s="20" t="n">
        <f aca="false">SUM(I101:AD101)</f>
        <v>287</v>
      </c>
      <c r="AG101" s="1" t="n">
        <v>135</v>
      </c>
      <c r="AH101" s="1" t="n">
        <v>21</v>
      </c>
      <c r="AI101" s="1" t="n">
        <v>0</v>
      </c>
      <c r="AJ101" s="1" t="n">
        <v>0</v>
      </c>
      <c r="AK101" s="1" t="n">
        <v>0</v>
      </c>
      <c r="AL101" s="1" t="n">
        <v>2</v>
      </c>
      <c r="AM101" s="1" t="n">
        <v>1</v>
      </c>
      <c r="AN101" s="1" t="n">
        <v>1</v>
      </c>
      <c r="AO101" s="1" t="n">
        <v>125</v>
      </c>
      <c r="AP101" s="1" t="n">
        <v>0</v>
      </c>
      <c r="AQ101" s="1" t="n">
        <v>0</v>
      </c>
      <c r="AR101" s="1" t="n">
        <v>0</v>
      </c>
      <c r="AS101" s="1" t="n">
        <v>0</v>
      </c>
      <c r="AZ101" s="1" t="n">
        <v>0</v>
      </c>
      <c r="BA101" s="1" t="n">
        <v>0</v>
      </c>
      <c r="BB101" s="1" t="n">
        <v>285</v>
      </c>
    </row>
    <row r="102" customFormat="false" ht="16.5" hidden="false" customHeight="false" outlineLevel="0" collapsed="false">
      <c r="A102" s="11" t="n">
        <v>12</v>
      </c>
      <c r="B102" s="12" t="n">
        <v>3</v>
      </c>
      <c r="C102" s="14" t="n">
        <v>131</v>
      </c>
      <c r="D102" s="17" t="s">
        <v>145</v>
      </c>
      <c r="F102" s="37" t="n">
        <v>855</v>
      </c>
      <c r="G102" s="17" t="s">
        <v>33</v>
      </c>
      <c r="H102" s="37" t="n">
        <v>452</v>
      </c>
      <c r="I102" s="1" t="n">
        <v>0</v>
      </c>
      <c r="J102" s="20" t="n">
        <v>167</v>
      </c>
      <c r="K102" s="20" t="n">
        <v>89</v>
      </c>
      <c r="L102" s="20" t="n">
        <v>0</v>
      </c>
      <c r="M102" s="20" t="n">
        <v>0</v>
      </c>
      <c r="N102" s="20" t="n">
        <v>1</v>
      </c>
      <c r="O102" s="20" t="n">
        <v>5</v>
      </c>
      <c r="P102" s="20" t="n">
        <v>0</v>
      </c>
      <c r="Q102" s="20" t="n">
        <v>3</v>
      </c>
      <c r="R102" s="20" t="n">
        <v>116</v>
      </c>
      <c r="S102" s="20" t="n">
        <v>0</v>
      </c>
      <c r="T102" s="20" t="n">
        <v>0</v>
      </c>
      <c r="U102" s="38" t="n">
        <v>0</v>
      </c>
      <c r="V102" s="38" t="n">
        <v>0</v>
      </c>
      <c r="W102" s="38"/>
      <c r="X102" s="20"/>
      <c r="Y102" s="20"/>
      <c r="Z102" s="20"/>
      <c r="AA102" s="20"/>
      <c r="AB102" s="20"/>
      <c r="AC102" s="20" t="n">
        <v>0</v>
      </c>
      <c r="AD102" s="20" t="n">
        <v>3</v>
      </c>
      <c r="AE102" s="20" t="n">
        <f aca="false">SUM(I102:AD102)</f>
        <v>384</v>
      </c>
      <c r="AG102" s="1" t="n">
        <v>167</v>
      </c>
      <c r="AH102" s="1" t="n">
        <v>89</v>
      </c>
      <c r="AI102" s="1" t="n">
        <v>0</v>
      </c>
      <c r="AJ102" s="1" t="n">
        <v>0</v>
      </c>
      <c r="AK102" s="1" t="n">
        <v>1</v>
      </c>
      <c r="AL102" s="1" t="n">
        <v>5</v>
      </c>
      <c r="AM102" s="1" t="n">
        <v>0</v>
      </c>
      <c r="AN102" s="1" t="n">
        <v>3</v>
      </c>
      <c r="AO102" s="1" t="n">
        <v>116</v>
      </c>
      <c r="AP102" s="1" t="n">
        <v>0</v>
      </c>
      <c r="AQ102" s="1" t="n">
        <v>0</v>
      </c>
      <c r="AR102" s="1" t="n">
        <v>0</v>
      </c>
      <c r="AS102" s="1" t="n">
        <v>0</v>
      </c>
      <c r="AZ102" s="1" t="n">
        <v>0</v>
      </c>
      <c r="BA102" s="1" t="n">
        <v>2</v>
      </c>
      <c r="BB102" s="1" t="n">
        <v>383</v>
      </c>
    </row>
    <row r="103" customFormat="false" ht="16.5" hidden="false" customHeight="false" outlineLevel="0" collapsed="false">
      <c r="A103" s="11" t="n">
        <v>13</v>
      </c>
      <c r="B103" s="12" t="n">
        <v>3</v>
      </c>
      <c r="C103" s="14" t="n">
        <v>131</v>
      </c>
      <c r="D103" s="17" t="s">
        <v>145</v>
      </c>
      <c r="F103" s="37" t="n">
        <v>855</v>
      </c>
      <c r="G103" s="17" t="s">
        <v>34</v>
      </c>
      <c r="H103" s="37" t="n">
        <v>451</v>
      </c>
      <c r="I103" s="1" t="n">
        <v>1</v>
      </c>
      <c r="J103" s="20" t="n">
        <v>174</v>
      </c>
      <c r="K103" s="20" t="n">
        <v>78</v>
      </c>
      <c r="L103" s="20" t="n">
        <v>1</v>
      </c>
      <c r="M103" s="20" t="n">
        <v>0</v>
      </c>
      <c r="N103" s="20" t="n">
        <v>2</v>
      </c>
      <c r="O103" s="20" t="n">
        <v>7</v>
      </c>
      <c r="P103" s="20" t="n">
        <v>0</v>
      </c>
      <c r="Q103" s="20" t="n">
        <v>0</v>
      </c>
      <c r="R103" s="20" t="n">
        <v>134</v>
      </c>
      <c r="S103" s="20" t="n">
        <v>0</v>
      </c>
      <c r="T103" s="20" t="n">
        <v>1</v>
      </c>
      <c r="U103" s="38" t="n">
        <v>1</v>
      </c>
      <c r="V103" s="38" t="n">
        <v>1</v>
      </c>
      <c r="W103" s="38"/>
      <c r="X103" s="20"/>
      <c r="Y103" s="20"/>
      <c r="Z103" s="20"/>
      <c r="AA103" s="20"/>
      <c r="AB103" s="20"/>
      <c r="AC103" s="20" t="n">
        <v>0</v>
      </c>
      <c r="AD103" s="20" t="n">
        <v>0</v>
      </c>
      <c r="AE103" s="20" t="n">
        <f aca="false">SUM(I103:AD103)</f>
        <v>400</v>
      </c>
      <c r="AG103" s="1" t="n">
        <v>174</v>
      </c>
      <c r="AH103" s="1" t="n">
        <v>78</v>
      </c>
      <c r="AI103" s="1" t="n">
        <v>1</v>
      </c>
      <c r="AJ103" s="1" t="n">
        <v>0</v>
      </c>
      <c r="AK103" s="1" t="n">
        <v>2</v>
      </c>
      <c r="AL103" s="1" t="n">
        <v>7</v>
      </c>
      <c r="AM103" s="1" t="n">
        <v>0</v>
      </c>
      <c r="AN103" s="1" t="n">
        <v>0</v>
      </c>
      <c r="AO103" s="1" t="n">
        <v>134</v>
      </c>
      <c r="AP103" s="1" t="n">
        <v>0</v>
      </c>
      <c r="AQ103" s="1" t="n">
        <v>1</v>
      </c>
      <c r="AR103" s="1" t="n">
        <v>1</v>
      </c>
      <c r="AS103" s="1" t="n">
        <v>1</v>
      </c>
      <c r="AZ103" s="1" t="n">
        <v>0</v>
      </c>
      <c r="BA103" s="1" t="n">
        <v>4</v>
      </c>
      <c r="BB103" s="1" t="n">
        <v>404</v>
      </c>
    </row>
    <row r="104" customFormat="false" ht="16.5" hidden="false" customHeight="false" outlineLevel="0" collapsed="false">
      <c r="A104" s="11" t="n">
        <v>14</v>
      </c>
      <c r="B104" s="12" t="n">
        <v>3</v>
      </c>
      <c r="C104" s="14" t="n">
        <v>131</v>
      </c>
      <c r="D104" s="17" t="s">
        <v>145</v>
      </c>
      <c r="F104" s="37" t="n">
        <v>856</v>
      </c>
      <c r="G104" s="17" t="s">
        <v>33</v>
      </c>
      <c r="H104" s="37" t="n">
        <v>644</v>
      </c>
      <c r="I104" s="1" t="n">
        <v>0</v>
      </c>
      <c r="J104" s="20" t="n">
        <v>190</v>
      </c>
      <c r="K104" s="20" t="n">
        <v>68</v>
      </c>
      <c r="L104" s="20" t="n">
        <v>0</v>
      </c>
      <c r="M104" s="20" t="n">
        <v>3</v>
      </c>
      <c r="N104" s="20" t="n">
        <v>2</v>
      </c>
      <c r="O104" s="20" t="n">
        <v>16</v>
      </c>
      <c r="P104" s="20" t="n">
        <v>3</v>
      </c>
      <c r="Q104" s="20" t="n">
        <v>5</v>
      </c>
      <c r="R104" s="20" t="n">
        <v>281</v>
      </c>
      <c r="S104" s="20" t="n">
        <v>0</v>
      </c>
      <c r="T104" s="20" t="n">
        <v>1</v>
      </c>
      <c r="U104" s="38" t="n">
        <v>0</v>
      </c>
      <c r="V104" s="38" t="n">
        <v>0</v>
      </c>
      <c r="W104" s="38"/>
      <c r="X104" s="20"/>
      <c r="Y104" s="20"/>
      <c r="Z104" s="20"/>
      <c r="AA104" s="20"/>
      <c r="AB104" s="20"/>
      <c r="AC104" s="20" t="n">
        <v>0</v>
      </c>
      <c r="AD104" s="20" t="n">
        <v>7</v>
      </c>
      <c r="AE104" s="20" t="n">
        <f aca="false">SUM(I104:AD104)</f>
        <v>576</v>
      </c>
      <c r="AG104" s="1" t="n">
        <v>190</v>
      </c>
      <c r="AH104" s="1" t="n">
        <v>68</v>
      </c>
      <c r="AI104" s="1" t="n">
        <v>0</v>
      </c>
      <c r="AJ104" s="1" t="n">
        <v>3</v>
      </c>
      <c r="AK104" s="1" t="n">
        <v>2</v>
      </c>
      <c r="AL104" s="1" t="n">
        <v>16</v>
      </c>
      <c r="AM104" s="1" t="n">
        <v>3</v>
      </c>
      <c r="AN104" s="1" t="n">
        <v>5</v>
      </c>
      <c r="AO104" s="1" t="n">
        <v>281</v>
      </c>
      <c r="AP104" s="1" t="n">
        <v>0</v>
      </c>
      <c r="AQ104" s="1" t="n">
        <v>1</v>
      </c>
      <c r="AR104" s="1" t="n">
        <v>0</v>
      </c>
      <c r="AS104" s="1" t="n">
        <v>0</v>
      </c>
      <c r="AZ104" s="1" t="n">
        <v>0</v>
      </c>
      <c r="BA104" s="1" t="n">
        <v>0</v>
      </c>
      <c r="BB104" s="1" t="n">
        <v>569</v>
      </c>
    </row>
    <row r="105" customFormat="false" ht="16.5" hidden="false" customHeight="false" outlineLevel="0" collapsed="false">
      <c r="A105" s="11" t="n">
        <v>15</v>
      </c>
      <c r="B105" s="12" t="n">
        <v>3</v>
      </c>
      <c r="C105" s="14" t="n">
        <v>131</v>
      </c>
      <c r="D105" s="17" t="s">
        <v>145</v>
      </c>
      <c r="F105" s="37" t="n">
        <v>856</v>
      </c>
      <c r="G105" s="17" t="s">
        <v>34</v>
      </c>
      <c r="H105" s="37" t="n">
        <v>644</v>
      </c>
      <c r="I105" s="1" t="n">
        <v>0</v>
      </c>
      <c r="J105" s="20" t="n">
        <v>197</v>
      </c>
      <c r="K105" s="20" t="n">
        <v>72</v>
      </c>
      <c r="L105" s="20" t="n">
        <v>1</v>
      </c>
      <c r="M105" s="20" t="n">
        <v>4</v>
      </c>
      <c r="N105" s="20" t="n">
        <v>6</v>
      </c>
      <c r="O105" s="20" t="n">
        <v>26</v>
      </c>
      <c r="P105" s="20" t="n">
        <v>0</v>
      </c>
      <c r="Q105" s="20" t="n">
        <v>4</v>
      </c>
      <c r="R105" s="20" t="n">
        <v>257</v>
      </c>
      <c r="S105" s="20" t="n">
        <v>0</v>
      </c>
      <c r="T105" s="20" t="n">
        <v>2</v>
      </c>
      <c r="U105" s="38" t="n">
        <v>0</v>
      </c>
      <c r="V105" s="38" t="n">
        <v>0</v>
      </c>
      <c r="W105" s="38"/>
      <c r="X105" s="20"/>
      <c r="Y105" s="20"/>
      <c r="Z105" s="20"/>
      <c r="AA105" s="20"/>
      <c r="AB105" s="20"/>
      <c r="AC105" s="20" t="n">
        <v>0</v>
      </c>
      <c r="AD105" s="20" t="n">
        <v>1</v>
      </c>
      <c r="AE105" s="20" t="n">
        <f aca="false">SUM(I105:AD105)</f>
        <v>570</v>
      </c>
      <c r="AG105" s="1" t="n">
        <v>197</v>
      </c>
      <c r="AH105" s="1" t="n">
        <v>72</v>
      </c>
      <c r="AI105" s="1" t="n">
        <v>1</v>
      </c>
      <c r="AJ105" s="1" t="n">
        <v>4</v>
      </c>
      <c r="AK105" s="1" t="n">
        <v>6</v>
      </c>
      <c r="AL105" s="1" t="n">
        <v>26</v>
      </c>
      <c r="AM105" s="1" t="n">
        <v>0</v>
      </c>
      <c r="AN105" s="1" t="n">
        <v>4</v>
      </c>
      <c r="AO105" s="1" t="n">
        <v>257</v>
      </c>
      <c r="AP105" s="1" t="n">
        <v>0</v>
      </c>
      <c r="AQ105" s="1" t="n">
        <v>2</v>
      </c>
      <c r="AR105" s="1" t="n">
        <v>0</v>
      </c>
      <c r="AS105" s="1" t="n">
        <v>0</v>
      </c>
      <c r="AZ105" s="1" t="n">
        <v>1</v>
      </c>
      <c r="BA105" s="1" t="n">
        <v>0</v>
      </c>
      <c r="BB105" s="1" t="n">
        <v>570</v>
      </c>
    </row>
    <row r="106" customFormat="false" ht="16.5" hidden="false" customHeight="false" outlineLevel="0" collapsed="false">
      <c r="A106" s="11" t="n">
        <v>16</v>
      </c>
      <c r="B106" s="12" t="n">
        <v>3</v>
      </c>
      <c r="C106" s="14" t="n">
        <v>131</v>
      </c>
      <c r="D106" s="17" t="s">
        <v>145</v>
      </c>
      <c r="F106" s="37" t="n">
        <v>856</v>
      </c>
      <c r="G106" s="17" t="s">
        <v>62</v>
      </c>
      <c r="H106" s="37" t="n">
        <v>597</v>
      </c>
      <c r="I106" s="1" t="n">
        <v>0</v>
      </c>
      <c r="J106" s="20" t="n">
        <v>253</v>
      </c>
      <c r="K106" s="20" t="n">
        <v>36</v>
      </c>
      <c r="L106" s="20" t="n">
        <v>0</v>
      </c>
      <c r="M106" s="20" t="n">
        <v>0</v>
      </c>
      <c r="N106" s="20" t="n">
        <v>2</v>
      </c>
      <c r="O106" s="20" t="n">
        <v>0</v>
      </c>
      <c r="P106" s="20" t="n">
        <v>1</v>
      </c>
      <c r="Q106" s="20" t="n">
        <v>2</v>
      </c>
      <c r="R106" s="20" t="n">
        <v>235</v>
      </c>
      <c r="S106" s="20" t="n">
        <v>0</v>
      </c>
      <c r="T106" s="20" t="n">
        <v>1</v>
      </c>
      <c r="U106" s="38" t="n">
        <v>0</v>
      </c>
      <c r="V106" s="38" t="n">
        <v>0</v>
      </c>
      <c r="W106" s="38"/>
      <c r="X106" s="20"/>
      <c r="Y106" s="20"/>
      <c r="Z106" s="20"/>
      <c r="AA106" s="20"/>
      <c r="AB106" s="20"/>
      <c r="AC106" s="20" t="n">
        <v>0</v>
      </c>
      <c r="AD106" s="20" t="n">
        <v>1</v>
      </c>
      <c r="AE106" s="20" t="n">
        <f aca="false">SUM(I106:AD106)</f>
        <v>531</v>
      </c>
      <c r="AG106" s="1" t="n">
        <v>253</v>
      </c>
      <c r="AH106" s="1" t="n">
        <v>36</v>
      </c>
      <c r="AI106" s="1" t="n">
        <v>0</v>
      </c>
      <c r="AJ106" s="1" t="n">
        <v>0</v>
      </c>
      <c r="AK106" s="1" t="n">
        <v>2</v>
      </c>
      <c r="AL106" s="1" t="n">
        <v>0</v>
      </c>
      <c r="AM106" s="1" t="n">
        <v>1</v>
      </c>
      <c r="AN106" s="1" t="n">
        <v>2</v>
      </c>
      <c r="AO106" s="1" t="n">
        <v>235</v>
      </c>
      <c r="AP106" s="1" t="n">
        <v>0</v>
      </c>
      <c r="AQ106" s="1" t="n">
        <v>1</v>
      </c>
      <c r="AR106" s="1" t="n">
        <v>0</v>
      </c>
      <c r="AS106" s="1" t="n">
        <v>0</v>
      </c>
      <c r="AZ106" s="1" t="n">
        <v>0</v>
      </c>
      <c r="BA106" s="1" t="n">
        <v>0</v>
      </c>
      <c r="BB106" s="1" t="n">
        <v>530</v>
      </c>
    </row>
    <row r="107" customFormat="false" ht="16.5" hidden="false" customHeight="false" outlineLevel="0" collapsed="false">
      <c r="A107" s="11" t="n">
        <v>17</v>
      </c>
      <c r="B107" s="12" t="n">
        <v>3</v>
      </c>
      <c r="C107" s="14" t="n">
        <v>131</v>
      </c>
      <c r="D107" s="17" t="s">
        <v>145</v>
      </c>
      <c r="F107" s="37" t="n">
        <v>856</v>
      </c>
      <c r="G107" s="17" t="s">
        <v>141</v>
      </c>
      <c r="H107" s="37" t="n">
        <v>552</v>
      </c>
      <c r="I107" s="1" t="n">
        <v>0</v>
      </c>
      <c r="J107" s="20" t="n">
        <v>250</v>
      </c>
      <c r="K107" s="20" t="n">
        <v>28</v>
      </c>
      <c r="L107" s="20" t="n">
        <v>1</v>
      </c>
      <c r="M107" s="20" t="n">
        <v>3</v>
      </c>
      <c r="N107" s="20" t="n">
        <v>1</v>
      </c>
      <c r="O107" s="20" t="n">
        <v>0</v>
      </c>
      <c r="P107" s="20" t="n">
        <v>2</v>
      </c>
      <c r="Q107" s="20" t="n">
        <v>2</v>
      </c>
      <c r="R107" s="20" t="n">
        <v>199</v>
      </c>
      <c r="S107" s="20" t="n">
        <v>0</v>
      </c>
      <c r="T107" s="20" t="n">
        <v>0</v>
      </c>
      <c r="U107" s="38" t="n">
        <v>1</v>
      </c>
      <c r="V107" s="38" t="n">
        <v>0</v>
      </c>
      <c r="W107" s="38"/>
      <c r="X107" s="20"/>
      <c r="Y107" s="20"/>
      <c r="Z107" s="20"/>
      <c r="AA107" s="20"/>
      <c r="AB107" s="20"/>
      <c r="AC107" s="20" t="n">
        <v>0</v>
      </c>
      <c r="AD107" s="20" t="n">
        <v>5</v>
      </c>
      <c r="AE107" s="20" t="n">
        <f aca="false">SUM(I107:AD107)</f>
        <v>492</v>
      </c>
      <c r="AG107" s="1" t="n">
        <v>250</v>
      </c>
      <c r="AH107" s="1" t="n">
        <v>28</v>
      </c>
      <c r="AI107" s="1" t="n">
        <v>1</v>
      </c>
      <c r="AJ107" s="1" t="n">
        <v>3</v>
      </c>
      <c r="AK107" s="1" t="n">
        <v>1</v>
      </c>
      <c r="AL107" s="1" t="n">
        <v>0</v>
      </c>
      <c r="AM107" s="1" t="n">
        <v>2</v>
      </c>
      <c r="AN107" s="1" t="n">
        <v>2</v>
      </c>
      <c r="AO107" s="1" t="n">
        <v>199</v>
      </c>
      <c r="AP107" s="1" t="n">
        <v>0</v>
      </c>
      <c r="AQ107" s="1" t="n">
        <v>0</v>
      </c>
      <c r="AR107" s="1" t="n">
        <v>1</v>
      </c>
      <c r="AS107" s="1" t="n">
        <v>0</v>
      </c>
      <c r="AZ107" s="1" t="n">
        <v>0</v>
      </c>
      <c r="BA107" s="1" t="n">
        <v>5</v>
      </c>
      <c r="BB107" s="1" t="n">
        <v>492</v>
      </c>
    </row>
    <row r="108" customFormat="false" ht="16.5" hidden="false" customHeight="false" outlineLevel="0" collapsed="false">
      <c r="A108" s="11" t="n">
        <v>18</v>
      </c>
      <c r="B108" s="12" t="n">
        <v>3</v>
      </c>
      <c r="C108" s="14" t="n">
        <v>131</v>
      </c>
      <c r="D108" s="17" t="s">
        <v>145</v>
      </c>
      <c r="F108" s="37" t="n">
        <v>857</v>
      </c>
      <c r="G108" s="17" t="s">
        <v>33</v>
      </c>
      <c r="H108" s="37" t="n">
        <v>505</v>
      </c>
      <c r="I108" s="1" t="n">
        <v>0</v>
      </c>
      <c r="J108" s="1" t="n">
        <v>209</v>
      </c>
      <c r="K108" s="1" t="n">
        <v>65</v>
      </c>
      <c r="L108" s="1" t="n">
        <v>2</v>
      </c>
      <c r="M108" s="1" t="n">
        <v>6</v>
      </c>
      <c r="N108" s="1" t="n">
        <v>2</v>
      </c>
      <c r="O108" s="1" t="n">
        <v>18</v>
      </c>
      <c r="P108" s="1" t="n">
        <v>6</v>
      </c>
      <c r="Q108" s="1" t="n">
        <v>0</v>
      </c>
      <c r="R108" s="1" t="n">
        <v>118</v>
      </c>
      <c r="S108" s="1" t="n">
        <v>0</v>
      </c>
      <c r="T108" s="1" t="n">
        <v>2</v>
      </c>
      <c r="U108" s="1" t="n">
        <v>2</v>
      </c>
      <c r="V108" s="1" t="n">
        <v>1</v>
      </c>
      <c r="AC108" s="1" t="n">
        <v>0</v>
      </c>
      <c r="AD108" s="1" t="n">
        <v>9</v>
      </c>
      <c r="AE108" s="20" t="n">
        <f aca="false">SUM(I108:AD108)</f>
        <v>440</v>
      </c>
      <c r="AG108" s="1" t="n">
        <v>209</v>
      </c>
      <c r="AH108" s="1" t="n">
        <v>65</v>
      </c>
      <c r="AI108" s="1" t="n">
        <v>2</v>
      </c>
      <c r="AJ108" s="1" t="n">
        <v>6</v>
      </c>
      <c r="AK108" s="1" t="n">
        <v>2</v>
      </c>
      <c r="AL108" s="1" t="n">
        <v>18</v>
      </c>
      <c r="AM108" s="1" t="n">
        <v>6</v>
      </c>
      <c r="AN108" s="1" t="n">
        <v>0</v>
      </c>
      <c r="AO108" s="1" t="n">
        <v>118</v>
      </c>
      <c r="AP108" s="1" t="n">
        <v>0</v>
      </c>
      <c r="AQ108" s="1" t="n">
        <v>2</v>
      </c>
      <c r="AR108" s="1" t="n">
        <v>2</v>
      </c>
      <c r="AS108" s="1" t="n">
        <v>1</v>
      </c>
      <c r="AZ108" s="1" t="n">
        <v>0</v>
      </c>
      <c r="BA108" s="1" t="n">
        <v>4</v>
      </c>
      <c r="BB108" s="1" t="n">
        <v>435</v>
      </c>
    </row>
    <row r="109" customFormat="false" ht="16.5" hidden="false" customHeight="false" outlineLevel="0" collapsed="false">
      <c r="A109" s="11" t="n">
        <v>19</v>
      </c>
      <c r="B109" s="12" t="n">
        <v>3</v>
      </c>
      <c r="C109" s="14" t="n">
        <v>131</v>
      </c>
      <c r="D109" s="17" t="s">
        <v>145</v>
      </c>
      <c r="F109" s="37" t="n">
        <v>857</v>
      </c>
      <c r="G109" s="17" t="s">
        <v>34</v>
      </c>
      <c r="H109" s="37" t="n">
        <v>505</v>
      </c>
      <c r="I109" s="1" t="n">
        <v>0</v>
      </c>
      <c r="J109" s="20" t="n">
        <v>181</v>
      </c>
      <c r="K109" s="20" t="n">
        <v>0</v>
      </c>
      <c r="L109" s="20" t="n">
        <v>0</v>
      </c>
      <c r="M109" s="20" t="n">
        <v>2</v>
      </c>
      <c r="N109" s="20" t="n">
        <v>1</v>
      </c>
      <c r="O109" s="20" t="n">
        <v>17</v>
      </c>
      <c r="P109" s="20" t="n">
        <v>5</v>
      </c>
      <c r="Q109" s="20" t="n">
        <v>3</v>
      </c>
      <c r="R109" s="20" t="n">
        <v>133</v>
      </c>
      <c r="S109" s="20" t="n">
        <v>0</v>
      </c>
      <c r="T109" s="20" t="n">
        <v>2</v>
      </c>
      <c r="U109" s="38" t="n">
        <v>0</v>
      </c>
      <c r="V109" s="38" t="n">
        <v>70</v>
      </c>
      <c r="W109" s="38"/>
      <c r="X109" s="20"/>
      <c r="Y109" s="20"/>
      <c r="Z109" s="20"/>
      <c r="AA109" s="20"/>
      <c r="AB109" s="20"/>
      <c r="AC109" s="20" t="n">
        <v>0</v>
      </c>
      <c r="AD109" s="64" t="n">
        <v>4</v>
      </c>
      <c r="AE109" s="20" t="n">
        <f aca="false">SUM(I109:AD109)</f>
        <v>418</v>
      </c>
      <c r="AG109" s="1" t="n">
        <v>181</v>
      </c>
      <c r="AH109" s="1" t="n">
        <v>0</v>
      </c>
      <c r="AI109" s="1" t="n">
        <v>0</v>
      </c>
      <c r="AJ109" s="1" t="n">
        <v>2</v>
      </c>
      <c r="AK109" s="1" t="n">
        <v>1</v>
      </c>
      <c r="AL109" s="1" t="n">
        <v>17</v>
      </c>
      <c r="AM109" s="1" t="n">
        <v>5</v>
      </c>
      <c r="AN109" s="1" t="n">
        <v>3</v>
      </c>
      <c r="AO109" s="1" t="n">
        <v>133</v>
      </c>
      <c r="AP109" s="1" t="n">
        <v>0</v>
      </c>
      <c r="AQ109" s="1" t="n">
        <v>2</v>
      </c>
      <c r="AR109" s="1" t="n">
        <v>0</v>
      </c>
      <c r="AS109" s="1" t="n">
        <v>70</v>
      </c>
      <c r="AZ109" s="1" t="n">
        <v>0</v>
      </c>
      <c r="BA109" s="1" t="n">
        <v>0</v>
      </c>
      <c r="BB109" s="1" t="n">
        <v>414</v>
      </c>
    </row>
    <row r="110" customFormat="false" ht="16.5" hidden="false" customHeight="false" outlineLevel="0" collapsed="false">
      <c r="A110" s="11" t="n">
        <v>20</v>
      </c>
      <c r="B110" s="12" t="n">
        <v>3</v>
      </c>
      <c r="C110" s="14" t="n">
        <v>131</v>
      </c>
      <c r="D110" s="17" t="s">
        <v>145</v>
      </c>
      <c r="F110" s="37" t="n">
        <v>857</v>
      </c>
      <c r="G110" s="17" t="s">
        <v>62</v>
      </c>
      <c r="H110" s="37" t="n">
        <v>491</v>
      </c>
      <c r="I110" s="1" t="n">
        <v>2</v>
      </c>
      <c r="J110" s="20" t="n">
        <v>177</v>
      </c>
      <c r="K110" s="20" t="n">
        <v>81</v>
      </c>
      <c r="L110" s="64" t="n">
        <v>0</v>
      </c>
      <c r="M110" s="20" t="n">
        <v>3</v>
      </c>
      <c r="N110" s="64" t="n">
        <v>0</v>
      </c>
      <c r="O110" s="64" t="n">
        <v>18</v>
      </c>
      <c r="P110" s="64" t="n">
        <v>0</v>
      </c>
      <c r="Q110" s="64" t="n">
        <v>2</v>
      </c>
      <c r="R110" s="64" t="n">
        <v>134</v>
      </c>
      <c r="S110" s="20" t="n">
        <v>0</v>
      </c>
      <c r="T110" s="20" t="n">
        <v>2</v>
      </c>
      <c r="U110" s="65" t="n">
        <v>3</v>
      </c>
      <c r="V110" s="65" t="n">
        <v>1</v>
      </c>
      <c r="W110" s="38"/>
      <c r="X110" s="20"/>
      <c r="Y110" s="20"/>
      <c r="Z110" s="20"/>
      <c r="AA110" s="20"/>
      <c r="AB110" s="20"/>
      <c r="AC110" s="20" t="n">
        <v>0</v>
      </c>
      <c r="AD110" s="64" t="n">
        <v>6</v>
      </c>
      <c r="AE110" s="20" t="n">
        <f aca="false">SUM(I110:AD110)</f>
        <v>429</v>
      </c>
      <c r="AG110" s="1" t="n">
        <v>177</v>
      </c>
      <c r="AH110" s="1" t="n">
        <v>81</v>
      </c>
      <c r="AI110" s="1" t="n">
        <v>0</v>
      </c>
      <c r="AJ110" s="1" t="n">
        <v>3</v>
      </c>
      <c r="AK110" s="1" t="n">
        <v>0</v>
      </c>
      <c r="AL110" s="1" t="n">
        <v>18</v>
      </c>
      <c r="AM110" s="1" t="n">
        <v>0</v>
      </c>
      <c r="AN110" s="1" t="n">
        <v>2</v>
      </c>
      <c r="AO110" s="1" t="n">
        <v>134</v>
      </c>
      <c r="AP110" s="1" t="n">
        <v>0</v>
      </c>
      <c r="AQ110" s="1" t="n">
        <v>2</v>
      </c>
      <c r="AR110" s="1" t="n">
        <v>3</v>
      </c>
      <c r="AS110" s="1" t="n">
        <v>1</v>
      </c>
      <c r="AZ110" s="1" t="n">
        <v>0</v>
      </c>
      <c r="BA110" s="1" t="n">
        <v>6</v>
      </c>
      <c r="BB110" s="1" t="n">
        <v>429</v>
      </c>
    </row>
    <row r="111" customFormat="false" ht="16.5" hidden="false" customHeight="false" outlineLevel="0" collapsed="false">
      <c r="A111" s="11" t="n">
        <v>21</v>
      </c>
      <c r="B111" s="12" t="n">
        <v>3</v>
      </c>
      <c r="C111" s="14" t="n">
        <v>131</v>
      </c>
      <c r="D111" s="17" t="s">
        <v>145</v>
      </c>
      <c r="F111" s="37" t="n">
        <v>857</v>
      </c>
      <c r="G111" s="17" t="s">
        <v>141</v>
      </c>
      <c r="H111" s="37" t="n">
        <v>343</v>
      </c>
      <c r="I111" s="1" t="n">
        <v>1</v>
      </c>
      <c r="J111" s="66" t="n">
        <v>122</v>
      </c>
      <c r="K111" s="66" t="n">
        <v>44</v>
      </c>
      <c r="L111" s="66" t="n">
        <v>0</v>
      </c>
      <c r="M111" s="20" t="n">
        <v>3</v>
      </c>
      <c r="N111" s="66" t="n">
        <v>0</v>
      </c>
      <c r="O111" s="64" t="n">
        <v>4</v>
      </c>
      <c r="P111" s="66" t="n">
        <v>2</v>
      </c>
      <c r="Q111" s="66" t="n">
        <v>1</v>
      </c>
      <c r="R111" s="66" t="n">
        <v>142</v>
      </c>
      <c r="S111" s="20" t="n">
        <v>0</v>
      </c>
      <c r="T111" s="20" t="n">
        <v>0</v>
      </c>
      <c r="U111" s="67" t="n">
        <v>0</v>
      </c>
      <c r="V111" s="67" t="n">
        <v>1</v>
      </c>
      <c r="W111" s="38"/>
      <c r="X111" s="20"/>
      <c r="Y111" s="20"/>
      <c r="Z111" s="20"/>
      <c r="AA111" s="20"/>
      <c r="AB111" s="20"/>
      <c r="AC111" s="20" t="n">
        <v>0</v>
      </c>
      <c r="AD111" s="66" t="n">
        <v>5</v>
      </c>
      <c r="AE111" s="20" t="n">
        <f aca="false">SUM(I111:AD111)</f>
        <v>325</v>
      </c>
      <c r="AG111" s="1" t="n">
        <v>122</v>
      </c>
      <c r="AH111" s="1" t="n">
        <v>44</v>
      </c>
      <c r="AI111" s="1" t="n">
        <v>0</v>
      </c>
      <c r="AJ111" s="1" t="n">
        <v>3</v>
      </c>
      <c r="AK111" s="1" t="n">
        <v>0</v>
      </c>
      <c r="AL111" s="1" t="n">
        <v>4</v>
      </c>
      <c r="AM111" s="1" t="n">
        <v>2</v>
      </c>
      <c r="AN111" s="1" t="n">
        <v>1</v>
      </c>
      <c r="AO111" s="1" t="n">
        <v>142</v>
      </c>
      <c r="AP111" s="1" t="n">
        <v>0</v>
      </c>
      <c r="AQ111" s="1" t="n">
        <v>0</v>
      </c>
      <c r="AR111" s="1" t="n">
        <v>0</v>
      </c>
      <c r="AS111" s="1" t="n">
        <v>1</v>
      </c>
      <c r="AZ111" s="1" t="n">
        <v>0</v>
      </c>
      <c r="BA111" s="1" t="n">
        <v>0</v>
      </c>
      <c r="BB111" s="1" t="n">
        <v>320</v>
      </c>
    </row>
    <row r="112" customFormat="false" ht="16.5" hidden="false" customHeight="false" outlineLevel="0" collapsed="false">
      <c r="A112" s="11" t="n">
        <v>22</v>
      </c>
      <c r="B112" s="12" t="n">
        <v>3</v>
      </c>
      <c r="C112" s="14" t="n">
        <v>131</v>
      </c>
      <c r="D112" s="17" t="s">
        <v>145</v>
      </c>
      <c r="F112" s="37" t="n">
        <v>857</v>
      </c>
      <c r="G112" s="17" t="s">
        <v>143</v>
      </c>
      <c r="H112" s="37" t="n">
        <v>442</v>
      </c>
      <c r="I112" s="1" t="n">
        <v>0</v>
      </c>
      <c r="J112" s="20" t="n">
        <v>112</v>
      </c>
      <c r="K112" s="20" t="n">
        <v>55</v>
      </c>
      <c r="L112" s="64" t="n">
        <v>1</v>
      </c>
      <c r="M112" s="20" t="n">
        <v>2</v>
      </c>
      <c r="N112" s="64" t="n">
        <v>2</v>
      </c>
      <c r="O112" s="64" t="n">
        <v>0</v>
      </c>
      <c r="P112" s="64" t="n">
        <v>2</v>
      </c>
      <c r="Q112" s="64" t="n">
        <v>3</v>
      </c>
      <c r="R112" s="64" t="n">
        <v>198</v>
      </c>
      <c r="S112" s="20" t="n">
        <v>0</v>
      </c>
      <c r="T112" s="20" t="n">
        <v>0</v>
      </c>
      <c r="U112" s="65" t="n">
        <v>0</v>
      </c>
      <c r="V112" s="65" t="n">
        <v>1</v>
      </c>
      <c r="W112" s="38"/>
      <c r="X112" s="20"/>
      <c r="Y112" s="20"/>
      <c r="Z112" s="20"/>
      <c r="AA112" s="20"/>
      <c r="AB112" s="20"/>
      <c r="AC112" s="20" t="n">
        <v>0</v>
      </c>
      <c r="AD112" s="64" t="n">
        <v>5</v>
      </c>
      <c r="AE112" s="20" t="n">
        <f aca="false">SUM(I112:AD112)</f>
        <v>381</v>
      </c>
      <c r="AG112" s="1" t="n">
        <v>112</v>
      </c>
      <c r="AH112" s="1" t="n">
        <v>55</v>
      </c>
      <c r="AI112" s="1" t="n">
        <v>1</v>
      </c>
      <c r="AJ112" s="1" t="n">
        <v>2</v>
      </c>
      <c r="AK112" s="1" t="n">
        <v>2</v>
      </c>
      <c r="AL112" s="1" t="n">
        <v>0</v>
      </c>
      <c r="AM112" s="1" t="n">
        <v>2</v>
      </c>
      <c r="AN112" s="1" t="n">
        <v>3</v>
      </c>
      <c r="AO112" s="1" t="n">
        <v>198</v>
      </c>
      <c r="AP112" s="1" t="n">
        <v>0</v>
      </c>
      <c r="AQ112" s="1" t="n">
        <v>0</v>
      </c>
      <c r="AR112" s="1" t="n">
        <v>0</v>
      </c>
      <c r="AS112" s="1" t="n">
        <v>1</v>
      </c>
      <c r="AZ112" s="1" t="n">
        <v>1</v>
      </c>
      <c r="BA112" s="1" t="n">
        <v>0</v>
      </c>
      <c r="BB112" s="1" t="n">
        <v>377</v>
      </c>
    </row>
    <row r="113" customFormat="false" ht="16.5" hidden="false" customHeight="false" outlineLevel="0" collapsed="false">
      <c r="A113" s="11" t="n">
        <v>23</v>
      </c>
      <c r="B113" s="12" t="n">
        <v>3</v>
      </c>
      <c r="C113" s="14" t="n">
        <v>131</v>
      </c>
      <c r="D113" s="17" t="s">
        <v>145</v>
      </c>
      <c r="F113" s="37" t="n">
        <v>858</v>
      </c>
      <c r="G113" s="17" t="s">
        <v>33</v>
      </c>
      <c r="H113" s="37" t="n">
        <v>490</v>
      </c>
      <c r="I113" s="1" t="n">
        <v>0</v>
      </c>
      <c r="J113" s="66" t="n">
        <v>190</v>
      </c>
      <c r="K113" s="66" t="n">
        <v>22</v>
      </c>
      <c r="L113" s="66" t="n">
        <v>1</v>
      </c>
      <c r="M113" s="20" t="n">
        <v>2</v>
      </c>
      <c r="N113" s="66" t="n">
        <v>3</v>
      </c>
      <c r="O113" s="64" t="n">
        <v>2</v>
      </c>
      <c r="P113" s="66" t="n">
        <v>1</v>
      </c>
      <c r="Q113" s="66" t="n">
        <v>1</v>
      </c>
      <c r="R113" s="66" t="n">
        <v>199</v>
      </c>
      <c r="S113" s="20" t="n">
        <v>0</v>
      </c>
      <c r="T113" s="20" t="n">
        <v>0</v>
      </c>
      <c r="U113" s="67" t="n">
        <v>0</v>
      </c>
      <c r="V113" s="67" t="n">
        <v>0</v>
      </c>
      <c r="W113" s="38"/>
      <c r="X113" s="20"/>
      <c r="Y113" s="20"/>
      <c r="Z113" s="20"/>
      <c r="AA113" s="20"/>
      <c r="AB113" s="20"/>
      <c r="AC113" s="20" t="n">
        <v>0</v>
      </c>
      <c r="AD113" s="66" t="n">
        <v>7</v>
      </c>
      <c r="AE113" s="20" t="n">
        <f aca="false">SUM(I113:AD113)</f>
        <v>428</v>
      </c>
      <c r="AG113" s="1" t="n">
        <v>190</v>
      </c>
      <c r="AH113" s="1" t="n">
        <v>22</v>
      </c>
      <c r="AI113" s="1" t="n">
        <v>1</v>
      </c>
      <c r="AJ113" s="1" t="n">
        <v>2</v>
      </c>
      <c r="AK113" s="1" t="n">
        <v>3</v>
      </c>
      <c r="AL113" s="1" t="n">
        <v>2</v>
      </c>
      <c r="AM113" s="1" t="n">
        <v>1</v>
      </c>
      <c r="AN113" s="1" t="n">
        <v>1</v>
      </c>
      <c r="AO113" s="1" t="n">
        <v>199</v>
      </c>
      <c r="AP113" s="1" t="n">
        <v>0</v>
      </c>
      <c r="AQ113" s="1" t="n">
        <v>0</v>
      </c>
      <c r="AR113" s="1" t="n">
        <v>0</v>
      </c>
      <c r="AS113" s="1" t="n">
        <v>0</v>
      </c>
      <c r="AZ113" s="1" t="n">
        <v>0</v>
      </c>
      <c r="BA113" s="1" t="n">
        <v>8</v>
      </c>
      <c r="BB113" s="1" t="n">
        <v>429</v>
      </c>
    </row>
    <row r="114" customFormat="false" ht="16.5" hidden="false" customHeight="false" outlineLevel="0" collapsed="false">
      <c r="A114" s="11" t="n">
        <v>24</v>
      </c>
      <c r="B114" s="12" t="n">
        <v>3</v>
      </c>
      <c r="C114" s="14" t="n">
        <v>131</v>
      </c>
      <c r="D114" s="17" t="s">
        <v>145</v>
      </c>
      <c r="F114" s="37" t="n">
        <v>858</v>
      </c>
      <c r="G114" s="17" t="s">
        <v>34</v>
      </c>
      <c r="H114" s="37" t="n">
        <v>490</v>
      </c>
      <c r="I114" s="1" t="n">
        <v>0</v>
      </c>
      <c r="J114" s="20" t="n">
        <v>214</v>
      </c>
      <c r="K114" s="20" t="n">
        <v>46</v>
      </c>
      <c r="L114" s="64" t="n">
        <v>0</v>
      </c>
      <c r="M114" s="20" t="n">
        <v>0</v>
      </c>
      <c r="N114" s="64" t="n">
        <v>1</v>
      </c>
      <c r="O114" s="64" t="n">
        <v>3</v>
      </c>
      <c r="P114" s="64" t="n">
        <v>1</v>
      </c>
      <c r="Q114" s="64" t="n">
        <v>0</v>
      </c>
      <c r="R114" s="64" t="n">
        <v>173</v>
      </c>
      <c r="S114" s="20" t="n">
        <v>0</v>
      </c>
      <c r="T114" s="20" t="n">
        <v>0</v>
      </c>
      <c r="U114" s="65" t="n">
        <v>0</v>
      </c>
      <c r="V114" s="65" t="n">
        <v>0</v>
      </c>
      <c r="W114" s="38"/>
      <c r="X114" s="20"/>
      <c r="Y114" s="20"/>
      <c r="Z114" s="20"/>
      <c r="AA114" s="20"/>
      <c r="AB114" s="20"/>
      <c r="AC114" s="20" t="n">
        <v>0</v>
      </c>
      <c r="AD114" s="64" t="n">
        <v>1</v>
      </c>
      <c r="AE114" s="20" t="n">
        <f aca="false">SUM(I114:AD114)</f>
        <v>439</v>
      </c>
      <c r="AG114" s="1" t="n">
        <v>214</v>
      </c>
      <c r="AH114" s="1" t="n">
        <v>46</v>
      </c>
      <c r="AI114" s="1" t="n">
        <v>0</v>
      </c>
      <c r="AJ114" s="1" t="n">
        <v>0</v>
      </c>
      <c r="AK114" s="1" t="n">
        <v>1</v>
      </c>
      <c r="AL114" s="1" t="n">
        <v>3</v>
      </c>
      <c r="AM114" s="1" t="n">
        <v>1</v>
      </c>
      <c r="AN114" s="1" t="n">
        <v>0</v>
      </c>
      <c r="AO114" s="1" t="n">
        <v>173</v>
      </c>
      <c r="AP114" s="1" t="n">
        <v>0</v>
      </c>
      <c r="AQ114" s="1" t="n">
        <v>0</v>
      </c>
      <c r="AR114" s="1" t="n">
        <v>0</v>
      </c>
      <c r="AS114" s="1" t="n">
        <v>0</v>
      </c>
      <c r="AZ114" s="1" t="n">
        <v>0</v>
      </c>
      <c r="BA114" s="1" t="n">
        <v>0</v>
      </c>
      <c r="BB114" s="1" t="n">
        <v>438</v>
      </c>
    </row>
    <row r="115" customFormat="false" ht="16.5" hidden="false" customHeight="false" outlineLevel="0" collapsed="false">
      <c r="A115" s="11" t="n">
        <v>25</v>
      </c>
      <c r="B115" s="12" t="n">
        <v>3</v>
      </c>
      <c r="C115" s="14" t="n">
        <v>131</v>
      </c>
      <c r="D115" s="17" t="s">
        <v>145</v>
      </c>
      <c r="F115" s="37" t="n">
        <v>858</v>
      </c>
      <c r="G115" s="17" t="s">
        <v>62</v>
      </c>
      <c r="H115" s="37" t="n">
        <v>497</v>
      </c>
      <c r="I115" s="1" t="n">
        <v>0</v>
      </c>
      <c r="J115" s="20" t="n">
        <v>194</v>
      </c>
      <c r="K115" s="20" t="n">
        <v>34</v>
      </c>
      <c r="L115" s="64" t="n">
        <v>1</v>
      </c>
      <c r="M115" s="20" t="n">
        <v>1</v>
      </c>
      <c r="N115" s="64" t="n">
        <v>1</v>
      </c>
      <c r="O115" s="64" t="n">
        <v>2</v>
      </c>
      <c r="P115" s="64" t="n">
        <v>4</v>
      </c>
      <c r="Q115" s="64" t="n">
        <v>1</v>
      </c>
      <c r="R115" s="64" t="n">
        <v>163</v>
      </c>
      <c r="S115" s="20" t="n">
        <v>0</v>
      </c>
      <c r="T115" s="20" t="n">
        <v>1</v>
      </c>
      <c r="U115" s="65" t="n">
        <v>0</v>
      </c>
      <c r="V115" s="65" t="n">
        <v>0</v>
      </c>
      <c r="W115" s="38"/>
      <c r="X115" s="20"/>
      <c r="Y115" s="20"/>
      <c r="Z115" s="20"/>
      <c r="AA115" s="20"/>
      <c r="AB115" s="20"/>
      <c r="AC115" s="20" t="n">
        <v>0</v>
      </c>
      <c r="AD115" s="64" t="n">
        <v>4</v>
      </c>
      <c r="AE115" s="20" t="n">
        <f aca="false">SUM(I115:AD115)</f>
        <v>406</v>
      </c>
      <c r="AG115" s="1" t="n">
        <v>194</v>
      </c>
      <c r="AH115" s="1" t="n">
        <v>34</v>
      </c>
      <c r="AI115" s="1" t="n">
        <v>1</v>
      </c>
      <c r="AJ115" s="1" t="n">
        <v>1</v>
      </c>
      <c r="AK115" s="1" t="n">
        <v>1</v>
      </c>
      <c r="AL115" s="1" t="n">
        <v>2</v>
      </c>
      <c r="AM115" s="1" t="n">
        <v>4</v>
      </c>
      <c r="AN115" s="1" t="n">
        <v>1</v>
      </c>
      <c r="AO115" s="1" t="n">
        <v>163</v>
      </c>
      <c r="AP115" s="1" t="n">
        <v>0</v>
      </c>
      <c r="AQ115" s="1" t="n">
        <v>1</v>
      </c>
      <c r="AR115" s="1" t="n">
        <v>0</v>
      </c>
      <c r="AS115" s="1" t="n">
        <v>0</v>
      </c>
      <c r="AZ115" s="1" t="n">
        <v>0</v>
      </c>
      <c r="BA115" s="1" t="n">
        <v>0</v>
      </c>
      <c r="BB115" s="1" t="n">
        <v>402</v>
      </c>
    </row>
    <row r="116" customFormat="false" ht="16.5" hidden="false" customHeight="false" outlineLevel="0" collapsed="false">
      <c r="A116" s="11" t="n">
        <v>26</v>
      </c>
      <c r="B116" s="12" t="n">
        <v>3</v>
      </c>
      <c r="C116" s="14" t="n">
        <v>131</v>
      </c>
      <c r="D116" s="17" t="s">
        <v>145</v>
      </c>
      <c r="F116" s="37" t="n">
        <v>858</v>
      </c>
      <c r="G116" s="17" t="s">
        <v>75</v>
      </c>
      <c r="H116" s="37" t="n">
        <v>496</v>
      </c>
      <c r="I116" s="1" t="n">
        <v>0</v>
      </c>
      <c r="J116" s="20" t="n">
        <v>207</v>
      </c>
      <c r="K116" s="20" t="n">
        <v>39</v>
      </c>
      <c r="L116" s="64" t="n">
        <v>0</v>
      </c>
      <c r="M116" s="20" t="n">
        <v>0</v>
      </c>
      <c r="N116" s="64" t="n">
        <v>0</v>
      </c>
      <c r="O116" s="64" t="n">
        <v>1</v>
      </c>
      <c r="P116" s="64" t="n">
        <v>1</v>
      </c>
      <c r="Q116" s="64" t="n">
        <v>0</v>
      </c>
      <c r="R116" s="64" t="n">
        <v>137</v>
      </c>
      <c r="S116" s="20" t="n">
        <v>0</v>
      </c>
      <c r="T116" s="20" t="n">
        <v>1</v>
      </c>
      <c r="U116" s="65" t="n">
        <v>0</v>
      </c>
      <c r="V116" s="65" t="n">
        <v>0</v>
      </c>
      <c r="W116" s="38"/>
      <c r="X116" s="20"/>
      <c r="Y116" s="20"/>
      <c r="Z116" s="20"/>
      <c r="AA116" s="20"/>
      <c r="AB116" s="20"/>
      <c r="AC116" s="20" t="n">
        <v>0</v>
      </c>
      <c r="AD116" s="64" t="n">
        <v>3</v>
      </c>
      <c r="AE116" s="20" t="n">
        <f aca="false">SUM(I116:AD116)</f>
        <v>389</v>
      </c>
      <c r="AG116" s="1" t="n">
        <v>207</v>
      </c>
      <c r="AH116" s="1" t="n">
        <v>39</v>
      </c>
      <c r="AI116" s="1" t="n">
        <v>0</v>
      </c>
      <c r="AJ116" s="1" t="n">
        <v>0</v>
      </c>
      <c r="AK116" s="1" t="n">
        <v>0</v>
      </c>
      <c r="AL116" s="1" t="n">
        <v>1</v>
      </c>
      <c r="AM116" s="1" t="n">
        <v>1</v>
      </c>
      <c r="AN116" s="1" t="n">
        <v>0</v>
      </c>
      <c r="AO116" s="1" t="n">
        <v>137</v>
      </c>
      <c r="AP116" s="1" t="n">
        <v>0</v>
      </c>
      <c r="AQ116" s="1" t="n">
        <v>1</v>
      </c>
      <c r="AR116" s="1" t="n">
        <v>0</v>
      </c>
      <c r="AS116" s="1" t="n">
        <v>0</v>
      </c>
      <c r="AZ116" s="1" t="n">
        <v>0</v>
      </c>
      <c r="BA116" s="1" t="n">
        <v>0</v>
      </c>
      <c r="BB116" s="1" t="n">
        <v>386</v>
      </c>
    </row>
    <row r="117" customFormat="false" ht="16.5" hidden="false" customHeight="false" outlineLevel="0" collapsed="false">
      <c r="A117" s="11" t="n">
        <v>27</v>
      </c>
      <c r="B117" s="12" t="n">
        <v>3</v>
      </c>
      <c r="C117" s="14" t="n">
        <v>131</v>
      </c>
      <c r="D117" s="17" t="s">
        <v>145</v>
      </c>
      <c r="F117" s="37" t="n">
        <v>859</v>
      </c>
      <c r="G117" s="17" t="s">
        <v>33</v>
      </c>
      <c r="H117" s="37" t="n">
        <v>488</v>
      </c>
      <c r="I117" s="1" t="n">
        <v>0</v>
      </c>
      <c r="J117" s="20" t="n">
        <v>179</v>
      </c>
      <c r="K117" s="20" t="n">
        <v>34</v>
      </c>
      <c r="L117" s="64" t="n">
        <v>1</v>
      </c>
      <c r="M117" s="20" t="n">
        <v>0</v>
      </c>
      <c r="N117" s="64" t="n">
        <v>0</v>
      </c>
      <c r="O117" s="64" t="n">
        <v>5</v>
      </c>
      <c r="P117" s="64" t="n">
        <v>3</v>
      </c>
      <c r="Q117" s="64" t="n">
        <v>2</v>
      </c>
      <c r="R117" s="64" t="n">
        <v>190</v>
      </c>
      <c r="S117" s="20" t="n">
        <v>0</v>
      </c>
      <c r="T117" s="20" t="n">
        <v>1</v>
      </c>
      <c r="U117" s="65" t="n">
        <v>0</v>
      </c>
      <c r="V117" s="65" t="n">
        <v>0</v>
      </c>
      <c r="W117" s="38"/>
      <c r="X117" s="20"/>
      <c r="Y117" s="20"/>
      <c r="Z117" s="20"/>
      <c r="AA117" s="20"/>
      <c r="AB117" s="20"/>
      <c r="AC117" s="20" t="n">
        <v>0</v>
      </c>
      <c r="AD117" s="64" t="n">
        <v>2</v>
      </c>
      <c r="AE117" s="20" t="n">
        <f aca="false">SUM(I117:AD117)</f>
        <v>417</v>
      </c>
      <c r="AG117" s="1" t="n">
        <v>179</v>
      </c>
      <c r="AH117" s="1" t="n">
        <v>34</v>
      </c>
      <c r="AI117" s="1" t="n">
        <v>1</v>
      </c>
      <c r="AJ117" s="1" t="n">
        <v>0</v>
      </c>
      <c r="AK117" s="1" t="n">
        <v>0</v>
      </c>
      <c r="AL117" s="1" t="n">
        <v>5</v>
      </c>
      <c r="AM117" s="1" t="n">
        <v>3</v>
      </c>
      <c r="AN117" s="1" t="n">
        <v>2</v>
      </c>
      <c r="AO117" s="1" t="n">
        <v>190</v>
      </c>
      <c r="AP117" s="1" t="n">
        <v>0</v>
      </c>
      <c r="AQ117" s="1" t="n">
        <v>1</v>
      </c>
      <c r="AR117" s="1" t="n">
        <v>0</v>
      </c>
      <c r="AS117" s="1" t="n">
        <v>0</v>
      </c>
      <c r="AZ117" s="1" t="n">
        <v>0</v>
      </c>
      <c r="BA117" s="1" t="n">
        <v>2</v>
      </c>
      <c r="BB117" s="1" t="n">
        <v>417</v>
      </c>
    </row>
    <row r="118" customFormat="false" ht="16.5" hidden="false" customHeight="false" outlineLevel="0" collapsed="false">
      <c r="A118" s="11" t="n">
        <v>28</v>
      </c>
      <c r="B118" s="12" t="n">
        <v>3</v>
      </c>
      <c r="C118" s="14" t="n">
        <v>131</v>
      </c>
      <c r="D118" s="17" t="s">
        <v>145</v>
      </c>
      <c r="F118" s="37" t="n">
        <v>859</v>
      </c>
      <c r="G118" s="17" t="s">
        <v>34</v>
      </c>
      <c r="H118" s="37" t="n">
        <v>487</v>
      </c>
      <c r="I118" s="1" t="n">
        <v>3</v>
      </c>
      <c r="J118" s="20" t="n">
        <v>174</v>
      </c>
      <c r="K118" s="20" t="n">
        <v>41</v>
      </c>
      <c r="L118" s="64" t="n">
        <v>0</v>
      </c>
      <c r="M118" s="20" t="n">
        <v>1</v>
      </c>
      <c r="N118" s="64" t="n">
        <v>1</v>
      </c>
      <c r="O118" s="64" t="n">
        <v>2</v>
      </c>
      <c r="P118" s="64" t="n">
        <v>1</v>
      </c>
      <c r="Q118" s="64" t="n">
        <v>1</v>
      </c>
      <c r="R118" s="64" t="n">
        <v>201</v>
      </c>
      <c r="S118" s="20" t="n">
        <v>0</v>
      </c>
      <c r="T118" s="20" t="n">
        <v>0</v>
      </c>
      <c r="U118" s="65" t="n">
        <v>3</v>
      </c>
      <c r="V118" s="65" t="n">
        <v>1</v>
      </c>
      <c r="W118" s="38"/>
      <c r="X118" s="20"/>
      <c r="Y118" s="20"/>
      <c r="Z118" s="20"/>
      <c r="AA118" s="20"/>
      <c r="AB118" s="20"/>
      <c r="AC118" s="20" t="n">
        <v>0</v>
      </c>
      <c r="AD118" s="64" t="n">
        <v>1</v>
      </c>
      <c r="AE118" s="20" t="n">
        <f aca="false">SUM(I118:AD118)</f>
        <v>430</v>
      </c>
      <c r="AG118" s="1" t="n">
        <v>174</v>
      </c>
      <c r="AH118" s="1" t="n">
        <v>41</v>
      </c>
      <c r="AI118" s="1" t="n">
        <v>0</v>
      </c>
      <c r="AJ118" s="1" t="n">
        <v>1</v>
      </c>
      <c r="AK118" s="1" t="n">
        <v>1</v>
      </c>
      <c r="AL118" s="1" t="n">
        <v>2</v>
      </c>
      <c r="AM118" s="1" t="n">
        <v>1</v>
      </c>
      <c r="AN118" s="1" t="n">
        <v>1</v>
      </c>
      <c r="AO118" s="1" t="n">
        <v>201</v>
      </c>
      <c r="AP118" s="1" t="n">
        <v>0</v>
      </c>
      <c r="AQ118" s="1" t="n">
        <v>0</v>
      </c>
      <c r="AR118" s="1" t="n">
        <v>3</v>
      </c>
      <c r="AS118" s="1" t="n">
        <v>1</v>
      </c>
      <c r="AZ118" s="1" t="n">
        <v>0</v>
      </c>
      <c r="BA118" s="1" t="n">
        <v>2</v>
      </c>
      <c r="BB118" s="1" t="n">
        <v>431</v>
      </c>
    </row>
    <row r="119" customFormat="false" ht="16.5" hidden="false" customHeight="false" outlineLevel="0" collapsed="false">
      <c r="A119" s="11" t="n">
        <v>29</v>
      </c>
      <c r="B119" s="12" t="n">
        <v>3</v>
      </c>
      <c r="C119" s="14" t="n">
        <v>131</v>
      </c>
      <c r="D119" s="17" t="s">
        <v>145</v>
      </c>
      <c r="F119" s="37" t="n">
        <v>860</v>
      </c>
      <c r="G119" s="17" t="s">
        <v>33</v>
      </c>
      <c r="H119" s="37" t="n">
        <v>590</v>
      </c>
      <c r="I119" s="1" t="n">
        <v>0</v>
      </c>
      <c r="J119" s="20" t="n">
        <v>108</v>
      </c>
      <c r="K119" s="20" t="n">
        <v>128</v>
      </c>
      <c r="L119" s="64" t="n">
        <v>2</v>
      </c>
      <c r="M119" s="20" t="n">
        <v>1</v>
      </c>
      <c r="N119" s="64" t="n">
        <v>0</v>
      </c>
      <c r="O119" s="64" t="n">
        <v>35</v>
      </c>
      <c r="P119" s="64" t="n">
        <v>2</v>
      </c>
      <c r="Q119" s="64" t="n">
        <v>5</v>
      </c>
      <c r="R119" s="64" t="n">
        <v>211</v>
      </c>
      <c r="S119" s="20" t="n">
        <v>0</v>
      </c>
      <c r="T119" s="20" t="n">
        <v>5</v>
      </c>
      <c r="U119" s="65" t="n">
        <v>1</v>
      </c>
      <c r="V119" s="65" t="n">
        <v>1</v>
      </c>
      <c r="W119" s="38"/>
      <c r="X119" s="20"/>
      <c r="Y119" s="20"/>
      <c r="Z119" s="20"/>
      <c r="AA119" s="20"/>
      <c r="AB119" s="20"/>
      <c r="AC119" s="20" t="n">
        <v>0</v>
      </c>
      <c r="AD119" s="64" t="n">
        <v>9</v>
      </c>
      <c r="AE119" s="20" t="n">
        <f aca="false">SUM(I119:AD119)</f>
        <v>508</v>
      </c>
      <c r="AG119" s="1" t="n">
        <v>108</v>
      </c>
      <c r="AH119" s="1" t="n">
        <v>128</v>
      </c>
      <c r="AI119" s="1" t="n">
        <v>2</v>
      </c>
      <c r="AJ119" s="1" t="n">
        <v>1</v>
      </c>
      <c r="AK119" s="1" t="n">
        <v>0</v>
      </c>
      <c r="AL119" s="1" t="n">
        <v>35</v>
      </c>
      <c r="AM119" s="1" t="n">
        <v>2</v>
      </c>
      <c r="AN119" s="1" t="n">
        <v>5</v>
      </c>
      <c r="AO119" s="1" t="n">
        <v>211</v>
      </c>
      <c r="AP119" s="1" t="n">
        <v>0</v>
      </c>
      <c r="AQ119" s="1" t="n">
        <v>5</v>
      </c>
      <c r="AR119" s="1" t="n">
        <v>1</v>
      </c>
      <c r="AS119" s="1" t="n">
        <v>1</v>
      </c>
      <c r="AZ119" s="1" t="n">
        <v>0</v>
      </c>
      <c r="BA119" s="1" t="n">
        <v>9</v>
      </c>
      <c r="BB119" s="1" t="n">
        <v>508</v>
      </c>
    </row>
    <row r="120" customFormat="false" ht="16.5" hidden="false" customHeight="false" outlineLevel="0" collapsed="false">
      <c r="A120" s="11" t="n">
        <v>30</v>
      </c>
      <c r="B120" s="12" t="n">
        <v>3</v>
      </c>
      <c r="C120" s="14" t="n">
        <v>131</v>
      </c>
      <c r="D120" s="17" t="s">
        <v>145</v>
      </c>
      <c r="F120" s="37" t="n">
        <v>861</v>
      </c>
      <c r="G120" s="17" t="s">
        <v>33</v>
      </c>
      <c r="H120" s="37" t="n">
        <v>591</v>
      </c>
      <c r="I120" s="1" t="n">
        <v>3</v>
      </c>
      <c r="J120" s="20" t="n">
        <v>223</v>
      </c>
      <c r="K120" s="20" t="n">
        <v>39</v>
      </c>
      <c r="L120" s="64" t="n">
        <v>0</v>
      </c>
      <c r="M120" s="20" t="n">
        <v>1</v>
      </c>
      <c r="N120" s="64" t="n">
        <v>1</v>
      </c>
      <c r="O120" s="64" t="n">
        <v>8</v>
      </c>
      <c r="P120" s="64" t="n">
        <v>2</v>
      </c>
      <c r="Q120" s="64" t="n">
        <v>4</v>
      </c>
      <c r="R120" s="64" t="n">
        <v>216</v>
      </c>
      <c r="S120" s="20" t="n">
        <v>0</v>
      </c>
      <c r="T120" s="20" t="n">
        <v>0</v>
      </c>
      <c r="U120" s="65" t="n">
        <v>0</v>
      </c>
      <c r="V120" s="65" t="n">
        <v>0</v>
      </c>
      <c r="W120" s="38"/>
      <c r="X120" s="20"/>
      <c r="Y120" s="20"/>
      <c r="Z120" s="20"/>
      <c r="AA120" s="20"/>
      <c r="AB120" s="20"/>
      <c r="AC120" s="20" t="n">
        <v>0</v>
      </c>
      <c r="AD120" s="64" t="n">
        <v>2</v>
      </c>
      <c r="AE120" s="20" t="n">
        <f aca="false">SUM(I120:AD120)</f>
        <v>499</v>
      </c>
      <c r="AG120" s="1" t="n">
        <v>223</v>
      </c>
      <c r="AH120" s="1" t="n">
        <v>39</v>
      </c>
      <c r="AI120" s="1" t="n">
        <v>0</v>
      </c>
      <c r="AJ120" s="1" t="n">
        <v>1</v>
      </c>
      <c r="AK120" s="1" t="n">
        <v>1</v>
      </c>
      <c r="AL120" s="1" t="n">
        <v>8</v>
      </c>
      <c r="AM120" s="1" t="n">
        <v>2</v>
      </c>
      <c r="AN120" s="1" t="n">
        <v>4</v>
      </c>
      <c r="AO120" s="1" t="n">
        <v>216</v>
      </c>
      <c r="AP120" s="1" t="n">
        <v>0</v>
      </c>
      <c r="AQ120" s="1" t="n">
        <v>0</v>
      </c>
      <c r="AR120" s="1" t="n">
        <v>0</v>
      </c>
      <c r="AS120" s="1" t="n">
        <v>0</v>
      </c>
      <c r="AZ120" s="1" t="n">
        <v>0</v>
      </c>
      <c r="BA120" s="1" t="n">
        <v>0</v>
      </c>
      <c r="BB120" s="1" t="n">
        <v>497</v>
      </c>
    </row>
    <row r="121" customFormat="false" ht="16.5" hidden="false" customHeight="false" outlineLevel="0" collapsed="false">
      <c r="A121" s="11" t="n">
        <v>31</v>
      </c>
      <c r="B121" s="12" t="n">
        <v>3</v>
      </c>
      <c r="C121" s="14" t="n">
        <v>131</v>
      </c>
      <c r="D121" s="17" t="s">
        <v>145</v>
      </c>
      <c r="F121" s="37" t="n">
        <v>861</v>
      </c>
      <c r="G121" s="17" t="s">
        <v>34</v>
      </c>
      <c r="H121" s="37" t="n">
        <v>590</v>
      </c>
      <c r="I121" s="1" t="n">
        <v>0</v>
      </c>
      <c r="J121" s="20" t="n">
        <v>222</v>
      </c>
      <c r="K121" s="20" t="n">
        <v>39</v>
      </c>
      <c r="L121" s="64" t="n">
        <v>1</v>
      </c>
      <c r="M121" s="20" t="n">
        <v>1</v>
      </c>
      <c r="N121" s="64" t="n">
        <v>1</v>
      </c>
      <c r="O121" s="64" t="n">
        <v>0</v>
      </c>
      <c r="P121" s="64" t="n">
        <v>4</v>
      </c>
      <c r="Q121" s="64" t="n">
        <v>6</v>
      </c>
      <c r="R121" s="64" t="n">
        <v>233</v>
      </c>
      <c r="S121" s="20" t="n">
        <v>0</v>
      </c>
      <c r="T121" s="20" t="n">
        <v>0</v>
      </c>
      <c r="U121" s="65" t="n">
        <v>0</v>
      </c>
      <c r="V121" s="65" t="n">
        <v>0</v>
      </c>
      <c r="W121" s="38"/>
      <c r="X121" s="20"/>
      <c r="Y121" s="20"/>
      <c r="Z121" s="20"/>
      <c r="AA121" s="20"/>
      <c r="AB121" s="20"/>
      <c r="AC121" s="20" t="n">
        <v>0</v>
      </c>
      <c r="AD121" s="64" t="n">
        <v>5</v>
      </c>
      <c r="AE121" s="20" t="n">
        <f aca="false">SUM(I121:AD121)</f>
        <v>512</v>
      </c>
      <c r="AG121" s="1" t="n">
        <v>222</v>
      </c>
      <c r="AH121" s="1" t="n">
        <v>39</v>
      </c>
      <c r="AI121" s="1" t="n">
        <v>1</v>
      </c>
      <c r="AJ121" s="1" t="n">
        <v>1</v>
      </c>
      <c r="AK121" s="1" t="n">
        <v>1</v>
      </c>
      <c r="AL121" s="1" t="n">
        <v>0</v>
      </c>
      <c r="AM121" s="1" t="n">
        <v>4</v>
      </c>
      <c r="AN121" s="1" t="n">
        <v>6</v>
      </c>
      <c r="AO121" s="1" t="n">
        <v>233</v>
      </c>
      <c r="AP121" s="1" t="n">
        <v>0</v>
      </c>
      <c r="AQ121" s="1" t="n">
        <v>0</v>
      </c>
      <c r="AR121" s="1" t="n">
        <v>0</v>
      </c>
      <c r="AS121" s="1" t="n">
        <v>0</v>
      </c>
      <c r="AZ121" s="1" t="n">
        <v>0</v>
      </c>
      <c r="BA121" s="1" t="n">
        <v>4</v>
      </c>
      <c r="BB121" s="1" t="n">
        <v>511</v>
      </c>
    </row>
    <row r="122" customFormat="false" ht="16.5" hidden="false" customHeight="false" outlineLevel="0" collapsed="false">
      <c r="A122" s="11" t="n">
        <v>32</v>
      </c>
      <c r="B122" s="12" t="n">
        <v>3</v>
      </c>
      <c r="C122" s="14" t="n">
        <v>131</v>
      </c>
      <c r="D122" s="17" t="s">
        <v>145</v>
      </c>
      <c r="F122" s="37" t="n">
        <v>861</v>
      </c>
      <c r="G122" s="17" t="s">
        <v>62</v>
      </c>
      <c r="H122" s="37" t="n">
        <v>671</v>
      </c>
      <c r="I122" s="1" t="n">
        <v>1</v>
      </c>
      <c r="J122" s="20" t="n">
        <v>256</v>
      </c>
      <c r="K122" s="20" t="n">
        <v>13</v>
      </c>
      <c r="L122" s="64" t="n">
        <v>1</v>
      </c>
      <c r="M122" s="20" t="n">
        <v>0</v>
      </c>
      <c r="N122" s="64" t="n">
        <v>2</v>
      </c>
      <c r="O122" s="64" t="n">
        <v>6</v>
      </c>
      <c r="P122" s="64" t="n">
        <v>3</v>
      </c>
      <c r="Q122" s="64" t="n">
        <v>3</v>
      </c>
      <c r="R122" s="64" t="n">
        <v>309</v>
      </c>
      <c r="S122" s="20" t="n">
        <v>0</v>
      </c>
      <c r="T122" s="20" t="n">
        <v>4</v>
      </c>
      <c r="U122" s="65" t="n">
        <v>0</v>
      </c>
      <c r="V122" s="65" t="n">
        <v>0</v>
      </c>
      <c r="W122" s="38"/>
      <c r="X122" s="20"/>
      <c r="Y122" s="20"/>
      <c r="Z122" s="20"/>
      <c r="AA122" s="20"/>
      <c r="AB122" s="20"/>
      <c r="AC122" s="20" t="n">
        <v>0</v>
      </c>
      <c r="AD122" s="64" t="n">
        <v>2</v>
      </c>
      <c r="AE122" s="20" t="n">
        <f aca="false">SUM(I122:AD122)</f>
        <v>600</v>
      </c>
      <c r="AG122" s="1" t="n">
        <v>256</v>
      </c>
      <c r="AH122" s="1" t="n">
        <v>13</v>
      </c>
      <c r="AI122" s="1" t="n">
        <v>1</v>
      </c>
      <c r="AJ122" s="1" t="n">
        <v>0</v>
      </c>
      <c r="AK122" s="1" t="n">
        <v>2</v>
      </c>
      <c r="AL122" s="1" t="n">
        <v>6</v>
      </c>
      <c r="AM122" s="1" t="n">
        <v>3</v>
      </c>
      <c r="AN122" s="1" t="n">
        <v>3</v>
      </c>
      <c r="AO122" s="1" t="n">
        <v>309</v>
      </c>
      <c r="AP122" s="1" t="n">
        <v>0</v>
      </c>
      <c r="AQ122" s="1" t="n">
        <v>4</v>
      </c>
      <c r="AR122" s="1" t="n">
        <v>0</v>
      </c>
      <c r="AS122" s="1" t="n">
        <v>0</v>
      </c>
      <c r="AZ122" s="1" t="n">
        <v>0</v>
      </c>
      <c r="BA122" s="1" t="n">
        <v>0</v>
      </c>
      <c r="BB122" s="1" t="n">
        <v>598</v>
      </c>
    </row>
    <row r="123" customFormat="false" ht="16.5" hidden="false" customHeight="false" outlineLevel="0" collapsed="false">
      <c r="A123" s="11" t="n">
        <v>33</v>
      </c>
      <c r="B123" s="12" t="n">
        <v>3</v>
      </c>
      <c r="C123" s="14" t="n">
        <v>131</v>
      </c>
      <c r="D123" s="17" t="s">
        <v>145</v>
      </c>
      <c r="F123" s="37" t="n">
        <v>861</v>
      </c>
      <c r="G123" s="17" t="s">
        <v>141</v>
      </c>
      <c r="H123" s="37" t="n">
        <v>380</v>
      </c>
      <c r="I123" s="1" t="n">
        <v>0</v>
      </c>
      <c r="J123" s="20" t="n">
        <v>137</v>
      </c>
      <c r="K123" s="20" t="n">
        <v>27</v>
      </c>
      <c r="L123" s="64" t="n">
        <v>1</v>
      </c>
      <c r="M123" s="20" t="n">
        <v>0</v>
      </c>
      <c r="N123" s="64" t="n">
        <v>0</v>
      </c>
      <c r="O123" s="64" t="n">
        <v>1</v>
      </c>
      <c r="P123" s="64" t="n">
        <v>3</v>
      </c>
      <c r="Q123" s="64" t="n">
        <v>1</v>
      </c>
      <c r="R123" s="64" t="n">
        <v>173</v>
      </c>
      <c r="S123" s="20" t="n">
        <v>0</v>
      </c>
      <c r="T123" s="20" t="n">
        <v>2</v>
      </c>
      <c r="U123" s="65" t="n">
        <v>5</v>
      </c>
      <c r="V123" s="65" t="n">
        <v>13</v>
      </c>
      <c r="W123" s="38"/>
      <c r="X123" s="20"/>
      <c r="Y123" s="20"/>
      <c r="Z123" s="20"/>
      <c r="AA123" s="20"/>
      <c r="AB123" s="20"/>
      <c r="AC123" s="20" t="n">
        <v>0</v>
      </c>
      <c r="AD123" s="64" t="n">
        <v>2</v>
      </c>
      <c r="AE123" s="20" t="n">
        <f aca="false">SUM(I123:AD123)</f>
        <v>365</v>
      </c>
      <c r="AG123" s="1" t="n">
        <v>137</v>
      </c>
      <c r="AH123" s="1" t="n">
        <v>27</v>
      </c>
      <c r="AI123" s="1" t="n">
        <v>1</v>
      </c>
      <c r="AJ123" s="1" t="n">
        <v>0</v>
      </c>
      <c r="AK123" s="1" t="n">
        <v>0</v>
      </c>
      <c r="AL123" s="1" t="n">
        <v>1</v>
      </c>
      <c r="AM123" s="1" t="n">
        <v>3</v>
      </c>
      <c r="AN123" s="1" t="n">
        <v>1</v>
      </c>
      <c r="AO123" s="1" t="n">
        <v>173</v>
      </c>
      <c r="AP123" s="1" t="n">
        <v>0</v>
      </c>
      <c r="AQ123" s="1" t="n">
        <v>2</v>
      </c>
      <c r="AR123" s="1" t="n">
        <v>0</v>
      </c>
      <c r="AS123" s="1" t="n">
        <v>0</v>
      </c>
      <c r="AZ123" s="1" t="n">
        <v>0</v>
      </c>
      <c r="BA123" s="1" t="n">
        <v>2</v>
      </c>
      <c r="BB123" s="1" t="n">
        <v>347</v>
      </c>
    </row>
    <row r="124" customFormat="false" ht="16.5" hidden="false" customHeight="false" outlineLevel="0" collapsed="false">
      <c r="A124" s="11"/>
      <c r="C124" s="29" t="s">
        <v>65</v>
      </c>
      <c r="D124" s="68" t="s">
        <v>66</v>
      </c>
      <c r="E124" s="68"/>
      <c r="F124" s="68"/>
      <c r="G124" s="68"/>
      <c r="H124" s="69" t="n">
        <f aca="false">SUM(H91:H123)</f>
        <v>18292</v>
      </c>
      <c r="I124" s="69" t="n">
        <f aca="false">SUM(I91:I123)</f>
        <v>21</v>
      </c>
      <c r="J124" s="69" t="n">
        <f aca="false">SUM(J91:J123)</f>
        <v>6400</v>
      </c>
      <c r="K124" s="69" t="n">
        <f aca="false">SUM(K91:K123)</f>
        <v>1589</v>
      </c>
      <c r="L124" s="69" t="n">
        <f aca="false">SUM(L91:L123)</f>
        <v>22</v>
      </c>
      <c r="M124" s="69" t="n">
        <f aca="false">SUM(M91:M123)</f>
        <v>89</v>
      </c>
      <c r="N124" s="69" t="n">
        <f aca="false">SUM(N91:N123)</f>
        <v>51</v>
      </c>
      <c r="O124" s="69" t="n">
        <f aca="false">SUM(O91:O123)</f>
        <v>249</v>
      </c>
      <c r="P124" s="69" t="n">
        <f aca="false">SUM(P91:P123)</f>
        <v>75</v>
      </c>
      <c r="Q124" s="69" t="n">
        <f aca="false">SUM(Q91:Q123)</f>
        <v>79</v>
      </c>
      <c r="R124" s="69" t="n">
        <f aca="false">SUM(R91:R123)</f>
        <v>6871</v>
      </c>
      <c r="S124" s="69" t="n">
        <f aca="false">SUM(S91:S123)</f>
        <v>0</v>
      </c>
      <c r="T124" s="70" t="n">
        <f aca="false">SUM(T91:T123)</f>
        <v>46</v>
      </c>
      <c r="U124" s="70" t="n">
        <f aca="false">SUM(U91:U123)</f>
        <v>19</v>
      </c>
      <c r="V124" s="70" t="n">
        <f aca="false">SUM(V91:V123)</f>
        <v>97</v>
      </c>
      <c r="W124" s="70" t="n">
        <f aca="false">SUM(W91:W123)</f>
        <v>0</v>
      </c>
      <c r="X124" s="70" t="n">
        <f aca="false">SUM(X91:X123)</f>
        <v>0</v>
      </c>
      <c r="Y124" s="70" t="n">
        <f aca="false">SUM(Y91:Y123)</f>
        <v>0</v>
      </c>
      <c r="Z124" s="70" t="n">
        <f aca="false">SUM(Z91:Z123)</f>
        <v>0</v>
      </c>
      <c r="AA124" s="70" t="n">
        <f aca="false">SUM(AA91:AA123)</f>
        <v>0</v>
      </c>
      <c r="AB124" s="70" t="n">
        <f aca="false">SUM(AB91:AB123)</f>
        <v>0</v>
      </c>
      <c r="AC124" s="70" t="n">
        <f aca="false">SUM(AC91:AC123)</f>
        <v>0</v>
      </c>
      <c r="AD124" s="70" t="n">
        <f aca="false">SUM(AD91:AD123)</f>
        <v>155</v>
      </c>
      <c r="AE124" s="70" t="n">
        <f aca="false">SUM(AE91:AE123)</f>
        <v>15763</v>
      </c>
    </row>
    <row r="125" customFormat="false" ht="16.5" hidden="false" customHeight="false" outlineLevel="0" collapsed="false">
      <c r="A125" s="11"/>
      <c r="F125" s="3"/>
      <c r="G125" s="3"/>
      <c r="U125" s="1" t="n">
        <f aca="false">U124/2</f>
        <v>9.5</v>
      </c>
      <c r="V125" s="1" t="n">
        <f aca="false">V124/2</f>
        <v>48.5</v>
      </c>
    </row>
    <row r="126" customFormat="false" ht="16.5" hidden="false" customHeight="true" outlineLevel="0" collapsed="false">
      <c r="A126" s="11"/>
      <c r="C126" s="29" t="s">
        <v>67</v>
      </c>
      <c r="D126" s="32" t="s">
        <v>68</v>
      </c>
      <c r="E126" s="32"/>
      <c r="F126" s="32"/>
      <c r="G126" s="32"/>
      <c r="H126" s="33" t="s">
        <v>8</v>
      </c>
      <c r="I126" s="9" t="s">
        <v>9</v>
      </c>
      <c r="J126" s="9" t="s">
        <v>10</v>
      </c>
      <c r="K126" s="9" t="s">
        <v>11</v>
      </c>
      <c r="L126" s="9" t="s">
        <v>12</v>
      </c>
      <c r="M126" s="9" t="s">
        <v>13</v>
      </c>
      <c r="N126" s="9" t="s">
        <v>14</v>
      </c>
      <c r="O126" s="9" t="s">
        <v>15</v>
      </c>
      <c r="P126" s="9" t="s">
        <v>16</v>
      </c>
      <c r="Q126" s="9" t="s">
        <v>17</v>
      </c>
      <c r="R126" s="9" t="s">
        <v>18</v>
      </c>
      <c r="S126" s="9" t="s">
        <v>19</v>
      </c>
      <c r="T126" s="9" t="s">
        <v>20</v>
      </c>
      <c r="U126" s="9" t="s">
        <v>24</v>
      </c>
      <c r="V126" s="9" t="s">
        <v>25</v>
      </c>
      <c r="W126" s="9" t="s">
        <v>26</v>
      </c>
      <c r="X126" s="9" t="s">
        <v>27</v>
      </c>
      <c r="Y126" s="9" t="s">
        <v>28</v>
      </c>
      <c r="Z126" s="9" t="s">
        <v>29</v>
      </c>
      <c r="AA126" s="9" t="s">
        <v>30</v>
      </c>
      <c r="AB126" s="9" t="s">
        <v>31</v>
      </c>
    </row>
    <row r="127" customFormat="false" ht="16.5" hidden="false" customHeight="false" outlineLevel="0" collapsed="false">
      <c r="A127" s="11"/>
      <c r="D127" s="32"/>
      <c r="E127" s="32"/>
      <c r="F127" s="32"/>
      <c r="G127" s="32"/>
      <c r="H127" s="20" t="n">
        <f aca="false">H124</f>
        <v>18292</v>
      </c>
      <c r="I127" s="20" t="n">
        <f aca="false">I124+9</f>
        <v>30</v>
      </c>
      <c r="J127" s="20" t="n">
        <f aca="false">J124+49</f>
        <v>6449</v>
      </c>
      <c r="K127" s="20" t="n">
        <f aca="false">K124+10</f>
        <v>1599</v>
      </c>
      <c r="L127" s="20" t="n">
        <f aca="false">L124+48</f>
        <v>70</v>
      </c>
      <c r="M127" s="20" t="n">
        <f aca="false">M124</f>
        <v>89</v>
      </c>
      <c r="N127" s="20" t="n">
        <f aca="false">N124</f>
        <v>51</v>
      </c>
      <c r="O127" s="20" t="n">
        <f aca="false">O124</f>
        <v>249</v>
      </c>
      <c r="P127" s="20" t="n">
        <f aca="false">P124</f>
        <v>75</v>
      </c>
      <c r="Q127" s="20" t="n">
        <f aca="false">Q124</f>
        <v>79</v>
      </c>
      <c r="R127" s="20" t="n">
        <f aca="false">R124</f>
        <v>6871</v>
      </c>
      <c r="S127" s="20" t="n">
        <f aca="false">S124</f>
        <v>0</v>
      </c>
      <c r="T127" s="20" t="n">
        <f aca="false">T124</f>
        <v>46</v>
      </c>
      <c r="U127" s="20" t="n">
        <f aca="false">X91</f>
        <v>0</v>
      </c>
      <c r="V127" s="20" t="n">
        <f aca="false">Y91</f>
        <v>0</v>
      </c>
      <c r="W127" s="20" t="n">
        <f aca="false">Z91</f>
        <v>0</v>
      </c>
      <c r="X127" s="20" t="n">
        <f aca="false">AA91</f>
        <v>0</v>
      </c>
      <c r="Y127" s="20" t="n">
        <f aca="false">AB91</f>
        <v>0</v>
      </c>
      <c r="Z127" s="20" t="n">
        <f aca="false">AC124</f>
        <v>0</v>
      </c>
      <c r="AA127" s="20" t="n">
        <f aca="false">AD124</f>
        <v>155</v>
      </c>
      <c r="AB127" s="20" t="n">
        <f aca="false">SUM(I127:AA127)</f>
        <v>15763</v>
      </c>
    </row>
    <row r="128" customFormat="false" ht="16.5" hidden="false" customHeight="false" outlineLevel="0" collapsed="false">
      <c r="A128" s="11"/>
      <c r="F128" s="3"/>
      <c r="G128" s="3"/>
    </row>
    <row r="129" customFormat="false" ht="33.75" hidden="false" customHeight="true" outlineLevel="0" collapsed="false">
      <c r="A129" s="11"/>
      <c r="C129" s="29" t="s">
        <v>69</v>
      </c>
      <c r="D129" s="32" t="s">
        <v>70</v>
      </c>
      <c r="E129" s="32"/>
      <c r="F129" s="32"/>
      <c r="G129" s="32"/>
      <c r="H129" s="33" t="s">
        <v>8</v>
      </c>
      <c r="I129" s="34" t="s">
        <v>71</v>
      </c>
      <c r="J129" s="34"/>
      <c r="K129" s="34" t="s">
        <v>72</v>
      </c>
      <c r="L129" s="34"/>
      <c r="M129" s="9" t="s">
        <v>13</v>
      </c>
      <c r="N129" s="9" t="s">
        <v>14</v>
      </c>
      <c r="O129" s="9" t="s">
        <v>15</v>
      </c>
      <c r="P129" s="9" t="s">
        <v>16</v>
      </c>
      <c r="Q129" s="9" t="s">
        <v>17</v>
      </c>
      <c r="R129" s="9" t="s">
        <v>18</v>
      </c>
      <c r="S129" s="9" t="s">
        <v>19</v>
      </c>
      <c r="T129" s="9" t="s">
        <v>20</v>
      </c>
      <c r="U129" s="9" t="s">
        <v>24</v>
      </c>
      <c r="V129" s="9" t="s">
        <v>25</v>
      </c>
      <c r="W129" s="9" t="s">
        <v>26</v>
      </c>
      <c r="X129" s="9" t="s">
        <v>27</v>
      </c>
      <c r="Y129" s="9" t="s">
        <v>28</v>
      </c>
      <c r="Z129" s="9" t="s">
        <v>29</v>
      </c>
      <c r="AA129" s="9" t="s">
        <v>30</v>
      </c>
      <c r="AB129" s="9" t="s">
        <v>31</v>
      </c>
    </row>
    <row r="130" customFormat="false" ht="16.5" hidden="false" customHeight="false" outlineLevel="0" collapsed="false">
      <c r="A130" s="11"/>
      <c r="D130" s="32"/>
      <c r="E130" s="32"/>
      <c r="F130" s="32"/>
      <c r="G130" s="32"/>
      <c r="H130" s="20" t="n">
        <f aca="false">H124</f>
        <v>18292</v>
      </c>
      <c r="I130" s="35" t="n">
        <f aca="false">I127+K127</f>
        <v>1629</v>
      </c>
      <c r="J130" s="35"/>
      <c r="K130" s="35" t="n">
        <f aca="false">J127+L127</f>
        <v>6519</v>
      </c>
      <c r="L130" s="35"/>
      <c r="M130" s="20" t="n">
        <f aca="false">M127</f>
        <v>89</v>
      </c>
      <c r="N130" s="20" t="n">
        <f aca="false">N127</f>
        <v>51</v>
      </c>
      <c r="O130" s="20" t="n">
        <f aca="false">O127</f>
        <v>249</v>
      </c>
      <c r="P130" s="20" t="n">
        <f aca="false">P127</f>
        <v>75</v>
      </c>
      <c r="Q130" s="20" t="n">
        <f aca="false">Q127</f>
        <v>79</v>
      </c>
      <c r="R130" s="20" t="n">
        <f aca="false">R127</f>
        <v>6871</v>
      </c>
      <c r="S130" s="20" t="n">
        <f aca="false">S127</f>
        <v>0</v>
      </c>
      <c r="T130" s="20" t="n">
        <f aca="false">T127</f>
        <v>46</v>
      </c>
      <c r="U130" s="20" t="n">
        <f aca="false">U127</f>
        <v>0</v>
      </c>
      <c r="V130" s="20" t="n">
        <f aca="false">V127</f>
        <v>0</v>
      </c>
      <c r="W130" s="20" t="n">
        <f aca="false">W127</f>
        <v>0</v>
      </c>
      <c r="X130" s="20" t="n">
        <f aca="false">X127</f>
        <v>0</v>
      </c>
      <c r="Y130" s="20" t="n">
        <f aca="false">Y127</f>
        <v>0</v>
      </c>
      <c r="Z130" s="20" t="n">
        <f aca="false">Z127</f>
        <v>0</v>
      </c>
      <c r="AA130" s="20" t="n">
        <f aca="false">AA127</f>
        <v>155</v>
      </c>
      <c r="AB130" s="20" t="n">
        <f aca="false">SUM(I130:AA130)</f>
        <v>15763</v>
      </c>
    </row>
    <row r="133" customFormat="false" ht="16.5" hidden="false" customHeight="false" outlineLevel="0" collapsed="false">
      <c r="A133" s="5" t="s">
        <v>1</v>
      </c>
      <c r="B133" s="6" t="s">
        <v>2</v>
      </c>
      <c r="C133" s="7" t="s">
        <v>3</v>
      </c>
      <c r="D133" s="5" t="s">
        <v>4</v>
      </c>
      <c r="E133" s="5" t="s">
        <v>5</v>
      </c>
      <c r="F133" s="8" t="s">
        <v>6</v>
      </c>
      <c r="G133" s="8" t="s">
        <v>7</v>
      </c>
      <c r="H133" s="8" t="s">
        <v>8</v>
      </c>
      <c r="I133" s="9" t="s">
        <v>9</v>
      </c>
      <c r="J133" s="9" t="s">
        <v>10</v>
      </c>
      <c r="K133" s="9" t="s">
        <v>11</v>
      </c>
      <c r="L133" s="9" t="s">
        <v>12</v>
      </c>
      <c r="M133" s="9" t="s">
        <v>13</v>
      </c>
      <c r="N133" s="9" t="s">
        <v>14</v>
      </c>
      <c r="O133" s="9" t="s">
        <v>15</v>
      </c>
      <c r="P133" s="9" t="s">
        <v>16</v>
      </c>
      <c r="Q133" s="9" t="s">
        <v>17</v>
      </c>
      <c r="R133" s="9" t="s">
        <v>18</v>
      </c>
      <c r="S133" s="9" t="s">
        <v>19</v>
      </c>
      <c r="T133" s="9" t="s">
        <v>20</v>
      </c>
      <c r="U133" s="10" t="s">
        <v>21</v>
      </c>
      <c r="V133" s="10" t="s">
        <v>22</v>
      </c>
      <c r="W133" s="10" t="s">
        <v>23</v>
      </c>
      <c r="X133" s="9" t="s">
        <v>24</v>
      </c>
      <c r="Y133" s="9" t="s">
        <v>25</v>
      </c>
      <c r="Z133" s="9" t="s">
        <v>26</v>
      </c>
      <c r="AA133" s="9" t="s">
        <v>27</v>
      </c>
      <c r="AB133" s="9" t="s">
        <v>28</v>
      </c>
      <c r="AC133" s="9" t="s">
        <v>29</v>
      </c>
      <c r="AD133" s="9" t="s">
        <v>30</v>
      </c>
      <c r="AE133" s="9" t="s">
        <v>31</v>
      </c>
    </row>
    <row r="134" customFormat="false" ht="16.5" hidden="false" customHeight="false" outlineLevel="0" collapsed="false">
      <c r="A134" s="11" t="n">
        <v>1</v>
      </c>
      <c r="B134" s="12" t="n">
        <v>3</v>
      </c>
      <c r="C134" s="14" t="n">
        <v>133</v>
      </c>
      <c r="D134" s="17" t="s">
        <v>146</v>
      </c>
      <c r="F134" s="37" t="n">
        <v>866</v>
      </c>
      <c r="G134" s="17" t="s">
        <v>33</v>
      </c>
      <c r="H134" s="37" t="n">
        <v>684</v>
      </c>
      <c r="I134" s="1" t="n">
        <v>16</v>
      </c>
      <c r="J134" s="20" t="n">
        <v>285</v>
      </c>
      <c r="K134" s="20" t="n">
        <v>2</v>
      </c>
      <c r="L134" s="20" t="n">
        <v>1</v>
      </c>
      <c r="M134" s="20" t="n">
        <v>17</v>
      </c>
      <c r="N134" s="20" t="n">
        <v>0</v>
      </c>
      <c r="O134" s="20" t="n">
        <v>85</v>
      </c>
      <c r="P134" s="20" t="n">
        <v>0</v>
      </c>
      <c r="Q134" s="20" t="n">
        <v>1</v>
      </c>
      <c r="R134" s="20" t="n">
        <v>166</v>
      </c>
      <c r="S134" s="20" t="n">
        <v>0</v>
      </c>
      <c r="T134" s="20" t="n">
        <v>0</v>
      </c>
      <c r="U134" s="38" t="n">
        <v>0</v>
      </c>
      <c r="V134" s="38" t="n">
        <v>1</v>
      </c>
      <c r="W134" s="38"/>
      <c r="X134" s="20"/>
      <c r="Y134" s="20"/>
      <c r="Z134" s="20"/>
      <c r="AA134" s="20"/>
      <c r="AB134" s="20"/>
      <c r="AC134" s="20" t="n">
        <v>0</v>
      </c>
      <c r="AD134" s="20" t="n">
        <v>5</v>
      </c>
      <c r="AE134" s="20" t="n">
        <f aca="false">SUM(I134:AD134)</f>
        <v>579</v>
      </c>
    </row>
    <row r="135" customFormat="false" ht="16.5" hidden="false" customHeight="false" outlineLevel="0" collapsed="false">
      <c r="A135" s="11" t="n">
        <v>2</v>
      </c>
      <c r="B135" s="12" t="n">
        <v>3</v>
      </c>
      <c r="C135" s="14" t="n">
        <v>133</v>
      </c>
      <c r="D135" s="17" t="s">
        <v>146</v>
      </c>
      <c r="F135" s="37" t="n">
        <v>866</v>
      </c>
      <c r="G135" s="17" t="s">
        <v>34</v>
      </c>
      <c r="H135" s="37" t="n">
        <v>683</v>
      </c>
      <c r="I135" s="1" t="n">
        <v>29</v>
      </c>
      <c r="J135" s="20" t="n">
        <v>286</v>
      </c>
      <c r="K135" s="20" t="n">
        <v>1</v>
      </c>
      <c r="L135" s="20" t="n">
        <v>0</v>
      </c>
      <c r="M135" s="20" t="n">
        <v>8</v>
      </c>
      <c r="N135" s="20" t="n">
        <v>0</v>
      </c>
      <c r="O135" s="20" t="n">
        <v>75</v>
      </c>
      <c r="P135" s="20" t="n">
        <v>0</v>
      </c>
      <c r="Q135" s="20" t="n">
        <v>3</v>
      </c>
      <c r="R135" s="20" t="n">
        <v>184</v>
      </c>
      <c r="S135" s="20" t="n">
        <v>0</v>
      </c>
      <c r="T135" s="20" t="n">
        <v>0</v>
      </c>
      <c r="U135" s="38" t="n">
        <v>0</v>
      </c>
      <c r="V135" s="38" t="n">
        <v>0</v>
      </c>
      <c r="W135" s="38"/>
      <c r="X135" s="20"/>
      <c r="Y135" s="20"/>
      <c r="Z135" s="20"/>
      <c r="AA135" s="20"/>
      <c r="AB135" s="20"/>
      <c r="AC135" s="20" t="n">
        <v>0</v>
      </c>
      <c r="AD135" s="20" t="n">
        <v>4</v>
      </c>
      <c r="AE135" s="20" t="n">
        <f aca="false">SUM(I135:AD135)</f>
        <v>590</v>
      </c>
    </row>
    <row r="136" customFormat="false" ht="16.5" hidden="false" customHeight="false" outlineLevel="0" collapsed="false">
      <c r="A136" s="11" t="n">
        <v>3</v>
      </c>
      <c r="B136" s="12" t="n">
        <v>3</v>
      </c>
      <c r="C136" s="14" t="n">
        <v>133</v>
      </c>
      <c r="D136" s="17" t="s">
        <v>146</v>
      </c>
      <c r="F136" s="37" t="n">
        <v>866</v>
      </c>
      <c r="G136" s="17" t="s">
        <v>35</v>
      </c>
      <c r="H136" s="37" t="n">
        <v>683</v>
      </c>
      <c r="I136" s="1" t="n">
        <v>18</v>
      </c>
      <c r="J136" s="20" t="n">
        <v>276</v>
      </c>
      <c r="K136" s="20" t="n">
        <v>3</v>
      </c>
      <c r="L136" s="20" t="n">
        <v>4</v>
      </c>
      <c r="M136" s="20" t="n">
        <v>7</v>
      </c>
      <c r="N136" s="20" t="n">
        <v>0</v>
      </c>
      <c r="O136" s="20" t="n">
        <v>136</v>
      </c>
      <c r="P136" s="20" t="n">
        <v>0</v>
      </c>
      <c r="Q136" s="20" t="n">
        <v>2</v>
      </c>
      <c r="R136" s="20" t="n">
        <v>151</v>
      </c>
      <c r="S136" s="20" t="n">
        <v>0</v>
      </c>
      <c r="T136" s="20" t="n">
        <v>0</v>
      </c>
      <c r="U136" s="38" t="n">
        <v>0</v>
      </c>
      <c r="V136" s="38" t="n">
        <v>1</v>
      </c>
      <c r="W136" s="38"/>
      <c r="X136" s="20"/>
      <c r="Y136" s="20"/>
      <c r="Z136" s="20"/>
      <c r="AA136" s="20"/>
      <c r="AB136" s="20"/>
      <c r="AC136" s="20" t="n">
        <v>0</v>
      </c>
      <c r="AD136" s="20" t="n">
        <v>5</v>
      </c>
      <c r="AE136" s="20" t="n">
        <f aca="false">SUM(I136:AD136)</f>
        <v>603</v>
      </c>
    </row>
    <row r="137" customFormat="false" ht="16.5" hidden="false" customHeight="false" outlineLevel="0" collapsed="false">
      <c r="A137" s="11" t="n">
        <v>4</v>
      </c>
      <c r="B137" s="12" t="n">
        <v>3</v>
      </c>
      <c r="C137" s="14" t="n">
        <v>133</v>
      </c>
      <c r="D137" s="17" t="s">
        <v>146</v>
      </c>
      <c r="F137" s="37" t="n">
        <v>867</v>
      </c>
      <c r="G137" s="17" t="s">
        <v>33</v>
      </c>
      <c r="H137" s="37" t="n">
        <v>640</v>
      </c>
      <c r="I137" s="1" t="n">
        <v>9</v>
      </c>
      <c r="J137" s="20" t="n">
        <v>261</v>
      </c>
      <c r="K137" s="20" t="n">
        <v>0</v>
      </c>
      <c r="L137" s="20" t="n">
        <v>2</v>
      </c>
      <c r="M137" s="20" t="n">
        <v>16</v>
      </c>
      <c r="N137" s="20" t="n">
        <v>0</v>
      </c>
      <c r="O137" s="20" t="n">
        <v>117</v>
      </c>
      <c r="P137" s="20" t="n">
        <v>0</v>
      </c>
      <c r="Q137" s="20" t="n">
        <v>0</v>
      </c>
      <c r="R137" s="20" t="n">
        <v>137</v>
      </c>
      <c r="S137" s="20" t="n">
        <v>0</v>
      </c>
      <c r="T137" s="20" t="n">
        <v>0</v>
      </c>
      <c r="U137" s="38" t="n">
        <v>0</v>
      </c>
      <c r="V137" s="38" t="n">
        <v>1</v>
      </c>
      <c r="W137" s="38"/>
      <c r="X137" s="20"/>
      <c r="Y137" s="20"/>
      <c r="Z137" s="20"/>
      <c r="AA137" s="20"/>
      <c r="AB137" s="20"/>
      <c r="AC137" s="20" t="n">
        <v>0</v>
      </c>
      <c r="AD137" s="20" t="n">
        <v>6</v>
      </c>
      <c r="AE137" s="20" t="n">
        <f aca="false">SUM(I137:AD137)</f>
        <v>549</v>
      </c>
    </row>
    <row r="138" customFormat="false" ht="16.5" hidden="false" customHeight="false" outlineLevel="0" collapsed="false">
      <c r="A138" s="11" t="n">
        <v>5</v>
      </c>
      <c r="B138" s="12" t="n">
        <v>3</v>
      </c>
      <c r="C138" s="14" t="n">
        <v>133</v>
      </c>
      <c r="D138" s="17" t="s">
        <v>146</v>
      </c>
      <c r="F138" s="37" t="n">
        <v>867</v>
      </c>
      <c r="G138" s="17" t="s">
        <v>34</v>
      </c>
      <c r="H138" s="37" t="n">
        <v>639</v>
      </c>
      <c r="I138" s="1" t="n">
        <v>12</v>
      </c>
      <c r="J138" s="20" t="n">
        <v>277</v>
      </c>
      <c r="K138" s="20" t="n">
        <v>1</v>
      </c>
      <c r="L138" s="20" t="n">
        <v>0</v>
      </c>
      <c r="M138" s="20" t="n">
        <v>16</v>
      </c>
      <c r="N138" s="20" t="n">
        <v>0</v>
      </c>
      <c r="O138" s="20" t="n">
        <v>94</v>
      </c>
      <c r="P138" s="20" t="n">
        <v>0</v>
      </c>
      <c r="Q138" s="20" t="n">
        <v>2</v>
      </c>
      <c r="R138" s="20" t="n">
        <v>134</v>
      </c>
      <c r="S138" s="20" t="n">
        <v>0</v>
      </c>
      <c r="T138" s="20" t="n">
        <v>0</v>
      </c>
      <c r="U138" s="38" t="n">
        <v>0</v>
      </c>
      <c r="V138" s="38" t="n">
        <v>1</v>
      </c>
      <c r="W138" s="38"/>
      <c r="X138" s="20"/>
      <c r="Y138" s="20"/>
      <c r="Z138" s="20"/>
      <c r="AA138" s="20"/>
      <c r="AB138" s="20"/>
      <c r="AC138" s="20" t="n">
        <v>0</v>
      </c>
      <c r="AD138" s="20" t="n">
        <v>7</v>
      </c>
      <c r="AE138" s="20" t="n">
        <f aca="false">SUM(I138:AD138)</f>
        <v>544</v>
      </c>
    </row>
    <row r="139" customFormat="false" ht="16.5" hidden="false" customHeight="false" outlineLevel="0" collapsed="false">
      <c r="A139" s="11" t="n">
        <v>6</v>
      </c>
      <c r="B139" s="12" t="n">
        <v>3</v>
      </c>
      <c r="C139" s="14" t="n">
        <v>133</v>
      </c>
      <c r="D139" s="17" t="s">
        <v>146</v>
      </c>
      <c r="F139" s="37" t="n">
        <v>867</v>
      </c>
      <c r="G139" s="17" t="s">
        <v>35</v>
      </c>
      <c r="H139" s="37" t="n">
        <v>639</v>
      </c>
      <c r="I139" s="1" t="n">
        <v>10</v>
      </c>
      <c r="J139" s="20" t="n">
        <v>244</v>
      </c>
      <c r="K139" s="20" t="n">
        <v>1</v>
      </c>
      <c r="L139" s="20" t="n">
        <v>1</v>
      </c>
      <c r="M139" s="20" t="n">
        <v>5</v>
      </c>
      <c r="N139" s="20" t="n">
        <v>0</v>
      </c>
      <c r="O139" s="20" t="n">
        <v>91</v>
      </c>
      <c r="P139" s="20" t="n">
        <v>0</v>
      </c>
      <c r="Q139" s="20" t="n">
        <v>1</v>
      </c>
      <c r="R139" s="20" t="n">
        <v>160</v>
      </c>
      <c r="S139" s="20" t="n">
        <v>0</v>
      </c>
      <c r="T139" s="20" t="n">
        <v>0</v>
      </c>
      <c r="U139" s="38" t="n">
        <v>0</v>
      </c>
      <c r="V139" s="38" t="n">
        <v>3</v>
      </c>
      <c r="W139" s="38"/>
      <c r="X139" s="20"/>
      <c r="Y139" s="20"/>
      <c r="Z139" s="20"/>
      <c r="AA139" s="20"/>
      <c r="AB139" s="20"/>
      <c r="AC139" s="20" t="n">
        <v>0</v>
      </c>
      <c r="AD139" s="20" t="n">
        <v>8</v>
      </c>
      <c r="AE139" s="20" t="n">
        <f aca="false">SUM(I139:AD139)</f>
        <v>524</v>
      </c>
    </row>
    <row r="140" customFormat="false" ht="16.5" hidden="false" customHeight="false" outlineLevel="0" collapsed="false">
      <c r="A140" s="11" t="n">
        <v>7</v>
      </c>
      <c r="B140" s="12" t="n">
        <v>3</v>
      </c>
      <c r="C140" s="14" t="n">
        <v>133</v>
      </c>
      <c r="D140" s="17" t="s">
        <v>146</v>
      </c>
      <c r="F140" s="37" t="n">
        <v>867</v>
      </c>
      <c r="G140" s="17" t="s">
        <v>137</v>
      </c>
      <c r="H140" s="37" t="n">
        <v>639</v>
      </c>
      <c r="I140" s="1" t="n">
        <v>12</v>
      </c>
      <c r="J140" s="20" t="n">
        <v>309</v>
      </c>
      <c r="K140" s="20" t="n">
        <v>1</v>
      </c>
      <c r="L140" s="20" t="n">
        <v>1</v>
      </c>
      <c r="M140" s="20" t="n">
        <v>7</v>
      </c>
      <c r="N140" s="20" t="n">
        <v>0</v>
      </c>
      <c r="O140" s="20" t="n">
        <v>88</v>
      </c>
      <c r="P140" s="20" t="n">
        <v>0</v>
      </c>
      <c r="Q140" s="20" t="n">
        <v>1</v>
      </c>
      <c r="R140" s="20" t="n">
        <v>135</v>
      </c>
      <c r="S140" s="20" t="n">
        <v>0</v>
      </c>
      <c r="T140" s="20" t="n">
        <v>0</v>
      </c>
      <c r="U140" s="38" t="n">
        <v>0</v>
      </c>
      <c r="V140" s="38" t="n">
        <v>0</v>
      </c>
      <c r="W140" s="38"/>
      <c r="X140" s="20"/>
      <c r="Y140" s="20"/>
      <c r="Z140" s="20"/>
      <c r="AA140" s="20"/>
      <c r="AB140" s="20"/>
      <c r="AC140" s="20" t="n">
        <v>0</v>
      </c>
      <c r="AD140" s="20" t="n">
        <v>4</v>
      </c>
      <c r="AE140" s="20" t="n">
        <f aca="false">SUM(I140:AD140)</f>
        <v>558</v>
      </c>
    </row>
    <row r="141" customFormat="false" ht="16.5" hidden="false" customHeight="false" outlineLevel="0" collapsed="false">
      <c r="A141" s="11" t="n">
        <v>8</v>
      </c>
      <c r="B141" s="12" t="n">
        <v>3</v>
      </c>
      <c r="C141" s="14" t="n">
        <v>133</v>
      </c>
      <c r="D141" s="17" t="s">
        <v>146</v>
      </c>
      <c r="F141" s="37" t="n">
        <v>868</v>
      </c>
      <c r="G141" s="17" t="s">
        <v>33</v>
      </c>
      <c r="H141" s="37" t="n">
        <v>592</v>
      </c>
      <c r="I141" s="1" t="n">
        <v>9</v>
      </c>
      <c r="J141" s="20" t="n">
        <v>212</v>
      </c>
      <c r="K141" s="20" t="n">
        <v>1</v>
      </c>
      <c r="L141" s="20" t="n">
        <v>5</v>
      </c>
      <c r="M141" s="20" t="n">
        <v>5</v>
      </c>
      <c r="N141" s="20" t="n">
        <v>0</v>
      </c>
      <c r="O141" s="20" t="n">
        <v>113</v>
      </c>
      <c r="P141" s="20" t="n">
        <v>0</v>
      </c>
      <c r="Q141" s="20" t="n">
        <v>2</v>
      </c>
      <c r="R141" s="20" t="n">
        <v>160</v>
      </c>
      <c r="S141" s="20" t="n">
        <v>0</v>
      </c>
      <c r="T141" s="20" t="n">
        <v>0</v>
      </c>
      <c r="U141" s="38" t="n">
        <v>0</v>
      </c>
      <c r="V141" s="38" t="n">
        <v>2</v>
      </c>
      <c r="W141" s="38"/>
      <c r="X141" s="20"/>
      <c r="Y141" s="20"/>
      <c r="Z141" s="20"/>
      <c r="AA141" s="20"/>
      <c r="AB141" s="20"/>
      <c r="AC141" s="20" t="n">
        <v>0</v>
      </c>
      <c r="AD141" s="20" t="n">
        <v>2</v>
      </c>
      <c r="AE141" s="20" t="n">
        <f aca="false">SUM(I141:AD141)</f>
        <v>511</v>
      </c>
    </row>
    <row r="142" customFormat="false" ht="16.5" hidden="false" customHeight="false" outlineLevel="0" collapsed="false">
      <c r="A142" s="11" t="n">
        <v>9</v>
      </c>
      <c r="B142" s="12" t="n">
        <v>3</v>
      </c>
      <c r="C142" s="14" t="n">
        <v>133</v>
      </c>
      <c r="D142" s="17" t="s">
        <v>146</v>
      </c>
      <c r="F142" s="37" t="n">
        <v>868</v>
      </c>
      <c r="G142" s="17" t="s">
        <v>34</v>
      </c>
      <c r="H142" s="37" t="n">
        <v>591</v>
      </c>
      <c r="I142" s="1" t="n">
        <v>17</v>
      </c>
      <c r="J142" s="20" t="n">
        <v>242</v>
      </c>
      <c r="K142" s="20" t="n">
        <v>3</v>
      </c>
      <c r="L142" s="20" t="n">
        <v>0</v>
      </c>
      <c r="M142" s="20" t="n">
        <v>4</v>
      </c>
      <c r="N142" s="20" t="n">
        <v>0</v>
      </c>
      <c r="O142" s="20" t="n">
        <v>100</v>
      </c>
      <c r="P142" s="20" t="n">
        <v>0</v>
      </c>
      <c r="Q142" s="20" t="n">
        <v>0</v>
      </c>
      <c r="R142" s="20" t="n">
        <v>156</v>
      </c>
      <c r="S142" s="20" t="n">
        <v>0</v>
      </c>
      <c r="T142" s="20" t="n">
        <v>0</v>
      </c>
      <c r="U142" s="38" t="n">
        <v>0</v>
      </c>
      <c r="V142" s="38" t="n">
        <v>2</v>
      </c>
      <c r="W142" s="38"/>
      <c r="X142" s="20"/>
      <c r="Y142" s="20"/>
      <c r="Z142" s="20"/>
      <c r="AA142" s="20"/>
      <c r="AB142" s="20"/>
      <c r="AC142" s="20" t="n">
        <v>0</v>
      </c>
      <c r="AD142" s="20" t="n">
        <v>2</v>
      </c>
      <c r="AE142" s="20" t="n">
        <f aca="false">SUM(I142:AD142)</f>
        <v>526</v>
      </c>
    </row>
    <row r="143" customFormat="false" ht="16.5" hidden="false" customHeight="false" outlineLevel="0" collapsed="false">
      <c r="A143" s="11" t="n">
        <v>10</v>
      </c>
      <c r="B143" s="12" t="n">
        <v>3</v>
      </c>
      <c r="C143" s="14" t="n">
        <v>133</v>
      </c>
      <c r="D143" s="17" t="s">
        <v>146</v>
      </c>
      <c r="F143" s="37" t="n">
        <v>868</v>
      </c>
      <c r="G143" s="17" t="s">
        <v>62</v>
      </c>
      <c r="H143" s="37" t="n">
        <v>516</v>
      </c>
      <c r="I143" s="1" t="n">
        <v>16</v>
      </c>
      <c r="J143" s="20" t="n">
        <v>230</v>
      </c>
      <c r="K143" s="20" t="n">
        <v>0</v>
      </c>
      <c r="L143" s="20" t="n">
        <v>1</v>
      </c>
      <c r="M143" s="20" t="n">
        <v>0</v>
      </c>
      <c r="N143" s="20" t="n">
        <v>0</v>
      </c>
      <c r="O143" s="20" t="n">
        <v>35</v>
      </c>
      <c r="P143" s="20" t="n">
        <v>0</v>
      </c>
      <c r="Q143" s="20" t="n">
        <v>1</v>
      </c>
      <c r="R143" s="20" t="n">
        <v>152</v>
      </c>
      <c r="S143" s="20" t="n">
        <v>0</v>
      </c>
      <c r="T143" s="20" t="n">
        <v>0</v>
      </c>
      <c r="U143" s="38" t="n">
        <v>0</v>
      </c>
      <c r="V143" s="38" t="n">
        <v>2</v>
      </c>
      <c r="W143" s="38"/>
      <c r="X143" s="20"/>
      <c r="Y143" s="20"/>
      <c r="Z143" s="20"/>
      <c r="AA143" s="20"/>
      <c r="AB143" s="20"/>
      <c r="AC143" s="20" t="n">
        <v>0</v>
      </c>
      <c r="AD143" s="20" t="n">
        <v>2</v>
      </c>
      <c r="AE143" s="20" t="n">
        <f aca="false">SUM(I143:AD143)</f>
        <v>439</v>
      </c>
    </row>
    <row r="144" customFormat="false" ht="16.5" hidden="false" customHeight="false" outlineLevel="0" collapsed="false">
      <c r="A144" s="11" t="n">
        <v>11</v>
      </c>
      <c r="B144" s="12" t="n">
        <v>3</v>
      </c>
      <c r="C144" s="14" t="n">
        <v>133</v>
      </c>
      <c r="D144" s="17" t="s">
        <v>146</v>
      </c>
      <c r="F144" s="37" t="n">
        <v>868</v>
      </c>
      <c r="G144" s="17" t="s">
        <v>141</v>
      </c>
      <c r="H144" s="37" t="n">
        <v>352</v>
      </c>
      <c r="I144" s="1" t="n">
        <v>17</v>
      </c>
      <c r="J144" s="20" t="n">
        <v>133</v>
      </c>
      <c r="K144" s="20" t="n">
        <v>1</v>
      </c>
      <c r="L144" s="20" t="n">
        <v>0</v>
      </c>
      <c r="M144" s="20" t="n">
        <v>2</v>
      </c>
      <c r="N144" s="20" t="n">
        <v>0</v>
      </c>
      <c r="O144" s="20" t="n">
        <v>67</v>
      </c>
      <c r="P144" s="20" t="n">
        <v>0</v>
      </c>
      <c r="Q144" s="20" t="n">
        <v>0</v>
      </c>
      <c r="R144" s="20" t="n">
        <v>60</v>
      </c>
      <c r="S144" s="20" t="n">
        <v>0</v>
      </c>
      <c r="T144" s="20" t="n">
        <v>0</v>
      </c>
      <c r="U144" s="38" t="n">
        <v>0</v>
      </c>
      <c r="V144" s="38" t="n">
        <v>0</v>
      </c>
      <c r="W144" s="38"/>
      <c r="X144" s="20"/>
      <c r="Y144" s="20"/>
      <c r="Z144" s="20"/>
      <c r="AA144" s="20"/>
      <c r="AB144" s="20"/>
      <c r="AC144" s="20" t="n">
        <v>0</v>
      </c>
      <c r="AD144" s="20" t="n">
        <v>5</v>
      </c>
      <c r="AE144" s="20" t="n">
        <f aca="false">SUM(I144:AD144)</f>
        <v>285</v>
      </c>
    </row>
    <row r="145" customFormat="false" ht="16.5" hidden="false" customHeight="false" outlineLevel="0" collapsed="false">
      <c r="A145" s="11" t="n">
        <v>12</v>
      </c>
      <c r="B145" s="12" t="n">
        <v>3</v>
      </c>
      <c r="C145" s="14" t="n">
        <v>133</v>
      </c>
      <c r="D145" s="17" t="s">
        <v>146</v>
      </c>
      <c r="F145" s="37" t="n">
        <v>869</v>
      </c>
      <c r="G145" s="17" t="s">
        <v>33</v>
      </c>
      <c r="H145" s="37" t="n">
        <v>657</v>
      </c>
      <c r="I145" s="1" t="n">
        <v>14</v>
      </c>
      <c r="J145" s="20" t="n">
        <v>287</v>
      </c>
      <c r="K145" s="20" t="n">
        <v>1</v>
      </c>
      <c r="L145" s="20" t="n">
        <v>2</v>
      </c>
      <c r="M145" s="20" t="n">
        <v>5</v>
      </c>
      <c r="N145" s="20" t="n">
        <v>0</v>
      </c>
      <c r="O145" s="20" t="n">
        <v>67</v>
      </c>
      <c r="P145" s="20" t="n">
        <v>0</v>
      </c>
      <c r="Q145" s="20" t="n">
        <v>1</v>
      </c>
      <c r="R145" s="20" t="n">
        <v>186</v>
      </c>
      <c r="S145" s="20" t="n">
        <v>0</v>
      </c>
      <c r="T145" s="20" t="n">
        <v>0</v>
      </c>
      <c r="U145" s="38" t="n">
        <v>0</v>
      </c>
      <c r="V145" s="38" t="n">
        <v>0</v>
      </c>
      <c r="W145" s="38"/>
      <c r="X145" s="20"/>
      <c r="Y145" s="20"/>
      <c r="Z145" s="20"/>
      <c r="AA145" s="20"/>
      <c r="AB145" s="20"/>
      <c r="AC145" s="20" t="n">
        <v>0</v>
      </c>
      <c r="AD145" s="20" t="n">
        <v>3</v>
      </c>
      <c r="AE145" s="20" t="n">
        <f aca="false">SUM(I145:AD145)</f>
        <v>566</v>
      </c>
    </row>
    <row r="146" customFormat="false" ht="16.5" hidden="false" customHeight="false" outlineLevel="0" collapsed="false">
      <c r="A146" s="11" t="n">
        <v>13</v>
      </c>
      <c r="B146" s="12" t="n">
        <v>3</v>
      </c>
      <c r="C146" s="14" t="n">
        <v>133</v>
      </c>
      <c r="D146" s="17" t="s">
        <v>146</v>
      </c>
      <c r="F146" s="37" t="n">
        <v>869</v>
      </c>
      <c r="G146" s="17" t="s">
        <v>34</v>
      </c>
      <c r="H146" s="37" t="n">
        <v>656</v>
      </c>
      <c r="I146" s="1" t="n">
        <v>23</v>
      </c>
      <c r="J146" s="20" t="n">
        <v>239</v>
      </c>
      <c r="K146" s="20" t="n">
        <v>1</v>
      </c>
      <c r="L146" s="20" t="n">
        <v>2</v>
      </c>
      <c r="M146" s="20" t="n">
        <v>4</v>
      </c>
      <c r="N146" s="20" t="n">
        <v>0</v>
      </c>
      <c r="O146" s="20" t="n">
        <v>90</v>
      </c>
      <c r="P146" s="20" t="n">
        <v>0</v>
      </c>
      <c r="Q146" s="20" t="n">
        <v>6</v>
      </c>
      <c r="R146" s="20" t="n">
        <v>184</v>
      </c>
      <c r="S146" s="20" t="n">
        <v>0</v>
      </c>
      <c r="T146" s="20" t="n">
        <v>0</v>
      </c>
      <c r="U146" s="38" t="n">
        <v>0</v>
      </c>
      <c r="V146" s="38" t="n">
        <v>2</v>
      </c>
      <c r="W146" s="38"/>
      <c r="X146" s="20"/>
      <c r="Y146" s="20"/>
      <c r="Z146" s="20"/>
      <c r="AA146" s="20"/>
      <c r="AB146" s="20"/>
      <c r="AC146" s="20" t="n">
        <v>0</v>
      </c>
      <c r="AD146" s="20" t="n">
        <v>5</v>
      </c>
      <c r="AE146" s="20" t="n">
        <f aca="false">SUM(I146:AD146)</f>
        <v>556</v>
      </c>
    </row>
    <row r="147" customFormat="false" ht="16.5" hidden="false" customHeight="false" outlineLevel="0" collapsed="false">
      <c r="A147" s="11" t="n">
        <v>14</v>
      </c>
      <c r="B147" s="12" t="n">
        <v>3</v>
      </c>
      <c r="C147" s="14" t="n">
        <v>133</v>
      </c>
      <c r="D147" s="17" t="s">
        <v>146</v>
      </c>
      <c r="F147" s="37" t="n">
        <v>870</v>
      </c>
      <c r="G147" s="17" t="s">
        <v>33</v>
      </c>
      <c r="H147" s="37" t="n">
        <v>452</v>
      </c>
      <c r="I147" s="1" t="n">
        <v>90</v>
      </c>
      <c r="J147" s="20" t="n">
        <v>173</v>
      </c>
      <c r="K147" s="20" t="n">
        <v>6</v>
      </c>
      <c r="L147" s="20" t="n">
        <v>0</v>
      </c>
      <c r="M147" s="20" t="n">
        <v>4</v>
      </c>
      <c r="N147" s="20" t="n">
        <v>0</v>
      </c>
      <c r="O147" s="20" t="n">
        <v>8</v>
      </c>
      <c r="P147" s="20" t="n">
        <v>0</v>
      </c>
      <c r="Q147" s="20" t="n">
        <v>1</v>
      </c>
      <c r="R147" s="20" t="n">
        <v>115</v>
      </c>
      <c r="S147" s="20" t="n">
        <v>0</v>
      </c>
      <c r="T147" s="20" t="n">
        <v>0</v>
      </c>
      <c r="U147" s="38" t="n">
        <v>0</v>
      </c>
      <c r="V147" s="38" t="n">
        <v>0</v>
      </c>
      <c r="W147" s="38"/>
      <c r="X147" s="20"/>
      <c r="Y147" s="20"/>
      <c r="Z147" s="20"/>
      <c r="AA147" s="20"/>
      <c r="AB147" s="20"/>
      <c r="AC147" s="20" t="n">
        <v>0</v>
      </c>
      <c r="AD147" s="20" t="n">
        <v>2</v>
      </c>
      <c r="AE147" s="20" t="n">
        <f aca="false">SUM(I147:AD147)</f>
        <v>399</v>
      </c>
    </row>
    <row r="148" customFormat="false" ht="16.5" hidden="false" customHeight="false" outlineLevel="0" collapsed="false">
      <c r="A148" s="11"/>
      <c r="C148" s="29" t="s">
        <v>65</v>
      </c>
      <c r="D148" s="68" t="s">
        <v>66</v>
      </c>
      <c r="E148" s="68"/>
      <c r="F148" s="68"/>
      <c r="G148" s="68"/>
      <c r="H148" s="69" t="n">
        <f aca="false">SUM(H134:H147)</f>
        <v>8423</v>
      </c>
      <c r="I148" s="69" t="n">
        <f aca="false">SUM(I134:I147)</f>
        <v>292</v>
      </c>
      <c r="J148" s="69" t="n">
        <f aca="false">SUM(J134:J147)</f>
        <v>3454</v>
      </c>
      <c r="K148" s="69" t="n">
        <f aca="false">SUM(K134:K147)</f>
        <v>22</v>
      </c>
      <c r="L148" s="69" t="n">
        <f aca="false">SUM(L134:L147)</f>
        <v>19</v>
      </c>
      <c r="M148" s="69" t="n">
        <f aca="false">SUM(M134:M147)</f>
        <v>100</v>
      </c>
      <c r="N148" s="69" t="n">
        <f aca="false">SUM(N134:N147)</f>
        <v>0</v>
      </c>
      <c r="O148" s="69" t="n">
        <f aca="false">SUM(O134:O147)</f>
        <v>1166</v>
      </c>
      <c r="P148" s="69" t="n">
        <f aca="false">SUM(P134:P147)</f>
        <v>0</v>
      </c>
      <c r="Q148" s="69" t="n">
        <f aca="false">SUM(Q134:Q147)</f>
        <v>21</v>
      </c>
      <c r="R148" s="69" t="n">
        <f aca="false">SUM(R134:R147)</f>
        <v>2080</v>
      </c>
      <c r="S148" s="69" t="n">
        <f aca="false">SUM(S134:S147)</f>
        <v>0</v>
      </c>
      <c r="T148" s="69" t="n">
        <f aca="false">SUM(T134:T147)</f>
        <v>0</v>
      </c>
      <c r="U148" s="69" t="n">
        <f aca="false">SUM(U134:U147)</f>
        <v>0</v>
      </c>
      <c r="V148" s="69" t="n">
        <f aca="false">SUM(V134:V147)</f>
        <v>15</v>
      </c>
      <c r="W148" s="69" t="n">
        <f aca="false">SUM(W134:W147)</f>
        <v>0</v>
      </c>
      <c r="X148" s="69" t="n">
        <f aca="false">SUM(X134:X147)</f>
        <v>0</v>
      </c>
      <c r="Y148" s="69" t="n">
        <f aca="false">SUM(Y134:Y147)</f>
        <v>0</v>
      </c>
      <c r="Z148" s="69" t="n">
        <f aca="false">SUM(Z134:Z147)</f>
        <v>0</v>
      </c>
      <c r="AA148" s="69" t="n">
        <f aca="false">SUM(AA134:AA147)</f>
        <v>0</v>
      </c>
      <c r="AB148" s="69" t="n">
        <f aca="false">SUM(AB134:AB147)</f>
        <v>0</v>
      </c>
      <c r="AC148" s="69" t="n">
        <f aca="false">SUM(AC134:AC147)</f>
        <v>0</v>
      </c>
      <c r="AD148" s="69" t="n">
        <f aca="false">SUM(AD134:AD147)</f>
        <v>60</v>
      </c>
      <c r="AE148" s="69" t="n">
        <f aca="false">SUM(AE134:AE147)</f>
        <v>7229</v>
      </c>
    </row>
    <row r="149" customFormat="false" ht="16.5" hidden="false" customHeight="false" outlineLevel="0" collapsed="false">
      <c r="A149" s="11"/>
      <c r="F149" s="3"/>
      <c r="G149" s="3"/>
      <c r="U149" s="1" t="n">
        <f aca="false">U148/2</f>
        <v>0</v>
      </c>
      <c r="V149" s="1" t="n">
        <f aca="false">V148/2</f>
        <v>7.5</v>
      </c>
    </row>
    <row r="150" customFormat="false" ht="16.5" hidden="false" customHeight="true" outlineLevel="0" collapsed="false">
      <c r="A150" s="11"/>
      <c r="C150" s="29" t="s">
        <v>67</v>
      </c>
      <c r="D150" s="32" t="s">
        <v>68</v>
      </c>
      <c r="E150" s="32"/>
      <c r="F150" s="32"/>
      <c r="G150" s="32"/>
      <c r="H150" s="33" t="s">
        <v>8</v>
      </c>
      <c r="I150" s="9" t="s">
        <v>9</v>
      </c>
      <c r="J150" s="9" t="s">
        <v>10</v>
      </c>
      <c r="K150" s="9" t="s">
        <v>11</v>
      </c>
      <c r="L150" s="9" t="s">
        <v>12</v>
      </c>
      <c r="M150" s="9" t="s">
        <v>13</v>
      </c>
      <c r="N150" s="9" t="s">
        <v>14</v>
      </c>
      <c r="O150" s="9" t="s">
        <v>15</v>
      </c>
      <c r="P150" s="9" t="s">
        <v>16</v>
      </c>
      <c r="Q150" s="9" t="s">
        <v>17</v>
      </c>
      <c r="R150" s="9" t="s">
        <v>18</v>
      </c>
      <c r="S150" s="9" t="s">
        <v>19</v>
      </c>
      <c r="T150" s="9" t="s">
        <v>20</v>
      </c>
      <c r="U150" s="9" t="s">
        <v>24</v>
      </c>
      <c r="V150" s="9" t="s">
        <v>25</v>
      </c>
      <c r="W150" s="9" t="s">
        <v>26</v>
      </c>
      <c r="X150" s="9" t="s">
        <v>27</v>
      </c>
      <c r="Y150" s="9" t="s">
        <v>28</v>
      </c>
      <c r="Z150" s="9" t="s">
        <v>29</v>
      </c>
      <c r="AA150" s="9" t="s">
        <v>30</v>
      </c>
      <c r="AB150" s="9" t="s">
        <v>31</v>
      </c>
    </row>
    <row r="151" customFormat="false" ht="16.5" hidden="false" customHeight="false" outlineLevel="0" collapsed="false">
      <c r="A151" s="11"/>
      <c r="D151" s="32"/>
      <c r="E151" s="32"/>
      <c r="F151" s="32"/>
      <c r="G151" s="32"/>
      <c r="H151" s="20"/>
      <c r="I151" s="20" t="n">
        <f aca="false">I148</f>
        <v>292</v>
      </c>
      <c r="J151" s="20" t="n">
        <f aca="false">J148+8</f>
        <v>3462</v>
      </c>
      <c r="K151" s="20" t="n">
        <f aca="false">K148</f>
        <v>22</v>
      </c>
      <c r="L151" s="20" t="n">
        <f aca="false">L148+7</f>
        <v>26</v>
      </c>
      <c r="M151" s="20" t="n">
        <f aca="false">M148</f>
        <v>100</v>
      </c>
      <c r="N151" s="20" t="n">
        <f aca="false">N148</f>
        <v>0</v>
      </c>
      <c r="O151" s="20" t="n">
        <f aca="false">O148</f>
        <v>1166</v>
      </c>
      <c r="P151" s="20" t="n">
        <f aca="false">P148</f>
        <v>0</v>
      </c>
      <c r="Q151" s="20" t="n">
        <f aca="false">Q148</f>
        <v>21</v>
      </c>
      <c r="R151" s="20" t="n">
        <f aca="false">R148</f>
        <v>2080</v>
      </c>
      <c r="S151" s="20" t="n">
        <f aca="false">S148</f>
        <v>0</v>
      </c>
      <c r="T151" s="20" t="n">
        <f aca="false">T148</f>
        <v>0</v>
      </c>
      <c r="U151" s="20" t="n">
        <f aca="false">X134</f>
        <v>0</v>
      </c>
      <c r="V151" s="20" t="n">
        <f aca="false">Y134</f>
        <v>0</v>
      </c>
      <c r="W151" s="20" t="n">
        <f aca="false">Z134</f>
        <v>0</v>
      </c>
      <c r="X151" s="20" t="n">
        <f aca="false">AA134</f>
        <v>0</v>
      </c>
      <c r="Y151" s="20" t="n">
        <f aca="false">AB134</f>
        <v>0</v>
      </c>
      <c r="Z151" s="20" t="n">
        <f aca="false">AC148</f>
        <v>0</v>
      </c>
      <c r="AA151" s="20" t="n">
        <f aca="false">AD148</f>
        <v>60</v>
      </c>
      <c r="AB151" s="20" t="n">
        <f aca="false">SUM(I151:AA151)</f>
        <v>7229</v>
      </c>
    </row>
    <row r="152" customFormat="false" ht="16.5" hidden="false" customHeight="false" outlineLevel="0" collapsed="false">
      <c r="A152" s="11"/>
      <c r="F152" s="3"/>
      <c r="G152" s="3"/>
    </row>
    <row r="153" customFormat="false" ht="33.75" hidden="false" customHeight="true" outlineLevel="0" collapsed="false">
      <c r="A153" s="11"/>
      <c r="C153" s="29" t="s">
        <v>69</v>
      </c>
      <c r="D153" s="32" t="s">
        <v>70</v>
      </c>
      <c r="E153" s="32"/>
      <c r="F153" s="32"/>
      <c r="G153" s="32"/>
      <c r="H153" s="33" t="s">
        <v>8</v>
      </c>
      <c r="I153" s="34" t="s">
        <v>71</v>
      </c>
      <c r="J153" s="34"/>
      <c r="K153" s="34" t="s">
        <v>72</v>
      </c>
      <c r="L153" s="34"/>
      <c r="M153" s="9" t="s">
        <v>13</v>
      </c>
      <c r="N153" s="9" t="s">
        <v>14</v>
      </c>
      <c r="O153" s="9" t="s">
        <v>15</v>
      </c>
      <c r="P153" s="9" t="s">
        <v>16</v>
      </c>
      <c r="Q153" s="9" t="s">
        <v>17</v>
      </c>
      <c r="R153" s="9" t="s">
        <v>18</v>
      </c>
      <c r="S153" s="9" t="s">
        <v>19</v>
      </c>
      <c r="T153" s="9" t="s">
        <v>20</v>
      </c>
      <c r="U153" s="9" t="s">
        <v>24</v>
      </c>
      <c r="V153" s="9" t="s">
        <v>25</v>
      </c>
      <c r="W153" s="9" t="s">
        <v>26</v>
      </c>
      <c r="X153" s="9" t="s">
        <v>27</v>
      </c>
      <c r="Y153" s="9" t="s">
        <v>28</v>
      </c>
      <c r="Z153" s="9" t="s">
        <v>29</v>
      </c>
      <c r="AA153" s="9" t="s">
        <v>30</v>
      </c>
      <c r="AB153" s="9" t="s">
        <v>31</v>
      </c>
    </row>
    <row r="154" customFormat="false" ht="16.5" hidden="false" customHeight="false" outlineLevel="0" collapsed="false">
      <c r="A154" s="11"/>
      <c r="D154" s="32"/>
      <c r="E154" s="32"/>
      <c r="F154" s="32"/>
      <c r="G154" s="32"/>
      <c r="H154" s="20" t="n">
        <f aca="false">H148</f>
        <v>8423</v>
      </c>
      <c r="I154" s="35" t="n">
        <f aca="false">I151+K151</f>
        <v>314</v>
      </c>
      <c r="J154" s="35"/>
      <c r="K154" s="35" t="n">
        <f aca="false">J151+L151</f>
        <v>3488</v>
      </c>
      <c r="L154" s="35"/>
      <c r="M154" s="20" t="n">
        <f aca="false">M151</f>
        <v>100</v>
      </c>
      <c r="N154" s="20" t="n">
        <f aca="false">N151</f>
        <v>0</v>
      </c>
      <c r="O154" s="20" t="n">
        <f aca="false">O151</f>
        <v>1166</v>
      </c>
      <c r="P154" s="20" t="n">
        <f aca="false">P151</f>
        <v>0</v>
      </c>
      <c r="Q154" s="20" t="n">
        <f aca="false">Q151</f>
        <v>21</v>
      </c>
      <c r="R154" s="20" t="n">
        <f aca="false">R151</f>
        <v>2080</v>
      </c>
      <c r="S154" s="20" t="n">
        <f aca="false">S151</f>
        <v>0</v>
      </c>
      <c r="T154" s="20" t="n">
        <f aca="false">T151</f>
        <v>0</v>
      </c>
      <c r="U154" s="20" t="n">
        <f aca="false">U151</f>
        <v>0</v>
      </c>
      <c r="V154" s="20" t="n">
        <f aca="false">V151</f>
        <v>0</v>
      </c>
      <c r="W154" s="20" t="n">
        <f aca="false">W151</f>
        <v>0</v>
      </c>
      <c r="X154" s="20" t="n">
        <f aca="false">X151</f>
        <v>0</v>
      </c>
      <c r="Y154" s="20" t="n">
        <f aca="false">Y151</f>
        <v>0</v>
      </c>
      <c r="Z154" s="20" t="n">
        <f aca="false">Z151</f>
        <v>0</v>
      </c>
      <c r="AA154" s="20" t="n">
        <f aca="false">AA151</f>
        <v>60</v>
      </c>
      <c r="AB154" s="20" t="n">
        <f aca="false">SUM(I154:AA154)</f>
        <v>7229</v>
      </c>
    </row>
    <row r="157" customFormat="false" ht="16.5" hidden="false" customHeight="false" outlineLevel="0" collapsed="false">
      <c r="A157" s="5" t="s">
        <v>1</v>
      </c>
      <c r="B157" s="6" t="s">
        <v>2</v>
      </c>
      <c r="C157" s="7" t="s">
        <v>3</v>
      </c>
      <c r="D157" s="5" t="s">
        <v>4</v>
      </c>
      <c r="E157" s="5" t="s">
        <v>5</v>
      </c>
      <c r="F157" s="8" t="s">
        <v>6</v>
      </c>
      <c r="G157" s="8" t="s">
        <v>7</v>
      </c>
      <c r="H157" s="8" t="s">
        <v>8</v>
      </c>
      <c r="I157" s="9" t="s">
        <v>9</v>
      </c>
      <c r="J157" s="9" t="s">
        <v>10</v>
      </c>
      <c r="K157" s="9" t="s">
        <v>11</v>
      </c>
      <c r="L157" s="9" t="s">
        <v>12</v>
      </c>
      <c r="M157" s="9" t="s">
        <v>13</v>
      </c>
      <c r="N157" s="9" t="s">
        <v>14</v>
      </c>
      <c r="O157" s="9" t="s">
        <v>15</v>
      </c>
      <c r="P157" s="9" t="s">
        <v>16</v>
      </c>
      <c r="Q157" s="9" t="s">
        <v>17</v>
      </c>
      <c r="R157" s="9" t="s">
        <v>18</v>
      </c>
      <c r="S157" s="9" t="s">
        <v>19</v>
      </c>
      <c r="T157" s="9" t="s">
        <v>20</v>
      </c>
      <c r="U157" s="10" t="s">
        <v>21</v>
      </c>
      <c r="V157" s="10" t="s">
        <v>22</v>
      </c>
      <c r="W157" s="10" t="s">
        <v>23</v>
      </c>
      <c r="X157" s="9" t="s">
        <v>24</v>
      </c>
      <c r="Y157" s="9" t="s">
        <v>25</v>
      </c>
      <c r="Z157" s="9" t="s">
        <v>26</v>
      </c>
      <c r="AA157" s="9" t="s">
        <v>27</v>
      </c>
      <c r="AB157" s="9" t="s">
        <v>28</v>
      </c>
      <c r="AC157" s="9" t="s">
        <v>29</v>
      </c>
      <c r="AD157" s="9" t="s">
        <v>30</v>
      </c>
      <c r="AE157" s="9" t="s">
        <v>31</v>
      </c>
    </row>
    <row r="158" customFormat="false" ht="16.5" hidden="false" customHeight="false" outlineLevel="0" collapsed="false">
      <c r="A158" s="11" t="n">
        <v>1</v>
      </c>
      <c r="B158" s="12" t="n">
        <v>3</v>
      </c>
      <c r="C158" s="17" t="n">
        <v>164</v>
      </c>
      <c r="D158" s="17" t="s">
        <v>147</v>
      </c>
      <c r="E158" s="17"/>
      <c r="F158" s="17" t="n">
        <v>943</v>
      </c>
      <c r="G158" s="37" t="s">
        <v>33</v>
      </c>
      <c r="H158" s="20" t="n">
        <v>638</v>
      </c>
      <c r="I158" s="20" t="n">
        <v>7</v>
      </c>
      <c r="J158" s="20" t="n">
        <v>166</v>
      </c>
      <c r="K158" s="20" t="n">
        <v>52</v>
      </c>
      <c r="L158" s="20" t="n">
        <v>7</v>
      </c>
      <c r="M158" s="20" t="n">
        <v>15</v>
      </c>
      <c r="N158" s="20" t="n">
        <v>68</v>
      </c>
      <c r="O158" s="20"/>
      <c r="P158" s="20" t="n">
        <v>5</v>
      </c>
      <c r="Q158" s="20" t="n">
        <v>3</v>
      </c>
      <c r="R158" s="20" t="n">
        <v>137</v>
      </c>
      <c r="S158" s="20"/>
      <c r="T158" s="20"/>
      <c r="U158" s="38" t="n">
        <v>5</v>
      </c>
      <c r="V158" s="38" t="n">
        <v>5</v>
      </c>
      <c r="W158" s="38"/>
      <c r="X158" s="20"/>
      <c r="Y158" s="20"/>
      <c r="Z158" s="20"/>
      <c r="AA158" s="20"/>
      <c r="AB158" s="20"/>
      <c r="AC158" s="20" t="n">
        <v>0</v>
      </c>
      <c r="AD158" s="20" t="n">
        <v>13</v>
      </c>
      <c r="AE158" s="20" t="n">
        <f aca="false">SUM(I158:AD158)</f>
        <v>483</v>
      </c>
    </row>
    <row r="159" customFormat="false" ht="16.5" hidden="false" customHeight="false" outlineLevel="0" collapsed="false">
      <c r="A159" s="11" t="n">
        <v>2</v>
      </c>
      <c r="B159" s="12" t="n">
        <v>3</v>
      </c>
      <c r="C159" s="17" t="n">
        <v>164</v>
      </c>
      <c r="D159" s="17" t="s">
        <v>147</v>
      </c>
      <c r="E159" s="17"/>
      <c r="F159" s="17" t="n">
        <v>943</v>
      </c>
      <c r="G159" s="37" t="s">
        <v>34</v>
      </c>
      <c r="H159" s="20" t="n">
        <v>637</v>
      </c>
      <c r="I159" s="20" t="n">
        <v>12</v>
      </c>
      <c r="J159" s="20" t="n">
        <v>140</v>
      </c>
      <c r="K159" s="20" t="n">
        <v>65</v>
      </c>
      <c r="L159" s="20" t="n">
        <v>2</v>
      </c>
      <c r="M159" s="20" t="n">
        <v>23</v>
      </c>
      <c r="N159" s="20" t="n">
        <v>99</v>
      </c>
      <c r="O159" s="20"/>
      <c r="P159" s="20" t="n">
        <v>0</v>
      </c>
      <c r="Q159" s="20" t="n">
        <v>0</v>
      </c>
      <c r="R159" s="20" t="n">
        <v>127</v>
      </c>
      <c r="S159" s="20"/>
      <c r="T159" s="20"/>
      <c r="U159" s="38" t="n">
        <v>6</v>
      </c>
      <c r="V159" s="38" t="n">
        <v>0</v>
      </c>
      <c r="W159" s="38"/>
      <c r="X159" s="20"/>
      <c r="Y159" s="20"/>
      <c r="Z159" s="20"/>
      <c r="AA159" s="20"/>
      <c r="AB159" s="20"/>
      <c r="AC159" s="20" t="n">
        <v>0</v>
      </c>
      <c r="AD159" s="20" t="n">
        <v>29</v>
      </c>
      <c r="AE159" s="20" t="n">
        <f aca="false">SUM(I159:AD159)</f>
        <v>503</v>
      </c>
    </row>
    <row r="160" customFormat="false" ht="16.5" hidden="false" customHeight="false" outlineLevel="0" collapsed="false">
      <c r="A160" s="11" t="n">
        <v>3</v>
      </c>
      <c r="B160" s="12" t="n">
        <v>3</v>
      </c>
      <c r="C160" s="17" t="n">
        <v>164</v>
      </c>
      <c r="D160" s="17" t="s">
        <v>147</v>
      </c>
      <c r="E160" s="17"/>
      <c r="F160" s="17" t="n">
        <v>943</v>
      </c>
      <c r="G160" s="37" t="s">
        <v>35</v>
      </c>
      <c r="H160" s="20" t="n">
        <v>637</v>
      </c>
      <c r="I160" s="20" t="n">
        <v>9</v>
      </c>
      <c r="J160" s="20" t="n">
        <v>131</v>
      </c>
      <c r="K160" s="20" t="n">
        <v>48</v>
      </c>
      <c r="L160" s="20" t="n">
        <v>8</v>
      </c>
      <c r="M160" s="20" t="n">
        <v>14</v>
      </c>
      <c r="N160" s="20" t="n">
        <v>87</v>
      </c>
      <c r="O160" s="20"/>
      <c r="P160" s="20" t="n">
        <v>5</v>
      </c>
      <c r="Q160" s="20" t="n">
        <v>1</v>
      </c>
      <c r="R160" s="20" t="n">
        <v>139</v>
      </c>
      <c r="S160" s="20"/>
      <c r="T160" s="20"/>
      <c r="U160" s="38" t="n">
        <v>4</v>
      </c>
      <c r="V160" s="38" t="n">
        <v>4</v>
      </c>
      <c r="W160" s="38"/>
      <c r="X160" s="20"/>
      <c r="Y160" s="20"/>
      <c r="Z160" s="20"/>
      <c r="AA160" s="20"/>
      <c r="AB160" s="20"/>
      <c r="AC160" s="20" t="n">
        <v>0</v>
      </c>
      <c r="AD160" s="20" t="n">
        <v>18</v>
      </c>
      <c r="AE160" s="20" t="n">
        <f aca="false">SUM(I160:AD160)</f>
        <v>468</v>
      </c>
    </row>
    <row r="161" customFormat="false" ht="16.5" hidden="false" customHeight="false" outlineLevel="0" collapsed="false">
      <c r="A161" s="11" t="n">
        <v>4</v>
      </c>
      <c r="B161" s="12" t="n">
        <v>3</v>
      </c>
      <c r="C161" s="17" t="n">
        <v>164</v>
      </c>
      <c r="D161" s="17" t="s">
        <v>147</v>
      </c>
      <c r="E161" s="17"/>
      <c r="F161" s="17" t="n">
        <v>944</v>
      </c>
      <c r="G161" s="37" t="s">
        <v>33</v>
      </c>
      <c r="H161" s="20" t="n">
        <v>545</v>
      </c>
      <c r="I161" s="20" t="n">
        <v>12</v>
      </c>
      <c r="J161" s="20" t="n">
        <v>153</v>
      </c>
      <c r="K161" s="20" t="n">
        <v>19</v>
      </c>
      <c r="L161" s="20" t="n">
        <v>5</v>
      </c>
      <c r="M161" s="20" t="n">
        <v>14</v>
      </c>
      <c r="N161" s="20" t="n">
        <v>67</v>
      </c>
      <c r="O161" s="20"/>
      <c r="P161" s="20" t="n">
        <v>10</v>
      </c>
      <c r="Q161" s="20" t="n">
        <v>2</v>
      </c>
      <c r="R161" s="20" t="n">
        <v>150</v>
      </c>
      <c r="S161" s="20"/>
      <c r="T161" s="20"/>
      <c r="U161" s="38" t="n">
        <v>3</v>
      </c>
      <c r="V161" s="38" t="n">
        <v>4</v>
      </c>
      <c r="W161" s="38"/>
      <c r="X161" s="20"/>
      <c r="Y161" s="20"/>
      <c r="Z161" s="20"/>
      <c r="AA161" s="20"/>
      <c r="AB161" s="20"/>
      <c r="AC161" s="20" t="n">
        <v>0</v>
      </c>
      <c r="AD161" s="20" t="n">
        <v>11</v>
      </c>
      <c r="AE161" s="20" t="n">
        <f aca="false">SUM(I161:AD161)</f>
        <v>450</v>
      </c>
    </row>
    <row r="162" customFormat="false" ht="16.5" hidden="false" customHeight="false" outlineLevel="0" collapsed="false">
      <c r="A162" s="11" t="n">
        <v>5</v>
      </c>
      <c r="B162" s="12" t="n">
        <v>3</v>
      </c>
      <c r="C162" s="17" t="n">
        <v>164</v>
      </c>
      <c r="D162" s="17" t="s">
        <v>147</v>
      </c>
      <c r="E162" s="17"/>
      <c r="F162" s="17" t="n">
        <v>944</v>
      </c>
      <c r="G162" s="37" t="s">
        <v>34</v>
      </c>
      <c r="H162" s="20" t="n">
        <v>545</v>
      </c>
      <c r="I162" s="20" t="n">
        <v>6</v>
      </c>
      <c r="J162" s="20" t="n">
        <v>148</v>
      </c>
      <c r="K162" s="20" t="n">
        <v>21</v>
      </c>
      <c r="L162" s="20" t="n">
        <v>5</v>
      </c>
      <c r="M162" s="20" t="n">
        <v>15</v>
      </c>
      <c r="N162" s="20" t="n">
        <v>53</v>
      </c>
      <c r="O162" s="20"/>
      <c r="P162" s="20" t="n">
        <v>4</v>
      </c>
      <c r="Q162" s="20" t="n">
        <v>5</v>
      </c>
      <c r="R162" s="20" t="n">
        <v>166</v>
      </c>
      <c r="S162" s="20"/>
      <c r="T162" s="20"/>
      <c r="U162" s="38" t="n">
        <v>0</v>
      </c>
      <c r="V162" s="38" t="n">
        <v>7</v>
      </c>
      <c r="W162" s="38"/>
      <c r="X162" s="20"/>
      <c r="Y162" s="20"/>
      <c r="Z162" s="20"/>
      <c r="AA162" s="20"/>
      <c r="AB162" s="20"/>
      <c r="AC162" s="20" t="n">
        <v>0</v>
      </c>
      <c r="AD162" s="20" t="n">
        <v>14</v>
      </c>
      <c r="AE162" s="20" t="n">
        <f aca="false">SUM(I162:AD162)</f>
        <v>444</v>
      </c>
    </row>
    <row r="163" customFormat="false" ht="16.5" hidden="false" customHeight="false" outlineLevel="0" collapsed="false">
      <c r="A163" s="11" t="n">
        <v>6</v>
      </c>
      <c r="B163" s="12" t="n">
        <v>3</v>
      </c>
      <c r="C163" s="17" t="n">
        <v>164</v>
      </c>
      <c r="D163" s="17" t="s">
        <v>147</v>
      </c>
      <c r="E163" s="17"/>
      <c r="F163" s="17" t="n">
        <v>944</v>
      </c>
      <c r="G163" s="37" t="s">
        <v>62</v>
      </c>
      <c r="H163" s="20" t="n">
        <v>539</v>
      </c>
      <c r="I163" s="20" t="n">
        <v>4</v>
      </c>
      <c r="J163" s="20" t="n">
        <v>91</v>
      </c>
      <c r="K163" s="20" t="n">
        <v>35</v>
      </c>
      <c r="L163" s="20" t="n">
        <v>5</v>
      </c>
      <c r="M163" s="20" t="n">
        <v>11</v>
      </c>
      <c r="N163" s="20" t="n">
        <v>75</v>
      </c>
      <c r="O163" s="20"/>
      <c r="P163" s="20" t="n">
        <v>4</v>
      </c>
      <c r="Q163" s="20" t="n">
        <v>8</v>
      </c>
      <c r="R163" s="20" t="n">
        <v>160</v>
      </c>
      <c r="S163" s="20"/>
      <c r="T163" s="20"/>
      <c r="U163" s="38" t="n">
        <v>4</v>
      </c>
      <c r="V163" s="38" t="n">
        <v>1</v>
      </c>
      <c r="W163" s="38"/>
      <c r="X163" s="20"/>
      <c r="Y163" s="20"/>
      <c r="Z163" s="20"/>
      <c r="AA163" s="20"/>
      <c r="AB163" s="20"/>
      <c r="AC163" s="20" t="n">
        <v>0</v>
      </c>
      <c r="AD163" s="20" t="n">
        <v>17</v>
      </c>
      <c r="AE163" s="20" t="n">
        <f aca="false">SUM(I163:AD163)</f>
        <v>415</v>
      </c>
    </row>
    <row r="164" customFormat="false" ht="16.5" hidden="false" customHeight="false" outlineLevel="0" collapsed="false">
      <c r="A164" s="11" t="n">
        <v>7</v>
      </c>
      <c r="B164" s="12" t="n">
        <v>3</v>
      </c>
      <c r="C164" s="17" t="n">
        <v>164</v>
      </c>
      <c r="D164" s="17" t="s">
        <v>147</v>
      </c>
      <c r="E164" s="17"/>
      <c r="F164" s="17" t="n">
        <v>945</v>
      </c>
      <c r="G164" s="37" t="s">
        <v>33</v>
      </c>
      <c r="H164" s="20" t="n">
        <v>386</v>
      </c>
      <c r="I164" s="20" t="n">
        <v>1</v>
      </c>
      <c r="J164" s="20" t="n">
        <v>139</v>
      </c>
      <c r="K164" s="20" t="n">
        <v>14</v>
      </c>
      <c r="L164" s="20" t="n">
        <v>3</v>
      </c>
      <c r="M164" s="20" t="n">
        <v>22</v>
      </c>
      <c r="N164" s="20" t="n">
        <v>20</v>
      </c>
      <c r="O164" s="20"/>
      <c r="P164" s="20" t="n">
        <v>3</v>
      </c>
      <c r="Q164" s="20" t="n">
        <v>4</v>
      </c>
      <c r="R164" s="20" t="n">
        <v>95</v>
      </c>
      <c r="S164" s="20"/>
      <c r="T164" s="20"/>
      <c r="U164" s="38" t="n">
        <v>0</v>
      </c>
      <c r="V164" s="38" t="n">
        <v>0</v>
      </c>
      <c r="W164" s="38"/>
      <c r="X164" s="20"/>
      <c r="Y164" s="20"/>
      <c r="Z164" s="20"/>
      <c r="AA164" s="20"/>
      <c r="AB164" s="20"/>
      <c r="AC164" s="20" t="n">
        <v>0</v>
      </c>
      <c r="AD164" s="20" t="n">
        <v>5</v>
      </c>
      <c r="AE164" s="20" t="n">
        <f aca="false">SUM(I164:AD164)</f>
        <v>306</v>
      </c>
    </row>
    <row r="165" customFormat="false" ht="16.5" hidden="false" customHeight="false" outlineLevel="0" collapsed="false">
      <c r="A165" s="11" t="n">
        <v>8</v>
      </c>
      <c r="B165" s="12" t="n">
        <v>3</v>
      </c>
      <c r="C165" s="17" t="n">
        <v>164</v>
      </c>
      <c r="D165" s="17" t="s">
        <v>147</v>
      </c>
      <c r="E165" s="17"/>
      <c r="F165" s="17" t="n">
        <v>945</v>
      </c>
      <c r="G165" s="37" t="s">
        <v>34</v>
      </c>
      <c r="H165" s="20" t="n">
        <v>386</v>
      </c>
      <c r="I165" s="20" t="n">
        <v>2</v>
      </c>
      <c r="J165" s="20" t="n">
        <v>121</v>
      </c>
      <c r="K165" s="20" t="n">
        <v>24</v>
      </c>
      <c r="L165" s="20" t="n">
        <v>6</v>
      </c>
      <c r="M165" s="20" t="n">
        <v>16</v>
      </c>
      <c r="N165" s="20" t="n">
        <v>32</v>
      </c>
      <c r="O165" s="20"/>
      <c r="P165" s="20" t="n">
        <v>3</v>
      </c>
      <c r="Q165" s="20" t="n">
        <v>3</v>
      </c>
      <c r="R165" s="20" t="n">
        <v>86</v>
      </c>
      <c r="S165" s="20"/>
      <c r="T165" s="20"/>
      <c r="U165" s="38" t="n">
        <v>0</v>
      </c>
      <c r="V165" s="38" t="n">
        <v>4</v>
      </c>
      <c r="W165" s="38"/>
      <c r="X165" s="20"/>
      <c r="Y165" s="20"/>
      <c r="Z165" s="20"/>
      <c r="AA165" s="20"/>
      <c r="AB165" s="20"/>
      <c r="AC165" s="20" t="n">
        <v>0</v>
      </c>
      <c r="AD165" s="20" t="n">
        <v>10</v>
      </c>
      <c r="AE165" s="20" t="n">
        <f aca="false">SUM(I165:AD165)</f>
        <v>307</v>
      </c>
    </row>
    <row r="166" customFormat="false" ht="16.5" hidden="false" customHeight="false" outlineLevel="0" collapsed="false">
      <c r="A166" s="11" t="n">
        <v>9</v>
      </c>
      <c r="B166" s="12" t="n">
        <v>3</v>
      </c>
      <c r="C166" s="17" t="n">
        <v>164</v>
      </c>
      <c r="D166" s="17" t="s">
        <v>147</v>
      </c>
      <c r="E166" s="17"/>
      <c r="F166" s="17" t="n">
        <v>946</v>
      </c>
      <c r="G166" s="37" t="s">
        <v>33</v>
      </c>
      <c r="H166" s="20" t="n">
        <v>590</v>
      </c>
      <c r="I166" s="20" t="n">
        <v>15</v>
      </c>
      <c r="J166" s="20" t="n">
        <v>164</v>
      </c>
      <c r="K166" s="20" t="n">
        <v>90</v>
      </c>
      <c r="L166" s="20" t="n">
        <v>16</v>
      </c>
      <c r="M166" s="20" t="n">
        <v>14</v>
      </c>
      <c r="N166" s="20" t="n">
        <v>30</v>
      </c>
      <c r="O166" s="20"/>
      <c r="P166" s="20" t="n">
        <v>1</v>
      </c>
      <c r="Q166" s="20" t="n">
        <v>3</v>
      </c>
      <c r="R166" s="20" t="n">
        <v>125</v>
      </c>
      <c r="S166" s="20"/>
      <c r="T166" s="20"/>
      <c r="U166" s="38" t="n">
        <v>2</v>
      </c>
      <c r="V166" s="38" t="n">
        <v>6</v>
      </c>
      <c r="W166" s="38"/>
      <c r="X166" s="20"/>
      <c r="Y166" s="20"/>
      <c r="Z166" s="20"/>
      <c r="AA166" s="20"/>
      <c r="AB166" s="20"/>
      <c r="AC166" s="20" t="n">
        <v>0</v>
      </c>
      <c r="AD166" s="20" t="n">
        <v>7</v>
      </c>
      <c r="AE166" s="20" t="n">
        <f aca="false">SUM(I166:AD166)</f>
        <v>473</v>
      </c>
    </row>
    <row r="167" customFormat="false" ht="16.5" hidden="false" customHeight="false" outlineLevel="0" collapsed="false">
      <c r="A167" s="11" t="n">
        <v>10</v>
      </c>
      <c r="B167" s="12" t="n">
        <v>3</v>
      </c>
      <c r="C167" s="17" t="n">
        <v>164</v>
      </c>
      <c r="D167" s="17" t="s">
        <v>147</v>
      </c>
      <c r="E167" s="17"/>
      <c r="F167" s="17" t="n">
        <v>946</v>
      </c>
      <c r="G167" s="37" t="s">
        <v>34</v>
      </c>
      <c r="H167" s="20" t="n">
        <v>589</v>
      </c>
      <c r="I167" s="20" t="n">
        <v>9</v>
      </c>
      <c r="J167" s="20" t="n">
        <v>156</v>
      </c>
      <c r="K167" s="20" t="n">
        <v>89</v>
      </c>
      <c r="L167" s="20" t="n">
        <v>9</v>
      </c>
      <c r="M167" s="20" t="n">
        <v>25</v>
      </c>
      <c r="N167" s="20" t="n">
        <v>34</v>
      </c>
      <c r="O167" s="20"/>
      <c r="P167" s="20" t="n">
        <v>3</v>
      </c>
      <c r="Q167" s="20" t="n">
        <v>0</v>
      </c>
      <c r="R167" s="20" t="n">
        <v>110</v>
      </c>
      <c r="S167" s="20"/>
      <c r="T167" s="20"/>
      <c r="U167" s="38" t="n">
        <v>2</v>
      </c>
      <c r="V167" s="38" t="n">
        <v>3</v>
      </c>
      <c r="W167" s="38"/>
      <c r="X167" s="20"/>
      <c r="Y167" s="20"/>
      <c r="Z167" s="20"/>
      <c r="AA167" s="20"/>
      <c r="AB167" s="20"/>
      <c r="AC167" s="20" t="n">
        <v>0</v>
      </c>
      <c r="AD167" s="20" t="n">
        <v>12</v>
      </c>
      <c r="AE167" s="20" t="n">
        <f aca="false">SUM(I167:AD167)</f>
        <v>452</v>
      </c>
    </row>
    <row r="168" customFormat="false" ht="16.5" hidden="false" customHeight="false" outlineLevel="0" collapsed="false">
      <c r="A168" s="11" t="n">
        <v>11</v>
      </c>
      <c r="B168" s="12" t="n">
        <v>3</v>
      </c>
      <c r="C168" s="17" t="n">
        <v>164</v>
      </c>
      <c r="D168" s="17" t="s">
        <v>147</v>
      </c>
      <c r="E168" s="17"/>
      <c r="F168" s="17" t="n">
        <v>946</v>
      </c>
      <c r="G168" s="37" t="s">
        <v>62</v>
      </c>
      <c r="H168" s="20" t="n">
        <v>371</v>
      </c>
      <c r="I168" s="20" t="n">
        <v>4</v>
      </c>
      <c r="J168" s="20" t="n">
        <v>56</v>
      </c>
      <c r="K168" s="20" t="n">
        <v>55</v>
      </c>
      <c r="L168" s="20" t="n">
        <v>2</v>
      </c>
      <c r="M168" s="20" t="n">
        <v>2</v>
      </c>
      <c r="N168" s="20" t="n">
        <v>59</v>
      </c>
      <c r="O168" s="20"/>
      <c r="P168" s="20" t="n">
        <v>1</v>
      </c>
      <c r="Q168" s="20" t="n">
        <v>4</v>
      </c>
      <c r="R168" s="20" t="n">
        <v>90</v>
      </c>
      <c r="S168" s="20"/>
      <c r="T168" s="20"/>
      <c r="U168" s="38" t="n">
        <v>4</v>
      </c>
      <c r="V168" s="38" t="n">
        <v>0</v>
      </c>
      <c r="W168" s="38"/>
      <c r="X168" s="20"/>
      <c r="Y168" s="20"/>
      <c r="Z168" s="20"/>
      <c r="AA168" s="20"/>
      <c r="AB168" s="20"/>
      <c r="AC168" s="20" t="n">
        <v>1</v>
      </c>
      <c r="AD168" s="20" t="n">
        <v>29</v>
      </c>
      <c r="AE168" s="20" t="n">
        <f aca="false">SUM(I168:AD168)</f>
        <v>307</v>
      </c>
    </row>
    <row r="169" customFormat="false" ht="16.5" hidden="false" customHeight="false" outlineLevel="0" collapsed="false">
      <c r="A169" s="11" t="n">
        <v>12</v>
      </c>
      <c r="B169" s="12" t="n">
        <v>3</v>
      </c>
      <c r="C169" s="17" t="n">
        <v>164</v>
      </c>
      <c r="D169" s="17" t="s">
        <v>147</v>
      </c>
      <c r="E169" s="17"/>
      <c r="F169" s="17" t="n">
        <v>947</v>
      </c>
      <c r="G169" s="37" t="s">
        <v>33</v>
      </c>
      <c r="H169" s="20" t="n">
        <v>596</v>
      </c>
      <c r="I169" s="20" t="n">
        <v>18</v>
      </c>
      <c r="J169" s="20" t="n">
        <v>173</v>
      </c>
      <c r="K169" s="20" t="n">
        <v>30</v>
      </c>
      <c r="L169" s="20" t="n">
        <v>5</v>
      </c>
      <c r="M169" s="20" t="n">
        <v>74</v>
      </c>
      <c r="N169" s="20" t="n">
        <v>61</v>
      </c>
      <c r="O169" s="20"/>
      <c r="P169" s="20" t="n">
        <v>2</v>
      </c>
      <c r="Q169" s="20" t="n">
        <v>1</v>
      </c>
      <c r="R169" s="20" t="n">
        <v>106</v>
      </c>
      <c r="S169" s="20"/>
      <c r="T169" s="20"/>
      <c r="U169" s="38" t="n">
        <v>4</v>
      </c>
      <c r="V169" s="38" t="n">
        <v>11</v>
      </c>
      <c r="W169" s="38"/>
      <c r="X169" s="20"/>
      <c r="Y169" s="20"/>
      <c r="Z169" s="20"/>
      <c r="AA169" s="20"/>
      <c r="AB169" s="20"/>
      <c r="AC169" s="20" t="n">
        <v>0</v>
      </c>
      <c r="AD169" s="20" t="n">
        <v>9</v>
      </c>
      <c r="AE169" s="20" t="n">
        <f aca="false">SUM(I169:AD169)</f>
        <v>494</v>
      </c>
    </row>
    <row r="170" customFormat="false" ht="16.5" hidden="false" customHeight="false" outlineLevel="0" collapsed="false">
      <c r="A170" s="11" t="n">
        <v>13</v>
      </c>
      <c r="B170" s="12" t="n">
        <v>3</v>
      </c>
      <c r="C170" s="17" t="n">
        <v>164</v>
      </c>
      <c r="D170" s="17" t="s">
        <v>147</v>
      </c>
      <c r="E170" s="17"/>
      <c r="F170" s="17" t="n">
        <v>947</v>
      </c>
      <c r="G170" s="37" t="s">
        <v>34</v>
      </c>
      <c r="H170" s="20" t="n">
        <v>596</v>
      </c>
      <c r="I170" s="20" t="n">
        <v>23</v>
      </c>
      <c r="J170" s="20" t="n">
        <v>168</v>
      </c>
      <c r="K170" s="20" t="n">
        <v>13</v>
      </c>
      <c r="L170" s="20" t="n">
        <v>3</v>
      </c>
      <c r="M170" s="20" t="n">
        <v>50</v>
      </c>
      <c r="N170" s="20" t="n">
        <v>89</v>
      </c>
      <c r="O170" s="20"/>
      <c r="P170" s="20" t="n">
        <v>1</v>
      </c>
      <c r="Q170" s="20" t="n">
        <v>2</v>
      </c>
      <c r="R170" s="20" t="n">
        <v>102</v>
      </c>
      <c r="S170" s="20"/>
      <c r="T170" s="20"/>
      <c r="U170" s="38" t="n">
        <v>3</v>
      </c>
      <c r="V170" s="38" t="n">
        <v>0</v>
      </c>
      <c r="W170" s="38"/>
      <c r="X170" s="20"/>
      <c r="Y170" s="20"/>
      <c r="Z170" s="20"/>
      <c r="AA170" s="20"/>
      <c r="AB170" s="20"/>
      <c r="AC170" s="20" t="n">
        <v>0</v>
      </c>
      <c r="AD170" s="20" t="n">
        <v>32</v>
      </c>
      <c r="AE170" s="20" t="n">
        <f aca="false">SUM(I170:AD170)</f>
        <v>486</v>
      </c>
    </row>
    <row r="171" customFormat="false" ht="16.5" hidden="false" customHeight="false" outlineLevel="0" collapsed="false">
      <c r="A171" s="11" t="n">
        <v>14</v>
      </c>
      <c r="B171" s="12" t="n">
        <v>3</v>
      </c>
      <c r="C171" s="17" t="n">
        <v>164</v>
      </c>
      <c r="D171" s="17" t="s">
        <v>147</v>
      </c>
      <c r="E171" s="17"/>
      <c r="F171" s="17" t="n">
        <v>948</v>
      </c>
      <c r="G171" s="37" t="s">
        <v>33</v>
      </c>
      <c r="H171" s="20" t="n">
        <v>612</v>
      </c>
      <c r="I171" s="20" t="n">
        <v>6</v>
      </c>
      <c r="J171" s="20" t="n">
        <v>206</v>
      </c>
      <c r="K171" s="20" t="n">
        <v>23</v>
      </c>
      <c r="L171" s="20" t="n">
        <v>13</v>
      </c>
      <c r="M171" s="20" t="n">
        <v>7</v>
      </c>
      <c r="N171" s="20" t="n">
        <v>38</v>
      </c>
      <c r="O171" s="20"/>
      <c r="P171" s="20" t="n">
        <v>3</v>
      </c>
      <c r="Q171" s="20" t="n">
        <v>1</v>
      </c>
      <c r="R171" s="20" t="n">
        <v>170</v>
      </c>
      <c r="S171" s="20"/>
      <c r="T171" s="20"/>
      <c r="U171" s="38" t="n">
        <v>3</v>
      </c>
      <c r="V171" s="38" t="n">
        <v>3</v>
      </c>
      <c r="W171" s="38"/>
      <c r="X171" s="20"/>
      <c r="Y171" s="20"/>
      <c r="Z171" s="20"/>
      <c r="AA171" s="20"/>
      <c r="AB171" s="20"/>
      <c r="AC171" s="20" t="n">
        <v>1</v>
      </c>
      <c r="AD171" s="20" t="n">
        <v>8</v>
      </c>
      <c r="AE171" s="20" t="n">
        <f aca="false">SUM(I171:AD171)</f>
        <v>482</v>
      </c>
    </row>
    <row r="172" customFormat="false" ht="16.5" hidden="false" customHeight="false" outlineLevel="0" collapsed="false">
      <c r="A172" s="11" t="n">
        <v>15</v>
      </c>
      <c r="B172" s="12" t="n">
        <v>3</v>
      </c>
      <c r="C172" s="17" t="n">
        <v>164</v>
      </c>
      <c r="D172" s="17" t="s">
        <v>147</v>
      </c>
      <c r="E172" s="17"/>
      <c r="F172" s="17" t="n">
        <v>948</v>
      </c>
      <c r="G172" s="37" t="s">
        <v>34</v>
      </c>
      <c r="H172" s="20" t="n">
        <v>612</v>
      </c>
      <c r="I172" s="20" t="n">
        <v>7</v>
      </c>
      <c r="J172" s="20" t="n">
        <v>229</v>
      </c>
      <c r="K172" s="20" t="n">
        <v>19</v>
      </c>
      <c r="L172" s="20" t="n">
        <v>14</v>
      </c>
      <c r="M172" s="20" t="n">
        <v>12</v>
      </c>
      <c r="N172" s="20" t="n">
        <v>44</v>
      </c>
      <c r="O172" s="20"/>
      <c r="P172" s="20" t="n">
        <v>4</v>
      </c>
      <c r="Q172" s="20" t="n">
        <v>2</v>
      </c>
      <c r="R172" s="20" t="n">
        <v>142</v>
      </c>
      <c r="S172" s="20"/>
      <c r="T172" s="20"/>
      <c r="U172" s="38" t="n">
        <v>2</v>
      </c>
      <c r="V172" s="38" t="n">
        <v>3</v>
      </c>
      <c r="W172" s="38"/>
      <c r="X172" s="20"/>
      <c r="Y172" s="20"/>
      <c r="Z172" s="20"/>
      <c r="AA172" s="20"/>
      <c r="AB172" s="20"/>
      <c r="AC172" s="20" t="n">
        <v>1</v>
      </c>
      <c r="AD172" s="20" t="n">
        <v>8</v>
      </c>
      <c r="AE172" s="20" t="n">
        <f aca="false">SUM(I172:AD172)</f>
        <v>487</v>
      </c>
    </row>
    <row r="173" customFormat="false" ht="16.5" hidden="false" customHeight="false" outlineLevel="0" collapsed="false">
      <c r="A173" s="11"/>
      <c r="C173" s="29" t="s">
        <v>65</v>
      </c>
      <c r="D173" s="30" t="s">
        <v>66</v>
      </c>
      <c r="E173" s="30"/>
      <c r="F173" s="30"/>
      <c r="G173" s="30"/>
      <c r="H173" s="31" t="n">
        <f aca="false">SUM(H158:H172)</f>
        <v>8279</v>
      </c>
      <c r="I173" s="31" t="n">
        <f aca="false">SUM(I158:I172)</f>
        <v>135</v>
      </c>
      <c r="J173" s="31" t="n">
        <f aca="false">SUM(J158:J172)</f>
        <v>2241</v>
      </c>
      <c r="K173" s="31" t="n">
        <f aca="false">SUM(K158:K172)</f>
        <v>597</v>
      </c>
      <c r="L173" s="31" t="n">
        <f aca="false">SUM(L158:L172)</f>
        <v>103</v>
      </c>
      <c r="M173" s="31" t="n">
        <f aca="false">SUM(M158:M172)</f>
        <v>314</v>
      </c>
      <c r="N173" s="31" t="n">
        <f aca="false">SUM(N158:N172)</f>
        <v>856</v>
      </c>
      <c r="O173" s="31" t="n">
        <f aca="false">SUM(O158:O172)</f>
        <v>0</v>
      </c>
      <c r="P173" s="31" t="n">
        <f aca="false">SUM(P158:P172)</f>
        <v>49</v>
      </c>
      <c r="Q173" s="31" t="n">
        <f aca="false">SUM(Q158:Q172)</f>
        <v>39</v>
      </c>
      <c r="R173" s="31" t="n">
        <f aca="false">SUM(R158:R172)</f>
        <v>1905</v>
      </c>
      <c r="S173" s="31" t="n">
        <f aca="false">SUM(S158:S172)</f>
        <v>0</v>
      </c>
      <c r="T173" s="31" t="n">
        <f aca="false">SUM(T158:T172)</f>
        <v>0</v>
      </c>
      <c r="U173" s="63" t="n">
        <f aca="false">SUM(U158:U172)</f>
        <v>42</v>
      </c>
      <c r="V173" s="63" t="n">
        <f aca="false">SUM(V158:V172)</f>
        <v>51</v>
      </c>
      <c r="W173" s="31" t="n">
        <f aca="false">SUM(W158:W172)</f>
        <v>0</v>
      </c>
      <c r="X173" s="31" t="n">
        <f aca="false">SUM(X158:X172)</f>
        <v>0</v>
      </c>
      <c r="Y173" s="31" t="n">
        <f aca="false">SUM(Y158:Y172)</f>
        <v>0</v>
      </c>
      <c r="Z173" s="31" t="n">
        <f aca="false">SUM(Z158:Z172)</f>
        <v>0</v>
      </c>
      <c r="AA173" s="31" t="n">
        <f aca="false">SUM(AA158:AA172)</f>
        <v>0</v>
      </c>
      <c r="AB173" s="31" t="n">
        <f aca="false">SUM(AB158:AB172)</f>
        <v>0</v>
      </c>
      <c r="AC173" s="31" t="n">
        <f aca="false">SUM(AC158:AC172)</f>
        <v>3</v>
      </c>
      <c r="AD173" s="31" t="n">
        <f aca="false">SUM(AD158:AD172)</f>
        <v>222</v>
      </c>
      <c r="AE173" s="31" t="n">
        <f aca="false">SUM(I173:AD173)</f>
        <v>6557</v>
      </c>
    </row>
    <row r="174" customFormat="false" ht="16.5" hidden="false" customHeight="false" outlineLevel="0" collapsed="false">
      <c r="A174" s="11"/>
      <c r="F174" s="3"/>
      <c r="G174" s="3"/>
      <c r="U174" s="1" t="n">
        <f aca="false">U173/2</f>
        <v>21</v>
      </c>
      <c r="V174" s="1" t="n">
        <f aca="false">V173/2</f>
        <v>25.5</v>
      </c>
    </row>
    <row r="175" customFormat="false" ht="16.5" hidden="false" customHeight="true" outlineLevel="0" collapsed="false">
      <c r="A175" s="11"/>
      <c r="C175" s="29" t="s">
        <v>67</v>
      </c>
      <c r="D175" s="32" t="s">
        <v>68</v>
      </c>
      <c r="E175" s="32"/>
      <c r="F175" s="32"/>
      <c r="G175" s="32"/>
      <c r="H175" s="33" t="s">
        <v>8</v>
      </c>
      <c r="I175" s="9" t="s">
        <v>9</v>
      </c>
      <c r="J175" s="9" t="s">
        <v>10</v>
      </c>
      <c r="K175" s="9" t="s">
        <v>11</v>
      </c>
      <c r="L175" s="9" t="s">
        <v>12</v>
      </c>
      <c r="M175" s="9" t="s">
        <v>13</v>
      </c>
      <c r="N175" s="9" t="s">
        <v>14</v>
      </c>
      <c r="O175" s="9" t="s">
        <v>15</v>
      </c>
      <c r="P175" s="9" t="s">
        <v>16</v>
      </c>
      <c r="Q175" s="9" t="s">
        <v>17</v>
      </c>
      <c r="R175" s="9" t="s">
        <v>18</v>
      </c>
      <c r="S175" s="9" t="s">
        <v>19</v>
      </c>
      <c r="T175" s="9" t="s">
        <v>20</v>
      </c>
      <c r="U175" s="9" t="s">
        <v>24</v>
      </c>
      <c r="V175" s="9" t="s">
        <v>25</v>
      </c>
      <c r="W175" s="9" t="s">
        <v>26</v>
      </c>
      <c r="X175" s="9" t="s">
        <v>27</v>
      </c>
      <c r="Y175" s="9" t="s">
        <v>28</v>
      </c>
      <c r="Z175" s="9" t="s">
        <v>29</v>
      </c>
      <c r="AA175" s="9" t="s">
        <v>30</v>
      </c>
      <c r="AB175" s="9" t="s">
        <v>31</v>
      </c>
    </row>
    <row r="176" customFormat="false" ht="16.5" hidden="false" customHeight="false" outlineLevel="0" collapsed="false">
      <c r="A176" s="11"/>
      <c r="D176" s="32"/>
      <c r="E176" s="32"/>
      <c r="F176" s="32"/>
      <c r="G176" s="32"/>
      <c r="H176" s="20" t="n">
        <f aca="false">H173</f>
        <v>8279</v>
      </c>
      <c r="I176" s="20" t="n">
        <f aca="false">I173+21</f>
        <v>156</v>
      </c>
      <c r="J176" s="20" t="n">
        <f aca="false">J173+26</f>
        <v>2267</v>
      </c>
      <c r="K176" s="20" t="n">
        <f aca="false">K173+21</f>
        <v>618</v>
      </c>
      <c r="L176" s="20" t="n">
        <f aca="false">L173+25</f>
        <v>128</v>
      </c>
      <c r="M176" s="20" t="n">
        <f aca="false">M173</f>
        <v>314</v>
      </c>
      <c r="N176" s="20" t="n">
        <f aca="false">N173</f>
        <v>856</v>
      </c>
      <c r="O176" s="18" t="s">
        <v>148</v>
      </c>
      <c r="P176" s="20" t="n">
        <f aca="false">P173</f>
        <v>49</v>
      </c>
      <c r="Q176" s="20" t="n">
        <f aca="false">Q173</f>
        <v>39</v>
      </c>
      <c r="R176" s="20" t="n">
        <f aca="false">R173</f>
        <v>1905</v>
      </c>
      <c r="S176" s="18" t="s">
        <v>148</v>
      </c>
      <c r="T176" s="18" t="s">
        <v>148</v>
      </c>
      <c r="U176" s="18" t="s">
        <v>148</v>
      </c>
      <c r="V176" s="18" t="s">
        <v>148</v>
      </c>
      <c r="W176" s="18" t="s">
        <v>148</v>
      </c>
      <c r="X176" s="18" t="s">
        <v>148</v>
      </c>
      <c r="Y176" s="18" t="s">
        <v>148</v>
      </c>
      <c r="Z176" s="20" t="n">
        <f aca="false">AC173</f>
        <v>3</v>
      </c>
      <c r="AA176" s="20" t="n">
        <f aca="false">AD173</f>
        <v>222</v>
      </c>
      <c r="AB176" s="20" t="n">
        <f aca="false">SUM(I176:AA176)</f>
        <v>6557</v>
      </c>
    </row>
    <row r="177" customFormat="false" ht="16.5" hidden="false" customHeight="false" outlineLevel="0" collapsed="false">
      <c r="A177" s="11"/>
      <c r="F177" s="3"/>
      <c r="G177" s="3"/>
    </row>
    <row r="178" customFormat="false" ht="33.75" hidden="false" customHeight="true" outlineLevel="0" collapsed="false">
      <c r="A178" s="11"/>
      <c r="C178" s="29" t="s">
        <v>69</v>
      </c>
      <c r="D178" s="32" t="s">
        <v>70</v>
      </c>
      <c r="E178" s="32"/>
      <c r="F178" s="32"/>
      <c r="G178" s="32"/>
      <c r="H178" s="33" t="s">
        <v>8</v>
      </c>
      <c r="I178" s="34" t="s">
        <v>71</v>
      </c>
      <c r="J178" s="34"/>
      <c r="K178" s="34" t="s">
        <v>72</v>
      </c>
      <c r="L178" s="34"/>
      <c r="M178" s="9" t="s">
        <v>13</v>
      </c>
      <c r="N178" s="9" t="s">
        <v>14</v>
      </c>
      <c r="O178" s="9" t="s">
        <v>15</v>
      </c>
      <c r="P178" s="9" t="s">
        <v>16</v>
      </c>
      <c r="Q178" s="9" t="s">
        <v>17</v>
      </c>
      <c r="R178" s="9" t="s">
        <v>18</v>
      </c>
      <c r="S178" s="9" t="s">
        <v>19</v>
      </c>
      <c r="T178" s="9" t="s">
        <v>20</v>
      </c>
      <c r="U178" s="9" t="s">
        <v>24</v>
      </c>
      <c r="V178" s="9" t="s">
        <v>25</v>
      </c>
      <c r="W178" s="9" t="s">
        <v>26</v>
      </c>
      <c r="X178" s="9" t="s">
        <v>27</v>
      </c>
      <c r="Y178" s="9" t="s">
        <v>28</v>
      </c>
      <c r="Z178" s="9" t="s">
        <v>29</v>
      </c>
      <c r="AA178" s="9" t="s">
        <v>30</v>
      </c>
      <c r="AB178" s="9" t="s">
        <v>31</v>
      </c>
    </row>
    <row r="179" customFormat="false" ht="16.5" hidden="false" customHeight="false" outlineLevel="0" collapsed="false">
      <c r="A179" s="11"/>
      <c r="D179" s="32"/>
      <c r="E179" s="32"/>
      <c r="F179" s="32"/>
      <c r="G179" s="32"/>
      <c r="H179" s="20" t="n">
        <f aca="false">H173</f>
        <v>8279</v>
      </c>
      <c r="I179" s="35" t="n">
        <f aca="false">I176+K176</f>
        <v>774</v>
      </c>
      <c r="J179" s="35"/>
      <c r="K179" s="35" t="n">
        <f aca="false">J176+L176</f>
        <v>2395</v>
      </c>
      <c r="L179" s="35"/>
      <c r="M179" s="20" t="n">
        <f aca="false">M176</f>
        <v>314</v>
      </c>
      <c r="N179" s="20" t="n">
        <f aca="false">N176</f>
        <v>856</v>
      </c>
      <c r="O179" s="18" t="s">
        <v>148</v>
      </c>
      <c r="P179" s="20" t="n">
        <f aca="false">P176</f>
        <v>49</v>
      </c>
      <c r="Q179" s="20" t="n">
        <f aca="false">Q176</f>
        <v>39</v>
      </c>
      <c r="R179" s="20" t="n">
        <f aca="false">R176</f>
        <v>1905</v>
      </c>
      <c r="S179" s="18" t="s">
        <v>148</v>
      </c>
      <c r="T179" s="18" t="s">
        <v>148</v>
      </c>
      <c r="U179" s="18" t="s">
        <v>148</v>
      </c>
      <c r="V179" s="18" t="s">
        <v>148</v>
      </c>
      <c r="W179" s="18" t="s">
        <v>148</v>
      </c>
      <c r="X179" s="18" t="s">
        <v>148</v>
      </c>
      <c r="Y179" s="18" t="s">
        <v>148</v>
      </c>
      <c r="Z179" s="20" t="n">
        <f aca="false">Z176</f>
        <v>3</v>
      </c>
      <c r="AA179" s="20" t="n">
        <f aca="false">AA176</f>
        <v>222</v>
      </c>
      <c r="AB179" s="20" t="n">
        <f aca="false">SUM(I179:AA179)</f>
        <v>6557</v>
      </c>
    </row>
    <row r="183" customFormat="false" ht="16.5" hidden="false" customHeight="false" outlineLevel="0" collapsed="false">
      <c r="A183" s="5" t="s">
        <v>1</v>
      </c>
      <c r="B183" s="6" t="s">
        <v>2</v>
      </c>
      <c r="C183" s="7" t="s">
        <v>3</v>
      </c>
      <c r="D183" s="5" t="s">
        <v>4</v>
      </c>
      <c r="E183" s="5" t="s">
        <v>5</v>
      </c>
      <c r="F183" s="8" t="s">
        <v>6</v>
      </c>
      <c r="G183" s="8" t="s">
        <v>7</v>
      </c>
      <c r="H183" s="8" t="s">
        <v>8</v>
      </c>
      <c r="I183" s="9" t="s">
        <v>9</v>
      </c>
      <c r="J183" s="9" t="s">
        <v>10</v>
      </c>
      <c r="K183" s="9" t="s">
        <v>11</v>
      </c>
      <c r="L183" s="9" t="s">
        <v>12</v>
      </c>
      <c r="M183" s="9" t="s">
        <v>13</v>
      </c>
      <c r="N183" s="9" t="s">
        <v>14</v>
      </c>
      <c r="O183" s="9" t="s">
        <v>15</v>
      </c>
      <c r="P183" s="9" t="s">
        <v>16</v>
      </c>
      <c r="Q183" s="9" t="s">
        <v>17</v>
      </c>
      <c r="R183" s="9" t="s">
        <v>18</v>
      </c>
      <c r="S183" s="9" t="s">
        <v>19</v>
      </c>
      <c r="T183" s="9" t="s">
        <v>20</v>
      </c>
      <c r="U183" s="10" t="s">
        <v>21</v>
      </c>
      <c r="V183" s="10" t="s">
        <v>22</v>
      </c>
      <c r="W183" s="10" t="s">
        <v>23</v>
      </c>
      <c r="X183" s="9" t="s">
        <v>24</v>
      </c>
      <c r="Y183" s="9" t="s">
        <v>25</v>
      </c>
      <c r="Z183" s="9" t="s">
        <v>26</v>
      </c>
      <c r="AA183" s="9" t="s">
        <v>27</v>
      </c>
      <c r="AB183" s="9" t="s">
        <v>28</v>
      </c>
      <c r="AC183" s="9" t="s">
        <v>29</v>
      </c>
      <c r="AD183" s="9" t="s">
        <v>30</v>
      </c>
      <c r="AE183" s="9" t="s">
        <v>31</v>
      </c>
    </row>
    <row r="184" customFormat="false" ht="16.5" hidden="false" customHeight="false" outlineLevel="0" collapsed="false">
      <c r="A184" s="11"/>
      <c r="B184" s="12" t="n">
        <v>3</v>
      </c>
      <c r="C184" s="17" t="n">
        <v>181</v>
      </c>
      <c r="D184" s="17" t="s">
        <v>149</v>
      </c>
      <c r="E184" s="17"/>
      <c r="F184" s="37" t="n">
        <v>1009</v>
      </c>
      <c r="G184" s="20" t="s">
        <v>33</v>
      </c>
      <c r="H184" s="20" t="n">
        <v>486</v>
      </c>
      <c r="I184" s="20" t="n">
        <v>0</v>
      </c>
      <c r="J184" s="20" t="n">
        <v>4</v>
      </c>
      <c r="K184" s="20" t="n">
        <v>0</v>
      </c>
      <c r="L184" s="20" t="n">
        <v>74</v>
      </c>
      <c r="M184" s="20" t="n">
        <v>1</v>
      </c>
      <c r="N184" s="20" t="n">
        <v>0</v>
      </c>
      <c r="O184" s="20" t="n">
        <v>2</v>
      </c>
      <c r="P184" s="20" t="n">
        <v>30</v>
      </c>
      <c r="Q184" s="20" t="n">
        <v>8</v>
      </c>
      <c r="R184" s="20" t="n">
        <v>80</v>
      </c>
      <c r="S184" s="20" t="n">
        <v>0</v>
      </c>
      <c r="T184" s="20" t="n">
        <v>0</v>
      </c>
      <c r="U184" s="38" t="n">
        <v>0</v>
      </c>
      <c r="V184" s="38" t="n">
        <v>1</v>
      </c>
      <c r="W184" s="38"/>
      <c r="X184" s="20"/>
      <c r="Y184" s="20"/>
      <c r="Z184" s="20"/>
      <c r="AA184" s="20"/>
      <c r="AB184" s="20"/>
      <c r="AC184" s="20" t="n">
        <v>0</v>
      </c>
      <c r="AD184" s="20" t="n">
        <v>2</v>
      </c>
      <c r="AE184" s="20" t="n">
        <f aca="false">SUM(I184:AD184)</f>
        <v>202</v>
      </c>
    </row>
    <row r="185" customFormat="false" ht="16.5" hidden="false" customHeight="false" outlineLevel="0" collapsed="false">
      <c r="A185" s="11"/>
      <c r="B185" s="12" t="n">
        <v>3</v>
      </c>
      <c r="C185" s="17" t="n">
        <v>181</v>
      </c>
      <c r="D185" s="17" t="s">
        <v>149</v>
      </c>
      <c r="E185" s="17"/>
      <c r="F185" s="37" t="n">
        <v>1009</v>
      </c>
      <c r="G185" s="20" t="s">
        <v>34</v>
      </c>
      <c r="H185" s="20" t="n">
        <v>485</v>
      </c>
      <c r="I185" s="20" t="n">
        <v>0</v>
      </c>
      <c r="J185" s="20" t="n">
        <v>5</v>
      </c>
      <c r="K185" s="20" t="n">
        <v>0</v>
      </c>
      <c r="L185" s="20" t="n">
        <v>54</v>
      </c>
      <c r="M185" s="20" t="n">
        <v>0</v>
      </c>
      <c r="N185" s="20" t="n">
        <v>0</v>
      </c>
      <c r="O185" s="20" t="n">
        <v>26</v>
      </c>
      <c r="P185" s="20" t="n">
        <v>54</v>
      </c>
      <c r="Q185" s="20" t="n">
        <v>81</v>
      </c>
      <c r="R185" s="20" t="n">
        <v>124</v>
      </c>
      <c r="S185" s="20" t="n">
        <v>0</v>
      </c>
      <c r="T185" s="20" t="n">
        <v>0</v>
      </c>
      <c r="U185" s="38" t="n">
        <v>0</v>
      </c>
      <c r="V185" s="38" t="n">
        <v>5</v>
      </c>
      <c r="W185" s="38"/>
      <c r="X185" s="20"/>
      <c r="Y185" s="20"/>
      <c r="Z185" s="20"/>
      <c r="AA185" s="20"/>
      <c r="AB185" s="20"/>
      <c r="AC185" s="20" t="n">
        <v>0</v>
      </c>
      <c r="AD185" s="20" t="n">
        <v>9</v>
      </c>
      <c r="AE185" s="20" t="n">
        <f aca="false">SUM(I185:AD185)</f>
        <v>358</v>
      </c>
    </row>
    <row r="186" customFormat="false" ht="16.5" hidden="false" customHeight="false" outlineLevel="0" collapsed="false">
      <c r="A186" s="11"/>
      <c r="B186" s="12" t="n">
        <v>3</v>
      </c>
      <c r="C186" s="17" t="n">
        <v>181</v>
      </c>
      <c r="D186" s="17" t="s">
        <v>149</v>
      </c>
      <c r="E186" s="17"/>
      <c r="F186" s="37" t="n">
        <v>1009</v>
      </c>
      <c r="G186" s="20" t="s">
        <v>62</v>
      </c>
      <c r="H186" s="20" t="n">
        <v>241</v>
      </c>
      <c r="I186" s="20" t="n">
        <v>0</v>
      </c>
      <c r="J186" s="20" t="n">
        <v>21</v>
      </c>
      <c r="K186" s="20" t="n">
        <v>0</v>
      </c>
      <c r="L186" s="20" t="n">
        <v>87</v>
      </c>
      <c r="M186" s="20" t="n">
        <v>2</v>
      </c>
      <c r="N186" s="20" t="n">
        <v>0</v>
      </c>
      <c r="O186" s="20" t="n">
        <v>2</v>
      </c>
      <c r="P186" s="20" t="n">
        <v>111</v>
      </c>
      <c r="Q186" s="20" t="n">
        <v>42</v>
      </c>
      <c r="R186" s="20" t="n">
        <v>153</v>
      </c>
      <c r="S186" s="20" t="n">
        <v>0</v>
      </c>
      <c r="T186" s="20" t="n">
        <v>0</v>
      </c>
      <c r="U186" s="38" t="n">
        <v>0</v>
      </c>
      <c r="V186" s="38" t="n">
        <v>1</v>
      </c>
      <c r="W186" s="38"/>
      <c r="X186" s="20"/>
      <c r="Y186" s="20"/>
      <c r="Z186" s="20"/>
      <c r="AA186" s="20"/>
      <c r="AB186" s="20"/>
      <c r="AC186" s="20" t="n">
        <v>0</v>
      </c>
      <c r="AD186" s="20" t="n">
        <v>3</v>
      </c>
      <c r="AE186" s="20" t="n">
        <f aca="false">SUM(I186:AD186)</f>
        <v>422</v>
      </c>
    </row>
    <row r="187" customFormat="false" ht="16.5" hidden="false" customHeight="false" outlineLevel="0" collapsed="false">
      <c r="A187" s="11"/>
      <c r="B187" s="12" t="n">
        <v>3</v>
      </c>
      <c r="C187" s="17" t="n">
        <v>181</v>
      </c>
      <c r="D187" s="17" t="s">
        <v>149</v>
      </c>
      <c r="E187" s="17"/>
      <c r="F187" s="37" t="n">
        <v>1009</v>
      </c>
      <c r="G187" s="20" t="s">
        <v>141</v>
      </c>
      <c r="H187" s="20" t="n">
        <v>416</v>
      </c>
      <c r="I187" s="20" t="n">
        <v>0</v>
      </c>
      <c r="J187" s="20" t="n">
        <v>30</v>
      </c>
      <c r="K187" s="20" t="n">
        <v>0</v>
      </c>
      <c r="L187" s="20" t="n">
        <v>82</v>
      </c>
      <c r="M187" s="20" t="n">
        <v>1</v>
      </c>
      <c r="N187" s="20" t="n">
        <v>0</v>
      </c>
      <c r="O187" s="20" t="n">
        <v>0</v>
      </c>
      <c r="P187" s="20" t="n">
        <v>97</v>
      </c>
      <c r="Q187" s="20" t="n">
        <v>79</v>
      </c>
      <c r="R187" s="20" t="n">
        <v>123</v>
      </c>
      <c r="S187" s="20" t="n">
        <v>0</v>
      </c>
      <c r="T187" s="20" t="n">
        <v>0</v>
      </c>
      <c r="U187" s="38" t="n">
        <v>0</v>
      </c>
      <c r="V187" s="38" t="n">
        <v>1</v>
      </c>
      <c r="W187" s="38"/>
      <c r="X187" s="20"/>
      <c r="Y187" s="20"/>
      <c r="Z187" s="20"/>
      <c r="AA187" s="20"/>
      <c r="AB187" s="20"/>
      <c r="AC187" s="20" t="n">
        <v>0</v>
      </c>
      <c r="AD187" s="20" t="n">
        <v>6</v>
      </c>
      <c r="AE187" s="20" t="n">
        <f aca="false">SUM(I187:AD187)</f>
        <v>419</v>
      </c>
    </row>
    <row r="188" customFormat="false" ht="16.5" hidden="false" customHeight="false" outlineLevel="0" collapsed="false">
      <c r="A188" s="11"/>
      <c r="C188" s="29" t="s">
        <v>65</v>
      </c>
      <c r="D188" s="30" t="s">
        <v>66</v>
      </c>
      <c r="E188" s="30"/>
      <c r="F188" s="30"/>
      <c r="G188" s="30"/>
      <c r="H188" s="31" t="n">
        <f aca="false">SUM(H184:H187)</f>
        <v>1628</v>
      </c>
      <c r="I188" s="31" t="n">
        <f aca="false">SUM(I184:I187)</f>
        <v>0</v>
      </c>
      <c r="J188" s="31" t="n">
        <f aca="false">SUM(J184:J187)</f>
        <v>60</v>
      </c>
      <c r="K188" s="31" t="n">
        <f aca="false">SUM(K184:K187)</f>
        <v>0</v>
      </c>
      <c r="L188" s="31" t="n">
        <f aca="false">SUM(L184:L187)</f>
        <v>297</v>
      </c>
      <c r="M188" s="31" t="n">
        <f aca="false">SUM(M184:M187)</f>
        <v>4</v>
      </c>
      <c r="N188" s="31" t="n">
        <f aca="false">SUM(N184:N187)</f>
        <v>0</v>
      </c>
      <c r="O188" s="31" t="n">
        <f aca="false">SUM(O184:O187)</f>
        <v>30</v>
      </c>
      <c r="P188" s="31" t="n">
        <f aca="false">SUM(P184:P187)</f>
        <v>292</v>
      </c>
      <c r="Q188" s="31" t="n">
        <f aca="false">SUM(Q184:Q187)</f>
        <v>210</v>
      </c>
      <c r="R188" s="31" t="n">
        <f aca="false">SUM(R184:R187)</f>
        <v>480</v>
      </c>
      <c r="S188" s="31" t="n">
        <f aca="false">SUM(S184:S187)</f>
        <v>0</v>
      </c>
      <c r="T188" s="31" t="n">
        <f aca="false">SUM(T184:T187)</f>
        <v>0</v>
      </c>
      <c r="U188" s="63" t="n">
        <f aca="false">SUM(U184:U187)</f>
        <v>0</v>
      </c>
      <c r="V188" s="63" t="n">
        <f aca="false">SUM(V184:V187)</f>
        <v>8</v>
      </c>
      <c r="W188" s="31" t="n">
        <f aca="false">SUM(W184:W187)</f>
        <v>0</v>
      </c>
      <c r="X188" s="31" t="n">
        <f aca="false">SUM(X184:X187)</f>
        <v>0</v>
      </c>
      <c r="Y188" s="31" t="n">
        <f aca="false">SUM(Y184:Y187)</f>
        <v>0</v>
      </c>
      <c r="Z188" s="31" t="n">
        <f aca="false">SUM(Z184:Z187)</f>
        <v>0</v>
      </c>
      <c r="AA188" s="31" t="n">
        <f aca="false">SUM(AA184:AA187)</f>
        <v>0</v>
      </c>
      <c r="AB188" s="31" t="n">
        <f aca="false">SUM(AB184:AB187)</f>
        <v>0</v>
      </c>
      <c r="AC188" s="31" t="n">
        <f aca="false">SUM(AC184:AC187)</f>
        <v>0</v>
      </c>
      <c r="AD188" s="31" t="n">
        <f aca="false">SUM(AD184:AD187)</f>
        <v>20</v>
      </c>
      <c r="AE188" s="31" t="n">
        <f aca="false">SUM(I188:AD188)</f>
        <v>1401</v>
      </c>
    </row>
    <row r="189" customFormat="false" ht="16.5" hidden="false" customHeight="false" outlineLevel="0" collapsed="false">
      <c r="A189" s="11"/>
      <c r="F189" s="3"/>
      <c r="G189" s="3"/>
      <c r="U189" s="1" t="n">
        <f aca="false">U188/2</f>
        <v>0</v>
      </c>
      <c r="V189" s="1" t="n">
        <f aca="false">V188/2</f>
        <v>4</v>
      </c>
    </row>
    <row r="190" customFormat="false" ht="16.5" hidden="false" customHeight="true" outlineLevel="0" collapsed="false">
      <c r="A190" s="11"/>
      <c r="C190" s="29" t="s">
        <v>67</v>
      </c>
      <c r="D190" s="32" t="s">
        <v>68</v>
      </c>
      <c r="E190" s="32"/>
      <c r="F190" s="32"/>
      <c r="G190" s="32"/>
      <c r="H190" s="33" t="s">
        <v>8</v>
      </c>
      <c r="I190" s="9" t="s">
        <v>9</v>
      </c>
      <c r="J190" s="9" t="s">
        <v>10</v>
      </c>
      <c r="K190" s="9" t="s">
        <v>11</v>
      </c>
      <c r="L190" s="9" t="s">
        <v>12</v>
      </c>
      <c r="M190" s="9" t="s">
        <v>13</v>
      </c>
      <c r="N190" s="9" t="s">
        <v>14</v>
      </c>
      <c r="O190" s="9" t="s">
        <v>15</v>
      </c>
      <c r="P190" s="9" t="s">
        <v>16</v>
      </c>
      <c r="Q190" s="9" t="s">
        <v>17</v>
      </c>
      <c r="R190" s="9" t="s">
        <v>18</v>
      </c>
      <c r="S190" s="9" t="s">
        <v>19</v>
      </c>
      <c r="T190" s="9" t="s">
        <v>20</v>
      </c>
      <c r="U190" s="9" t="s">
        <v>24</v>
      </c>
      <c r="V190" s="9" t="s">
        <v>25</v>
      </c>
      <c r="W190" s="9" t="s">
        <v>26</v>
      </c>
      <c r="X190" s="9" t="s">
        <v>27</v>
      </c>
      <c r="Y190" s="9" t="s">
        <v>28</v>
      </c>
      <c r="Z190" s="9" t="s">
        <v>29</v>
      </c>
      <c r="AA190" s="9" t="s">
        <v>30</v>
      </c>
      <c r="AB190" s="9" t="s">
        <v>31</v>
      </c>
    </row>
    <row r="191" customFormat="false" ht="16.5" hidden="false" customHeight="false" outlineLevel="0" collapsed="false">
      <c r="A191" s="11"/>
      <c r="D191" s="32"/>
      <c r="E191" s="32"/>
      <c r="F191" s="32"/>
      <c r="G191" s="32"/>
      <c r="H191" s="20"/>
      <c r="I191" s="20" t="n">
        <f aca="false">I188</f>
        <v>0</v>
      </c>
      <c r="J191" s="20" t="n">
        <f aca="false">J188+4</f>
        <v>64</v>
      </c>
      <c r="K191" s="20" t="n">
        <f aca="false">K188</f>
        <v>0</v>
      </c>
      <c r="L191" s="20" t="n">
        <f aca="false">L188+4</f>
        <v>301</v>
      </c>
      <c r="M191" s="20" t="n">
        <f aca="false">M188</f>
        <v>4</v>
      </c>
      <c r="N191" s="20" t="n">
        <f aca="false">N188</f>
        <v>0</v>
      </c>
      <c r="O191" s="20" t="n">
        <f aca="false">O188</f>
        <v>30</v>
      </c>
      <c r="P191" s="20" t="n">
        <f aca="false">P188</f>
        <v>292</v>
      </c>
      <c r="Q191" s="20" t="n">
        <f aca="false">Q188</f>
        <v>210</v>
      </c>
      <c r="R191" s="20" t="n">
        <f aca="false">R188</f>
        <v>480</v>
      </c>
      <c r="S191" s="20" t="n">
        <f aca="false">S188</f>
        <v>0</v>
      </c>
      <c r="T191" s="20" t="n">
        <f aca="false">T188</f>
        <v>0</v>
      </c>
      <c r="U191" s="20" t="n">
        <f aca="false">X184</f>
        <v>0</v>
      </c>
      <c r="V191" s="20" t="n">
        <f aca="false">Y184</f>
        <v>0</v>
      </c>
      <c r="W191" s="20" t="n">
        <f aca="false">Z184</f>
        <v>0</v>
      </c>
      <c r="X191" s="20" t="n">
        <f aca="false">AA184</f>
        <v>0</v>
      </c>
      <c r="Y191" s="20" t="n">
        <f aca="false">AB184</f>
        <v>0</v>
      </c>
      <c r="Z191" s="20" t="n">
        <f aca="false">AC188</f>
        <v>0</v>
      </c>
      <c r="AA191" s="20" t="n">
        <f aca="false">AD188</f>
        <v>20</v>
      </c>
      <c r="AB191" s="20" t="n">
        <f aca="false">SUM(H191:AA191)</f>
        <v>1401</v>
      </c>
    </row>
    <row r="192" customFormat="false" ht="16.5" hidden="false" customHeight="false" outlineLevel="0" collapsed="false">
      <c r="A192" s="11"/>
      <c r="F192" s="3"/>
      <c r="G192" s="3"/>
    </row>
    <row r="193" customFormat="false" ht="33.75" hidden="false" customHeight="true" outlineLevel="0" collapsed="false">
      <c r="A193" s="11"/>
      <c r="C193" s="29" t="s">
        <v>69</v>
      </c>
      <c r="D193" s="32" t="s">
        <v>70</v>
      </c>
      <c r="E193" s="32"/>
      <c r="F193" s="32"/>
      <c r="G193" s="32"/>
      <c r="H193" s="33" t="s">
        <v>8</v>
      </c>
      <c r="I193" s="34" t="s">
        <v>71</v>
      </c>
      <c r="J193" s="34"/>
      <c r="K193" s="34" t="s">
        <v>72</v>
      </c>
      <c r="L193" s="34"/>
      <c r="M193" s="9" t="s">
        <v>13</v>
      </c>
      <c r="N193" s="9" t="s">
        <v>14</v>
      </c>
      <c r="O193" s="9" t="s">
        <v>15</v>
      </c>
      <c r="P193" s="9" t="s">
        <v>16</v>
      </c>
      <c r="Q193" s="9" t="s">
        <v>17</v>
      </c>
      <c r="R193" s="9" t="s">
        <v>18</v>
      </c>
      <c r="S193" s="9" t="s">
        <v>19</v>
      </c>
      <c r="T193" s="9" t="s">
        <v>20</v>
      </c>
      <c r="U193" s="9" t="s">
        <v>24</v>
      </c>
      <c r="V193" s="9" t="s">
        <v>25</v>
      </c>
      <c r="W193" s="9" t="s">
        <v>26</v>
      </c>
      <c r="X193" s="9" t="s">
        <v>27</v>
      </c>
      <c r="Y193" s="9" t="s">
        <v>28</v>
      </c>
      <c r="Z193" s="9" t="s">
        <v>29</v>
      </c>
      <c r="AA193" s="9" t="s">
        <v>30</v>
      </c>
      <c r="AB193" s="9" t="s">
        <v>31</v>
      </c>
    </row>
    <row r="194" customFormat="false" ht="16.5" hidden="false" customHeight="false" outlineLevel="0" collapsed="false">
      <c r="A194" s="11"/>
      <c r="D194" s="32"/>
      <c r="E194" s="32"/>
      <c r="F194" s="32"/>
      <c r="G194" s="32"/>
      <c r="H194" s="20" t="n">
        <f aca="false">H188</f>
        <v>1628</v>
      </c>
      <c r="I194" s="35" t="s">
        <v>148</v>
      </c>
      <c r="J194" s="35"/>
      <c r="K194" s="35" t="n">
        <f aca="false">J191+L191</f>
        <v>365</v>
      </c>
      <c r="L194" s="35"/>
      <c r="M194" s="20" t="n">
        <f aca="false">M191</f>
        <v>4</v>
      </c>
      <c r="N194" s="18" t="s">
        <v>148</v>
      </c>
      <c r="O194" s="20" t="n">
        <f aca="false">O191</f>
        <v>30</v>
      </c>
      <c r="P194" s="20" t="n">
        <f aca="false">P191</f>
        <v>292</v>
      </c>
      <c r="Q194" s="20" t="n">
        <f aca="false">Q191</f>
        <v>210</v>
      </c>
      <c r="R194" s="20" t="n">
        <f aca="false">R191</f>
        <v>480</v>
      </c>
      <c r="S194" s="18" t="s">
        <v>148</v>
      </c>
      <c r="T194" s="18" t="s">
        <v>148</v>
      </c>
      <c r="U194" s="18" t="s">
        <v>148</v>
      </c>
      <c r="V194" s="18" t="s">
        <v>148</v>
      </c>
      <c r="W194" s="18" t="s">
        <v>148</v>
      </c>
      <c r="X194" s="18" t="s">
        <v>148</v>
      </c>
      <c r="Y194" s="18" t="s">
        <v>148</v>
      </c>
      <c r="Z194" s="20" t="n">
        <f aca="false">Z191</f>
        <v>0</v>
      </c>
      <c r="AA194" s="20" t="n">
        <f aca="false">AA191</f>
        <v>20</v>
      </c>
      <c r="AB194" s="20" t="n">
        <f aca="false">SUM(I194:AA194)</f>
        <v>1401</v>
      </c>
    </row>
    <row r="197" customFormat="false" ht="16.5" hidden="false" customHeight="false" outlineLevel="0" collapsed="false">
      <c r="A197" s="5" t="s">
        <v>1</v>
      </c>
      <c r="B197" s="6" t="s">
        <v>2</v>
      </c>
      <c r="C197" s="7" t="s">
        <v>3</v>
      </c>
      <c r="D197" s="5" t="s">
        <v>4</v>
      </c>
      <c r="E197" s="5" t="s">
        <v>5</v>
      </c>
      <c r="F197" s="8" t="s">
        <v>6</v>
      </c>
      <c r="G197" s="8" t="s">
        <v>7</v>
      </c>
      <c r="H197" s="8" t="s">
        <v>8</v>
      </c>
      <c r="I197" s="9" t="s">
        <v>9</v>
      </c>
      <c r="J197" s="9" t="s">
        <v>10</v>
      </c>
      <c r="K197" s="9" t="s">
        <v>11</v>
      </c>
      <c r="L197" s="9" t="s">
        <v>12</v>
      </c>
      <c r="M197" s="9" t="s">
        <v>13</v>
      </c>
      <c r="N197" s="9" t="s">
        <v>14</v>
      </c>
      <c r="O197" s="9" t="s">
        <v>15</v>
      </c>
      <c r="P197" s="9" t="s">
        <v>16</v>
      </c>
      <c r="Q197" s="9" t="s">
        <v>17</v>
      </c>
      <c r="R197" s="9" t="s">
        <v>18</v>
      </c>
      <c r="S197" s="9" t="s">
        <v>19</v>
      </c>
      <c r="T197" s="9" t="s">
        <v>20</v>
      </c>
      <c r="U197" s="10" t="s">
        <v>21</v>
      </c>
      <c r="V197" s="10" t="s">
        <v>22</v>
      </c>
      <c r="W197" s="10" t="s">
        <v>23</v>
      </c>
      <c r="X197" s="9" t="s">
        <v>24</v>
      </c>
      <c r="Y197" s="9" t="s">
        <v>25</v>
      </c>
      <c r="Z197" s="9" t="s">
        <v>26</v>
      </c>
      <c r="AA197" s="9" t="s">
        <v>27</v>
      </c>
      <c r="AB197" s="9" t="s">
        <v>28</v>
      </c>
      <c r="AC197" s="9" t="s">
        <v>29</v>
      </c>
      <c r="AD197" s="9" t="s">
        <v>30</v>
      </c>
      <c r="AE197" s="9" t="s">
        <v>31</v>
      </c>
    </row>
    <row r="198" customFormat="false" ht="16.5" hidden="false" customHeight="false" outlineLevel="0" collapsed="false">
      <c r="A198" s="11" t="n">
        <v>1</v>
      </c>
      <c r="B198" s="12" t="n">
        <v>3</v>
      </c>
      <c r="C198" s="13" t="n">
        <v>232</v>
      </c>
      <c r="D198" s="17" t="s">
        <v>150</v>
      </c>
      <c r="E198" s="17"/>
      <c r="F198" s="16" t="n">
        <v>1254</v>
      </c>
      <c r="G198" s="15" t="s">
        <v>33</v>
      </c>
      <c r="H198" s="37" t="n">
        <v>428</v>
      </c>
      <c r="I198" s="20" t="n">
        <v>99</v>
      </c>
      <c r="J198" s="20" t="n">
        <v>37</v>
      </c>
      <c r="K198" s="20" t="n">
        <v>15</v>
      </c>
      <c r="L198" s="20" t="n">
        <v>1</v>
      </c>
      <c r="M198" s="20" t="n">
        <v>0</v>
      </c>
      <c r="N198" s="20" t="n">
        <v>71</v>
      </c>
      <c r="O198" s="20" t="n">
        <v>0</v>
      </c>
      <c r="P198" s="20" t="n">
        <v>5</v>
      </c>
      <c r="Q198" s="20" t="n">
        <v>4</v>
      </c>
      <c r="R198" s="20" t="n">
        <v>99</v>
      </c>
      <c r="S198" s="20" t="n">
        <v>0</v>
      </c>
      <c r="T198" s="20" t="n">
        <v>0</v>
      </c>
      <c r="U198" s="38" t="n">
        <v>5</v>
      </c>
      <c r="V198" s="38" t="n">
        <v>1</v>
      </c>
      <c r="W198" s="38" t="n">
        <v>0</v>
      </c>
      <c r="X198" s="20" t="n">
        <v>0</v>
      </c>
      <c r="Y198" s="20" t="n">
        <v>0</v>
      </c>
      <c r="Z198" s="20" t="n">
        <v>0</v>
      </c>
      <c r="AA198" s="20" t="n">
        <v>0</v>
      </c>
      <c r="AB198" s="20" t="n">
        <v>0</v>
      </c>
      <c r="AC198" s="20" t="n">
        <v>0</v>
      </c>
      <c r="AD198" s="20" t="n">
        <v>4</v>
      </c>
      <c r="AE198" s="20" t="n">
        <f aca="false">SUM(I198:AD198)</f>
        <v>341</v>
      </c>
    </row>
    <row r="199" customFormat="false" ht="16.5" hidden="false" customHeight="false" outlineLevel="0" collapsed="false">
      <c r="A199" s="11" t="n">
        <v>2</v>
      </c>
      <c r="B199" s="12" t="n">
        <v>3</v>
      </c>
      <c r="C199" s="13" t="n">
        <v>232</v>
      </c>
      <c r="D199" s="17" t="s">
        <v>150</v>
      </c>
      <c r="E199" s="17"/>
      <c r="F199" s="16" t="n">
        <v>1254</v>
      </c>
      <c r="G199" s="15" t="s">
        <v>34</v>
      </c>
      <c r="H199" s="37" t="n">
        <v>428</v>
      </c>
      <c r="I199" s="20" t="n">
        <v>82</v>
      </c>
      <c r="J199" s="20" t="n">
        <v>37</v>
      </c>
      <c r="K199" s="20" t="n">
        <v>13</v>
      </c>
      <c r="L199" s="20" t="n">
        <v>1</v>
      </c>
      <c r="M199" s="20" t="n">
        <v>0</v>
      </c>
      <c r="N199" s="20" t="n">
        <v>76</v>
      </c>
      <c r="O199" s="20" t="n">
        <v>0</v>
      </c>
      <c r="P199" s="20" t="n">
        <v>1</v>
      </c>
      <c r="Q199" s="20" t="n">
        <v>5</v>
      </c>
      <c r="R199" s="20" t="n">
        <v>101</v>
      </c>
      <c r="S199" s="20" t="n">
        <v>0</v>
      </c>
      <c r="T199" s="20" t="n">
        <v>0</v>
      </c>
      <c r="U199" s="38" t="n">
        <v>9</v>
      </c>
      <c r="V199" s="38" t="n">
        <v>0</v>
      </c>
      <c r="W199" s="38" t="n">
        <v>0</v>
      </c>
      <c r="X199" s="20" t="n">
        <v>0</v>
      </c>
      <c r="Y199" s="20" t="n">
        <v>0</v>
      </c>
      <c r="Z199" s="20" t="n">
        <v>0</v>
      </c>
      <c r="AA199" s="20" t="n">
        <v>0</v>
      </c>
      <c r="AB199" s="20" t="n">
        <v>0</v>
      </c>
      <c r="AC199" s="20" t="n">
        <v>0</v>
      </c>
      <c r="AD199" s="20" t="n">
        <v>13</v>
      </c>
      <c r="AE199" s="20" t="n">
        <f aca="false">SUM(I199:AD199)</f>
        <v>338</v>
      </c>
    </row>
    <row r="200" customFormat="false" ht="16.5" hidden="false" customHeight="false" outlineLevel="0" collapsed="false">
      <c r="A200" s="11" t="n">
        <v>3</v>
      </c>
      <c r="B200" s="12" t="n">
        <v>3</v>
      </c>
      <c r="C200" s="13" t="n">
        <v>232</v>
      </c>
      <c r="D200" s="17" t="s">
        <v>150</v>
      </c>
      <c r="E200" s="17"/>
      <c r="F200" s="16" t="n">
        <v>1255</v>
      </c>
      <c r="G200" s="15" t="s">
        <v>33</v>
      </c>
      <c r="H200" s="37" t="n">
        <v>666</v>
      </c>
      <c r="I200" s="20" t="n">
        <v>163</v>
      </c>
      <c r="J200" s="20" t="n">
        <v>51</v>
      </c>
      <c r="K200" s="20" t="n">
        <v>18</v>
      </c>
      <c r="L200" s="20" t="n">
        <v>2</v>
      </c>
      <c r="M200" s="20" t="n">
        <v>0</v>
      </c>
      <c r="N200" s="20" t="n">
        <v>84</v>
      </c>
      <c r="O200" s="20" t="n">
        <v>0</v>
      </c>
      <c r="P200" s="20" t="n">
        <v>3</v>
      </c>
      <c r="Q200" s="20" t="n">
        <v>14</v>
      </c>
      <c r="R200" s="20" t="n">
        <v>154</v>
      </c>
      <c r="S200" s="20" t="n">
        <v>0</v>
      </c>
      <c r="T200" s="20" t="n">
        <v>0</v>
      </c>
      <c r="U200" s="38" t="n">
        <v>16</v>
      </c>
      <c r="V200" s="38" t="n">
        <v>2</v>
      </c>
      <c r="W200" s="38" t="n">
        <v>0</v>
      </c>
      <c r="X200" s="20" t="n">
        <v>0</v>
      </c>
      <c r="Y200" s="20" t="n">
        <v>0</v>
      </c>
      <c r="Z200" s="20" t="n">
        <v>0</v>
      </c>
      <c r="AA200" s="20" t="n">
        <v>0</v>
      </c>
      <c r="AB200" s="20" t="n">
        <v>0</v>
      </c>
      <c r="AC200" s="20" t="n">
        <v>0</v>
      </c>
      <c r="AD200" s="20" t="n">
        <v>7</v>
      </c>
      <c r="AE200" s="20" t="n">
        <f aca="false">SUM(I200:AD200)</f>
        <v>514</v>
      </c>
    </row>
    <row r="201" customFormat="false" ht="16.5" hidden="false" customHeight="false" outlineLevel="0" collapsed="false">
      <c r="A201" s="11" t="n">
        <v>4</v>
      </c>
      <c r="B201" s="12" t="n">
        <v>3</v>
      </c>
      <c r="C201" s="13" t="n">
        <v>232</v>
      </c>
      <c r="D201" s="17" t="s">
        <v>150</v>
      </c>
      <c r="E201" s="17"/>
      <c r="F201" s="16" t="n">
        <v>1255</v>
      </c>
      <c r="G201" s="15" t="s">
        <v>34</v>
      </c>
      <c r="H201" s="37" t="n">
        <v>665</v>
      </c>
      <c r="I201" s="20" t="n">
        <v>150</v>
      </c>
      <c r="J201" s="20" t="n">
        <v>69</v>
      </c>
      <c r="K201" s="20" t="n">
        <v>22</v>
      </c>
      <c r="L201" s="20" t="n">
        <v>2</v>
      </c>
      <c r="M201" s="20" t="n">
        <v>0</v>
      </c>
      <c r="N201" s="20" t="n">
        <v>79</v>
      </c>
      <c r="O201" s="20" t="n">
        <v>0</v>
      </c>
      <c r="P201" s="20" t="n">
        <v>0</v>
      </c>
      <c r="Q201" s="20" t="n">
        <v>12</v>
      </c>
      <c r="R201" s="20" t="n">
        <v>169</v>
      </c>
      <c r="S201" s="20" t="n">
        <v>0</v>
      </c>
      <c r="T201" s="20" t="n">
        <v>0</v>
      </c>
      <c r="U201" s="38" t="n">
        <v>11</v>
      </c>
      <c r="V201" s="38" t="n">
        <v>3</v>
      </c>
      <c r="W201" s="38" t="n">
        <v>0</v>
      </c>
      <c r="X201" s="20" t="n">
        <v>0</v>
      </c>
      <c r="Y201" s="20" t="n">
        <v>0</v>
      </c>
      <c r="Z201" s="20" t="n">
        <v>0</v>
      </c>
      <c r="AA201" s="20" t="n">
        <v>0</v>
      </c>
      <c r="AB201" s="20" t="n">
        <v>0</v>
      </c>
      <c r="AC201" s="20" t="n">
        <v>0</v>
      </c>
      <c r="AD201" s="20" t="n">
        <v>5</v>
      </c>
      <c r="AE201" s="20" t="n">
        <f aca="false">SUM(I201:AD201)</f>
        <v>522</v>
      </c>
    </row>
    <row r="202" customFormat="false" ht="16.5" hidden="false" customHeight="false" outlineLevel="0" collapsed="false">
      <c r="A202" s="11" t="n">
        <v>5</v>
      </c>
      <c r="B202" s="12" t="n">
        <v>3</v>
      </c>
      <c r="C202" s="13" t="n">
        <v>232</v>
      </c>
      <c r="D202" s="17" t="s">
        <v>150</v>
      </c>
      <c r="E202" s="17"/>
      <c r="F202" s="16" t="n">
        <v>1256</v>
      </c>
      <c r="G202" s="15" t="s">
        <v>33</v>
      </c>
      <c r="H202" s="37" t="n">
        <v>610</v>
      </c>
      <c r="I202" s="20" t="n">
        <v>130</v>
      </c>
      <c r="J202" s="20" t="n">
        <v>60</v>
      </c>
      <c r="K202" s="20" t="n">
        <v>6</v>
      </c>
      <c r="L202" s="20" t="n">
        <v>0</v>
      </c>
      <c r="M202" s="20" t="n">
        <v>0</v>
      </c>
      <c r="N202" s="20" t="n">
        <v>79</v>
      </c>
      <c r="O202" s="20" t="n">
        <v>0</v>
      </c>
      <c r="P202" s="20" t="n">
        <v>5</v>
      </c>
      <c r="Q202" s="20" t="n">
        <v>35</v>
      </c>
      <c r="R202" s="20" t="n">
        <v>145</v>
      </c>
      <c r="S202" s="20" t="n">
        <v>0</v>
      </c>
      <c r="T202" s="20" t="n">
        <v>0</v>
      </c>
      <c r="U202" s="38" t="n">
        <v>6</v>
      </c>
      <c r="V202" s="38" t="n">
        <v>2</v>
      </c>
      <c r="W202" s="38" t="n">
        <v>0</v>
      </c>
      <c r="X202" s="20" t="n">
        <v>0</v>
      </c>
      <c r="Y202" s="20" t="n">
        <v>0</v>
      </c>
      <c r="Z202" s="20" t="n">
        <v>0</v>
      </c>
      <c r="AA202" s="20" t="n">
        <v>0</v>
      </c>
      <c r="AB202" s="20" t="n">
        <v>0</v>
      </c>
      <c r="AC202" s="20" t="n">
        <v>0</v>
      </c>
      <c r="AD202" s="20" t="n">
        <v>6</v>
      </c>
      <c r="AE202" s="20" t="n">
        <f aca="false">SUM(I202:AD202)</f>
        <v>474</v>
      </c>
    </row>
    <row r="203" customFormat="false" ht="16.5" hidden="false" customHeight="false" outlineLevel="0" collapsed="false">
      <c r="A203" s="11" t="n">
        <v>6</v>
      </c>
      <c r="B203" s="12" t="n">
        <v>3</v>
      </c>
      <c r="C203" s="13" t="n">
        <v>232</v>
      </c>
      <c r="D203" s="17" t="s">
        <v>150</v>
      </c>
      <c r="E203" s="17"/>
      <c r="F203" s="16" t="n">
        <v>1256</v>
      </c>
      <c r="G203" s="15" t="s">
        <v>34</v>
      </c>
      <c r="H203" s="37" t="n">
        <v>609</v>
      </c>
      <c r="I203" s="20" t="n">
        <v>105</v>
      </c>
      <c r="J203" s="20" t="n">
        <v>81</v>
      </c>
      <c r="K203" s="20" t="n">
        <v>5</v>
      </c>
      <c r="L203" s="20" t="n">
        <v>1</v>
      </c>
      <c r="M203" s="20" t="n">
        <v>0</v>
      </c>
      <c r="N203" s="20" t="n">
        <v>83</v>
      </c>
      <c r="O203" s="20" t="n">
        <v>0</v>
      </c>
      <c r="P203" s="20" t="n">
        <v>0</v>
      </c>
      <c r="Q203" s="20" t="n">
        <v>25</v>
      </c>
      <c r="R203" s="20" t="n">
        <v>145</v>
      </c>
      <c r="S203" s="20" t="n">
        <v>0</v>
      </c>
      <c r="T203" s="20" t="n">
        <v>0</v>
      </c>
      <c r="U203" s="38" t="n">
        <v>7</v>
      </c>
      <c r="V203" s="38" t="n">
        <v>3</v>
      </c>
      <c r="W203" s="38" t="n">
        <v>0</v>
      </c>
      <c r="X203" s="20" t="n">
        <v>0</v>
      </c>
      <c r="Y203" s="20" t="n">
        <v>0</v>
      </c>
      <c r="Z203" s="20" t="n">
        <v>0</v>
      </c>
      <c r="AA203" s="20" t="n">
        <v>0</v>
      </c>
      <c r="AB203" s="20" t="n">
        <v>0</v>
      </c>
      <c r="AC203" s="20" t="n">
        <v>0</v>
      </c>
      <c r="AD203" s="20" t="n">
        <v>5</v>
      </c>
      <c r="AE203" s="20" t="n">
        <f aca="false">SUM(I203:AD203)</f>
        <v>460</v>
      </c>
    </row>
    <row r="204" customFormat="false" ht="16.5" hidden="false" customHeight="false" outlineLevel="0" collapsed="false">
      <c r="A204" s="11" t="n">
        <v>7</v>
      </c>
      <c r="B204" s="12" t="n">
        <v>3</v>
      </c>
      <c r="C204" s="13" t="n">
        <v>232</v>
      </c>
      <c r="D204" s="17" t="s">
        <v>150</v>
      </c>
      <c r="E204" s="17"/>
      <c r="F204" s="16" t="n">
        <v>1257</v>
      </c>
      <c r="G204" s="15" t="s">
        <v>33</v>
      </c>
      <c r="H204" s="37" t="n">
        <v>503</v>
      </c>
      <c r="I204" s="20" t="n">
        <v>95</v>
      </c>
      <c r="J204" s="20" t="n">
        <v>35</v>
      </c>
      <c r="K204" s="20" t="n">
        <v>10</v>
      </c>
      <c r="L204" s="20" t="n">
        <v>3</v>
      </c>
      <c r="M204" s="20" t="n">
        <v>0</v>
      </c>
      <c r="N204" s="20" t="n">
        <v>108</v>
      </c>
      <c r="O204" s="20" t="n">
        <v>0</v>
      </c>
      <c r="P204" s="20" t="n">
        <v>5</v>
      </c>
      <c r="Q204" s="20" t="n">
        <v>19</v>
      </c>
      <c r="R204" s="20" t="n">
        <v>115</v>
      </c>
      <c r="S204" s="20" t="n">
        <v>0</v>
      </c>
      <c r="T204" s="20" t="n">
        <v>0</v>
      </c>
      <c r="U204" s="38" t="n">
        <v>4</v>
      </c>
      <c r="V204" s="38" t="n">
        <v>1</v>
      </c>
      <c r="W204" s="38" t="n">
        <v>0</v>
      </c>
      <c r="X204" s="20" t="n">
        <v>0</v>
      </c>
      <c r="Y204" s="20" t="n">
        <v>0</v>
      </c>
      <c r="Z204" s="20" t="n">
        <v>0</v>
      </c>
      <c r="AA204" s="20" t="n">
        <v>0</v>
      </c>
      <c r="AB204" s="20" t="n">
        <v>0</v>
      </c>
      <c r="AC204" s="20" t="n">
        <v>0</v>
      </c>
      <c r="AD204" s="20" t="n">
        <v>8</v>
      </c>
      <c r="AE204" s="20" t="n">
        <f aca="false">SUM(I204:AD204)</f>
        <v>403</v>
      </c>
    </row>
    <row r="205" customFormat="false" ht="16.5" hidden="false" customHeight="false" outlineLevel="0" collapsed="false">
      <c r="A205" s="11" t="n">
        <v>8</v>
      </c>
      <c r="B205" s="12" t="n">
        <v>3</v>
      </c>
      <c r="C205" s="13" t="n">
        <v>232</v>
      </c>
      <c r="D205" s="17" t="s">
        <v>150</v>
      </c>
      <c r="E205" s="17"/>
      <c r="F205" s="16" t="n">
        <v>1257</v>
      </c>
      <c r="G205" s="15" t="s">
        <v>34</v>
      </c>
      <c r="H205" s="37" t="n">
        <v>503</v>
      </c>
      <c r="I205" s="20" t="n">
        <v>82</v>
      </c>
      <c r="J205" s="20" t="n">
        <v>47</v>
      </c>
      <c r="K205" s="20" t="n">
        <v>19</v>
      </c>
      <c r="L205" s="20" t="n">
        <v>2</v>
      </c>
      <c r="M205" s="20" t="n">
        <v>0</v>
      </c>
      <c r="N205" s="20" t="n">
        <v>125</v>
      </c>
      <c r="O205" s="20" t="n">
        <v>0</v>
      </c>
      <c r="P205" s="20" t="n">
        <v>1</v>
      </c>
      <c r="Q205" s="20" t="n">
        <v>17</v>
      </c>
      <c r="R205" s="20" t="n">
        <v>85</v>
      </c>
      <c r="S205" s="20" t="n">
        <v>0</v>
      </c>
      <c r="T205" s="20" t="n">
        <v>0</v>
      </c>
      <c r="U205" s="38" t="n">
        <v>3</v>
      </c>
      <c r="V205" s="38" t="n">
        <v>1</v>
      </c>
      <c r="W205" s="38" t="n">
        <v>0</v>
      </c>
      <c r="X205" s="20" t="n">
        <v>0</v>
      </c>
      <c r="Y205" s="20" t="n">
        <v>0</v>
      </c>
      <c r="Z205" s="20" t="n">
        <v>0</v>
      </c>
      <c r="AA205" s="20" t="n">
        <v>0</v>
      </c>
      <c r="AB205" s="20" t="n">
        <v>0</v>
      </c>
      <c r="AC205" s="20" t="n">
        <v>0</v>
      </c>
      <c r="AD205" s="20" t="n">
        <v>13</v>
      </c>
      <c r="AE205" s="20" t="n">
        <f aca="false">SUM(I205:AD205)</f>
        <v>395</v>
      </c>
    </row>
    <row r="206" customFormat="false" ht="16.5" hidden="false" customHeight="false" outlineLevel="0" collapsed="false">
      <c r="A206" s="11" t="n">
        <v>9</v>
      </c>
      <c r="B206" s="12" t="n">
        <v>3</v>
      </c>
      <c r="C206" s="13" t="n">
        <v>232</v>
      </c>
      <c r="D206" s="17" t="s">
        <v>150</v>
      </c>
      <c r="E206" s="17"/>
      <c r="F206" s="16" t="n">
        <v>1258</v>
      </c>
      <c r="G206" s="15" t="s">
        <v>33</v>
      </c>
      <c r="H206" s="37" t="n">
        <v>670</v>
      </c>
      <c r="I206" s="20" t="n">
        <v>216</v>
      </c>
      <c r="J206" s="20" t="n">
        <v>24</v>
      </c>
      <c r="K206" s="20" t="n">
        <v>18</v>
      </c>
      <c r="L206" s="20" t="n">
        <v>8</v>
      </c>
      <c r="M206" s="20" t="n">
        <v>0</v>
      </c>
      <c r="N206" s="20" t="n">
        <v>102</v>
      </c>
      <c r="O206" s="20" t="n">
        <v>0</v>
      </c>
      <c r="P206" s="20" t="n">
        <v>3</v>
      </c>
      <c r="Q206" s="20" t="n">
        <v>14</v>
      </c>
      <c r="R206" s="20" t="n">
        <v>151</v>
      </c>
      <c r="S206" s="20" t="n">
        <v>0</v>
      </c>
      <c r="T206" s="20" t="n">
        <v>0</v>
      </c>
      <c r="U206" s="38" t="n">
        <v>8</v>
      </c>
      <c r="V206" s="38" t="n">
        <v>1</v>
      </c>
      <c r="W206" s="38" t="n">
        <v>0</v>
      </c>
      <c r="X206" s="20" t="n">
        <v>0</v>
      </c>
      <c r="Y206" s="20" t="n">
        <v>0</v>
      </c>
      <c r="Z206" s="20" t="n">
        <v>0</v>
      </c>
      <c r="AA206" s="20" t="n">
        <v>0</v>
      </c>
      <c r="AB206" s="20" t="n">
        <v>0</v>
      </c>
      <c r="AC206" s="20" t="n">
        <v>0</v>
      </c>
      <c r="AD206" s="20" t="n">
        <v>15</v>
      </c>
      <c r="AE206" s="20" t="n">
        <f aca="false">SUM(I206:AD206)</f>
        <v>560</v>
      </c>
    </row>
    <row r="207" customFormat="false" ht="16.5" hidden="false" customHeight="false" outlineLevel="0" collapsed="false">
      <c r="A207" s="11" t="n">
        <v>10</v>
      </c>
      <c r="B207" s="12" t="n">
        <v>3</v>
      </c>
      <c r="C207" s="13" t="n">
        <v>232</v>
      </c>
      <c r="D207" s="17" t="s">
        <v>150</v>
      </c>
      <c r="E207" s="17"/>
      <c r="F207" s="16" t="n">
        <v>1258</v>
      </c>
      <c r="G207" s="15" t="s">
        <v>34</v>
      </c>
      <c r="H207" s="37" t="n">
        <v>669</v>
      </c>
      <c r="I207" s="20" t="n">
        <v>240</v>
      </c>
      <c r="J207" s="20" t="n">
        <v>23</v>
      </c>
      <c r="K207" s="20" t="n">
        <v>20</v>
      </c>
      <c r="L207" s="20" t="n">
        <v>2</v>
      </c>
      <c r="M207" s="20" t="n">
        <v>0</v>
      </c>
      <c r="N207" s="20" t="n">
        <v>79</v>
      </c>
      <c r="O207" s="20" t="n">
        <v>0</v>
      </c>
      <c r="P207" s="20" t="n">
        <v>6</v>
      </c>
      <c r="Q207" s="20" t="n">
        <v>11</v>
      </c>
      <c r="R207" s="20" t="n">
        <v>139</v>
      </c>
      <c r="S207" s="20" t="n">
        <v>0</v>
      </c>
      <c r="T207" s="20" t="n">
        <v>0</v>
      </c>
      <c r="U207" s="38" t="n">
        <v>10</v>
      </c>
      <c r="V207" s="38" t="n">
        <v>0</v>
      </c>
      <c r="W207" s="38" t="n">
        <v>0</v>
      </c>
      <c r="X207" s="20" t="n">
        <v>0</v>
      </c>
      <c r="Y207" s="20" t="n">
        <v>0</v>
      </c>
      <c r="Z207" s="20" t="n">
        <v>0</v>
      </c>
      <c r="AA207" s="20" t="n">
        <v>0</v>
      </c>
      <c r="AB207" s="20" t="n">
        <v>0</v>
      </c>
      <c r="AC207" s="20" t="n">
        <v>0</v>
      </c>
      <c r="AD207" s="20" t="n">
        <v>12</v>
      </c>
      <c r="AE207" s="20" t="n">
        <f aca="false">SUM(I207:AD207)</f>
        <v>542</v>
      </c>
    </row>
    <row r="208" customFormat="false" ht="16.5" hidden="false" customHeight="false" outlineLevel="0" collapsed="false">
      <c r="A208" s="11" t="n">
        <v>11</v>
      </c>
      <c r="B208" s="12" t="n">
        <v>3</v>
      </c>
      <c r="C208" s="13" t="n">
        <v>232</v>
      </c>
      <c r="D208" s="17" t="s">
        <v>150</v>
      </c>
      <c r="E208" s="17"/>
      <c r="F208" s="16" t="n">
        <v>1259</v>
      </c>
      <c r="G208" s="15" t="s">
        <v>33</v>
      </c>
      <c r="H208" s="37" t="n">
        <v>530</v>
      </c>
      <c r="I208" s="20" t="n">
        <v>81</v>
      </c>
      <c r="J208" s="20" t="n">
        <v>55</v>
      </c>
      <c r="K208" s="20" t="n">
        <v>36</v>
      </c>
      <c r="L208" s="20" t="n">
        <v>1</v>
      </c>
      <c r="M208" s="20" t="n">
        <v>0</v>
      </c>
      <c r="N208" s="20" t="n">
        <v>80</v>
      </c>
      <c r="O208" s="20" t="n">
        <v>0</v>
      </c>
      <c r="P208" s="20" t="n">
        <v>4</v>
      </c>
      <c r="Q208" s="20" t="n">
        <v>12</v>
      </c>
      <c r="R208" s="20" t="n">
        <v>178</v>
      </c>
      <c r="S208" s="20" t="n">
        <v>0</v>
      </c>
      <c r="T208" s="20" t="n">
        <v>0</v>
      </c>
      <c r="U208" s="38" t="n">
        <v>3</v>
      </c>
      <c r="V208" s="38" t="n">
        <v>1</v>
      </c>
      <c r="W208" s="38" t="n">
        <v>0</v>
      </c>
      <c r="X208" s="20" t="n">
        <v>0</v>
      </c>
      <c r="Y208" s="20" t="n">
        <v>0</v>
      </c>
      <c r="Z208" s="20" t="n">
        <v>0</v>
      </c>
      <c r="AA208" s="20" t="n">
        <v>0</v>
      </c>
      <c r="AB208" s="20" t="n">
        <v>0</v>
      </c>
      <c r="AC208" s="20" t="n">
        <v>7</v>
      </c>
      <c r="AD208" s="20" t="n">
        <v>3</v>
      </c>
      <c r="AE208" s="20" t="n">
        <f aca="false">SUM(I208:AD208)</f>
        <v>461</v>
      </c>
    </row>
    <row r="209" customFormat="false" ht="16.5" hidden="false" customHeight="false" outlineLevel="0" collapsed="false">
      <c r="A209" s="11" t="n">
        <v>12</v>
      </c>
      <c r="B209" s="12" t="n">
        <v>3</v>
      </c>
      <c r="C209" s="13" t="n">
        <v>232</v>
      </c>
      <c r="D209" s="17" t="s">
        <v>150</v>
      </c>
      <c r="E209" s="17"/>
      <c r="F209" s="16" t="n">
        <v>1259</v>
      </c>
      <c r="G209" s="15" t="s">
        <v>34</v>
      </c>
      <c r="H209" s="37" t="n">
        <v>529</v>
      </c>
      <c r="I209" s="20" t="n">
        <v>68</v>
      </c>
      <c r="J209" s="20" t="n">
        <v>71</v>
      </c>
      <c r="K209" s="20" t="n">
        <v>33</v>
      </c>
      <c r="L209" s="20" t="n">
        <v>0</v>
      </c>
      <c r="M209" s="20" t="n">
        <v>0</v>
      </c>
      <c r="N209" s="20" t="n">
        <v>69</v>
      </c>
      <c r="O209" s="20" t="n">
        <v>0</v>
      </c>
      <c r="P209" s="20" t="n">
        <v>2</v>
      </c>
      <c r="Q209" s="20" t="n">
        <v>4</v>
      </c>
      <c r="R209" s="20" t="n">
        <v>173</v>
      </c>
      <c r="S209" s="20" t="n">
        <v>0</v>
      </c>
      <c r="T209" s="20" t="n">
        <v>0</v>
      </c>
      <c r="U209" s="38" t="n">
        <v>1</v>
      </c>
      <c r="V209" s="38" t="n">
        <v>0</v>
      </c>
      <c r="W209" s="38" t="n">
        <v>0</v>
      </c>
      <c r="X209" s="20" t="n">
        <v>0</v>
      </c>
      <c r="Y209" s="20" t="n">
        <v>0</v>
      </c>
      <c r="Z209" s="20" t="n">
        <v>0</v>
      </c>
      <c r="AA209" s="20" t="n">
        <v>0</v>
      </c>
      <c r="AB209" s="20" t="n">
        <v>0</v>
      </c>
      <c r="AC209" s="20" t="n">
        <v>0</v>
      </c>
      <c r="AD209" s="20" t="n">
        <v>7</v>
      </c>
      <c r="AE209" s="20" t="n">
        <f aca="false">SUM(I209:AD209)</f>
        <v>428</v>
      </c>
    </row>
    <row r="210" customFormat="false" ht="16.5" hidden="false" customHeight="false" outlineLevel="0" collapsed="false">
      <c r="A210" s="11" t="n">
        <v>13</v>
      </c>
      <c r="B210" s="12" t="n">
        <v>3</v>
      </c>
      <c r="C210" s="13" t="n">
        <v>232</v>
      </c>
      <c r="D210" s="17" t="s">
        <v>150</v>
      </c>
      <c r="E210" s="17"/>
      <c r="F210" s="16" t="n">
        <v>1259</v>
      </c>
      <c r="G210" s="15" t="s">
        <v>35</v>
      </c>
      <c r="H210" s="37" t="n">
        <v>529</v>
      </c>
      <c r="I210" s="20" t="n">
        <v>66</v>
      </c>
      <c r="J210" s="20" t="n">
        <v>51</v>
      </c>
      <c r="K210" s="20" t="n">
        <v>43</v>
      </c>
      <c r="L210" s="20" t="n">
        <v>0</v>
      </c>
      <c r="M210" s="20" t="n">
        <v>0</v>
      </c>
      <c r="N210" s="20" t="n">
        <v>77</v>
      </c>
      <c r="O210" s="20" t="n">
        <v>0</v>
      </c>
      <c r="P210" s="20" t="n">
        <v>1</v>
      </c>
      <c r="Q210" s="20" t="n">
        <v>9</v>
      </c>
      <c r="R210" s="20" t="n">
        <v>175</v>
      </c>
      <c r="S210" s="20" t="n">
        <v>0</v>
      </c>
      <c r="T210" s="20" t="n">
        <v>0</v>
      </c>
      <c r="U210" s="38" t="n">
        <v>2</v>
      </c>
      <c r="V210" s="38" t="n">
        <v>1</v>
      </c>
      <c r="W210" s="38" t="n">
        <v>0</v>
      </c>
      <c r="X210" s="20" t="n">
        <v>0</v>
      </c>
      <c r="Y210" s="20" t="n">
        <v>0</v>
      </c>
      <c r="Z210" s="20" t="n">
        <v>0</v>
      </c>
      <c r="AA210" s="20" t="n">
        <v>0</v>
      </c>
      <c r="AB210" s="20" t="n">
        <v>0</v>
      </c>
      <c r="AC210" s="20" t="n">
        <v>0</v>
      </c>
      <c r="AD210" s="20" t="n">
        <v>4</v>
      </c>
      <c r="AE210" s="20" t="n">
        <f aca="false">SUM(I210:AD210)</f>
        <v>429</v>
      </c>
    </row>
    <row r="211" customFormat="false" ht="16.5" hidden="false" customHeight="false" outlineLevel="0" collapsed="false">
      <c r="A211" s="11" t="n">
        <v>14</v>
      </c>
      <c r="B211" s="12" t="n">
        <v>3</v>
      </c>
      <c r="C211" s="13" t="n">
        <v>232</v>
      </c>
      <c r="D211" s="17" t="s">
        <v>150</v>
      </c>
      <c r="E211" s="17"/>
      <c r="F211" s="16" t="n">
        <v>1259</v>
      </c>
      <c r="G211" s="15" t="s">
        <v>62</v>
      </c>
      <c r="H211" s="37" t="n">
        <v>553</v>
      </c>
      <c r="I211" s="20" t="n">
        <v>239</v>
      </c>
      <c r="J211" s="20" t="n">
        <v>32</v>
      </c>
      <c r="K211" s="20" t="n">
        <v>4</v>
      </c>
      <c r="L211" s="20" t="n">
        <v>0</v>
      </c>
      <c r="M211" s="20" t="n">
        <v>0</v>
      </c>
      <c r="N211" s="20" t="n">
        <v>21</v>
      </c>
      <c r="O211" s="20" t="n">
        <v>0</v>
      </c>
      <c r="P211" s="20" t="n">
        <v>2</v>
      </c>
      <c r="Q211" s="20" t="n">
        <v>6</v>
      </c>
      <c r="R211" s="20" t="n">
        <v>174</v>
      </c>
      <c r="S211" s="20" t="n">
        <v>0</v>
      </c>
      <c r="T211" s="20" t="n">
        <v>0</v>
      </c>
      <c r="U211" s="38" t="n">
        <v>4</v>
      </c>
      <c r="V211" s="38" t="n">
        <v>0</v>
      </c>
      <c r="W211" s="38" t="n">
        <v>0</v>
      </c>
      <c r="X211" s="20" t="n">
        <v>0</v>
      </c>
      <c r="Y211" s="20" t="n">
        <v>0</v>
      </c>
      <c r="Z211" s="20" t="n">
        <v>0</v>
      </c>
      <c r="AA211" s="20" t="n">
        <v>0</v>
      </c>
      <c r="AB211" s="20" t="n">
        <v>0</v>
      </c>
      <c r="AC211" s="20" t="n">
        <v>0</v>
      </c>
      <c r="AD211" s="20" t="n">
        <v>7</v>
      </c>
      <c r="AE211" s="20" t="n">
        <f aca="false">SUM(I211:AD211)</f>
        <v>489</v>
      </c>
    </row>
    <row r="212" customFormat="false" ht="16.5" hidden="false" customHeight="false" outlineLevel="0" collapsed="false">
      <c r="A212" s="11" t="n">
        <v>15</v>
      </c>
      <c r="B212" s="12" t="n">
        <v>3</v>
      </c>
      <c r="C212" s="13" t="n">
        <v>232</v>
      </c>
      <c r="D212" s="17" t="s">
        <v>150</v>
      </c>
      <c r="E212" s="17"/>
      <c r="F212" s="16" t="n">
        <v>1260</v>
      </c>
      <c r="G212" s="15" t="s">
        <v>33</v>
      </c>
      <c r="H212" s="37" t="n">
        <v>625</v>
      </c>
      <c r="I212" s="20" t="n">
        <v>209</v>
      </c>
      <c r="J212" s="20" t="n">
        <v>40</v>
      </c>
      <c r="K212" s="20" t="n">
        <v>10</v>
      </c>
      <c r="L212" s="20" t="n">
        <v>0</v>
      </c>
      <c r="M212" s="20" t="n">
        <v>0</v>
      </c>
      <c r="N212" s="20" t="n">
        <v>90</v>
      </c>
      <c r="O212" s="20" t="n">
        <v>0</v>
      </c>
      <c r="P212" s="20" t="n">
        <v>3</v>
      </c>
      <c r="Q212" s="20" t="n">
        <v>2</v>
      </c>
      <c r="R212" s="20" t="n">
        <v>141</v>
      </c>
      <c r="S212" s="20" t="n">
        <v>0</v>
      </c>
      <c r="T212" s="20" t="n">
        <v>0</v>
      </c>
      <c r="U212" s="38" t="n">
        <v>12</v>
      </c>
      <c r="V212" s="38" t="n">
        <v>2</v>
      </c>
      <c r="W212" s="38" t="n">
        <v>0</v>
      </c>
      <c r="X212" s="20" t="n">
        <v>0</v>
      </c>
      <c r="Y212" s="20" t="n">
        <v>0</v>
      </c>
      <c r="Z212" s="20" t="n">
        <v>0</v>
      </c>
      <c r="AA212" s="20" t="n">
        <v>0</v>
      </c>
      <c r="AB212" s="20" t="n">
        <v>0</v>
      </c>
      <c r="AC212" s="20" t="n">
        <v>0</v>
      </c>
      <c r="AD212" s="20" t="n">
        <v>11</v>
      </c>
      <c r="AE212" s="20" t="n">
        <f aca="false">SUM(I212:AD212)</f>
        <v>520</v>
      </c>
    </row>
    <row r="213" customFormat="false" ht="16.5" hidden="false" customHeight="false" outlineLevel="0" collapsed="false">
      <c r="A213" s="11" t="n">
        <v>16</v>
      </c>
      <c r="B213" s="12" t="n">
        <v>3</v>
      </c>
      <c r="C213" s="13" t="n">
        <v>232</v>
      </c>
      <c r="D213" s="17" t="s">
        <v>150</v>
      </c>
      <c r="E213" s="17"/>
      <c r="F213" s="16" t="n">
        <v>1260</v>
      </c>
      <c r="G213" s="15" t="s">
        <v>34</v>
      </c>
      <c r="H213" s="37" t="n">
        <v>625</v>
      </c>
      <c r="I213" s="20" t="n">
        <v>182</v>
      </c>
      <c r="J213" s="20" t="n">
        <v>70</v>
      </c>
      <c r="K213" s="20" t="n">
        <v>8</v>
      </c>
      <c r="L213" s="20" t="n">
        <v>2</v>
      </c>
      <c r="M213" s="20" t="n">
        <v>0</v>
      </c>
      <c r="N213" s="20" t="n">
        <v>68</v>
      </c>
      <c r="O213" s="20" t="n">
        <v>0</v>
      </c>
      <c r="P213" s="20" t="n">
        <v>3</v>
      </c>
      <c r="Q213" s="20" t="n">
        <v>4</v>
      </c>
      <c r="R213" s="20" t="n">
        <v>171</v>
      </c>
      <c r="S213" s="20" t="n">
        <v>0</v>
      </c>
      <c r="T213" s="20" t="n">
        <v>0</v>
      </c>
      <c r="U213" s="38" t="n">
        <v>9</v>
      </c>
      <c r="V213" s="38" t="n">
        <v>0</v>
      </c>
      <c r="W213" s="38" t="n">
        <v>0</v>
      </c>
      <c r="X213" s="20" t="n">
        <v>0</v>
      </c>
      <c r="Y213" s="20" t="n">
        <v>0</v>
      </c>
      <c r="Z213" s="20" t="n">
        <v>0</v>
      </c>
      <c r="AA213" s="20" t="n">
        <v>0</v>
      </c>
      <c r="AB213" s="20" t="n">
        <v>0</v>
      </c>
      <c r="AC213" s="20" t="n">
        <v>0</v>
      </c>
      <c r="AD213" s="20" t="n">
        <v>10</v>
      </c>
      <c r="AE213" s="20" t="n">
        <f aca="false">SUM(I213:AD213)</f>
        <v>527</v>
      </c>
    </row>
    <row r="214" customFormat="false" ht="16.5" hidden="false" customHeight="false" outlineLevel="0" collapsed="false">
      <c r="A214" s="11" t="n">
        <v>17</v>
      </c>
      <c r="B214" s="12" t="n">
        <v>3</v>
      </c>
      <c r="C214" s="13" t="n">
        <v>232</v>
      </c>
      <c r="D214" s="17" t="s">
        <v>150</v>
      </c>
      <c r="E214" s="17"/>
      <c r="F214" s="16" t="n">
        <v>1261</v>
      </c>
      <c r="G214" s="15" t="s">
        <v>33</v>
      </c>
      <c r="H214" s="37" t="n">
        <v>695</v>
      </c>
      <c r="I214" s="20" t="n">
        <v>200</v>
      </c>
      <c r="J214" s="20" t="n">
        <v>96</v>
      </c>
      <c r="K214" s="20" t="n">
        <v>23</v>
      </c>
      <c r="L214" s="20" t="n">
        <v>2</v>
      </c>
      <c r="M214" s="20" t="n">
        <v>0</v>
      </c>
      <c r="N214" s="20" t="n">
        <v>58</v>
      </c>
      <c r="O214" s="20" t="n">
        <v>0</v>
      </c>
      <c r="P214" s="20" t="n">
        <v>2</v>
      </c>
      <c r="Q214" s="20" t="n">
        <v>9</v>
      </c>
      <c r="R214" s="20" t="n">
        <v>169</v>
      </c>
      <c r="S214" s="20" t="n">
        <v>0</v>
      </c>
      <c r="T214" s="20" t="n">
        <v>0</v>
      </c>
      <c r="U214" s="38" t="n">
        <v>1</v>
      </c>
      <c r="V214" s="38" t="n">
        <v>2</v>
      </c>
      <c r="W214" s="38" t="n">
        <v>0</v>
      </c>
      <c r="X214" s="20" t="n">
        <v>0</v>
      </c>
      <c r="Y214" s="20" t="n">
        <v>0</v>
      </c>
      <c r="Z214" s="20" t="n">
        <v>0</v>
      </c>
      <c r="AA214" s="20" t="n">
        <v>0</v>
      </c>
      <c r="AB214" s="20" t="n">
        <v>0</v>
      </c>
      <c r="AC214" s="20" t="n">
        <v>0</v>
      </c>
      <c r="AD214" s="20" t="n">
        <v>7</v>
      </c>
      <c r="AE214" s="20" t="n">
        <f aca="false">SUM(I214:AD214)</f>
        <v>569</v>
      </c>
    </row>
    <row r="215" customFormat="false" ht="16.5" hidden="false" customHeight="false" outlineLevel="0" collapsed="false">
      <c r="A215" s="11" t="n">
        <v>18</v>
      </c>
      <c r="B215" s="12" t="n">
        <v>3</v>
      </c>
      <c r="C215" s="13" t="n">
        <v>232</v>
      </c>
      <c r="D215" s="17" t="s">
        <v>150</v>
      </c>
      <c r="E215" s="17"/>
      <c r="F215" s="16" t="n">
        <v>1261</v>
      </c>
      <c r="G215" s="15" t="s">
        <v>34</v>
      </c>
      <c r="H215" s="37" t="n">
        <v>695</v>
      </c>
      <c r="I215" s="20" t="n">
        <v>203</v>
      </c>
      <c r="J215" s="20" t="n">
        <v>49</v>
      </c>
      <c r="K215" s="20" t="n">
        <v>36</v>
      </c>
      <c r="L215" s="20" t="n">
        <v>3</v>
      </c>
      <c r="M215" s="20" t="n">
        <v>0</v>
      </c>
      <c r="N215" s="20" t="n">
        <v>85</v>
      </c>
      <c r="O215" s="20" t="n">
        <v>0</v>
      </c>
      <c r="P215" s="20" t="n">
        <v>2</v>
      </c>
      <c r="Q215" s="20" t="n">
        <v>9</v>
      </c>
      <c r="R215" s="20" t="n">
        <v>161</v>
      </c>
      <c r="S215" s="20" t="n">
        <v>0</v>
      </c>
      <c r="T215" s="20" t="n">
        <v>0</v>
      </c>
      <c r="U215" s="38" t="n">
        <v>6</v>
      </c>
      <c r="V215" s="38" t="n">
        <v>1</v>
      </c>
      <c r="W215" s="38" t="n">
        <v>0</v>
      </c>
      <c r="X215" s="20" t="n">
        <v>0</v>
      </c>
      <c r="Y215" s="20" t="n">
        <v>0</v>
      </c>
      <c r="Z215" s="20" t="n">
        <v>0</v>
      </c>
      <c r="AA215" s="20" t="n">
        <v>0</v>
      </c>
      <c r="AB215" s="20" t="n">
        <v>0</v>
      </c>
      <c r="AC215" s="20" t="n">
        <v>0</v>
      </c>
      <c r="AD215" s="64" t="n">
        <v>11</v>
      </c>
      <c r="AE215" s="20" t="n">
        <f aca="false">SUM(I215:AD215)</f>
        <v>566</v>
      </c>
    </row>
    <row r="216" customFormat="false" ht="16.5" hidden="false" customHeight="false" outlineLevel="0" collapsed="false">
      <c r="A216" s="11" t="n">
        <v>19</v>
      </c>
      <c r="B216" s="12" t="n">
        <v>3</v>
      </c>
      <c r="C216" s="13" t="n">
        <v>232</v>
      </c>
      <c r="D216" s="17" t="s">
        <v>150</v>
      </c>
      <c r="E216" s="11"/>
      <c r="F216" s="16" t="n">
        <v>1262</v>
      </c>
      <c r="G216" s="71" t="s">
        <v>33</v>
      </c>
      <c r="H216" s="66" t="n">
        <v>397</v>
      </c>
      <c r="I216" s="66" t="n">
        <v>59</v>
      </c>
      <c r="J216" s="66" t="n">
        <v>71</v>
      </c>
      <c r="K216" s="66" t="n">
        <v>25</v>
      </c>
      <c r="L216" s="66" t="n">
        <v>1</v>
      </c>
      <c r="M216" s="20" t="n">
        <v>0</v>
      </c>
      <c r="N216" s="66" t="n">
        <v>76</v>
      </c>
      <c r="O216" s="64" t="n">
        <v>0</v>
      </c>
      <c r="P216" s="66" t="n">
        <v>2</v>
      </c>
      <c r="Q216" s="66" t="n">
        <v>9</v>
      </c>
      <c r="R216" s="66" t="n">
        <v>78</v>
      </c>
      <c r="S216" s="20" t="n">
        <v>0</v>
      </c>
      <c r="T216" s="20" t="n">
        <v>0</v>
      </c>
      <c r="U216" s="66" t="n">
        <v>0</v>
      </c>
      <c r="V216" s="66" t="n">
        <v>0</v>
      </c>
      <c r="W216" s="38" t="n">
        <v>0</v>
      </c>
      <c r="X216" s="20" t="n">
        <v>0</v>
      </c>
      <c r="Y216" s="20" t="n">
        <v>0</v>
      </c>
      <c r="Z216" s="20" t="n">
        <v>0</v>
      </c>
      <c r="AA216" s="20" t="n">
        <v>0</v>
      </c>
      <c r="AB216" s="20" t="n">
        <v>0</v>
      </c>
      <c r="AC216" s="20" t="n">
        <v>0</v>
      </c>
      <c r="AD216" s="66" t="n">
        <v>4</v>
      </c>
      <c r="AE216" s="20" t="n">
        <f aca="false">SUM(I216:AD216)</f>
        <v>325</v>
      </c>
    </row>
    <row r="217" customFormat="false" ht="16.5" hidden="false" customHeight="false" outlineLevel="0" collapsed="false">
      <c r="A217" s="11" t="n">
        <v>20</v>
      </c>
      <c r="B217" s="12" t="n">
        <v>3</v>
      </c>
      <c r="C217" s="13" t="n">
        <v>232</v>
      </c>
      <c r="D217" s="17" t="s">
        <v>150</v>
      </c>
      <c r="E217" s="17"/>
      <c r="F217" s="16" t="n">
        <v>1262</v>
      </c>
      <c r="G217" s="15" t="s">
        <v>34</v>
      </c>
      <c r="H217" s="37" t="n">
        <v>396</v>
      </c>
      <c r="I217" s="20" t="n">
        <v>89</v>
      </c>
      <c r="J217" s="20" t="n">
        <v>43</v>
      </c>
      <c r="K217" s="20" t="n">
        <v>10</v>
      </c>
      <c r="L217" s="64" t="n">
        <v>2</v>
      </c>
      <c r="M217" s="20" t="n">
        <v>0</v>
      </c>
      <c r="N217" s="64" t="n">
        <v>75</v>
      </c>
      <c r="O217" s="64" t="n">
        <v>0</v>
      </c>
      <c r="P217" s="64" t="n">
        <v>6</v>
      </c>
      <c r="Q217" s="64" t="n">
        <v>6</v>
      </c>
      <c r="R217" s="64" t="n">
        <v>93</v>
      </c>
      <c r="S217" s="20" t="n">
        <v>0</v>
      </c>
      <c r="T217" s="20" t="n">
        <v>0</v>
      </c>
      <c r="U217" s="65" t="n">
        <v>1</v>
      </c>
      <c r="V217" s="65" t="n">
        <v>0</v>
      </c>
      <c r="W217" s="38" t="n">
        <v>0</v>
      </c>
      <c r="X217" s="20" t="n">
        <v>0</v>
      </c>
      <c r="Y217" s="20" t="n">
        <v>0</v>
      </c>
      <c r="Z217" s="20" t="n">
        <v>0</v>
      </c>
      <c r="AA217" s="20" t="n">
        <v>0</v>
      </c>
      <c r="AB217" s="20" t="n">
        <v>0</v>
      </c>
      <c r="AC217" s="20" t="n">
        <v>0</v>
      </c>
      <c r="AD217" s="64" t="n">
        <v>8</v>
      </c>
      <c r="AE217" s="20" t="n">
        <f aca="false">SUM(I217:AD217)</f>
        <v>333</v>
      </c>
    </row>
    <row r="218" customFormat="false" ht="16.5" hidden="false" customHeight="false" outlineLevel="0" collapsed="false">
      <c r="A218" s="11" t="n">
        <v>21</v>
      </c>
      <c r="B218" s="12" t="n">
        <v>3</v>
      </c>
      <c r="C218" s="13" t="n">
        <v>232</v>
      </c>
      <c r="D218" s="17" t="s">
        <v>150</v>
      </c>
      <c r="E218" s="11"/>
      <c r="F218" s="16" t="n">
        <v>1263</v>
      </c>
      <c r="G218" s="71" t="s">
        <v>33</v>
      </c>
      <c r="H218" s="66" t="n">
        <v>599</v>
      </c>
      <c r="I218" s="66" t="n">
        <v>166</v>
      </c>
      <c r="J218" s="66" t="n">
        <v>13</v>
      </c>
      <c r="K218" s="66" t="n">
        <v>80</v>
      </c>
      <c r="L218" s="66" t="n">
        <v>2</v>
      </c>
      <c r="M218" s="20" t="n">
        <v>0</v>
      </c>
      <c r="N218" s="66" t="n">
        <v>71</v>
      </c>
      <c r="O218" s="64" t="n">
        <v>0</v>
      </c>
      <c r="P218" s="66" t="n">
        <v>3</v>
      </c>
      <c r="Q218" s="66" t="n">
        <v>4</v>
      </c>
      <c r="R218" s="66" t="n">
        <v>133</v>
      </c>
      <c r="S218" s="20" t="n">
        <v>0</v>
      </c>
      <c r="T218" s="20" t="n">
        <v>0</v>
      </c>
      <c r="U218" s="66" t="n">
        <v>0</v>
      </c>
      <c r="V218" s="66" t="n">
        <v>0</v>
      </c>
      <c r="W218" s="38" t="n">
        <v>0</v>
      </c>
      <c r="X218" s="20" t="n">
        <v>0</v>
      </c>
      <c r="Y218" s="20" t="n">
        <v>0</v>
      </c>
      <c r="Z218" s="20" t="n">
        <v>0</v>
      </c>
      <c r="AA218" s="20" t="n">
        <v>0</v>
      </c>
      <c r="AB218" s="20" t="n">
        <v>0</v>
      </c>
      <c r="AC218" s="20" t="n">
        <v>0</v>
      </c>
      <c r="AD218" s="66" t="n">
        <v>5</v>
      </c>
      <c r="AE218" s="20" t="n">
        <f aca="false">SUM(I218:AD218)</f>
        <v>477</v>
      </c>
    </row>
    <row r="219" customFormat="false" ht="16.5" hidden="false" customHeight="false" outlineLevel="0" collapsed="false">
      <c r="A219" s="11" t="n">
        <v>22</v>
      </c>
      <c r="B219" s="12" t="n">
        <v>3</v>
      </c>
      <c r="C219" s="13" t="n">
        <v>232</v>
      </c>
      <c r="D219" s="17" t="s">
        <v>150</v>
      </c>
      <c r="E219" s="17"/>
      <c r="F219" s="16" t="n">
        <v>1263</v>
      </c>
      <c r="G219" s="15" t="s">
        <v>62</v>
      </c>
      <c r="H219" s="37" t="n">
        <v>428</v>
      </c>
      <c r="I219" s="20" t="n">
        <v>42</v>
      </c>
      <c r="J219" s="20" t="n">
        <v>79</v>
      </c>
      <c r="K219" s="20" t="n">
        <v>22</v>
      </c>
      <c r="L219" s="64" t="n">
        <v>0</v>
      </c>
      <c r="M219" s="20" t="n">
        <v>0</v>
      </c>
      <c r="N219" s="64" t="n">
        <v>55</v>
      </c>
      <c r="O219" s="64" t="n">
        <v>0</v>
      </c>
      <c r="P219" s="64" t="n">
        <v>1</v>
      </c>
      <c r="Q219" s="64" t="n">
        <v>8</v>
      </c>
      <c r="R219" s="64" t="n">
        <v>149</v>
      </c>
      <c r="S219" s="20" t="n">
        <v>0</v>
      </c>
      <c r="T219" s="20" t="n">
        <v>0</v>
      </c>
      <c r="U219" s="65" t="n">
        <v>2</v>
      </c>
      <c r="V219" s="65" t="n">
        <v>1</v>
      </c>
      <c r="W219" s="38" t="n">
        <v>0</v>
      </c>
      <c r="X219" s="20" t="n">
        <v>0</v>
      </c>
      <c r="Y219" s="20" t="n">
        <v>0</v>
      </c>
      <c r="Z219" s="20" t="n">
        <v>0</v>
      </c>
      <c r="AA219" s="20" t="n">
        <v>0</v>
      </c>
      <c r="AB219" s="20" t="n">
        <v>0</v>
      </c>
      <c r="AC219" s="20" t="n">
        <v>0</v>
      </c>
      <c r="AD219" s="64" t="n">
        <v>5</v>
      </c>
      <c r="AE219" s="20" t="n">
        <f aca="false">SUM(I219:AD219)</f>
        <v>364</v>
      </c>
    </row>
    <row r="220" customFormat="false" ht="16.5" hidden="false" customHeight="false" outlineLevel="0" collapsed="false">
      <c r="A220" s="11" t="n">
        <v>23</v>
      </c>
      <c r="B220" s="12" t="n">
        <v>3</v>
      </c>
      <c r="C220" s="13" t="n">
        <v>232</v>
      </c>
      <c r="D220" s="17" t="s">
        <v>150</v>
      </c>
      <c r="E220" s="11"/>
      <c r="F220" s="16" t="n">
        <v>1263</v>
      </c>
      <c r="G220" s="71" t="s">
        <v>141</v>
      </c>
      <c r="H220" s="66" t="n">
        <v>434</v>
      </c>
      <c r="I220" s="66" t="n">
        <v>83</v>
      </c>
      <c r="J220" s="66" t="n">
        <v>29</v>
      </c>
      <c r="K220" s="66" t="n">
        <v>34</v>
      </c>
      <c r="L220" s="66" t="n">
        <v>3</v>
      </c>
      <c r="M220" s="20" t="n">
        <v>0</v>
      </c>
      <c r="N220" s="66" t="n">
        <v>59</v>
      </c>
      <c r="O220" s="64" t="n">
        <v>0</v>
      </c>
      <c r="P220" s="66" t="n">
        <v>3</v>
      </c>
      <c r="Q220" s="66" t="n">
        <v>2</v>
      </c>
      <c r="R220" s="66" t="n">
        <v>147</v>
      </c>
      <c r="S220" s="20" t="n">
        <v>0</v>
      </c>
      <c r="T220" s="20" t="n">
        <v>0</v>
      </c>
      <c r="U220" s="66" t="n">
        <v>0</v>
      </c>
      <c r="V220" s="66" t="n">
        <v>0</v>
      </c>
      <c r="W220" s="38" t="n">
        <v>0</v>
      </c>
      <c r="X220" s="20" t="n">
        <v>0</v>
      </c>
      <c r="Y220" s="20" t="n">
        <v>0</v>
      </c>
      <c r="Z220" s="20" t="n">
        <v>0</v>
      </c>
      <c r="AA220" s="20" t="n">
        <v>0</v>
      </c>
      <c r="AB220" s="20" t="n">
        <v>0</v>
      </c>
      <c r="AC220" s="20" t="n">
        <v>0</v>
      </c>
      <c r="AD220" s="66" t="n">
        <v>8</v>
      </c>
      <c r="AE220" s="20" t="n">
        <f aca="false">SUM(I220:AD220)</f>
        <v>368</v>
      </c>
    </row>
    <row r="221" customFormat="false" ht="16.5" hidden="false" customHeight="false" outlineLevel="0" collapsed="false">
      <c r="A221" s="11" t="n">
        <v>24</v>
      </c>
      <c r="B221" s="12" t="n">
        <v>3</v>
      </c>
      <c r="C221" s="13" t="n">
        <v>232</v>
      </c>
      <c r="D221" s="17" t="s">
        <v>150</v>
      </c>
      <c r="E221" s="17"/>
      <c r="F221" s="16" t="n">
        <v>1264</v>
      </c>
      <c r="G221" s="15" t="s">
        <v>33</v>
      </c>
      <c r="H221" s="37" t="n">
        <v>587</v>
      </c>
      <c r="I221" s="20" t="n">
        <v>108</v>
      </c>
      <c r="J221" s="20" t="n">
        <v>50</v>
      </c>
      <c r="K221" s="20" t="n">
        <v>14</v>
      </c>
      <c r="L221" s="64" t="n">
        <v>3</v>
      </c>
      <c r="M221" s="20" t="n">
        <v>0</v>
      </c>
      <c r="N221" s="64" t="n">
        <v>113</v>
      </c>
      <c r="O221" s="64" t="n">
        <v>0</v>
      </c>
      <c r="P221" s="64" t="n">
        <v>3</v>
      </c>
      <c r="Q221" s="64" t="n">
        <v>2</v>
      </c>
      <c r="R221" s="64" t="n">
        <v>183</v>
      </c>
      <c r="S221" s="20" t="n">
        <v>0</v>
      </c>
      <c r="T221" s="20" t="n">
        <v>0</v>
      </c>
      <c r="U221" s="65" t="n">
        <v>0</v>
      </c>
      <c r="V221" s="65" t="n">
        <v>0</v>
      </c>
      <c r="W221" s="38" t="n">
        <v>0</v>
      </c>
      <c r="X221" s="20" t="n">
        <v>0</v>
      </c>
      <c r="Y221" s="20" t="n">
        <v>0</v>
      </c>
      <c r="Z221" s="20" t="n">
        <v>0</v>
      </c>
      <c r="AA221" s="20" t="n">
        <v>0</v>
      </c>
      <c r="AB221" s="20" t="n">
        <v>0</v>
      </c>
      <c r="AC221" s="20" t="n">
        <v>0</v>
      </c>
      <c r="AD221" s="64" t="n">
        <v>4</v>
      </c>
      <c r="AE221" s="20" t="n">
        <f aca="false">SUM(I221:AD221)</f>
        <v>480</v>
      </c>
    </row>
    <row r="222" customFormat="false" ht="16.5" hidden="false" customHeight="false" outlineLevel="0" collapsed="false">
      <c r="A222" s="11" t="n">
        <v>25</v>
      </c>
      <c r="B222" s="12" t="n">
        <v>3</v>
      </c>
      <c r="C222" s="13" t="n">
        <v>232</v>
      </c>
      <c r="D222" s="17" t="s">
        <v>150</v>
      </c>
      <c r="E222" s="17"/>
      <c r="F222" s="26" t="n">
        <v>1264</v>
      </c>
      <c r="G222" s="15" t="s">
        <v>34</v>
      </c>
      <c r="H222" s="17" t="n">
        <v>587</v>
      </c>
      <c r="I222" s="20" t="n">
        <v>74</v>
      </c>
      <c r="J222" s="20" t="n">
        <v>30</v>
      </c>
      <c r="K222" s="20" t="n">
        <v>7</v>
      </c>
      <c r="L222" s="64" t="n">
        <v>2</v>
      </c>
      <c r="M222" s="20" t="n">
        <v>0</v>
      </c>
      <c r="N222" s="64" t="n">
        <v>138</v>
      </c>
      <c r="O222" s="64" t="n">
        <v>0</v>
      </c>
      <c r="P222" s="64" t="n">
        <v>9</v>
      </c>
      <c r="Q222" s="64" t="n">
        <v>5</v>
      </c>
      <c r="R222" s="64" t="n">
        <v>223</v>
      </c>
      <c r="S222" s="20" t="n">
        <v>0</v>
      </c>
      <c r="T222" s="20" t="n">
        <v>0</v>
      </c>
      <c r="U222" s="65" t="n">
        <v>2</v>
      </c>
      <c r="V222" s="65" t="n">
        <v>1</v>
      </c>
      <c r="W222" s="38" t="n">
        <v>0</v>
      </c>
      <c r="X222" s="20" t="n">
        <v>0</v>
      </c>
      <c r="Y222" s="20" t="n">
        <v>0</v>
      </c>
      <c r="Z222" s="20" t="n">
        <v>0</v>
      </c>
      <c r="AA222" s="20" t="n">
        <v>0</v>
      </c>
      <c r="AB222" s="20" t="n">
        <v>0</v>
      </c>
      <c r="AC222" s="20" t="n">
        <v>0</v>
      </c>
      <c r="AD222" s="64" t="n">
        <v>9</v>
      </c>
      <c r="AE222" s="20" t="n">
        <f aca="false">SUM(I222:AD222)</f>
        <v>500</v>
      </c>
    </row>
    <row r="223" customFormat="false" ht="16.5" hidden="false" customHeight="false" outlineLevel="0" collapsed="false">
      <c r="A223" s="11" t="n">
        <v>26</v>
      </c>
      <c r="B223" s="12" t="n">
        <v>3</v>
      </c>
      <c r="C223" s="13" t="n">
        <v>232</v>
      </c>
      <c r="D223" s="17" t="s">
        <v>150</v>
      </c>
      <c r="E223" s="17"/>
      <c r="F223" s="16" t="n">
        <v>1265</v>
      </c>
      <c r="G223" s="15" t="s">
        <v>33</v>
      </c>
      <c r="H223" s="37" t="n">
        <v>502</v>
      </c>
      <c r="I223" s="20" t="n">
        <v>153</v>
      </c>
      <c r="J223" s="20" t="n">
        <v>18</v>
      </c>
      <c r="K223" s="20" t="n">
        <v>7</v>
      </c>
      <c r="L223" s="64" t="n">
        <v>1</v>
      </c>
      <c r="M223" s="20" t="n">
        <v>0</v>
      </c>
      <c r="N223" s="64" t="n">
        <v>57</v>
      </c>
      <c r="O223" s="64" t="n">
        <v>0</v>
      </c>
      <c r="P223" s="64" t="n">
        <v>2</v>
      </c>
      <c r="Q223" s="64" t="n">
        <v>6</v>
      </c>
      <c r="R223" s="64" t="n">
        <v>129</v>
      </c>
      <c r="S223" s="20" t="n">
        <v>0</v>
      </c>
      <c r="T223" s="20" t="n">
        <v>0</v>
      </c>
      <c r="U223" s="65" t="n">
        <v>12</v>
      </c>
      <c r="V223" s="65" t="n">
        <v>0</v>
      </c>
      <c r="W223" s="38" t="n">
        <v>0</v>
      </c>
      <c r="X223" s="20" t="n">
        <v>0</v>
      </c>
      <c r="Y223" s="20" t="n">
        <v>0</v>
      </c>
      <c r="Z223" s="20" t="n">
        <v>0</v>
      </c>
      <c r="AA223" s="20" t="n">
        <v>0</v>
      </c>
      <c r="AB223" s="20" t="n">
        <v>0</v>
      </c>
      <c r="AC223" s="20" t="n">
        <v>0</v>
      </c>
      <c r="AD223" s="64" t="n">
        <v>3</v>
      </c>
      <c r="AE223" s="20" t="n">
        <f aca="false">SUM(I223:AD223)</f>
        <v>388</v>
      </c>
    </row>
    <row r="224" customFormat="false" ht="16.5" hidden="false" customHeight="false" outlineLevel="0" collapsed="false">
      <c r="A224" s="11" t="n">
        <v>27</v>
      </c>
      <c r="B224" s="12" t="n">
        <v>3</v>
      </c>
      <c r="C224" s="13" t="n">
        <v>232</v>
      </c>
      <c r="D224" s="17" t="s">
        <v>150</v>
      </c>
      <c r="E224" s="11"/>
      <c r="F224" s="16" t="n">
        <v>1265</v>
      </c>
      <c r="G224" s="71" t="s">
        <v>62</v>
      </c>
      <c r="H224" s="66" t="n">
        <v>279</v>
      </c>
      <c r="I224" s="66" t="n">
        <v>97</v>
      </c>
      <c r="J224" s="66" t="n">
        <v>19</v>
      </c>
      <c r="K224" s="66" t="n">
        <v>0</v>
      </c>
      <c r="L224" s="66" t="n">
        <v>0</v>
      </c>
      <c r="M224" s="20" t="n">
        <v>0</v>
      </c>
      <c r="N224" s="66" t="n">
        <v>5</v>
      </c>
      <c r="O224" s="64" t="n">
        <v>0</v>
      </c>
      <c r="P224" s="66" t="n">
        <v>0</v>
      </c>
      <c r="Q224" s="66" t="n">
        <v>0</v>
      </c>
      <c r="R224" s="66" t="n">
        <v>115</v>
      </c>
      <c r="S224" s="20" t="n">
        <v>0</v>
      </c>
      <c r="T224" s="20" t="n">
        <v>0</v>
      </c>
      <c r="U224" s="66" t="n">
        <v>7</v>
      </c>
      <c r="V224" s="66" t="n">
        <v>0</v>
      </c>
      <c r="W224" s="38" t="n">
        <v>0</v>
      </c>
      <c r="X224" s="20" t="n">
        <v>0</v>
      </c>
      <c r="Y224" s="20" t="n">
        <v>0</v>
      </c>
      <c r="Z224" s="20" t="n">
        <v>0</v>
      </c>
      <c r="AA224" s="20" t="n">
        <v>0</v>
      </c>
      <c r="AB224" s="20" t="n">
        <v>0</v>
      </c>
      <c r="AC224" s="20" t="n">
        <v>0</v>
      </c>
      <c r="AD224" s="66" t="n">
        <v>0</v>
      </c>
      <c r="AE224" s="20" t="n">
        <f aca="false">SUM(I224:AD224)</f>
        <v>243</v>
      </c>
    </row>
    <row r="225" customFormat="false" ht="16.5" hidden="false" customHeight="false" outlineLevel="0" collapsed="false">
      <c r="A225" s="11"/>
      <c r="C225" s="29" t="s">
        <v>65</v>
      </c>
      <c r="D225" s="30" t="s">
        <v>66</v>
      </c>
      <c r="E225" s="30"/>
      <c r="F225" s="30"/>
      <c r="G225" s="30"/>
      <c r="H225" s="31" t="n">
        <f aca="false">SUM(H198:H224)</f>
        <v>14741</v>
      </c>
      <c r="I225" s="31" t="n">
        <f aca="false">SUM(I198:I224)</f>
        <v>3481</v>
      </c>
      <c r="J225" s="31" t="n">
        <f aca="false">SUM(J198:J224)</f>
        <v>1280</v>
      </c>
      <c r="K225" s="31" t="n">
        <f aca="false">SUM(K198:K224)</f>
        <v>538</v>
      </c>
      <c r="L225" s="31" t="n">
        <f aca="false">SUM(L198:L224)</f>
        <v>44</v>
      </c>
      <c r="M225" s="31" t="n">
        <f aca="false">SUM(M198:M224)</f>
        <v>0</v>
      </c>
      <c r="N225" s="31" t="n">
        <f aca="false">SUM(N198:N224)</f>
        <v>2083</v>
      </c>
      <c r="O225" s="31" t="n">
        <f aca="false">SUM(O198:O224)</f>
        <v>0</v>
      </c>
      <c r="P225" s="31" t="n">
        <f aca="false">SUM(P198:P224)</f>
        <v>77</v>
      </c>
      <c r="Q225" s="31" t="n">
        <f aca="false">SUM(Q198:Q224)</f>
        <v>253</v>
      </c>
      <c r="R225" s="31" t="n">
        <f aca="false">SUM(R198:R224)</f>
        <v>3895</v>
      </c>
      <c r="S225" s="31" t="n">
        <f aca="false">SUM(S198:S224)</f>
        <v>0</v>
      </c>
      <c r="T225" s="31" t="n">
        <f aca="false">SUM(T198:T224)</f>
        <v>0</v>
      </c>
      <c r="U225" s="63" t="n">
        <f aca="false">SUM(U198:U224)</f>
        <v>141</v>
      </c>
      <c r="V225" s="63" t="n">
        <f aca="false">SUM(V198:V224)</f>
        <v>23</v>
      </c>
      <c r="W225" s="31" t="n">
        <f aca="false">SUM(W198:W224)</f>
        <v>0</v>
      </c>
      <c r="X225" s="31" t="n">
        <f aca="false">SUM(X198:X224)</f>
        <v>0</v>
      </c>
      <c r="Y225" s="31"/>
      <c r="Z225" s="31" t="n">
        <f aca="false">SUM(Z198:Z224)</f>
        <v>0</v>
      </c>
      <c r="AA225" s="31" t="n">
        <f aca="false">SUM(AA198:AA224)</f>
        <v>0</v>
      </c>
      <c r="AB225" s="31" t="n">
        <f aca="false">SUM(AB198:AB224)</f>
        <v>0</v>
      </c>
      <c r="AC225" s="31" t="n">
        <f aca="false">SUM(AC198:AC224)</f>
        <v>7</v>
      </c>
      <c r="AD225" s="31" t="n">
        <f aca="false">SUM(AD198:AD224)</f>
        <v>194</v>
      </c>
      <c r="AE225" s="31" t="n">
        <f aca="false">SUM(I225:AD225)</f>
        <v>12016</v>
      </c>
    </row>
    <row r="226" customFormat="false" ht="16.5" hidden="false" customHeight="false" outlineLevel="0" collapsed="false">
      <c r="A226" s="11"/>
      <c r="F226" s="3"/>
      <c r="G226" s="3"/>
      <c r="U226" s="1" t="n">
        <f aca="false">U225/2</f>
        <v>70.5</v>
      </c>
      <c r="V226" s="1" t="n">
        <f aca="false">V225/2</f>
        <v>11.5</v>
      </c>
    </row>
    <row r="227" customFormat="false" ht="16.5" hidden="false" customHeight="true" outlineLevel="0" collapsed="false">
      <c r="A227" s="11"/>
      <c r="C227" s="29" t="s">
        <v>67</v>
      </c>
      <c r="D227" s="32" t="s">
        <v>68</v>
      </c>
      <c r="E227" s="32"/>
      <c r="F227" s="32"/>
      <c r="G227" s="32"/>
      <c r="H227" s="33" t="s">
        <v>8</v>
      </c>
      <c r="I227" s="9" t="s">
        <v>9</v>
      </c>
      <c r="J227" s="9" t="s">
        <v>10</v>
      </c>
      <c r="K227" s="9" t="s">
        <v>11</v>
      </c>
      <c r="L227" s="9" t="s">
        <v>12</v>
      </c>
      <c r="M227" s="9" t="s">
        <v>13</v>
      </c>
      <c r="N227" s="9" t="s">
        <v>14</v>
      </c>
      <c r="O227" s="9" t="s">
        <v>15</v>
      </c>
      <c r="P227" s="9" t="s">
        <v>16</v>
      </c>
      <c r="Q227" s="9" t="s">
        <v>17</v>
      </c>
      <c r="R227" s="9" t="s">
        <v>18</v>
      </c>
      <c r="S227" s="9" t="s">
        <v>19</v>
      </c>
      <c r="T227" s="9" t="s">
        <v>20</v>
      </c>
      <c r="U227" s="9" t="s">
        <v>24</v>
      </c>
      <c r="V227" s="9" t="s">
        <v>25</v>
      </c>
      <c r="W227" s="9" t="s">
        <v>26</v>
      </c>
      <c r="X227" s="9" t="s">
        <v>27</v>
      </c>
      <c r="Y227" s="9" t="s">
        <v>28</v>
      </c>
      <c r="Z227" s="9" t="s">
        <v>29</v>
      </c>
      <c r="AA227" s="9" t="s">
        <v>30</v>
      </c>
      <c r="AB227" s="9" t="s">
        <v>31</v>
      </c>
    </row>
    <row r="228" customFormat="false" ht="16.5" hidden="false" customHeight="false" outlineLevel="0" collapsed="false">
      <c r="A228" s="11"/>
      <c r="D228" s="32"/>
      <c r="E228" s="32"/>
      <c r="F228" s="32"/>
      <c r="G228" s="32"/>
      <c r="H228" s="20"/>
      <c r="I228" s="20" t="n">
        <f aca="false">I225+71</f>
        <v>3552</v>
      </c>
      <c r="J228" s="20" t="n">
        <f aca="false">J225+12</f>
        <v>1292</v>
      </c>
      <c r="K228" s="20" t="n">
        <f aca="false">K225+70</f>
        <v>608</v>
      </c>
      <c r="L228" s="20" t="n">
        <f aca="false">L225+11</f>
        <v>55</v>
      </c>
      <c r="M228" s="20" t="n">
        <f aca="false">M225</f>
        <v>0</v>
      </c>
      <c r="N228" s="20" t="n">
        <f aca="false">N225</f>
        <v>2083</v>
      </c>
      <c r="O228" s="20" t="n">
        <f aca="false">O225</f>
        <v>0</v>
      </c>
      <c r="P228" s="20" t="n">
        <f aca="false">P225</f>
        <v>77</v>
      </c>
      <c r="Q228" s="20" t="n">
        <f aca="false">Q225</f>
        <v>253</v>
      </c>
      <c r="R228" s="20" t="n">
        <v>3895</v>
      </c>
      <c r="S228" s="20" t="n">
        <f aca="false">S225</f>
        <v>0</v>
      </c>
      <c r="T228" s="20" t="n">
        <f aca="false">T225</f>
        <v>0</v>
      </c>
      <c r="U228" s="20" t="n">
        <f aca="false">X198</f>
        <v>0</v>
      </c>
      <c r="V228" s="20" t="n">
        <f aca="false">Y198</f>
        <v>0</v>
      </c>
      <c r="W228" s="20" t="n">
        <f aca="false">Z198</f>
        <v>0</v>
      </c>
      <c r="X228" s="20" t="n">
        <f aca="false">AA198</f>
        <v>0</v>
      </c>
      <c r="Y228" s="20" t="n">
        <f aca="false">AB198</f>
        <v>0</v>
      </c>
      <c r="Z228" s="20" t="n">
        <f aca="false">AC225</f>
        <v>7</v>
      </c>
      <c r="AA228" s="20" t="n">
        <f aca="false">AD225</f>
        <v>194</v>
      </c>
      <c r="AB228" s="20" t="n">
        <f aca="false">SUM(H228:AA228)</f>
        <v>12016</v>
      </c>
    </row>
    <row r="229" customFormat="false" ht="16.5" hidden="false" customHeight="false" outlineLevel="0" collapsed="false">
      <c r="A229" s="11"/>
      <c r="F229" s="3"/>
      <c r="G229" s="3"/>
    </row>
    <row r="230" customFormat="false" ht="33.75" hidden="false" customHeight="true" outlineLevel="0" collapsed="false">
      <c r="A230" s="11"/>
      <c r="C230" s="29" t="s">
        <v>69</v>
      </c>
      <c r="D230" s="32" t="s">
        <v>70</v>
      </c>
      <c r="E230" s="32"/>
      <c r="F230" s="32"/>
      <c r="G230" s="32"/>
      <c r="H230" s="33" t="s">
        <v>8</v>
      </c>
      <c r="I230" s="34" t="s">
        <v>71</v>
      </c>
      <c r="J230" s="34"/>
      <c r="K230" s="34" t="s">
        <v>72</v>
      </c>
      <c r="L230" s="34"/>
      <c r="M230" s="9" t="s">
        <v>13</v>
      </c>
      <c r="N230" s="9" t="s">
        <v>14</v>
      </c>
      <c r="O230" s="9" t="s">
        <v>15</v>
      </c>
      <c r="P230" s="9" t="s">
        <v>16</v>
      </c>
      <c r="Q230" s="9" t="s">
        <v>17</v>
      </c>
      <c r="R230" s="9" t="s">
        <v>18</v>
      </c>
      <c r="S230" s="9" t="s">
        <v>19</v>
      </c>
      <c r="T230" s="9" t="s">
        <v>20</v>
      </c>
      <c r="U230" s="9" t="s">
        <v>24</v>
      </c>
      <c r="V230" s="9" t="s">
        <v>25</v>
      </c>
      <c r="W230" s="9" t="s">
        <v>26</v>
      </c>
      <c r="X230" s="9" t="s">
        <v>27</v>
      </c>
      <c r="Y230" s="9" t="s">
        <v>28</v>
      </c>
      <c r="Z230" s="9" t="s">
        <v>29</v>
      </c>
      <c r="AA230" s="9" t="s">
        <v>30</v>
      </c>
      <c r="AB230" s="9" t="s">
        <v>31</v>
      </c>
    </row>
    <row r="231" customFormat="false" ht="16.5" hidden="false" customHeight="false" outlineLevel="0" collapsed="false">
      <c r="A231" s="11"/>
      <c r="D231" s="32"/>
      <c r="E231" s="32"/>
      <c r="F231" s="32"/>
      <c r="G231" s="32"/>
      <c r="H231" s="20" t="n">
        <f aca="false">H225</f>
        <v>14741</v>
      </c>
      <c r="I231" s="35" t="n">
        <f aca="false">I228+K228</f>
        <v>4160</v>
      </c>
      <c r="J231" s="35"/>
      <c r="K231" s="35" t="n">
        <f aca="false">J228+L228</f>
        <v>1347</v>
      </c>
      <c r="L231" s="35"/>
      <c r="M231" s="20" t="n">
        <f aca="false">M228</f>
        <v>0</v>
      </c>
      <c r="N231" s="20" t="n">
        <f aca="false">N228</f>
        <v>2083</v>
      </c>
      <c r="O231" s="20" t="n">
        <f aca="false">O228</f>
        <v>0</v>
      </c>
      <c r="P231" s="20" t="n">
        <f aca="false">P228</f>
        <v>77</v>
      </c>
      <c r="Q231" s="20" t="n">
        <f aca="false">Q228</f>
        <v>253</v>
      </c>
      <c r="R231" s="20" t="n">
        <f aca="false">R228</f>
        <v>3895</v>
      </c>
      <c r="S231" s="20" t="n">
        <f aca="false">S228</f>
        <v>0</v>
      </c>
      <c r="T231" s="20" t="n">
        <f aca="false">T228</f>
        <v>0</v>
      </c>
      <c r="U231" s="20" t="n">
        <f aca="false">U228</f>
        <v>0</v>
      </c>
      <c r="V231" s="20" t="n">
        <f aca="false">V228</f>
        <v>0</v>
      </c>
      <c r="W231" s="20" t="n">
        <f aca="false">W228</f>
        <v>0</v>
      </c>
      <c r="X231" s="20" t="n">
        <f aca="false">X228</f>
        <v>0</v>
      </c>
      <c r="Y231" s="20" t="n">
        <f aca="false">Y228</f>
        <v>0</v>
      </c>
      <c r="Z231" s="20" t="n">
        <f aca="false">Z228</f>
        <v>7</v>
      </c>
      <c r="AA231" s="20" t="n">
        <f aca="false">AA228</f>
        <v>194</v>
      </c>
      <c r="AB231" s="20" t="n">
        <f aca="false">SUM(I231:AA231)</f>
        <v>12016</v>
      </c>
    </row>
    <row r="234" customFormat="false" ht="16.5" hidden="false" customHeight="false" outlineLevel="0" collapsed="false">
      <c r="A234" s="5" t="s">
        <v>1</v>
      </c>
      <c r="B234" s="6" t="s">
        <v>2</v>
      </c>
      <c r="C234" s="7" t="s">
        <v>3</v>
      </c>
      <c r="D234" s="5" t="s">
        <v>4</v>
      </c>
      <c r="E234" s="5" t="s">
        <v>5</v>
      </c>
      <c r="F234" s="8" t="s">
        <v>6</v>
      </c>
      <c r="G234" s="8" t="s">
        <v>7</v>
      </c>
      <c r="H234" s="8" t="s">
        <v>8</v>
      </c>
      <c r="I234" s="9" t="s">
        <v>9</v>
      </c>
      <c r="J234" s="9" t="s">
        <v>10</v>
      </c>
      <c r="K234" s="9" t="s">
        <v>11</v>
      </c>
      <c r="L234" s="9" t="s">
        <v>12</v>
      </c>
      <c r="M234" s="9" t="s">
        <v>13</v>
      </c>
      <c r="N234" s="9" t="s">
        <v>14</v>
      </c>
      <c r="O234" s="9" t="s">
        <v>15</v>
      </c>
      <c r="P234" s="9" t="s">
        <v>16</v>
      </c>
      <c r="Q234" s="9" t="s">
        <v>17</v>
      </c>
      <c r="R234" s="9" t="s">
        <v>18</v>
      </c>
      <c r="S234" s="9" t="s">
        <v>19</v>
      </c>
      <c r="T234" s="9" t="s">
        <v>20</v>
      </c>
      <c r="U234" s="10" t="s">
        <v>21</v>
      </c>
      <c r="V234" s="10" t="s">
        <v>22</v>
      </c>
      <c r="W234" s="10" t="s">
        <v>23</v>
      </c>
      <c r="X234" s="9" t="s">
        <v>24</v>
      </c>
      <c r="Y234" s="9" t="s">
        <v>25</v>
      </c>
      <c r="Z234" s="9" t="s">
        <v>26</v>
      </c>
      <c r="AA234" s="9" t="s">
        <v>27</v>
      </c>
      <c r="AB234" s="9" t="s">
        <v>28</v>
      </c>
      <c r="AC234" s="9" t="s">
        <v>29</v>
      </c>
      <c r="AD234" s="9" t="s">
        <v>30</v>
      </c>
      <c r="AE234" s="9" t="s">
        <v>31</v>
      </c>
    </row>
    <row r="235" customFormat="false" ht="16.5" hidden="false" customHeight="false" outlineLevel="0" collapsed="false">
      <c r="A235" s="11" t="n">
        <v>1</v>
      </c>
      <c r="B235" s="12" t="n">
        <v>3</v>
      </c>
      <c r="C235" s="17" t="n">
        <v>418</v>
      </c>
      <c r="D235" s="17" t="s">
        <v>151</v>
      </c>
      <c r="E235" s="17"/>
      <c r="F235" s="37" t="n">
        <v>1860</v>
      </c>
      <c r="G235" s="20" t="s">
        <v>33</v>
      </c>
      <c r="H235" s="20" t="n">
        <v>618</v>
      </c>
      <c r="I235" s="20" t="n">
        <v>14</v>
      </c>
      <c r="J235" s="20" t="n">
        <v>55</v>
      </c>
      <c r="K235" s="20" t="n">
        <v>138</v>
      </c>
      <c r="L235" s="20" t="n">
        <v>0</v>
      </c>
      <c r="M235" s="20" t="n">
        <v>140</v>
      </c>
      <c r="N235" s="20" t="n">
        <v>0</v>
      </c>
      <c r="O235" s="20"/>
      <c r="P235" s="20" t="n">
        <v>2</v>
      </c>
      <c r="Q235" s="20" t="n">
        <v>4</v>
      </c>
      <c r="R235" s="20" t="n">
        <v>10</v>
      </c>
      <c r="S235" s="20"/>
      <c r="T235" s="20"/>
      <c r="U235" s="38" t="n">
        <v>11</v>
      </c>
      <c r="V235" s="38"/>
      <c r="W235" s="38"/>
      <c r="X235" s="20" t="n">
        <v>85</v>
      </c>
      <c r="Y235" s="20"/>
      <c r="Z235" s="20"/>
      <c r="AA235" s="20"/>
      <c r="AB235" s="20"/>
      <c r="AC235" s="20" t="n">
        <v>0</v>
      </c>
      <c r="AD235" s="20" t="n">
        <v>13</v>
      </c>
      <c r="AE235" s="20" t="n">
        <f aca="false">SUM(I235:AD235)</f>
        <v>472</v>
      </c>
    </row>
    <row r="236" customFormat="false" ht="16.5" hidden="false" customHeight="false" outlineLevel="0" collapsed="false">
      <c r="A236" s="11" t="n">
        <v>2</v>
      </c>
      <c r="B236" s="12" t="n">
        <v>3</v>
      </c>
      <c r="C236" s="17" t="n">
        <v>418</v>
      </c>
      <c r="D236" s="17" t="s">
        <v>151</v>
      </c>
      <c r="E236" s="17"/>
      <c r="F236" s="37" t="n">
        <v>1860</v>
      </c>
      <c r="G236" s="20" t="s">
        <v>34</v>
      </c>
      <c r="H236" s="20" t="n">
        <v>618</v>
      </c>
      <c r="I236" s="20" t="n">
        <v>10</v>
      </c>
      <c r="J236" s="20" t="n">
        <v>62</v>
      </c>
      <c r="K236" s="20" t="n">
        <v>111</v>
      </c>
      <c r="L236" s="20" t="n">
        <v>1</v>
      </c>
      <c r="M236" s="20" t="n">
        <v>180</v>
      </c>
      <c r="N236" s="20" t="n">
        <v>0</v>
      </c>
      <c r="O236" s="20"/>
      <c r="P236" s="20" t="n">
        <v>1</v>
      </c>
      <c r="Q236" s="20" t="n">
        <v>5</v>
      </c>
      <c r="R236" s="20" t="n">
        <v>9</v>
      </c>
      <c r="S236" s="20"/>
      <c r="T236" s="20"/>
      <c r="U236" s="38" t="n">
        <v>7</v>
      </c>
      <c r="V236" s="38"/>
      <c r="W236" s="38"/>
      <c r="X236" s="20" t="n">
        <v>95</v>
      </c>
      <c r="Y236" s="20"/>
      <c r="Z236" s="20"/>
      <c r="AA236" s="20"/>
      <c r="AB236" s="20"/>
      <c r="AC236" s="20" t="n">
        <v>0</v>
      </c>
      <c r="AD236" s="20" t="n">
        <v>14</v>
      </c>
      <c r="AE236" s="20" t="n">
        <f aca="false">SUM(I236:AD236)</f>
        <v>495</v>
      </c>
    </row>
    <row r="237" customFormat="false" ht="16.5" hidden="false" customHeight="false" outlineLevel="0" collapsed="false">
      <c r="A237" s="11" t="n">
        <v>3</v>
      </c>
      <c r="B237" s="12" t="n">
        <v>3</v>
      </c>
      <c r="C237" s="17" t="n">
        <v>418</v>
      </c>
      <c r="D237" s="17" t="s">
        <v>151</v>
      </c>
      <c r="E237" s="17"/>
      <c r="F237" s="37" t="n">
        <v>1860</v>
      </c>
      <c r="G237" s="20" t="s">
        <v>35</v>
      </c>
      <c r="H237" s="20" t="n">
        <v>617</v>
      </c>
      <c r="I237" s="20" t="n">
        <v>12</v>
      </c>
      <c r="J237" s="20" t="n">
        <v>42</v>
      </c>
      <c r="K237" s="20" t="n">
        <v>150</v>
      </c>
      <c r="L237" s="20" t="n">
        <v>2</v>
      </c>
      <c r="M237" s="20" t="n">
        <v>135</v>
      </c>
      <c r="N237" s="20" t="n">
        <v>0</v>
      </c>
      <c r="O237" s="20"/>
      <c r="P237" s="20" t="n">
        <v>2</v>
      </c>
      <c r="Q237" s="20" t="n">
        <v>1</v>
      </c>
      <c r="R237" s="20" t="n">
        <v>11</v>
      </c>
      <c r="S237" s="20"/>
      <c r="T237" s="20"/>
      <c r="U237" s="38" t="n">
        <v>7</v>
      </c>
      <c r="V237" s="38"/>
      <c r="W237" s="38"/>
      <c r="X237" s="20" t="n">
        <v>109</v>
      </c>
      <c r="Y237" s="20"/>
      <c r="Z237" s="20"/>
      <c r="AA237" s="20"/>
      <c r="AB237" s="20"/>
      <c r="AC237" s="20" t="n">
        <v>0</v>
      </c>
      <c r="AD237" s="20" t="n">
        <v>12</v>
      </c>
      <c r="AE237" s="20" t="n">
        <f aca="false">SUM(I237:AD237)</f>
        <v>483</v>
      </c>
    </row>
    <row r="238" customFormat="false" ht="16.5" hidden="false" customHeight="false" outlineLevel="0" collapsed="false">
      <c r="A238" s="11" t="n">
        <v>4</v>
      </c>
      <c r="B238" s="12" t="n">
        <v>3</v>
      </c>
      <c r="C238" s="17" t="n">
        <v>418</v>
      </c>
      <c r="D238" s="17" t="s">
        <v>151</v>
      </c>
      <c r="E238" s="17"/>
      <c r="F238" s="37" t="n">
        <v>1860</v>
      </c>
      <c r="G238" s="20" t="s">
        <v>62</v>
      </c>
      <c r="H238" s="20" t="n">
        <v>639</v>
      </c>
      <c r="I238" s="20" t="n">
        <v>8</v>
      </c>
      <c r="J238" s="20" t="n">
        <v>129</v>
      </c>
      <c r="K238" s="20" t="n">
        <v>159</v>
      </c>
      <c r="L238" s="20" t="n">
        <v>0</v>
      </c>
      <c r="M238" s="20" t="n">
        <v>152</v>
      </c>
      <c r="N238" s="20" t="n">
        <v>0</v>
      </c>
      <c r="O238" s="20"/>
      <c r="P238" s="20" t="n">
        <v>1</v>
      </c>
      <c r="Q238" s="20" t="n">
        <v>4</v>
      </c>
      <c r="R238" s="20" t="n">
        <v>9</v>
      </c>
      <c r="S238" s="20"/>
      <c r="T238" s="20"/>
      <c r="U238" s="38" t="n">
        <v>13</v>
      </c>
      <c r="V238" s="38"/>
      <c r="W238" s="38"/>
      <c r="X238" s="20" t="n">
        <v>40</v>
      </c>
      <c r="Y238" s="20"/>
      <c r="Z238" s="20"/>
      <c r="AA238" s="20"/>
      <c r="AB238" s="20"/>
      <c r="AC238" s="20" t="n">
        <v>0</v>
      </c>
      <c r="AD238" s="20" t="n">
        <v>7</v>
      </c>
      <c r="AE238" s="20" t="n">
        <f aca="false">SUM(I238:AD238)</f>
        <v>522</v>
      </c>
    </row>
    <row r="239" customFormat="false" ht="16.5" hidden="false" customHeight="false" outlineLevel="0" collapsed="false">
      <c r="A239" s="11" t="n">
        <v>5</v>
      </c>
      <c r="B239" s="12" t="n">
        <v>3</v>
      </c>
      <c r="C239" s="17" t="n">
        <v>418</v>
      </c>
      <c r="D239" s="17" t="s">
        <v>151</v>
      </c>
      <c r="E239" s="17"/>
      <c r="F239" s="37" t="n">
        <v>1861</v>
      </c>
      <c r="G239" s="20" t="s">
        <v>33</v>
      </c>
      <c r="H239" s="20" t="n">
        <v>537</v>
      </c>
      <c r="I239" s="20" t="n">
        <v>22</v>
      </c>
      <c r="J239" s="20" t="n">
        <v>30</v>
      </c>
      <c r="K239" s="20" t="n">
        <v>88</v>
      </c>
      <c r="L239" s="20" t="n">
        <v>1</v>
      </c>
      <c r="M239" s="20" t="n">
        <v>87</v>
      </c>
      <c r="N239" s="20" t="n">
        <v>1</v>
      </c>
      <c r="O239" s="20"/>
      <c r="P239" s="20" t="n">
        <v>2</v>
      </c>
      <c r="Q239" s="20" t="n">
        <v>3</v>
      </c>
      <c r="R239" s="20" t="n">
        <v>13</v>
      </c>
      <c r="S239" s="20"/>
      <c r="T239" s="20"/>
      <c r="U239" s="38" t="n">
        <v>6</v>
      </c>
      <c r="V239" s="38"/>
      <c r="W239" s="38"/>
      <c r="X239" s="20" t="n">
        <v>145</v>
      </c>
      <c r="Y239" s="20"/>
      <c r="Z239" s="20"/>
      <c r="AA239" s="20"/>
      <c r="AB239" s="20"/>
      <c r="AC239" s="20" t="n">
        <v>0</v>
      </c>
      <c r="AD239" s="20" t="n">
        <v>16</v>
      </c>
      <c r="AE239" s="20" t="n">
        <f aca="false">SUM(I239:AD239)</f>
        <v>414</v>
      </c>
    </row>
    <row r="240" customFormat="false" ht="16.5" hidden="false" customHeight="false" outlineLevel="0" collapsed="false">
      <c r="A240" s="11" t="n">
        <v>6</v>
      </c>
      <c r="B240" s="12" t="n">
        <v>3</v>
      </c>
      <c r="C240" s="17" t="n">
        <v>418</v>
      </c>
      <c r="D240" s="17" t="s">
        <v>151</v>
      </c>
      <c r="E240" s="17"/>
      <c r="F240" s="37" t="n">
        <v>1861</v>
      </c>
      <c r="G240" s="20" t="s">
        <v>62</v>
      </c>
      <c r="H240" s="20" t="n">
        <v>503</v>
      </c>
      <c r="I240" s="20" t="n">
        <v>21</v>
      </c>
      <c r="J240" s="20" t="n">
        <v>57</v>
      </c>
      <c r="K240" s="20" t="n">
        <v>172</v>
      </c>
      <c r="L240" s="20" t="n">
        <v>0</v>
      </c>
      <c r="M240" s="20" t="n">
        <v>92</v>
      </c>
      <c r="N240" s="20" t="n">
        <v>0</v>
      </c>
      <c r="O240" s="20"/>
      <c r="P240" s="20" t="n">
        <v>1</v>
      </c>
      <c r="Q240" s="20" t="n">
        <v>0</v>
      </c>
      <c r="R240" s="20" t="n">
        <v>2</v>
      </c>
      <c r="S240" s="20"/>
      <c r="T240" s="20"/>
      <c r="U240" s="38" t="n">
        <v>10</v>
      </c>
      <c r="V240" s="38"/>
      <c r="W240" s="38"/>
      <c r="X240" s="20" t="n">
        <v>26</v>
      </c>
      <c r="Y240" s="20"/>
      <c r="Z240" s="20"/>
      <c r="AA240" s="20"/>
      <c r="AB240" s="20"/>
      <c r="AC240" s="20" t="n">
        <v>0</v>
      </c>
      <c r="AD240" s="20" t="n">
        <v>11</v>
      </c>
      <c r="AE240" s="20" t="n">
        <f aca="false">SUM(I240:AD240)</f>
        <v>392</v>
      </c>
    </row>
    <row r="241" customFormat="false" ht="16.5" hidden="false" customHeight="false" outlineLevel="0" collapsed="false">
      <c r="A241" s="11" t="n">
        <v>7</v>
      </c>
      <c r="B241" s="12" t="n">
        <v>3</v>
      </c>
      <c r="C241" s="17" t="n">
        <v>418</v>
      </c>
      <c r="D241" s="17" t="s">
        <v>151</v>
      </c>
      <c r="E241" s="17"/>
      <c r="F241" s="37" t="n">
        <v>1862</v>
      </c>
      <c r="G241" s="20" t="s">
        <v>33</v>
      </c>
      <c r="H241" s="20" t="n">
        <v>592</v>
      </c>
      <c r="I241" s="20" t="n">
        <v>12</v>
      </c>
      <c r="J241" s="20" t="n">
        <v>64</v>
      </c>
      <c r="K241" s="20" t="n">
        <v>126</v>
      </c>
      <c r="L241" s="20" t="n">
        <v>0</v>
      </c>
      <c r="M241" s="20" t="n">
        <v>155</v>
      </c>
      <c r="N241" s="20" t="n">
        <v>5</v>
      </c>
      <c r="O241" s="20"/>
      <c r="P241" s="20" t="n">
        <v>0</v>
      </c>
      <c r="Q241" s="20" t="n">
        <v>3</v>
      </c>
      <c r="R241" s="20" t="n">
        <v>7</v>
      </c>
      <c r="S241" s="20"/>
      <c r="T241" s="20"/>
      <c r="U241" s="38" t="n">
        <v>7</v>
      </c>
      <c r="V241" s="38"/>
      <c r="W241" s="38"/>
      <c r="X241" s="20" t="n">
        <v>54</v>
      </c>
      <c r="Y241" s="20"/>
      <c r="Z241" s="20"/>
      <c r="AA241" s="20"/>
      <c r="AB241" s="20"/>
      <c r="AC241" s="20" t="n">
        <v>0</v>
      </c>
      <c r="AD241" s="20" t="n">
        <v>20</v>
      </c>
      <c r="AE241" s="20" t="n">
        <f aca="false">SUM(I241:AD241)</f>
        <v>453</v>
      </c>
    </row>
    <row r="242" customFormat="false" ht="16.5" hidden="false" customHeight="false" outlineLevel="0" collapsed="false">
      <c r="A242" s="11" t="n">
        <v>8</v>
      </c>
      <c r="B242" s="12" t="n">
        <v>3</v>
      </c>
      <c r="C242" s="17" t="n">
        <v>418</v>
      </c>
      <c r="D242" s="17" t="s">
        <v>151</v>
      </c>
      <c r="E242" s="17"/>
      <c r="F242" s="37" t="n">
        <v>1862</v>
      </c>
      <c r="G242" s="20" t="s">
        <v>34</v>
      </c>
      <c r="H242" s="20" t="n">
        <v>591</v>
      </c>
      <c r="I242" s="20" t="n">
        <v>12</v>
      </c>
      <c r="J242" s="20" t="n">
        <v>96</v>
      </c>
      <c r="K242" s="20" t="n">
        <v>142</v>
      </c>
      <c r="L242" s="20" t="n">
        <v>2</v>
      </c>
      <c r="M242" s="20" t="n">
        <v>131</v>
      </c>
      <c r="N242" s="20" t="n">
        <v>2</v>
      </c>
      <c r="O242" s="20"/>
      <c r="P242" s="20" t="n">
        <v>1</v>
      </c>
      <c r="Q242" s="20" t="n">
        <v>7</v>
      </c>
      <c r="R242" s="20" t="n">
        <v>2</v>
      </c>
      <c r="S242" s="20"/>
      <c r="T242" s="20"/>
      <c r="U242" s="38" t="n">
        <v>3</v>
      </c>
      <c r="V242" s="38"/>
      <c r="W242" s="38"/>
      <c r="X242" s="20" t="n">
        <v>45</v>
      </c>
      <c r="Y242" s="20"/>
      <c r="Z242" s="20"/>
      <c r="AA242" s="20"/>
      <c r="AB242" s="20"/>
      <c r="AC242" s="20" t="n">
        <v>0</v>
      </c>
      <c r="AD242" s="20" t="n">
        <v>15</v>
      </c>
      <c r="AE242" s="20" t="n">
        <f aca="false">SUM(I242:AD242)</f>
        <v>458</v>
      </c>
    </row>
    <row r="243" customFormat="false" ht="16.5" hidden="false" customHeight="false" outlineLevel="0" collapsed="false">
      <c r="A243" s="11" t="n">
        <v>9</v>
      </c>
      <c r="B243" s="12" t="n">
        <v>3</v>
      </c>
      <c r="C243" s="17" t="n">
        <v>418</v>
      </c>
      <c r="D243" s="17" t="s">
        <v>151</v>
      </c>
      <c r="E243" s="17"/>
      <c r="F243" s="37" t="n">
        <v>1863</v>
      </c>
      <c r="G243" s="20" t="s">
        <v>33</v>
      </c>
      <c r="H243" s="20" t="n">
        <v>334</v>
      </c>
      <c r="I243" s="20" t="n">
        <v>16</v>
      </c>
      <c r="J243" s="20" t="n">
        <v>42</v>
      </c>
      <c r="K243" s="20" t="n">
        <v>83</v>
      </c>
      <c r="L243" s="20" t="n">
        <v>2</v>
      </c>
      <c r="M243" s="20" t="n">
        <v>85</v>
      </c>
      <c r="N243" s="20" t="n">
        <v>0</v>
      </c>
      <c r="O243" s="20"/>
      <c r="P243" s="20" t="n">
        <v>2</v>
      </c>
      <c r="Q243" s="20" t="n">
        <v>1</v>
      </c>
      <c r="R243" s="20" t="n">
        <v>2</v>
      </c>
      <c r="S243" s="20"/>
      <c r="T243" s="20"/>
      <c r="U243" s="38" t="n">
        <v>7</v>
      </c>
      <c r="V243" s="38"/>
      <c r="W243" s="38"/>
      <c r="X243" s="20" t="n">
        <v>16</v>
      </c>
      <c r="Y243" s="20"/>
      <c r="Z243" s="20"/>
      <c r="AA243" s="20"/>
      <c r="AB243" s="20"/>
      <c r="AC243" s="20" t="n">
        <v>0</v>
      </c>
      <c r="AD243" s="20" t="n">
        <v>7</v>
      </c>
      <c r="AE243" s="20" t="n">
        <f aca="false">SUM(I243:AD243)</f>
        <v>263</v>
      </c>
    </row>
    <row r="244" customFormat="false" ht="16.5" hidden="false" customHeight="false" outlineLevel="0" collapsed="false">
      <c r="A244" s="11" t="n">
        <v>10</v>
      </c>
      <c r="B244" s="12" t="n">
        <v>3</v>
      </c>
      <c r="C244" s="17" t="n">
        <v>418</v>
      </c>
      <c r="D244" s="17" t="s">
        <v>151</v>
      </c>
      <c r="E244" s="17"/>
      <c r="F244" s="37" t="n">
        <v>1864</v>
      </c>
      <c r="G244" s="20" t="s">
        <v>33</v>
      </c>
      <c r="H244" s="20" t="n">
        <v>555</v>
      </c>
      <c r="I244" s="20" t="n">
        <v>6</v>
      </c>
      <c r="J244" s="20" t="n">
        <v>48</v>
      </c>
      <c r="K244" s="20" t="n">
        <v>114</v>
      </c>
      <c r="L244" s="20" t="n">
        <v>0</v>
      </c>
      <c r="M244" s="20" t="n">
        <v>73</v>
      </c>
      <c r="N244" s="20" t="n">
        <v>0</v>
      </c>
      <c r="O244" s="20"/>
      <c r="P244" s="20" t="n">
        <v>0</v>
      </c>
      <c r="Q244" s="20" t="n">
        <v>1</v>
      </c>
      <c r="R244" s="20" t="n">
        <v>77</v>
      </c>
      <c r="S244" s="20"/>
      <c r="T244" s="20"/>
      <c r="U244" s="38" t="n">
        <v>10</v>
      </c>
      <c r="V244" s="38"/>
      <c r="W244" s="38"/>
      <c r="X244" s="20" t="n">
        <v>90</v>
      </c>
      <c r="Y244" s="20"/>
      <c r="Z244" s="20"/>
      <c r="AA244" s="20"/>
      <c r="AB244" s="20"/>
      <c r="AC244" s="20" t="n">
        <v>0</v>
      </c>
      <c r="AD244" s="20" t="n">
        <v>5</v>
      </c>
      <c r="AE244" s="20" t="n">
        <f aca="false">SUM(I244:AD244)</f>
        <v>424</v>
      </c>
    </row>
    <row r="245" customFormat="false" ht="16.5" hidden="false" customHeight="false" outlineLevel="0" collapsed="false">
      <c r="A245" s="11" t="n">
        <v>11</v>
      </c>
      <c r="B245" s="12" t="n">
        <v>3</v>
      </c>
      <c r="C245" s="17" t="n">
        <v>418</v>
      </c>
      <c r="D245" s="17" t="s">
        <v>151</v>
      </c>
      <c r="E245" s="17"/>
      <c r="F245" s="37" t="n">
        <v>1864</v>
      </c>
      <c r="G245" s="20" t="s">
        <v>34</v>
      </c>
      <c r="H245" s="20" t="n">
        <v>555</v>
      </c>
      <c r="I245" s="20" t="n">
        <v>5</v>
      </c>
      <c r="J245" s="20" t="n">
        <v>42</v>
      </c>
      <c r="K245" s="20" t="n">
        <v>151</v>
      </c>
      <c r="L245" s="20" t="n">
        <v>2</v>
      </c>
      <c r="M245" s="20" t="n">
        <v>67</v>
      </c>
      <c r="N245" s="20" t="n">
        <v>0</v>
      </c>
      <c r="O245" s="20"/>
      <c r="P245" s="20" t="n">
        <v>1</v>
      </c>
      <c r="Q245" s="20" t="n">
        <v>4</v>
      </c>
      <c r="R245" s="20" t="n">
        <v>80</v>
      </c>
      <c r="S245" s="20"/>
      <c r="T245" s="20"/>
      <c r="U245" s="38" t="n">
        <v>1</v>
      </c>
      <c r="V245" s="38"/>
      <c r="W245" s="38"/>
      <c r="X245" s="20" t="n">
        <v>68</v>
      </c>
      <c r="Y245" s="20"/>
      <c r="Z245" s="20"/>
      <c r="AA245" s="20"/>
      <c r="AB245" s="20"/>
      <c r="AC245" s="20" t="n">
        <v>0</v>
      </c>
      <c r="AD245" s="20" t="n">
        <v>11</v>
      </c>
      <c r="AE245" s="20" t="n">
        <f aca="false">SUM(I245:AD245)</f>
        <v>432</v>
      </c>
    </row>
    <row r="246" customFormat="false" ht="16.5" hidden="false" customHeight="false" outlineLevel="0" collapsed="false">
      <c r="A246" s="11" t="n">
        <v>12</v>
      </c>
      <c r="B246" s="12" t="n">
        <v>3</v>
      </c>
      <c r="C246" s="17" t="n">
        <v>418</v>
      </c>
      <c r="D246" s="17" t="s">
        <v>151</v>
      </c>
      <c r="E246" s="17"/>
      <c r="F246" s="37" t="n">
        <v>1865</v>
      </c>
      <c r="G246" s="20" t="s">
        <v>33</v>
      </c>
      <c r="H246" s="20" t="n">
        <v>388</v>
      </c>
      <c r="I246" s="20" t="n">
        <v>16</v>
      </c>
      <c r="J246" s="20" t="n">
        <v>34</v>
      </c>
      <c r="K246" s="20" t="n">
        <v>80</v>
      </c>
      <c r="L246" s="20" t="n">
        <v>0</v>
      </c>
      <c r="M246" s="20" t="n">
        <v>57</v>
      </c>
      <c r="N246" s="20" t="n">
        <v>2</v>
      </c>
      <c r="O246" s="20"/>
      <c r="P246" s="20" t="n">
        <v>1</v>
      </c>
      <c r="Q246" s="20" t="n">
        <v>1</v>
      </c>
      <c r="R246" s="20" t="n">
        <v>12</v>
      </c>
      <c r="S246" s="20"/>
      <c r="T246" s="20"/>
      <c r="U246" s="38" t="n">
        <v>13</v>
      </c>
      <c r="V246" s="38"/>
      <c r="W246" s="38"/>
      <c r="X246" s="20" t="n">
        <v>64</v>
      </c>
      <c r="Y246" s="20"/>
      <c r="Z246" s="20"/>
      <c r="AA246" s="20"/>
      <c r="AB246" s="20"/>
      <c r="AC246" s="20" t="n">
        <v>0</v>
      </c>
      <c r="AD246" s="20" t="n">
        <v>11</v>
      </c>
      <c r="AE246" s="20" t="n">
        <f aca="false">SUM(I246:AD246)</f>
        <v>291</v>
      </c>
    </row>
    <row r="247" customFormat="false" ht="16.5" hidden="false" customHeight="false" outlineLevel="0" collapsed="false">
      <c r="A247" s="11" t="n">
        <v>13</v>
      </c>
      <c r="B247" s="12" t="n">
        <v>3</v>
      </c>
      <c r="C247" s="17" t="n">
        <v>418</v>
      </c>
      <c r="D247" s="17" t="s">
        <v>151</v>
      </c>
      <c r="E247" s="17"/>
      <c r="F247" s="37" t="n">
        <v>1865</v>
      </c>
      <c r="G247" s="20" t="s">
        <v>34</v>
      </c>
      <c r="H247" s="20" t="n">
        <v>388</v>
      </c>
      <c r="I247" s="20" t="n">
        <v>10</v>
      </c>
      <c r="J247" s="20" t="n">
        <v>47</v>
      </c>
      <c r="K247" s="20" t="n">
        <v>87</v>
      </c>
      <c r="L247" s="20" t="n">
        <v>0</v>
      </c>
      <c r="M247" s="20" t="n">
        <v>62</v>
      </c>
      <c r="N247" s="20" t="n">
        <v>0</v>
      </c>
      <c r="O247" s="20"/>
      <c r="P247" s="20" t="n">
        <v>2</v>
      </c>
      <c r="Q247" s="20" t="n">
        <v>5</v>
      </c>
      <c r="R247" s="20" t="n">
        <v>8</v>
      </c>
      <c r="S247" s="20"/>
      <c r="T247" s="20"/>
      <c r="U247" s="38" t="n">
        <v>5</v>
      </c>
      <c r="V247" s="38"/>
      <c r="W247" s="38"/>
      <c r="X247" s="20" t="n">
        <v>61</v>
      </c>
      <c r="Y247" s="20"/>
      <c r="Z247" s="20"/>
      <c r="AA247" s="20"/>
      <c r="AB247" s="20"/>
      <c r="AC247" s="20" t="n">
        <v>0</v>
      </c>
      <c r="AD247" s="20" t="n">
        <v>8</v>
      </c>
      <c r="AE247" s="20" t="n">
        <f aca="false">SUM(I247:AD247)</f>
        <v>295</v>
      </c>
    </row>
    <row r="248" customFormat="false" ht="16.5" hidden="false" customHeight="false" outlineLevel="0" collapsed="false">
      <c r="A248" s="11"/>
      <c r="C248" s="29" t="s">
        <v>65</v>
      </c>
      <c r="D248" s="30" t="s">
        <v>66</v>
      </c>
      <c r="E248" s="30"/>
      <c r="F248" s="30"/>
      <c r="G248" s="30"/>
      <c r="H248" s="31" t="n">
        <f aca="false">SUM(H235:H247)</f>
        <v>6935</v>
      </c>
      <c r="I248" s="31" t="n">
        <f aca="false">SUM(I235:I247)</f>
        <v>164</v>
      </c>
      <c r="J248" s="31" t="n">
        <f aca="false">SUM(J235:J247)</f>
        <v>748</v>
      </c>
      <c r="K248" s="31" t="n">
        <f aca="false">SUM(K235:K247)</f>
        <v>1601</v>
      </c>
      <c r="L248" s="31" t="n">
        <f aca="false">SUM(L235:L247)</f>
        <v>10</v>
      </c>
      <c r="M248" s="31" t="n">
        <f aca="false">SUM(M235:M247)</f>
        <v>1416</v>
      </c>
      <c r="N248" s="31" t="n">
        <f aca="false">SUM(N235:N247)</f>
        <v>10</v>
      </c>
      <c r="O248" s="31" t="n">
        <f aca="false">SUM(O235:O247)</f>
        <v>0</v>
      </c>
      <c r="P248" s="31" t="n">
        <f aca="false">SUM(P235:P247)</f>
        <v>16</v>
      </c>
      <c r="Q248" s="31" t="n">
        <f aca="false">SUM(Q235:Q247)</f>
        <v>39</v>
      </c>
      <c r="R248" s="31" t="n">
        <f aca="false">SUM(R235:R247)</f>
        <v>242</v>
      </c>
      <c r="S248" s="31" t="n">
        <f aca="false">SUM(S235:S247)</f>
        <v>0</v>
      </c>
      <c r="T248" s="31" t="n">
        <f aca="false">SUM(T235:T247)</f>
        <v>0</v>
      </c>
      <c r="U248" s="63" t="n">
        <f aca="false">SUM(U235:U247)</f>
        <v>100</v>
      </c>
      <c r="V248" s="63" t="n">
        <f aca="false">SUM(V235:V247)</f>
        <v>0</v>
      </c>
      <c r="W248" s="31" t="n">
        <f aca="false">SUM(W235:W247)</f>
        <v>0</v>
      </c>
      <c r="X248" s="31" t="n">
        <f aca="false">SUM(X235:X247)</f>
        <v>898</v>
      </c>
      <c r="Y248" s="31" t="n">
        <f aca="false">SUM(Y235:Y247)</f>
        <v>0</v>
      </c>
      <c r="Z248" s="31" t="n">
        <f aca="false">SUM(Z235:Z247)</f>
        <v>0</v>
      </c>
      <c r="AA248" s="31" t="n">
        <f aca="false">SUM(AA235:AA247)</f>
        <v>0</v>
      </c>
      <c r="AB248" s="31" t="n">
        <f aca="false">SUM(AB235:AB247)</f>
        <v>0</v>
      </c>
      <c r="AC248" s="31" t="n">
        <f aca="false">SUM(AC235:AC247)</f>
        <v>0</v>
      </c>
      <c r="AD248" s="31" t="n">
        <f aca="false">SUM(AD235:AD247)</f>
        <v>150</v>
      </c>
      <c r="AE248" s="31" t="n">
        <f aca="false">SUM(I248:AD248)</f>
        <v>5394</v>
      </c>
    </row>
    <row r="249" customFormat="false" ht="16.5" hidden="false" customHeight="false" outlineLevel="0" collapsed="false">
      <c r="A249" s="11"/>
      <c r="F249" s="3"/>
      <c r="G249" s="3"/>
      <c r="U249" s="1" t="n">
        <f aca="false">U248/2</f>
        <v>50</v>
      </c>
      <c r="V249" s="1" t="n">
        <f aca="false">V248/2</f>
        <v>0</v>
      </c>
    </row>
    <row r="250" customFormat="false" ht="16.5" hidden="false" customHeight="true" outlineLevel="0" collapsed="false">
      <c r="A250" s="11"/>
      <c r="C250" s="29" t="s">
        <v>67</v>
      </c>
      <c r="D250" s="32" t="s">
        <v>68</v>
      </c>
      <c r="E250" s="32"/>
      <c r="F250" s="32"/>
      <c r="G250" s="32"/>
      <c r="H250" s="33" t="s">
        <v>8</v>
      </c>
      <c r="I250" s="9" t="s">
        <v>9</v>
      </c>
      <c r="J250" s="9" t="s">
        <v>10</v>
      </c>
      <c r="K250" s="9" t="s">
        <v>11</v>
      </c>
      <c r="L250" s="9" t="s">
        <v>12</v>
      </c>
      <c r="M250" s="9" t="s">
        <v>13</v>
      </c>
      <c r="N250" s="9" t="s">
        <v>14</v>
      </c>
      <c r="O250" s="9" t="s">
        <v>15</v>
      </c>
      <c r="P250" s="9" t="s">
        <v>16</v>
      </c>
      <c r="Q250" s="9" t="s">
        <v>17</v>
      </c>
      <c r="R250" s="9" t="s">
        <v>18</v>
      </c>
      <c r="S250" s="9" t="s">
        <v>19</v>
      </c>
      <c r="T250" s="9" t="s">
        <v>20</v>
      </c>
      <c r="U250" s="9" t="s">
        <v>24</v>
      </c>
      <c r="V250" s="9" t="s">
        <v>25</v>
      </c>
      <c r="W250" s="9" t="s">
        <v>26</v>
      </c>
      <c r="X250" s="9" t="s">
        <v>27</v>
      </c>
      <c r="Y250" s="9" t="s">
        <v>28</v>
      </c>
      <c r="Z250" s="9" t="s">
        <v>29</v>
      </c>
      <c r="AA250" s="9" t="s">
        <v>30</v>
      </c>
      <c r="AB250" s="9" t="s">
        <v>31</v>
      </c>
    </row>
    <row r="251" customFormat="false" ht="16.5" hidden="false" customHeight="false" outlineLevel="0" collapsed="false">
      <c r="A251" s="11"/>
      <c r="D251" s="32"/>
      <c r="E251" s="32"/>
      <c r="F251" s="32"/>
      <c r="G251" s="32"/>
      <c r="H251" s="20"/>
      <c r="I251" s="20" t="n">
        <f aca="false">I248+50</f>
        <v>214</v>
      </c>
      <c r="J251" s="20" t="n">
        <f aca="false">J248</f>
        <v>748</v>
      </c>
      <c r="K251" s="20" t="n">
        <f aca="false">K248+50</f>
        <v>1651</v>
      </c>
      <c r="L251" s="20" t="n">
        <f aca="false">L248</f>
        <v>10</v>
      </c>
      <c r="M251" s="20" t="n">
        <f aca="false">M248</f>
        <v>1416</v>
      </c>
      <c r="N251" s="20" t="n">
        <f aca="false">N248</f>
        <v>10</v>
      </c>
      <c r="O251" s="20" t="n">
        <f aca="false">O248</f>
        <v>0</v>
      </c>
      <c r="P251" s="20" t="n">
        <f aca="false">P248</f>
        <v>16</v>
      </c>
      <c r="Q251" s="20" t="n">
        <f aca="false">Q248</f>
        <v>39</v>
      </c>
      <c r="R251" s="20" t="n">
        <f aca="false">R248</f>
        <v>242</v>
      </c>
      <c r="S251" s="20" t="n">
        <f aca="false">S248</f>
        <v>0</v>
      </c>
      <c r="T251" s="20" t="n">
        <f aca="false">T248</f>
        <v>0</v>
      </c>
      <c r="U251" s="20" t="n">
        <f aca="false">X248</f>
        <v>898</v>
      </c>
      <c r="V251" s="20" t="n">
        <f aca="false">Y235</f>
        <v>0</v>
      </c>
      <c r="W251" s="20" t="n">
        <f aca="false">Z235</f>
        <v>0</v>
      </c>
      <c r="X251" s="20" t="n">
        <f aca="false">AA235</f>
        <v>0</v>
      </c>
      <c r="Y251" s="20" t="n">
        <f aca="false">AB235</f>
        <v>0</v>
      </c>
      <c r="Z251" s="20" t="n">
        <f aca="false">AC248</f>
        <v>0</v>
      </c>
      <c r="AA251" s="20" t="n">
        <f aca="false">AD248</f>
        <v>150</v>
      </c>
      <c r="AB251" s="20" t="n">
        <f aca="false">SUM(H251:AA251)</f>
        <v>5394</v>
      </c>
    </row>
    <row r="252" customFormat="false" ht="16.5" hidden="false" customHeight="false" outlineLevel="0" collapsed="false">
      <c r="A252" s="11"/>
      <c r="F252" s="3"/>
      <c r="G252" s="3"/>
    </row>
    <row r="253" customFormat="false" ht="33.75" hidden="false" customHeight="true" outlineLevel="0" collapsed="false">
      <c r="A253" s="11"/>
      <c r="C253" s="29" t="s">
        <v>69</v>
      </c>
      <c r="D253" s="32" t="s">
        <v>70</v>
      </c>
      <c r="E253" s="32"/>
      <c r="F253" s="32"/>
      <c r="G253" s="32"/>
      <c r="H253" s="33" t="s">
        <v>8</v>
      </c>
      <c r="I253" s="34" t="s">
        <v>71</v>
      </c>
      <c r="J253" s="34"/>
      <c r="K253" s="72" t="s">
        <v>10</v>
      </c>
      <c r="L253" s="73" t="s">
        <v>12</v>
      </c>
      <c r="M253" s="9" t="s">
        <v>13</v>
      </c>
      <c r="N253" s="9" t="s">
        <v>14</v>
      </c>
      <c r="O253" s="9" t="s">
        <v>15</v>
      </c>
      <c r="P253" s="9" t="s">
        <v>16</v>
      </c>
      <c r="Q253" s="9" t="s">
        <v>17</v>
      </c>
      <c r="R253" s="9" t="s">
        <v>18</v>
      </c>
      <c r="S253" s="9" t="s">
        <v>19</v>
      </c>
      <c r="T253" s="9" t="s">
        <v>20</v>
      </c>
      <c r="U253" s="9" t="s">
        <v>24</v>
      </c>
      <c r="V253" s="9" t="s">
        <v>25</v>
      </c>
      <c r="W253" s="9" t="s">
        <v>26</v>
      </c>
      <c r="X253" s="9" t="s">
        <v>27</v>
      </c>
      <c r="Y253" s="9" t="s">
        <v>28</v>
      </c>
      <c r="Z253" s="9" t="s">
        <v>29</v>
      </c>
      <c r="AA253" s="9" t="s">
        <v>30</v>
      </c>
      <c r="AB253" s="9" t="s">
        <v>31</v>
      </c>
    </row>
    <row r="254" customFormat="false" ht="16.5" hidden="false" customHeight="false" outlineLevel="0" collapsed="false">
      <c r="A254" s="11"/>
      <c r="D254" s="32"/>
      <c r="E254" s="32"/>
      <c r="F254" s="32"/>
      <c r="G254" s="32"/>
      <c r="H254" s="20" t="n">
        <f aca="false">H248</f>
        <v>6935</v>
      </c>
      <c r="I254" s="35" t="n">
        <f aca="false">I251+K251</f>
        <v>1865</v>
      </c>
      <c r="J254" s="35"/>
      <c r="K254" s="74" t="n">
        <f aca="false">J251</f>
        <v>748</v>
      </c>
      <c r="L254" s="75" t="n">
        <f aca="false">L251</f>
        <v>10</v>
      </c>
      <c r="M254" s="20" t="n">
        <f aca="false">M251</f>
        <v>1416</v>
      </c>
      <c r="N254" s="20" t="n">
        <f aca="false">N251</f>
        <v>10</v>
      </c>
      <c r="O254" s="20" t="s">
        <v>148</v>
      </c>
      <c r="P254" s="20" t="n">
        <f aca="false">P251</f>
        <v>16</v>
      </c>
      <c r="Q254" s="20" t="n">
        <f aca="false">Q251</f>
        <v>39</v>
      </c>
      <c r="R254" s="20" t="n">
        <f aca="false">R251</f>
        <v>242</v>
      </c>
      <c r="S254" s="20" t="s">
        <v>148</v>
      </c>
      <c r="T254" s="20" t="s">
        <v>148</v>
      </c>
      <c r="U254" s="20" t="n">
        <f aca="false">U251</f>
        <v>898</v>
      </c>
      <c r="V254" s="20" t="s">
        <v>148</v>
      </c>
      <c r="W254" s="20" t="s">
        <v>148</v>
      </c>
      <c r="X254" s="20" t="s">
        <v>148</v>
      </c>
      <c r="Y254" s="20" t="s">
        <v>148</v>
      </c>
      <c r="Z254" s="20" t="n">
        <f aca="false">Z251</f>
        <v>0</v>
      </c>
      <c r="AA254" s="20" t="n">
        <f aca="false">AA251</f>
        <v>150</v>
      </c>
      <c r="AB254" s="20" t="n">
        <f aca="false">SUM(I254:AA254)</f>
        <v>5394</v>
      </c>
    </row>
  </sheetData>
  <mergeCells count="52">
    <mergeCell ref="D12:E12"/>
    <mergeCell ref="D14:G15"/>
    <mergeCell ref="D17:G18"/>
    <mergeCell ref="I17:J17"/>
    <mergeCell ref="K17:L17"/>
    <mergeCell ref="I18:J18"/>
    <mergeCell ref="K18:L18"/>
    <mergeCell ref="D81:G81"/>
    <mergeCell ref="D83:G84"/>
    <mergeCell ref="D86:G87"/>
    <mergeCell ref="J86:K86"/>
    <mergeCell ref="J87:K87"/>
    <mergeCell ref="D124:G124"/>
    <mergeCell ref="D126:G127"/>
    <mergeCell ref="D129:G130"/>
    <mergeCell ref="I129:J129"/>
    <mergeCell ref="K129:L129"/>
    <mergeCell ref="I130:J130"/>
    <mergeCell ref="K130:L130"/>
    <mergeCell ref="D148:G148"/>
    <mergeCell ref="D150:G151"/>
    <mergeCell ref="D153:G154"/>
    <mergeCell ref="I153:J153"/>
    <mergeCell ref="K153:L153"/>
    <mergeCell ref="I154:J154"/>
    <mergeCell ref="K154:L154"/>
    <mergeCell ref="D173:E173"/>
    <mergeCell ref="D175:G176"/>
    <mergeCell ref="D178:G179"/>
    <mergeCell ref="I178:J178"/>
    <mergeCell ref="K178:L178"/>
    <mergeCell ref="I179:J179"/>
    <mergeCell ref="K179:L179"/>
    <mergeCell ref="D188:E188"/>
    <mergeCell ref="D190:G191"/>
    <mergeCell ref="D193:G194"/>
    <mergeCell ref="I193:J193"/>
    <mergeCell ref="K193:L193"/>
    <mergeCell ref="I194:J194"/>
    <mergeCell ref="K194:L194"/>
    <mergeCell ref="D225:E225"/>
    <mergeCell ref="D227:G228"/>
    <mergeCell ref="D230:G231"/>
    <mergeCell ref="I230:J230"/>
    <mergeCell ref="K230:L230"/>
    <mergeCell ref="I231:J231"/>
    <mergeCell ref="K231:L231"/>
    <mergeCell ref="D248:E248"/>
    <mergeCell ref="D250:G251"/>
    <mergeCell ref="D253:G254"/>
    <mergeCell ref="I253:J253"/>
    <mergeCell ref="I254:J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82" activePane="bottomLeft" state="frozen"/>
      <selection pane="topLeft" activeCell="A1" activeCellId="0" sqref="A1"/>
      <selection pane="bottomLeft" activeCell="N153" activeCellId="0" sqref="N153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5.7"/>
    <col collapsed="false" customWidth="true" hidden="false" outlineLevel="0" max="3" min="3" style="0" width="4.29"/>
    <col collapsed="false" customWidth="true" hidden="false" outlineLevel="0" max="4" min="4" style="0" width="29.14"/>
    <col collapsed="false" customWidth="true" hidden="false" outlineLevel="0" max="5" min="5" style="0" width="22.43"/>
    <col collapsed="false" customWidth="true" hidden="false" outlineLevel="0" max="6" min="6" style="0" width="8.29"/>
    <col collapsed="false" customWidth="true" hidden="false" outlineLevel="0" max="7" min="7" style="0" width="11.71"/>
    <col collapsed="false" customWidth="true" hidden="false" outlineLevel="0" max="8" min="8" style="0" width="10.29"/>
    <col collapsed="false" customWidth="true" hidden="false" outlineLevel="0" max="11" min="9" style="0" width="5.01"/>
    <col collapsed="false" customWidth="true" hidden="false" outlineLevel="0" max="12" min="12" style="0" width="5.57"/>
    <col collapsed="false" customWidth="true" hidden="false" outlineLevel="0" max="13" min="13" style="0" width="3.99"/>
    <col collapsed="false" customWidth="true" hidden="false" outlineLevel="0" max="15" min="14" style="0" width="4.57"/>
    <col collapsed="false" customWidth="true" hidden="false" outlineLevel="0" max="16" min="16" style="0" width="5.01"/>
    <col collapsed="false" customWidth="true" hidden="false" outlineLevel="0" max="17" min="17" style="0" width="4.43"/>
    <col collapsed="false" customWidth="true" hidden="false" outlineLevel="0" max="18" min="18" style="0" width="7.86"/>
    <col collapsed="false" customWidth="true" hidden="false" outlineLevel="0" max="19" min="19" style="0" width="4.29"/>
    <col collapsed="false" customWidth="true" hidden="false" outlineLevel="0" max="20" min="20" style="0" width="4.57"/>
    <col collapsed="false" customWidth="true" hidden="false" outlineLevel="0" max="21" min="21" style="0" width="8.29"/>
    <col collapsed="false" customWidth="true" hidden="false" outlineLevel="0" max="22" min="22" style="0" width="8.71"/>
    <col collapsed="false" customWidth="true" hidden="false" outlineLevel="0" max="23" min="23" style="0" width="8.29"/>
    <col collapsed="false" customWidth="true" hidden="false" outlineLevel="0" max="26" min="24" style="0" width="5.57"/>
    <col collapsed="false" customWidth="true" hidden="false" outlineLevel="0" max="27" min="27" style="0" width="6.71"/>
    <col collapsed="false" customWidth="true" hidden="false" outlineLevel="0" max="28" min="28" style="0" width="10.99"/>
    <col collapsed="false" customWidth="true" hidden="false" outlineLevel="0" max="29" min="29" style="0" width="4.43"/>
    <col collapsed="false" customWidth="true" hidden="false" outlineLevel="0" max="30" min="30" style="0" width="6.71"/>
    <col collapsed="false" customWidth="true" hidden="false" outlineLevel="0" max="31" min="31" style="0" width="10.99"/>
  </cols>
  <sheetData>
    <row r="1" s="1" customFormat="true" ht="16.5" hidden="false" customHeight="false" outlineLevel="0" collapsed="false">
      <c r="A1" s="5" t="s">
        <v>1</v>
      </c>
      <c r="B1" s="6" t="s">
        <v>2</v>
      </c>
      <c r="C1" s="7" t="s">
        <v>3</v>
      </c>
      <c r="D1" s="5" t="s">
        <v>4</v>
      </c>
      <c r="E1" s="5" t="s">
        <v>5</v>
      </c>
      <c r="F1" s="8" t="s">
        <v>6</v>
      </c>
      <c r="G1" s="8" t="s">
        <v>7</v>
      </c>
      <c r="H1" s="8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21</v>
      </c>
      <c r="V1" s="10" t="s">
        <v>22</v>
      </c>
      <c r="W1" s="10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</row>
    <row r="2" s="1" customFormat="true" ht="16.5" hidden="false" customHeight="false" outlineLevel="0" collapsed="false">
      <c r="A2" s="11" t="n">
        <v>1</v>
      </c>
      <c r="B2" s="12" t="n">
        <v>4</v>
      </c>
      <c r="C2" s="13" t="n">
        <v>38</v>
      </c>
      <c r="D2" s="17" t="s">
        <v>152</v>
      </c>
      <c r="E2" s="17" t="s">
        <v>152</v>
      </c>
      <c r="F2" s="53" t="n">
        <v>232</v>
      </c>
      <c r="G2" s="17" t="s">
        <v>33</v>
      </c>
      <c r="H2" s="76" t="n">
        <v>514</v>
      </c>
      <c r="I2" s="20"/>
      <c r="J2" s="20" t="n">
        <v>208</v>
      </c>
      <c r="K2" s="20"/>
      <c r="L2" s="20" t="n">
        <v>2</v>
      </c>
      <c r="M2" s="20" t="n">
        <v>15</v>
      </c>
      <c r="N2" s="20"/>
      <c r="O2" s="20" t="n">
        <v>23</v>
      </c>
      <c r="P2" s="20"/>
      <c r="Q2" s="20"/>
      <c r="R2" s="20" t="n">
        <v>186</v>
      </c>
      <c r="S2" s="20"/>
      <c r="T2" s="20"/>
      <c r="U2" s="38"/>
      <c r="V2" s="38" t="n">
        <v>2</v>
      </c>
      <c r="W2" s="38"/>
      <c r="X2" s="20"/>
      <c r="Y2" s="20"/>
      <c r="Z2" s="20"/>
      <c r="AA2" s="20"/>
      <c r="AB2" s="20"/>
      <c r="AC2" s="20"/>
      <c r="AD2" s="20" t="n">
        <v>12</v>
      </c>
      <c r="AE2" s="20" t="n">
        <f aca="false">SUM(I2:AD2)</f>
        <v>448</v>
      </c>
    </row>
    <row r="3" s="1" customFormat="true" ht="16.5" hidden="false" customHeight="false" outlineLevel="0" collapsed="false">
      <c r="A3" s="11" t="n">
        <v>2</v>
      </c>
      <c r="B3" s="12" t="n">
        <v>4</v>
      </c>
      <c r="C3" s="13" t="n">
        <v>38</v>
      </c>
      <c r="D3" s="17" t="s">
        <v>152</v>
      </c>
      <c r="E3" s="17" t="s">
        <v>152</v>
      </c>
      <c r="F3" s="53" t="n">
        <v>232</v>
      </c>
      <c r="G3" s="17" t="s">
        <v>34</v>
      </c>
      <c r="H3" s="76" t="n">
        <v>513</v>
      </c>
      <c r="I3" s="20"/>
      <c r="J3" s="20" t="n">
        <v>185</v>
      </c>
      <c r="K3" s="20"/>
      <c r="L3" s="20" t="n">
        <v>3</v>
      </c>
      <c r="M3" s="20" t="n">
        <v>8</v>
      </c>
      <c r="N3" s="20"/>
      <c r="O3" s="20" t="n">
        <v>9</v>
      </c>
      <c r="P3" s="20"/>
      <c r="Q3" s="20"/>
      <c r="R3" s="20" t="n">
        <v>224</v>
      </c>
      <c r="S3" s="20"/>
      <c r="T3" s="20"/>
      <c r="U3" s="38"/>
      <c r="V3" s="38" t="n">
        <v>1</v>
      </c>
      <c r="W3" s="38"/>
      <c r="X3" s="20"/>
      <c r="Y3" s="20"/>
      <c r="Z3" s="20"/>
      <c r="AA3" s="20"/>
      <c r="AB3" s="20"/>
      <c r="AC3" s="20"/>
      <c r="AD3" s="20" t="n">
        <v>9</v>
      </c>
      <c r="AE3" s="20" t="n">
        <f aca="false">SUM(I3:AD3)</f>
        <v>439</v>
      </c>
    </row>
    <row r="4" s="1" customFormat="true" ht="16.5" hidden="false" customHeight="false" outlineLevel="0" collapsed="false">
      <c r="A4" s="11" t="n">
        <v>3</v>
      </c>
      <c r="B4" s="12" t="n">
        <v>4</v>
      </c>
      <c r="C4" s="13" t="n">
        <v>38</v>
      </c>
      <c r="D4" s="17" t="s">
        <v>152</v>
      </c>
      <c r="E4" s="17" t="s">
        <v>152</v>
      </c>
      <c r="F4" s="53" t="n">
        <v>232</v>
      </c>
      <c r="G4" s="17" t="s">
        <v>35</v>
      </c>
      <c r="H4" s="76" t="n">
        <v>513</v>
      </c>
      <c r="I4" s="20"/>
      <c r="J4" s="20" t="n">
        <v>217</v>
      </c>
      <c r="K4" s="20"/>
      <c r="L4" s="20" t="n">
        <v>11</v>
      </c>
      <c r="M4" s="20" t="n">
        <v>14</v>
      </c>
      <c r="N4" s="20"/>
      <c r="O4" s="20" t="n">
        <v>8</v>
      </c>
      <c r="P4" s="20"/>
      <c r="Q4" s="20"/>
      <c r="R4" s="20" t="n">
        <v>183</v>
      </c>
      <c r="S4" s="20"/>
      <c r="T4" s="20"/>
      <c r="U4" s="38"/>
      <c r="V4" s="38" t="n">
        <v>1</v>
      </c>
      <c r="W4" s="38"/>
      <c r="X4" s="20"/>
      <c r="Y4" s="20"/>
      <c r="Z4" s="20"/>
      <c r="AA4" s="20"/>
      <c r="AB4" s="20"/>
      <c r="AC4" s="20"/>
      <c r="AD4" s="20" t="n">
        <v>10</v>
      </c>
      <c r="AE4" s="20" t="n">
        <f aca="false">SUM(I4:AD4)</f>
        <v>444</v>
      </c>
    </row>
    <row r="5" s="1" customFormat="true" ht="16.5" hidden="false" customHeight="false" outlineLevel="0" collapsed="false">
      <c r="A5" s="11" t="n">
        <v>4</v>
      </c>
      <c r="B5" s="12" t="n">
        <v>4</v>
      </c>
      <c r="C5" s="13" t="n">
        <v>38</v>
      </c>
      <c r="D5" s="17" t="s">
        <v>152</v>
      </c>
      <c r="E5" s="17" t="s">
        <v>153</v>
      </c>
      <c r="F5" s="53" t="n">
        <v>233</v>
      </c>
      <c r="G5" s="17" t="s">
        <v>33</v>
      </c>
      <c r="H5" s="76" t="n">
        <v>427</v>
      </c>
      <c r="I5" s="20"/>
      <c r="J5" s="20" t="n">
        <v>255</v>
      </c>
      <c r="K5" s="20"/>
      <c r="L5" s="20" t="n">
        <v>10</v>
      </c>
      <c r="M5" s="20" t="n">
        <v>5</v>
      </c>
      <c r="N5" s="20"/>
      <c r="O5" s="20" t="n">
        <v>3</v>
      </c>
      <c r="P5" s="20"/>
      <c r="Q5" s="20"/>
      <c r="R5" s="20" t="n">
        <v>86</v>
      </c>
      <c r="S5" s="20"/>
      <c r="T5" s="20"/>
      <c r="U5" s="38"/>
      <c r="V5" s="38" t="n">
        <v>3</v>
      </c>
      <c r="W5" s="38"/>
      <c r="X5" s="20"/>
      <c r="Y5" s="20"/>
      <c r="Z5" s="20"/>
      <c r="AA5" s="20"/>
      <c r="AB5" s="20"/>
      <c r="AC5" s="20"/>
      <c r="AD5" s="20" t="n">
        <v>37</v>
      </c>
      <c r="AE5" s="20" t="n">
        <f aca="false">SUM(I5:AD5)</f>
        <v>399</v>
      </c>
    </row>
    <row r="6" s="1" customFormat="true" ht="16.5" hidden="false" customHeight="false" outlineLevel="0" collapsed="false">
      <c r="A6" s="11" t="n">
        <v>5</v>
      </c>
      <c r="B6" s="12" t="n">
        <v>4</v>
      </c>
      <c r="C6" s="13" t="n">
        <v>38</v>
      </c>
      <c r="D6" s="17" t="s">
        <v>152</v>
      </c>
      <c r="E6" s="17" t="s">
        <v>154</v>
      </c>
      <c r="F6" s="53" t="n">
        <v>234</v>
      </c>
      <c r="G6" s="17" t="s">
        <v>33</v>
      </c>
      <c r="H6" s="76" t="n">
        <v>420</v>
      </c>
      <c r="I6" s="20"/>
      <c r="J6" s="20" t="n">
        <v>175</v>
      </c>
      <c r="K6" s="20"/>
      <c r="L6" s="20" t="n">
        <v>3</v>
      </c>
      <c r="M6" s="20" t="n">
        <v>14</v>
      </c>
      <c r="N6" s="20"/>
      <c r="O6" s="20" t="n">
        <v>6</v>
      </c>
      <c r="P6" s="20"/>
      <c r="Q6" s="20"/>
      <c r="R6" s="20" t="n">
        <v>109</v>
      </c>
      <c r="S6" s="20"/>
      <c r="T6" s="20"/>
      <c r="U6" s="38"/>
      <c r="V6" s="38" t="n">
        <v>1</v>
      </c>
      <c r="W6" s="38"/>
      <c r="X6" s="20"/>
      <c r="Y6" s="20"/>
      <c r="Z6" s="20"/>
      <c r="AA6" s="20"/>
      <c r="AB6" s="20"/>
      <c r="AC6" s="20"/>
      <c r="AD6" s="20" t="n">
        <v>9</v>
      </c>
      <c r="AE6" s="20" t="n">
        <f aca="false">SUM(I6:AD6)</f>
        <v>317</v>
      </c>
    </row>
    <row r="7" s="1" customFormat="true" ht="16.5" hidden="false" customHeight="false" outlineLevel="0" collapsed="false">
      <c r="A7" s="11" t="n">
        <v>6</v>
      </c>
      <c r="B7" s="12" t="n">
        <v>4</v>
      </c>
      <c r="C7" s="13" t="n">
        <v>38</v>
      </c>
      <c r="D7" s="17" t="s">
        <v>152</v>
      </c>
      <c r="E7" s="17" t="s">
        <v>154</v>
      </c>
      <c r="F7" s="53" t="n">
        <v>234</v>
      </c>
      <c r="G7" s="17" t="s">
        <v>34</v>
      </c>
      <c r="H7" s="76" t="n">
        <v>419</v>
      </c>
      <c r="I7" s="20"/>
      <c r="J7" s="20" t="n">
        <v>182</v>
      </c>
      <c r="K7" s="20"/>
      <c r="L7" s="20" t="n">
        <v>2</v>
      </c>
      <c r="M7" s="20" t="n">
        <v>18</v>
      </c>
      <c r="N7" s="20"/>
      <c r="O7" s="20" t="n">
        <v>6</v>
      </c>
      <c r="P7" s="20"/>
      <c r="Q7" s="20"/>
      <c r="R7" s="20" t="n">
        <v>126</v>
      </c>
      <c r="S7" s="20"/>
      <c r="T7" s="20"/>
      <c r="U7" s="38"/>
      <c r="V7" s="38"/>
      <c r="W7" s="38"/>
      <c r="X7" s="20"/>
      <c r="Y7" s="20"/>
      <c r="Z7" s="20"/>
      <c r="AA7" s="20"/>
      <c r="AB7" s="20"/>
      <c r="AC7" s="20"/>
      <c r="AD7" s="20" t="n">
        <v>6</v>
      </c>
      <c r="AE7" s="20" t="n">
        <f aca="false">SUM(I7:AD7)</f>
        <v>340</v>
      </c>
    </row>
    <row r="8" s="1" customFormat="true" ht="16.5" hidden="false" customHeight="false" outlineLevel="0" collapsed="false">
      <c r="A8" s="11" t="n">
        <v>7</v>
      </c>
      <c r="B8" s="12" t="n">
        <v>4</v>
      </c>
      <c r="C8" s="13" t="n">
        <v>38</v>
      </c>
      <c r="D8" s="17" t="s">
        <v>152</v>
      </c>
      <c r="E8" s="17" t="s">
        <v>152</v>
      </c>
      <c r="F8" s="53" t="n">
        <v>235</v>
      </c>
      <c r="G8" s="17" t="s">
        <v>33</v>
      </c>
      <c r="H8" s="76" t="n">
        <v>530</v>
      </c>
      <c r="I8" s="20"/>
      <c r="J8" s="20" t="n">
        <v>207</v>
      </c>
      <c r="K8" s="20"/>
      <c r="L8" s="20" t="n">
        <v>2</v>
      </c>
      <c r="M8" s="20" t="n">
        <v>4</v>
      </c>
      <c r="N8" s="20"/>
      <c r="O8" s="20"/>
      <c r="P8" s="20"/>
      <c r="Q8" s="20"/>
      <c r="R8" s="20" t="n">
        <v>220</v>
      </c>
      <c r="S8" s="20"/>
      <c r="T8" s="20"/>
      <c r="U8" s="38"/>
      <c r="V8" s="38"/>
      <c r="W8" s="38"/>
      <c r="X8" s="20"/>
      <c r="Y8" s="20"/>
      <c r="Z8" s="20"/>
      <c r="AA8" s="20"/>
      <c r="AB8" s="20"/>
      <c r="AC8" s="20"/>
      <c r="AD8" s="20" t="n">
        <v>13</v>
      </c>
      <c r="AE8" s="20" t="n">
        <f aca="false">SUM(I8:AD8)</f>
        <v>446</v>
      </c>
    </row>
    <row r="9" s="1" customFormat="true" ht="16.5" hidden="false" customHeight="false" outlineLevel="0" collapsed="false">
      <c r="A9" s="11" t="n">
        <v>8</v>
      </c>
      <c r="B9" s="12" t="n">
        <v>4</v>
      </c>
      <c r="C9" s="13" t="n">
        <v>38</v>
      </c>
      <c r="D9" s="17" t="s">
        <v>152</v>
      </c>
      <c r="E9" s="17" t="s">
        <v>152</v>
      </c>
      <c r="F9" s="53" t="n">
        <v>235</v>
      </c>
      <c r="G9" s="17" t="s">
        <v>34</v>
      </c>
      <c r="H9" s="76" t="n">
        <v>530</v>
      </c>
      <c r="I9" s="20"/>
      <c r="J9" s="20" t="n">
        <v>216</v>
      </c>
      <c r="K9" s="20"/>
      <c r="L9" s="20" t="n">
        <v>6</v>
      </c>
      <c r="M9" s="20" t="n">
        <v>6</v>
      </c>
      <c r="N9" s="20"/>
      <c r="O9" s="20" t="n">
        <v>5</v>
      </c>
      <c r="P9" s="20"/>
      <c r="Q9" s="20"/>
      <c r="R9" s="20" t="n">
        <v>206</v>
      </c>
      <c r="S9" s="20"/>
      <c r="T9" s="20"/>
      <c r="U9" s="38"/>
      <c r="V9" s="38" t="n">
        <v>2</v>
      </c>
      <c r="W9" s="38"/>
      <c r="X9" s="20"/>
      <c r="Y9" s="20"/>
      <c r="Z9" s="20"/>
      <c r="AA9" s="20"/>
      <c r="AB9" s="20"/>
      <c r="AC9" s="20"/>
      <c r="AD9" s="20" t="n">
        <v>11</v>
      </c>
      <c r="AE9" s="20" t="n">
        <f aca="false">SUM(I9:AD9)</f>
        <v>452</v>
      </c>
    </row>
    <row r="10" s="1" customFormat="true" ht="16.5" hidden="false" customHeight="false" outlineLevel="0" collapsed="false">
      <c r="C10" s="29" t="s">
        <v>65</v>
      </c>
      <c r="D10" s="30" t="s">
        <v>66</v>
      </c>
      <c r="E10" s="30"/>
      <c r="F10" s="30"/>
      <c r="G10" s="30"/>
      <c r="H10" s="31" t="n">
        <f aca="false">SUM(H2:H9)</f>
        <v>3866</v>
      </c>
      <c r="I10" s="31" t="n">
        <f aca="false">SUM(I2:I9)</f>
        <v>0</v>
      </c>
      <c r="J10" s="31" t="n">
        <f aca="false">SUM(J2:J9)</f>
        <v>1645</v>
      </c>
      <c r="K10" s="31" t="n">
        <f aca="false">SUM(K2:K9)</f>
        <v>0</v>
      </c>
      <c r="L10" s="77" t="n">
        <f aca="false">SUM(L2:L9)</f>
        <v>39</v>
      </c>
      <c r="M10" s="31" t="n">
        <f aca="false">SUM(M2:M9)</f>
        <v>84</v>
      </c>
      <c r="N10" s="31" t="n">
        <f aca="false">SUM(N2:N9)</f>
        <v>0</v>
      </c>
      <c r="O10" s="31" t="n">
        <f aca="false">SUM(O2:O9)</f>
        <v>60</v>
      </c>
      <c r="P10" s="31" t="n">
        <f aca="false">SUM(P2:P9)</f>
        <v>0</v>
      </c>
      <c r="Q10" s="31" t="n">
        <f aca="false">SUM(Q2:Q9)</f>
        <v>0</v>
      </c>
      <c r="R10" s="31" t="n">
        <f aca="false">SUM(R2:R9)</f>
        <v>1340</v>
      </c>
      <c r="S10" s="31" t="n">
        <f aca="false">SUM(S2:S9)</f>
        <v>0</v>
      </c>
      <c r="T10" s="31" t="n">
        <f aca="false">SUM(T2:T9)</f>
        <v>0</v>
      </c>
      <c r="U10" s="31" t="n">
        <f aca="false">SUM(U2:U9)</f>
        <v>0</v>
      </c>
      <c r="V10" s="31" t="n">
        <f aca="false">SUM(V2:V9)</f>
        <v>10</v>
      </c>
      <c r="W10" s="31" t="n">
        <f aca="false">SUM(W2:W9)</f>
        <v>0</v>
      </c>
      <c r="X10" s="31" t="n">
        <f aca="false">SUM(X2:X9)</f>
        <v>0</v>
      </c>
      <c r="Y10" s="31" t="n">
        <f aca="false">SUM(Y2:Y9)</f>
        <v>0</v>
      </c>
      <c r="Z10" s="31" t="n">
        <f aca="false">SUM(Z2:Z9)</f>
        <v>0</v>
      </c>
      <c r="AA10" s="31" t="n">
        <f aca="false">SUM(AA2:AA9)</f>
        <v>0</v>
      </c>
      <c r="AB10" s="31" t="n">
        <f aca="false">SUM(AB2:AB9)</f>
        <v>0</v>
      </c>
      <c r="AC10" s="31" t="n">
        <f aca="false">SUM(AC2:AC9)</f>
        <v>0</v>
      </c>
      <c r="AD10" s="31" t="n">
        <f aca="false">SUM(AD2:AD9)</f>
        <v>107</v>
      </c>
      <c r="AE10" s="31" t="n">
        <f aca="false">SUM(AE2:AE9)</f>
        <v>3285</v>
      </c>
    </row>
    <row r="11" s="1" customFormat="true" ht="16.5" hidden="false" customHeight="false" outlineLevel="0" collapsed="false">
      <c r="F11" s="3"/>
      <c r="G11" s="3"/>
      <c r="V11" s="1" t="n">
        <v>5</v>
      </c>
    </row>
    <row r="12" s="1" customFormat="true" ht="16.5" hidden="false" customHeight="true" outlineLevel="0" collapsed="false">
      <c r="C12" s="29" t="s">
        <v>67</v>
      </c>
      <c r="D12" s="32" t="s">
        <v>68</v>
      </c>
      <c r="E12" s="32"/>
      <c r="F12" s="32"/>
      <c r="G12" s="32"/>
      <c r="H12" s="33" t="s">
        <v>8</v>
      </c>
      <c r="I12" s="9" t="s">
        <v>9</v>
      </c>
      <c r="J12" s="9" t="s">
        <v>10</v>
      </c>
      <c r="K12" s="9" t="s">
        <v>11</v>
      </c>
      <c r="L12" s="9" t="s">
        <v>12</v>
      </c>
      <c r="M12" s="9" t="s">
        <v>13</v>
      </c>
      <c r="N12" s="9" t="s">
        <v>14</v>
      </c>
      <c r="O12" s="9" t="s">
        <v>15</v>
      </c>
      <c r="P12" s="9" t="s">
        <v>16</v>
      </c>
      <c r="Q12" s="9" t="s">
        <v>17</v>
      </c>
      <c r="R12" s="9" t="s">
        <v>18</v>
      </c>
      <c r="S12" s="9" t="s">
        <v>19</v>
      </c>
      <c r="T12" s="9" t="s">
        <v>20</v>
      </c>
      <c r="U12" s="9" t="s">
        <v>24</v>
      </c>
      <c r="V12" s="9" t="s">
        <v>25</v>
      </c>
      <c r="W12" s="9" t="s">
        <v>26</v>
      </c>
      <c r="X12" s="9" t="s">
        <v>27</v>
      </c>
      <c r="Y12" s="9" t="s">
        <v>28</v>
      </c>
      <c r="Z12" s="9" t="s">
        <v>29</v>
      </c>
      <c r="AA12" s="9" t="s">
        <v>30</v>
      </c>
      <c r="AB12" s="9" t="s">
        <v>31</v>
      </c>
    </row>
    <row r="13" s="1" customFormat="true" ht="16.5" hidden="false" customHeight="false" outlineLevel="0" collapsed="false">
      <c r="D13" s="32"/>
      <c r="E13" s="32"/>
      <c r="F13" s="32"/>
      <c r="G13" s="32"/>
      <c r="H13" s="20" t="n">
        <f aca="false">H10</f>
        <v>3866</v>
      </c>
      <c r="I13" s="20" t="n">
        <v>0</v>
      </c>
      <c r="J13" s="20" t="n">
        <f aca="false">J10+5</f>
        <v>1650</v>
      </c>
      <c r="K13" s="20" t="n">
        <v>0</v>
      </c>
      <c r="L13" s="20" t="n">
        <f aca="false">L10+5</f>
        <v>44</v>
      </c>
      <c r="M13" s="20" t="n">
        <f aca="false">M10</f>
        <v>84</v>
      </c>
      <c r="N13" s="20" t="n">
        <f aca="false">N10</f>
        <v>0</v>
      </c>
      <c r="O13" s="20" t="n">
        <f aca="false">O10</f>
        <v>60</v>
      </c>
      <c r="P13" s="20" t="n">
        <f aca="false">P10</f>
        <v>0</v>
      </c>
      <c r="Q13" s="20" t="n">
        <f aca="false">Q10</f>
        <v>0</v>
      </c>
      <c r="R13" s="20" t="n">
        <f aca="false">R10</f>
        <v>1340</v>
      </c>
      <c r="S13" s="20" t="n">
        <f aca="false">S10</f>
        <v>0</v>
      </c>
      <c r="T13" s="20" t="n">
        <f aca="false">T10</f>
        <v>0</v>
      </c>
      <c r="U13" s="20" t="n">
        <f aca="false">X2</f>
        <v>0</v>
      </c>
      <c r="V13" s="20" t="n">
        <f aca="false">Y2</f>
        <v>0</v>
      </c>
      <c r="W13" s="20" t="n">
        <f aca="false">Z2</f>
        <v>0</v>
      </c>
      <c r="X13" s="20" t="n">
        <f aca="false">AA2</f>
        <v>0</v>
      </c>
      <c r="Y13" s="20" t="n">
        <f aca="false">AB2</f>
        <v>0</v>
      </c>
      <c r="Z13" s="20" t="n">
        <f aca="false">AC10</f>
        <v>0</v>
      </c>
      <c r="AA13" s="20" t="n">
        <f aca="false">AD10</f>
        <v>107</v>
      </c>
      <c r="AB13" s="20" t="n">
        <f aca="false">SUM(I13:AA13)</f>
        <v>3285</v>
      </c>
    </row>
    <row r="14" s="1" customFormat="true" ht="16.5" hidden="false" customHeight="false" outlineLevel="0" collapsed="false">
      <c r="F14" s="3"/>
      <c r="G14" s="3"/>
    </row>
    <row r="15" s="1" customFormat="true" ht="30.75" hidden="false" customHeight="true" outlineLevel="0" collapsed="false">
      <c r="C15" s="29" t="s">
        <v>69</v>
      </c>
      <c r="D15" s="32" t="s">
        <v>70</v>
      </c>
      <c r="E15" s="32"/>
      <c r="F15" s="32"/>
      <c r="G15" s="32"/>
      <c r="H15" s="33" t="s">
        <v>8</v>
      </c>
      <c r="I15" s="34" t="s">
        <v>71</v>
      </c>
      <c r="J15" s="34"/>
      <c r="K15" s="34" t="s">
        <v>72</v>
      </c>
      <c r="L15" s="34"/>
      <c r="M15" s="9" t="s">
        <v>13</v>
      </c>
      <c r="N15" s="9" t="s">
        <v>14</v>
      </c>
      <c r="O15" s="9" t="s">
        <v>15</v>
      </c>
      <c r="P15" s="9" t="s">
        <v>16</v>
      </c>
      <c r="Q15" s="9" t="s">
        <v>17</v>
      </c>
      <c r="R15" s="9" t="s">
        <v>18</v>
      </c>
      <c r="S15" s="9" t="s">
        <v>19</v>
      </c>
      <c r="T15" s="9" t="s">
        <v>20</v>
      </c>
      <c r="U15" s="9" t="s">
        <v>24</v>
      </c>
      <c r="V15" s="9" t="s">
        <v>25</v>
      </c>
      <c r="W15" s="9" t="s">
        <v>26</v>
      </c>
      <c r="X15" s="9" t="s">
        <v>27</v>
      </c>
      <c r="Y15" s="9" t="s">
        <v>28</v>
      </c>
      <c r="Z15" s="9" t="s">
        <v>29</v>
      </c>
      <c r="AA15" s="9" t="s">
        <v>30</v>
      </c>
      <c r="AB15" s="9" t="s">
        <v>31</v>
      </c>
    </row>
    <row r="16" s="1" customFormat="true" ht="16.5" hidden="false" customHeight="false" outlineLevel="0" collapsed="false">
      <c r="D16" s="32"/>
      <c r="E16" s="32"/>
      <c r="F16" s="32"/>
      <c r="G16" s="32"/>
      <c r="H16" s="20" t="n">
        <f aca="false">H10</f>
        <v>3866</v>
      </c>
      <c r="I16" s="35" t="s">
        <v>148</v>
      </c>
      <c r="J16" s="35"/>
      <c r="K16" s="35" t="n">
        <f aca="false">J13+L13</f>
        <v>1694</v>
      </c>
      <c r="L16" s="35"/>
      <c r="M16" s="20" t="n">
        <f aca="false">M13</f>
        <v>84</v>
      </c>
      <c r="N16" s="20" t="s">
        <v>148</v>
      </c>
      <c r="O16" s="20" t="n">
        <f aca="false">O13</f>
        <v>60</v>
      </c>
      <c r="P16" s="20" t="s">
        <v>148</v>
      </c>
      <c r="Q16" s="20" t="s">
        <v>148</v>
      </c>
      <c r="R16" s="20" t="n">
        <f aca="false">R13</f>
        <v>1340</v>
      </c>
      <c r="S16" s="20" t="s">
        <v>148</v>
      </c>
      <c r="T16" s="20" t="s">
        <v>148</v>
      </c>
      <c r="U16" s="20" t="s">
        <v>148</v>
      </c>
      <c r="V16" s="20" t="s">
        <v>148</v>
      </c>
      <c r="W16" s="20" t="s">
        <v>148</v>
      </c>
      <c r="X16" s="20" t="s">
        <v>148</v>
      </c>
      <c r="Y16" s="20" t="s">
        <v>148</v>
      </c>
      <c r="Z16" s="20" t="n">
        <v>0</v>
      </c>
      <c r="AA16" s="20" t="n">
        <f aca="false">AA13</f>
        <v>107</v>
      </c>
      <c r="AB16" s="20" t="n">
        <f aca="false">SUM(I16:AA16)</f>
        <v>3285</v>
      </c>
    </row>
    <row r="19" s="1" customFormat="true" ht="16.5" hidden="false" customHeight="false" outlineLevel="0" collapsed="false">
      <c r="A19" s="5" t="s">
        <v>1</v>
      </c>
      <c r="B19" s="6" t="s">
        <v>2</v>
      </c>
      <c r="C19" s="7" t="s">
        <v>3</v>
      </c>
      <c r="D19" s="5" t="s">
        <v>4</v>
      </c>
      <c r="E19" s="5" t="s">
        <v>5</v>
      </c>
      <c r="F19" s="8" t="s">
        <v>6</v>
      </c>
      <c r="G19" s="8" t="s">
        <v>7</v>
      </c>
      <c r="H19" s="8" t="s">
        <v>8</v>
      </c>
      <c r="I19" s="9" t="s">
        <v>9</v>
      </c>
      <c r="J19" s="9" t="s">
        <v>10</v>
      </c>
      <c r="K19" s="9" t="s">
        <v>11</v>
      </c>
      <c r="L19" s="9" t="s">
        <v>12</v>
      </c>
      <c r="M19" s="9" t="s">
        <v>13</v>
      </c>
      <c r="N19" s="9" t="s">
        <v>14</v>
      </c>
      <c r="O19" s="1" t="s">
        <v>15</v>
      </c>
      <c r="P19" s="9" t="s">
        <v>16</v>
      </c>
      <c r="Q19" s="9" t="s">
        <v>17</v>
      </c>
      <c r="R19" s="9" t="s">
        <v>18</v>
      </c>
      <c r="S19" s="9" t="s">
        <v>19</v>
      </c>
      <c r="T19" s="1" t="s">
        <v>20</v>
      </c>
      <c r="U19" s="10" t="s">
        <v>21</v>
      </c>
      <c r="V19" s="10" t="s">
        <v>22</v>
      </c>
      <c r="W19" s="10" t="s">
        <v>23</v>
      </c>
      <c r="X19" s="9" t="s">
        <v>24</v>
      </c>
      <c r="Y19" s="9" t="s">
        <v>25</v>
      </c>
      <c r="Z19" s="9" t="s">
        <v>26</v>
      </c>
      <c r="AA19" s="9" t="s">
        <v>27</v>
      </c>
      <c r="AB19" s="9" t="s">
        <v>28</v>
      </c>
      <c r="AC19" s="9" t="s">
        <v>29</v>
      </c>
      <c r="AD19" s="9" t="s">
        <v>30</v>
      </c>
      <c r="AE19" s="9" t="s">
        <v>31</v>
      </c>
    </row>
    <row r="20" s="1" customFormat="true" ht="16.5" hidden="false" customHeight="false" outlineLevel="0" collapsed="false">
      <c r="A20" s="11" t="n">
        <v>1</v>
      </c>
      <c r="B20" s="12" t="n">
        <v>4</v>
      </c>
      <c r="C20" s="13" t="n">
        <v>2</v>
      </c>
      <c r="D20" s="17" t="s">
        <v>155</v>
      </c>
      <c r="E20" s="17" t="s">
        <v>156</v>
      </c>
      <c r="F20" s="78" t="n">
        <v>236</v>
      </c>
      <c r="G20" s="78" t="s">
        <v>67</v>
      </c>
      <c r="H20" s="78" t="n">
        <v>562</v>
      </c>
      <c r="I20" s="79" t="n">
        <v>3</v>
      </c>
      <c r="J20" s="79" t="n">
        <v>67</v>
      </c>
      <c r="K20" s="79" t="n">
        <v>138</v>
      </c>
      <c r="L20" s="79" t="n">
        <v>0</v>
      </c>
      <c r="M20" s="79" t="n">
        <v>2</v>
      </c>
      <c r="N20" s="79" t="n">
        <v>0</v>
      </c>
      <c r="P20" s="79" t="n">
        <v>7</v>
      </c>
      <c r="Q20" s="79" t="n">
        <v>27</v>
      </c>
      <c r="R20" s="79" t="n">
        <v>161</v>
      </c>
      <c r="S20" s="79" t="n">
        <v>5</v>
      </c>
      <c r="U20" s="38" t="n">
        <v>0</v>
      </c>
      <c r="V20" s="38" t="n">
        <v>2</v>
      </c>
      <c r="X20" s="20" t="n">
        <v>18</v>
      </c>
      <c r="Y20" s="20"/>
      <c r="Z20" s="20"/>
      <c r="AA20" s="20"/>
      <c r="AB20" s="20"/>
      <c r="AC20" s="20" t="n">
        <v>0</v>
      </c>
      <c r="AD20" s="20" t="n">
        <v>15</v>
      </c>
      <c r="AE20" s="20" t="n">
        <f aca="false">SUM(I20:AD20)</f>
        <v>445</v>
      </c>
    </row>
    <row r="21" s="1" customFormat="true" ht="16.5" hidden="false" customHeight="false" outlineLevel="0" collapsed="false">
      <c r="A21" s="11" t="n">
        <v>2</v>
      </c>
      <c r="B21" s="12" t="n">
        <v>4</v>
      </c>
      <c r="C21" s="13" t="n">
        <v>2</v>
      </c>
      <c r="D21" s="17" t="s">
        <v>155</v>
      </c>
      <c r="E21" s="17" t="s">
        <v>156</v>
      </c>
      <c r="F21" s="78" t="n">
        <v>236</v>
      </c>
      <c r="G21" s="78" t="s">
        <v>157</v>
      </c>
      <c r="H21" s="78" t="n">
        <v>562</v>
      </c>
      <c r="I21" s="79" t="n">
        <v>7</v>
      </c>
      <c r="J21" s="79" t="n">
        <v>73</v>
      </c>
      <c r="K21" s="79" t="n">
        <v>92</v>
      </c>
      <c r="L21" s="79" t="n">
        <v>1</v>
      </c>
      <c r="M21" s="79" t="n">
        <v>3</v>
      </c>
      <c r="N21" s="79" t="n">
        <v>2</v>
      </c>
      <c r="P21" s="79" t="n">
        <v>11</v>
      </c>
      <c r="Q21" s="79" t="n">
        <v>17</v>
      </c>
      <c r="R21" s="79" t="n">
        <v>186</v>
      </c>
      <c r="S21" s="79" t="n">
        <v>2</v>
      </c>
      <c r="U21" s="38" t="n">
        <v>1</v>
      </c>
      <c r="V21" s="38" t="n">
        <v>0</v>
      </c>
      <c r="X21" s="20" t="n">
        <v>40</v>
      </c>
      <c r="Y21" s="20"/>
      <c r="Z21" s="20"/>
      <c r="AA21" s="20"/>
      <c r="AB21" s="20"/>
      <c r="AC21" s="20" t="n">
        <v>0</v>
      </c>
      <c r="AD21" s="20" t="n">
        <v>10</v>
      </c>
      <c r="AE21" s="20" t="n">
        <f aca="false">SUM(I21:AD21)</f>
        <v>445</v>
      </c>
    </row>
    <row r="22" s="1" customFormat="true" ht="16.5" hidden="false" customHeight="false" outlineLevel="0" collapsed="false">
      <c r="A22" s="11" t="n">
        <v>3</v>
      </c>
      <c r="B22" s="12" t="n">
        <v>4</v>
      </c>
      <c r="C22" s="13" t="n">
        <v>2</v>
      </c>
      <c r="D22" s="17" t="s">
        <v>155</v>
      </c>
      <c r="E22" s="17" t="s">
        <v>156</v>
      </c>
      <c r="F22" s="78" t="n">
        <v>236</v>
      </c>
      <c r="G22" s="78" t="s">
        <v>158</v>
      </c>
      <c r="H22" s="78" t="n">
        <v>562</v>
      </c>
      <c r="I22" s="79" t="n">
        <v>1</v>
      </c>
      <c r="J22" s="79" t="n">
        <v>105</v>
      </c>
      <c r="K22" s="79" t="n">
        <v>94</v>
      </c>
      <c r="L22" s="79" t="n">
        <v>0</v>
      </c>
      <c r="M22" s="79" t="n">
        <v>3</v>
      </c>
      <c r="N22" s="79" t="n">
        <v>0</v>
      </c>
      <c r="P22" s="79" t="n">
        <v>2</v>
      </c>
      <c r="Q22" s="79" t="n">
        <v>14</v>
      </c>
      <c r="R22" s="79" t="n">
        <v>164</v>
      </c>
      <c r="S22" s="79" t="n">
        <v>7</v>
      </c>
      <c r="U22" s="38" t="n">
        <v>2</v>
      </c>
      <c r="V22" s="38" t="n">
        <v>1</v>
      </c>
      <c r="X22" s="20" t="n">
        <v>27</v>
      </c>
      <c r="Y22" s="20"/>
      <c r="Z22" s="20"/>
      <c r="AA22" s="20"/>
      <c r="AB22" s="20"/>
      <c r="AC22" s="20" t="n">
        <v>0</v>
      </c>
      <c r="AD22" s="20" t="n">
        <v>13</v>
      </c>
      <c r="AE22" s="20" t="n">
        <f aca="false">SUM(I22:AD22)</f>
        <v>433</v>
      </c>
    </row>
    <row r="23" s="1" customFormat="true" ht="16.5" hidden="false" customHeight="false" outlineLevel="0" collapsed="false">
      <c r="A23" s="11" t="n">
        <v>4</v>
      </c>
      <c r="B23" s="12" t="n">
        <v>4</v>
      </c>
      <c r="C23" s="13" t="n">
        <v>2</v>
      </c>
      <c r="D23" s="17" t="s">
        <v>155</v>
      </c>
      <c r="E23" s="17" t="s">
        <v>159</v>
      </c>
      <c r="F23" s="78" t="n">
        <v>237</v>
      </c>
      <c r="G23" s="78" t="s">
        <v>67</v>
      </c>
      <c r="H23" s="78" t="n">
        <v>722</v>
      </c>
      <c r="I23" s="79" t="n">
        <v>3</v>
      </c>
      <c r="J23" s="79" t="n">
        <v>105</v>
      </c>
      <c r="K23" s="79" t="n">
        <v>139</v>
      </c>
      <c r="L23" s="79" t="n">
        <v>0</v>
      </c>
      <c r="M23" s="79" t="n">
        <v>4</v>
      </c>
      <c r="N23" s="79" t="n">
        <v>3</v>
      </c>
      <c r="P23" s="79" t="n">
        <v>7</v>
      </c>
      <c r="Q23" s="79" t="n">
        <v>28</v>
      </c>
      <c r="R23" s="79" t="n">
        <v>181</v>
      </c>
      <c r="S23" s="79" t="n">
        <v>5</v>
      </c>
      <c r="U23" s="38" t="n">
        <v>6</v>
      </c>
      <c r="V23" s="38" t="n">
        <v>0</v>
      </c>
      <c r="X23" s="20" t="n">
        <v>34</v>
      </c>
      <c r="Y23" s="20"/>
      <c r="Z23" s="20"/>
      <c r="AA23" s="20"/>
      <c r="AB23" s="20"/>
      <c r="AC23" s="20" t="n">
        <v>0</v>
      </c>
      <c r="AD23" s="20" t="n">
        <v>13</v>
      </c>
      <c r="AE23" s="20" t="n">
        <f aca="false">SUM(I23:AD23)</f>
        <v>528</v>
      </c>
    </row>
    <row r="24" s="1" customFormat="true" ht="16.5" hidden="false" customHeight="false" outlineLevel="0" collapsed="false">
      <c r="A24" s="11" t="n">
        <v>5</v>
      </c>
      <c r="B24" s="12" t="n">
        <v>4</v>
      </c>
      <c r="C24" s="13" t="n">
        <v>2</v>
      </c>
      <c r="D24" s="17" t="s">
        <v>155</v>
      </c>
      <c r="E24" s="17" t="s">
        <v>159</v>
      </c>
      <c r="F24" s="78" t="n">
        <v>237</v>
      </c>
      <c r="G24" s="78" t="s">
        <v>157</v>
      </c>
      <c r="H24" s="78" t="n">
        <v>722</v>
      </c>
      <c r="I24" s="79" t="n">
        <v>6</v>
      </c>
      <c r="J24" s="79" t="n">
        <v>93</v>
      </c>
      <c r="K24" s="79" t="n">
        <v>159</v>
      </c>
      <c r="L24" s="79" t="n">
        <v>1</v>
      </c>
      <c r="M24" s="79" t="n">
        <v>0</v>
      </c>
      <c r="N24" s="79" t="n">
        <v>1</v>
      </c>
      <c r="P24" s="79" t="n">
        <v>7</v>
      </c>
      <c r="Q24" s="79" t="n">
        <v>22</v>
      </c>
      <c r="R24" s="79" t="n">
        <v>161</v>
      </c>
      <c r="S24" s="79" t="n">
        <v>3</v>
      </c>
      <c r="U24" s="38" t="n">
        <v>7</v>
      </c>
      <c r="V24" s="38" t="n">
        <v>1</v>
      </c>
      <c r="X24" s="20" t="n">
        <v>31</v>
      </c>
      <c r="Y24" s="20"/>
      <c r="Z24" s="20"/>
      <c r="AA24" s="20"/>
      <c r="AB24" s="20"/>
      <c r="AC24" s="20" t="n">
        <v>0</v>
      </c>
      <c r="AD24" s="20" t="n">
        <v>19</v>
      </c>
      <c r="AE24" s="20" t="n">
        <f aca="false">SUM(I24:AD24)</f>
        <v>511</v>
      </c>
    </row>
    <row r="25" s="1" customFormat="true" ht="16.5" hidden="false" customHeight="false" outlineLevel="0" collapsed="false">
      <c r="A25" s="11" t="n">
        <v>6</v>
      </c>
      <c r="B25" s="12" t="n">
        <v>4</v>
      </c>
      <c r="C25" s="13" t="n">
        <v>2</v>
      </c>
      <c r="D25" s="17" t="s">
        <v>155</v>
      </c>
      <c r="E25" s="17" t="s">
        <v>160</v>
      </c>
      <c r="F25" s="78" t="n">
        <v>238</v>
      </c>
      <c r="G25" s="78" t="s">
        <v>67</v>
      </c>
      <c r="H25" s="78" t="n">
        <v>605</v>
      </c>
      <c r="I25" s="79" t="n">
        <v>8</v>
      </c>
      <c r="J25" s="79" t="n">
        <v>94</v>
      </c>
      <c r="K25" s="79" t="n">
        <v>105</v>
      </c>
      <c r="L25" s="79" t="n">
        <v>0</v>
      </c>
      <c r="M25" s="79" t="n">
        <v>1</v>
      </c>
      <c r="N25" s="79" t="n">
        <v>1</v>
      </c>
      <c r="P25" s="79" t="n">
        <v>7</v>
      </c>
      <c r="Q25" s="79" t="n">
        <v>47</v>
      </c>
      <c r="R25" s="79" t="n">
        <v>188</v>
      </c>
      <c r="S25" s="79" t="n">
        <v>7</v>
      </c>
      <c r="U25" s="38" t="n">
        <v>2</v>
      </c>
      <c r="V25" s="38" t="n">
        <v>1</v>
      </c>
      <c r="X25" s="20" t="n">
        <v>18</v>
      </c>
      <c r="Y25" s="20"/>
      <c r="Z25" s="20"/>
      <c r="AA25" s="20"/>
      <c r="AB25" s="20"/>
      <c r="AC25" s="20" t="n">
        <v>0</v>
      </c>
      <c r="AD25" s="20" t="n">
        <v>10</v>
      </c>
      <c r="AE25" s="20" t="n">
        <f aca="false">SUM(I25:AD25)</f>
        <v>489</v>
      </c>
    </row>
    <row r="26" s="1" customFormat="true" ht="16.5" hidden="false" customHeight="false" outlineLevel="0" collapsed="false">
      <c r="A26" s="11" t="n">
        <v>7</v>
      </c>
      <c r="B26" s="12" t="n">
        <v>4</v>
      </c>
      <c r="C26" s="13" t="n">
        <v>2</v>
      </c>
      <c r="D26" s="17" t="s">
        <v>155</v>
      </c>
      <c r="E26" s="17" t="s">
        <v>160</v>
      </c>
      <c r="F26" s="78" t="n">
        <v>238</v>
      </c>
      <c r="G26" s="78" t="s">
        <v>157</v>
      </c>
      <c r="H26" s="78" t="n">
        <v>605</v>
      </c>
      <c r="I26" s="79" t="n">
        <v>4</v>
      </c>
      <c r="J26" s="79" t="n">
        <v>56</v>
      </c>
      <c r="K26" s="79" t="n">
        <v>114</v>
      </c>
      <c r="L26" s="79" t="n">
        <v>1</v>
      </c>
      <c r="M26" s="79" t="n">
        <v>2</v>
      </c>
      <c r="N26" s="79" t="n">
        <v>0</v>
      </c>
      <c r="P26" s="79" t="n">
        <v>10</v>
      </c>
      <c r="Q26" s="79" t="n">
        <v>40</v>
      </c>
      <c r="R26" s="79" t="n">
        <v>228</v>
      </c>
      <c r="S26" s="79" t="n">
        <v>3</v>
      </c>
      <c r="U26" s="38" t="n">
        <v>2</v>
      </c>
      <c r="V26" s="38" t="n">
        <v>1</v>
      </c>
      <c r="X26" s="20" t="n">
        <v>13</v>
      </c>
      <c r="Y26" s="20"/>
      <c r="Z26" s="20"/>
      <c r="AA26" s="20"/>
      <c r="AB26" s="20"/>
      <c r="AC26" s="20" t="n">
        <v>0</v>
      </c>
      <c r="AD26" s="20" t="n">
        <v>7</v>
      </c>
      <c r="AE26" s="20" t="n">
        <f aca="false">SUM(I26:AD26)</f>
        <v>481</v>
      </c>
    </row>
    <row r="27" s="1" customFormat="true" ht="16.5" hidden="false" customHeight="false" outlineLevel="0" collapsed="false">
      <c r="A27" s="11" t="n">
        <v>8</v>
      </c>
      <c r="B27" s="12" t="n">
        <v>4</v>
      </c>
      <c r="C27" s="13" t="n">
        <v>2</v>
      </c>
      <c r="D27" s="17" t="s">
        <v>155</v>
      </c>
      <c r="E27" s="17" t="s">
        <v>161</v>
      </c>
      <c r="F27" s="78" t="n">
        <v>239</v>
      </c>
      <c r="G27" s="78" t="s">
        <v>67</v>
      </c>
      <c r="H27" s="78" t="n">
        <v>555</v>
      </c>
      <c r="I27" s="79" t="n">
        <v>6</v>
      </c>
      <c r="J27" s="79" t="n">
        <v>70</v>
      </c>
      <c r="K27" s="79" t="n">
        <v>80</v>
      </c>
      <c r="L27" s="79" t="n">
        <v>4</v>
      </c>
      <c r="M27" s="79" t="n">
        <v>2</v>
      </c>
      <c r="N27" s="79" t="n">
        <v>1</v>
      </c>
      <c r="P27" s="79" t="n">
        <v>7</v>
      </c>
      <c r="Q27" s="79" t="n">
        <v>17</v>
      </c>
      <c r="R27" s="79" t="n">
        <v>211</v>
      </c>
      <c r="S27" s="79" t="n">
        <v>2</v>
      </c>
      <c r="U27" s="38" t="n">
        <v>0</v>
      </c>
      <c r="V27" s="38" t="n">
        <v>1</v>
      </c>
      <c r="X27" s="20" t="n">
        <v>23</v>
      </c>
      <c r="Y27" s="20"/>
      <c r="Z27" s="20"/>
      <c r="AA27" s="20"/>
      <c r="AB27" s="20"/>
      <c r="AC27" s="20" t="n">
        <v>0</v>
      </c>
      <c r="AD27" s="20" t="n">
        <v>10</v>
      </c>
      <c r="AE27" s="20" t="n">
        <f aca="false">SUM(I27:AD27)</f>
        <v>434</v>
      </c>
    </row>
    <row r="28" s="1" customFormat="true" ht="16.5" hidden="false" customHeight="false" outlineLevel="0" collapsed="false">
      <c r="A28" s="11" t="n">
        <v>9</v>
      </c>
      <c r="B28" s="12" t="n">
        <v>4</v>
      </c>
      <c r="C28" s="13" t="n">
        <v>2</v>
      </c>
      <c r="D28" s="17" t="s">
        <v>155</v>
      </c>
      <c r="E28" s="17" t="s">
        <v>161</v>
      </c>
      <c r="F28" s="78" t="n">
        <v>239</v>
      </c>
      <c r="G28" s="78" t="s">
        <v>157</v>
      </c>
      <c r="H28" s="78"/>
      <c r="I28" s="79"/>
      <c r="J28" s="79"/>
      <c r="K28" s="79"/>
      <c r="L28" s="79"/>
      <c r="M28" s="79"/>
      <c r="N28" s="79"/>
      <c r="P28" s="79"/>
      <c r="Q28" s="79"/>
      <c r="R28" s="79"/>
      <c r="S28" s="79"/>
      <c r="U28" s="38"/>
      <c r="V28" s="38"/>
      <c r="X28" s="20"/>
      <c r="Y28" s="20"/>
      <c r="Z28" s="20"/>
      <c r="AA28" s="20"/>
      <c r="AB28" s="20"/>
      <c r="AC28" s="20"/>
      <c r="AD28" s="20"/>
      <c r="AE28" s="20"/>
      <c r="AF28" s="1" t="s">
        <v>162</v>
      </c>
    </row>
    <row r="29" s="1" customFormat="true" ht="16.5" hidden="false" customHeight="false" outlineLevel="0" collapsed="false">
      <c r="A29" s="11" t="n">
        <v>10</v>
      </c>
      <c r="B29" s="12" t="n">
        <v>4</v>
      </c>
      <c r="C29" s="13" t="n">
        <v>2</v>
      </c>
      <c r="D29" s="17" t="s">
        <v>155</v>
      </c>
      <c r="E29" s="17" t="s">
        <v>161</v>
      </c>
      <c r="F29" s="78" t="n">
        <v>239</v>
      </c>
      <c r="G29" s="78" t="s">
        <v>158</v>
      </c>
      <c r="H29" s="78" t="n">
        <v>554</v>
      </c>
      <c r="I29" s="79" t="n">
        <v>3</v>
      </c>
      <c r="J29" s="79" t="n">
        <v>87</v>
      </c>
      <c r="K29" s="79" t="n">
        <v>86</v>
      </c>
      <c r="L29" s="79" t="n">
        <v>1</v>
      </c>
      <c r="M29" s="79" t="n">
        <v>4</v>
      </c>
      <c r="N29" s="79" t="n">
        <v>1</v>
      </c>
      <c r="P29" s="79" t="n">
        <v>3</v>
      </c>
      <c r="Q29" s="79" t="n">
        <v>11</v>
      </c>
      <c r="R29" s="79" t="n">
        <v>150</v>
      </c>
      <c r="S29" s="79" t="n">
        <v>9</v>
      </c>
      <c r="U29" s="38" t="n">
        <v>3</v>
      </c>
      <c r="V29" s="38" t="n">
        <v>0</v>
      </c>
      <c r="X29" s="20" t="n">
        <v>34</v>
      </c>
      <c r="Y29" s="20"/>
      <c r="Z29" s="20"/>
      <c r="AA29" s="20"/>
      <c r="AB29" s="20"/>
      <c r="AC29" s="20" t="n">
        <v>0</v>
      </c>
      <c r="AD29" s="20" t="n">
        <v>10</v>
      </c>
      <c r="AE29" s="20" t="n">
        <f aca="false">SUM(I29:AD29)</f>
        <v>402</v>
      </c>
    </row>
    <row r="30" s="1" customFormat="true" ht="16.5" hidden="false" customHeight="false" outlineLevel="0" collapsed="false">
      <c r="A30" s="11" t="n">
        <v>11</v>
      </c>
      <c r="B30" s="12" t="n">
        <v>4</v>
      </c>
      <c r="C30" s="13" t="n">
        <v>2</v>
      </c>
      <c r="D30" s="17" t="s">
        <v>155</v>
      </c>
      <c r="E30" s="17" t="s">
        <v>163</v>
      </c>
      <c r="F30" s="78" t="n">
        <v>240</v>
      </c>
      <c r="G30" s="78" t="s">
        <v>67</v>
      </c>
      <c r="H30" s="78" t="n">
        <v>520</v>
      </c>
      <c r="I30" s="79" t="n">
        <v>2</v>
      </c>
      <c r="J30" s="79" t="n">
        <v>72</v>
      </c>
      <c r="K30" s="79" t="n">
        <v>80</v>
      </c>
      <c r="L30" s="79" t="n">
        <v>0</v>
      </c>
      <c r="M30" s="79" t="n">
        <v>3</v>
      </c>
      <c r="N30" s="79" t="n">
        <v>3</v>
      </c>
      <c r="P30" s="79" t="n">
        <v>1</v>
      </c>
      <c r="Q30" s="79" t="n">
        <v>16</v>
      </c>
      <c r="R30" s="79" t="n">
        <v>186</v>
      </c>
      <c r="S30" s="79" t="n">
        <v>17</v>
      </c>
      <c r="U30" s="38" t="n">
        <v>1</v>
      </c>
      <c r="V30" s="38" t="n">
        <v>2</v>
      </c>
      <c r="X30" s="20" t="n">
        <v>20</v>
      </c>
      <c r="Y30" s="20"/>
      <c r="Z30" s="20"/>
      <c r="AA30" s="20"/>
      <c r="AB30" s="20"/>
      <c r="AC30" s="20" t="n">
        <v>0</v>
      </c>
      <c r="AD30" s="20" t="n">
        <v>5</v>
      </c>
      <c r="AE30" s="20" t="n">
        <f aca="false">SUM(I30:AD30)</f>
        <v>408</v>
      </c>
    </row>
    <row r="31" s="1" customFormat="true" ht="16.5" hidden="false" customHeight="false" outlineLevel="0" collapsed="false">
      <c r="A31" s="11" t="n">
        <v>12</v>
      </c>
      <c r="B31" s="12" t="n">
        <v>4</v>
      </c>
      <c r="C31" s="13" t="n">
        <v>2</v>
      </c>
      <c r="D31" s="17" t="s">
        <v>155</v>
      </c>
      <c r="E31" s="17" t="s">
        <v>164</v>
      </c>
      <c r="F31" s="78" t="n">
        <v>240</v>
      </c>
      <c r="G31" s="78" t="s">
        <v>157</v>
      </c>
      <c r="H31" s="78" t="n">
        <v>520</v>
      </c>
      <c r="I31" s="79" t="n">
        <v>5</v>
      </c>
      <c r="J31" s="79" t="n">
        <v>39</v>
      </c>
      <c r="K31" s="79" t="n">
        <v>81</v>
      </c>
      <c r="L31" s="79" t="n">
        <v>1</v>
      </c>
      <c r="M31" s="79" t="n">
        <v>1</v>
      </c>
      <c r="N31" s="79" t="n">
        <v>0</v>
      </c>
      <c r="P31" s="79" t="n">
        <v>2</v>
      </c>
      <c r="Q31" s="79" t="n">
        <v>12</v>
      </c>
      <c r="R31" s="79" t="n">
        <v>232</v>
      </c>
      <c r="S31" s="79" t="n">
        <v>18</v>
      </c>
      <c r="U31" s="38" t="n">
        <v>4</v>
      </c>
      <c r="V31" s="38" t="n">
        <v>0</v>
      </c>
      <c r="X31" s="20" t="n">
        <v>10</v>
      </c>
      <c r="Y31" s="20"/>
      <c r="Z31" s="20"/>
      <c r="AA31" s="20"/>
      <c r="AB31" s="20"/>
      <c r="AC31" s="20" t="n">
        <v>0</v>
      </c>
      <c r="AD31" s="20" t="n">
        <v>4</v>
      </c>
      <c r="AE31" s="20" t="n">
        <f aca="false">SUM(I31:AD31)</f>
        <v>409</v>
      </c>
    </row>
    <row r="32" s="1" customFormat="true" ht="16.5" hidden="false" customHeight="false" outlineLevel="0" collapsed="false">
      <c r="A32" s="11" t="n">
        <v>13</v>
      </c>
      <c r="B32" s="12" t="n">
        <v>4</v>
      </c>
      <c r="C32" s="13" t="n">
        <v>2</v>
      </c>
      <c r="D32" s="17" t="s">
        <v>155</v>
      </c>
      <c r="E32" s="17" t="s">
        <v>163</v>
      </c>
      <c r="F32" s="78" t="n">
        <v>240</v>
      </c>
      <c r="G32" s="78" t="s">
        <v>165</v>
      </c>
      <c r="H32" s="78"/>
      <c r="I32" s="79" t="n">
        <v>0</v>
      </c>
      <c r="J32" s="79" t="n">
        <v>0</v>
      </c>
      <c r="K32" s="79" t="n">
        <v>0</v>
      </c>
      <c r="L32" s="79" t="n">
        <v>0</v>
      </c>
      <c r="M32" s="79" t="n">
        <v>0</v>
      </c>
      <c r="N32" s="79" t="n">
        <v>0</v>
      </c>
      <c r="P32" s="79" t="n">
        <v>0</v>
      </c>
      <c r="Q32" s="79" t="n">
        <v>0</v>
      </c>
      <c r="R32" s="79" t="n">
        <v>6</v>
      </c>
      <c r="S32" s="79" t="n">
        <v>0</v>
      </c>
      <c r="U32" s="38" t="n">
        <v>0</v>
      </c>
      <c r="V32" s="38" t="n">
        <v>0</v>
      </c>
      <c r="X32" s="20" t="n">
        <v>1</v>
      </c>
      <c r="Y32" s="20"/>
      <c r="Z32" s="20"/>
      <c r="AA32" s="20"/>
      <c r="AB32" s="20"/>
      <c r="AC32" s="20" t="n">
        <v>0</v>
      </c>
      <c r="AD32" s="20" t="n">
        <v>0</v>
      </c>
      <c r="AE32" s="20" t="n">
        <f aca="false">SUM(I32:AD32)</f>
        <v>7</v>
      </c>
    </row>
    <row r="33" s="1" customFormat="true" ht="16.5" hidden="false" customHeight="false" outlineLevel="0" collapsed="false">
      <c r="A33" s="11" t="n">
        <v>14</v>
      </c>
      <c r="B33" s="12" t="n">
        <v>4</v>
      </c>
      <c r="C33" s="13" t="n">
        <v>2</v>
      </c>
      <c r="D33" s="17" t="s">
        <v>155</v>
      </c>
      <c r="E33" s="17" t="s">
        <v>166</v>
      </c>
      <c r="F33" s="78" t="n">
        <v>241</v>
      </c>
      <c r="G33" s="78" t="s">
        <v>67</v>
      </c>
      <c r="H33" s="78" t="n">
        <v>648</v>
      </c>
      <c r="I33" s="79" t="n">
        <v>4</v>
      </c>
      <c r="J33" s="79" t="n">
        <v>82</v>
      </c>
      <c r="K33" s="79" t="n">
        <v>141</v>
      </c>
      <c r="L33" s="79" t="n">
        <v>2</v>
      </c>
      <c r="M33" s="79" t="n">
        <v>4</v>
      </c>
      <c r="N33" s="79" t="n">
        <v>2</v>
      </c>
      <c r="P33" s="79" t="n">
        <v>4</v>
      </c>
      <c r="Q33" s="79" t="n">
        <v>11</v>
      </c>
      <c r="R33" s="79" t="n">
        <v>212</v>
      </c>
      <c r="S33" s="79" t="n">
        <v>7</v>
      </c>
      <c r="U33" s="38" t="n">
        <v>7</v>
      </c>
      <c r="V33" s="38" t="n">
        <v>2</v>
      </c>
      <c r="X33" s="20" t="n">
        <v>13</v>
      </c>
      <c r="Y33" s="20"/>
      <c r="Z33" s="20"/>
      <c r="AA33" s="20"/>
      <c r="AB33" s="20"/>
      <c r="AC33" s="20" t="n">
        <v>0</v>
      </c>
      <c r="AD33" s="20" t="n">
        <v>9</v>
      </c>
      <c r="AE33" s="20" t="n">
        <f aca="false">SUM(I33:AD33)</f>
        <v>500</v>
      </c>
    </row>
    <row r="34" s="1" customFormat="true" ht="16.5" hidden="false" customHeight="false" outlineLevel="0" collapsed="false">
      <c r="A34" s="11" t="n">
        <v>15</v>
      </c>
      <c r="B34" s="12" t="n">
        <v>4</v>
      </c>
      <c r="C34" s="13" t="n">
        <v>2</v>
      </c>
      <c r="D34" s="17" t="s">
        <v>155</v>
      </c>
      <c r="E34" s="17" t="s">
        <v>166</v>
      </c>
      <c r="F34" s="78" t="n">
        <v>241</v>
      </c>
      <c r="G34" s="78" t="s">
        <v>157</v>
      </c>
      <c r="H34" s="78" t="n">
        <v>647</v>
      </c>
      <c r="I34" s="79" t="n">
        <v>3</v>
      </c>
      <c r="J34" s="79" t="n">
        <v>86</v>
      </c>
      <c r="K34" s="79" t="n">
        <v>125</v>
      </c>
      <c r="L34" s="79" t="n">
        <v>0</v>
      </c>
      <c r="M34" s="79" t="n">
        <v>1</v>
      </c>
      <c r="N34" s="79" t="n">
        <v>3</v>
      </c>
      <c r="P34" s="79" t="n">
        <v>8</v>
      </c>
      <c r="Q34" s="79" t="n">
        <v>13</v>
      </c>
      <c r="R34" s="79" t="n">
        <v>195</v>
      </c>
      <c r="S34" s="79" t="n">
        <v>6</v>
      </c>
      <c r="U34" s="38" t="n">
        <v>5</v>
      </c>
      <c r="V34" s="38" t="n">
        <v>2</v>
      </c>
      <c r="X34" s="20" t="n">
        <v>11</v>
      </c>
      <c r="Y34" s="20"/>
      <c r="Z34" s="20"/>
      <c r="AA34" s="20"/>
      <c r="AB34" s="20"/>
      <c r="AC34" s="20" t="n">
        <v>0</v>
      </c>
      <c r="AD34" s="20" t="n">
        <v>11</v>
      </c>
      <c r="AE34" s="20" t="n">
        <f aca="false">SUM(I34:AD34)</f>
        <v>469</v>
      </c>
    </row>
    <row r="35" s="1" customFormat="true" ht="16.5" hidden="false" customHeight="false" outlineLevel="0" collapsed="false">
      <c r="A35" s="11" t="n">
        <v>16</v>
      </c>
      <c r="B35" s="12" t="n">
        <v>4</v>
      </c>
      <c r="C35" s="13" t="n">
        <v>2</v>
      </c>
      <c r="D35" s="17" t="s">
        <v>155</v>
      </c>
      <c r="E35" s="17" t="s">
        <v>167</v>
      </c>
      <c r="F35" s="78" t="n">
        <v>242</v>
      </c>
      <c r="G35" s="78" t="s">
        <v>67</v>
      </c>
      <c r="H35" s="78" t="n">
        <v>357</v>
      </c>
      <c r="I35" s="79" t="n">
        <v>2</v>
      </c>
      <c r="J35" s="79" t="n">
        <v>74</v>
      </c>
      <c r="K35" s="79" t="n">
        <v>65</v>
      </c>
      <c r="L35" s="79" t="n">
        <v>0</v>
      </c>
      <c r="M35" s="79" t="n">
        <v>2</v>
      </c>
      <c r="N35" s="79" t="n">
        <v>0</v>
      </c>
      <c r="P35" s="79" t="n">
        <v>0</v>
      </c>
      <c r="Q35" s="79" t="n">
        <v>21</v>
      </c>
      <c r="R35" s="79" t="n">
        <v>71</v>
      </c>
      <c r="S35" s="79" t="n">
        <v>3</v>
      </c>
      <c r="U35" s="38" t="n">
        <v>2</v>
      </c>
      <c r="V35" s="38" t="n">
        <v>1</v>
      </c>
      <c r="X35" s="20" t="n">
        <v>19</v>
      </c>
      <c r="Y35" s="20"/>
      <c r="Z35" s="20"/>
      <c r="AA35" s="20"/>
      <c r="AB35" s="20"/>
      <c r="AC35" s="20" t="n">
        <v>0</v>
      </c>
      <c r="AD35" s="20" t="n">
        <v>9</v>
      </c>
      <c r="AE35" s="20" t="n">
        <f aca="false">SUM(I35:AD35)</f>
        <v>269</v>
      </c>
    </row>
    <row r="36" s="1" customFormat="true" ht="16.5" hidden="false" customHeight="false" outlineLevel="0" collapsed="false">
      <c r="A36" s="11" t="n">
        <v>17</v>
      </c>
      <c r="B36" s="12" t="n">
        <v>4</v>
      </c>
      <c r="C36" s="13" t="n">
        <v>2</v>
      </c>
      <c r="D36" s="17" t="s">
        <v>155</v>
      </c>
      <c r="E36" s="17" t="s">
        <v>168</v>
      </c>
      <c r="F36" s="78" t="n">
        <v>243</v>
      </c>
      <c r="G36" s="78" t="s">
        <v>67</v>
      </c>
      <c r="H36" s="78" t="n">
        <v>735</v>
      </c>
      <c r="I36" s="79" t="n">
        <v>0</v>
      </c>
      <c r="J36" s="79" t="n">
        <v>131</v>
      </c>
      <c r="K36" s="79" t="n">
        <v>94</v>
      </c>
      <c r="L36" s="79" t="n">
        <v>1</v>
      </c>
      <c r="M36" s="79" t="n">
        <v>10</v>
      </c>
      <c r="N36" s="79" t="n">
        <v>2</v>
      </c>
      <c r="P36" s="79" t="n">
        <v>5</v>
      </c>
      <c r="Q36" s="79" t="n">
        <v>49</v>
      </c>
      <c r="R36" s="79" t="n">
        <v>171</v>
      </c>
      <c r="S36" s="79" t="n">
        <v>4</v>
      </c>
      <c r="U36" s="38" t="n">
        <v>0</v>
      </c>
      <c r="V36" s="38" t="n">
        <v>0</v>
      </c>
      <c r="X36" s="20" t="n">
        <v>43</v>
      </c>
      <c r="Y36" s="20"/>
      <c r="Z36" s="20"/>
      <c r="AA36" s="20"/>
      <c r="AB36" s="20"/>
      <c r="AC36" s="20" t="n">
        <v>0</v>
      </c>
      <c r="AD36" s="20" t="n">
        <v>31</v>
      </c>
      <c r="AE36" s="20" t="n">
        <f aca="false">SUM(I36:AD36)</f>
        <v>541</v>
      </c>
    </row>
    <row r="37" s="1" customFormat="true" ht="16.5" hidden="false" customHeight="false" outlineLevel="0" collapsed="false">
      <c r="A37" s="11" t="n">
        <v>18</v>
      </c>
      <c r="B37" s="12" t="n">
        <v>4</v>
      </c>
      <c r="C37" s="13" t="n">
        <v>2</v>
      </c>
      <c r="D37" s="17" t="s">
        <v>155</v>
      </c>
      <c r="E37" s="17" t="s">
        <v>168</v>
      </c>
      <c r="F37" s="78" t="n">
        <v>244</v>
      </c>
      <c r="G37" s="78" t="s">
        <v>67</v>
      </c>
      <c r="H37" s="78" t="n">
        <v>682</v>
      </c>
      <c r="I37" s="79" t="n">
        <v>2</v>
      </c>
      <c r="J37" s="79" t="n">
        <v>200</v>
      </c>
      <c r="K37" s="79" t="n">
        <v>100</v>
      </c>
      <c r="L37" s="79" t="n">
        <v>5</v>
      </c>
      <c r="M37" s="79" t="n">
        <v>5</v>
      </c>
      <c r="N37" s="79" t="n">
        <v>1</v>
      </c>
      <c r="P37" s="79" t="n">
        <v>2</v>
      </c>
      <c r="Q37" s="79" t="n">
        <v>24</v>
      </c>
      <c r="R37" s="79" t="n">
        <v>131</v>
      </c>
      <c r="S37" s="79" t="n">
        <v>6</v>
      </c>
      <c r="U37" s="38" t="n">
        <v>2</v>
      </c>
      <c r="V37" s="38" t="n">
        <v>1</v>
      </c>
      <c r="X37" s="20" t="n">
        <v>26</v>
      </c>
      <c r="Y37" s="20"/>
      <c r="Z37" s="20"/>
      <c r="AA37" s="20"/>
      <c r="AB37" s="20"/>
      <c r="AC37" s="20" t="n">
        <v>0</v>
      </c>
      <c r="AD37" s="20" t="n">
        <v>10</v>
      </c>
      <c r="AE37" s="20" t="n">
        <f aca="false">SUM(I37:AD37)</f>
        <v>515</v>
      </c>
    </row>
    <row r="38" s="1" customFormat="true" ht="16.5" hidden="false" customHeight="false" outlineLevel="0" collapsed="false">
      <c r="A38" s="11" t="n">
        <v>19</v>
      </c>
      <c r="B38" s="12" t="n">
        <v>4</v>
      </c>
      <c r="C38" s="13" t="n">
        <v>2</v>
      </c>
      <c r="D38" s="17" t="s">
        <v>155</v>
      </c>
      <c r="E38" s="17" t="s">
        <v>169</v>
      </c>
      <c r="F38" s="78" t="n">
        <v>244</v>
      </c>
      <c r="G38" s="78" t="s">
        <v>170</v>
      </c>
      <c r="H38" s="78" t="n">
        <v>365</v>
      </c>
      <c r="I38" s="79" t="n">
        <v>2</v>
      </c>
      <c r="J38" s="79" t="n">
        <v>41</v>
      </c>
      <c r="K38" s="79" t="n">
        <v>33</v>
      </c>
      <c r="L38" s="79" t="n">
        <v>1</v>
      </c>
      <c r="M38" s="79" t="n">
        <v>1</v>
      </c>
      <c r="N38" s="79" t="n">
        <v>2</v>
      </c>
      <c r="P38" s="79" t="n">
        <v>2</v>
      </c>
      <c r="Q38" s="79" t="n">
        <v>44</v>
      </c>
      <c r="R38" s="79" t="n">
        <v>94</v>
      </c>
      <c r="S38" s="79" t="n">
        <v>0</v>
      </c>
      <c r="U38" s="38" t="n">
        <v>7</v>
      </c>
      <c r="V38" s="38" t="n">
        <v>0</v>
      </c>
      <c r="X38" s="20" t="n">
        <v>21</v>
      </c>
      <c r="Y38" s="20"/>
      <c r="Z38" s="20"/>
      <c r="AA38" s="20"/>
      <c r="AB38" s="20"/>
      <c r="AC38" s="20" t="n">
        <v>0</v>
      </c>
      <c r="AD38" s="20" t="n">
        <v>12</v>
      </c>
      <c r="AE38" s="20" t="n">
        <f aca="false">SUM(I38:AD38)</f>
        <v>260</v>
      </c>
    </row>
    <row r="39" s="1" customFormat="true" ht="16.5" hidden="false" customHeight="false" outlineLevel="0" collapsed="false">
      <c r="A39" s="11" t="n">
        <v>20</v>
      </c>
      <c r="B39" s="12" t="n">
        <v>4</v>
      </c>
      <c r="C39" s="13" t="n">
        <v>2</v>
      </c>
      <c r="D39" s="17" t="s">
        <v>155</v>
      </c>
      <c r="E39" s="17" t="s">
        <v>171</v>
      </c>
      <c r="F39" s="78" t="n">
        <v>245</v>
      </c>
      <c r="G39" s="78" t="s">
        <v>67</v>
      </c>
      <c r="H39" s="78" t="n">
        <v>358</v>
      </c>
      <c r="I39" s="79" t="n">
        <v>2</v>
      </c>
      <c r="J39" s="79" t="n">
        <v>54</v>
      </c>
      <c r="K39" s="79" t="n">
        <v>174</v>
      </c>
      <c r="L39" s="79" t="n">
        <v>2</v>
      </c>
      <c r="M39" s="79" t="n">
        <v>3</v>
      </c>
      <c r="N39" s="79" t="n">
        <v>0</v>
      </c>
      <c r="P39" s="79" t="n">
        <v>0</v>
      </c>
      <c r="Q39" s="79" t="n">
        <v>1</v>
      </c>
      <c r="R39" s="79" t="n">
        <v>22</v>
      </c>
      <c r="S39" s="79" t="n">
        <v>1</v>
      </c>
      <c r="U39" s="38" t="n">
        <v>1</v>
      </c>
      <c r="V39" s="38" t="n">
        <v>0</v>
      </c>
      <c r="X39" s="20" t="n">
        <v>2</v>
      </c>
      <c r="Y39" s="20"/>
      <c r="Z39" s="20"/>
      <c r="AA39" s="20"/>
      <c r="AB39" s="20"/>
      <c r="AC39" s="20" t="n">
        <v>0</v>
      </c>
      <c r="AD39" s="20" t="n">
        <v>17</v>
      </c>
      <c r="AE39" s="20" t="n">
        <f aca="false">SUM(I39:AD39)</f>
        <v>279</v>
      </c>
    </row>
    <row r="40" s="1" customFormat="true" ht="16.5" hidden="false" customHeight="false" outlineLevel="0" collapsed="false">
      <c r="A40" s="11" t="n">
        <v>21</v>
      </c>
      <c r="B40" s="12" t="n">
        <v>4</v>
      </c>
      <c r="C40" s="13" t="n">
        <v>2</v>
      </c>
      <c r="D40" s="17" t="s">
        <v>155</v>
      </c>
      <c r="E40" s="17" t="s">
        <v>172</v>
      </c>
      <c r="F40" s="78" t="n">
        <v>246</v>
      </c>
      <c r="G40" s="78" t="s">
        <v>67</v>
      </c>
      <c r="H40" s="78" t="n">
        <v>726</v>
      </c>
      <c r="I40" s="79" t="n">
        <v>4</v>
      </c>
      <c r="J40" s="79" t="n">
        <v>42</v>
      </c>
      <c r="K40" s="79" t="n">
        <v>309</v>
      </c>
      <c r="L40" s="79" t="n">
        <v>1</v>
      </c>
      <c r="M40" s="79" t="n">
        <v>0</v>
      </c>
      <c r="N40" s="79" t="n">
        <v>5</v>
      </c>
      <c r="P40" s="79" t="n">
        <v>1</v>
      </c>
      <c r="Q40" s="79" t="n">
        <v>7</v>
      </c>
      <c r="R40" s="79" t="n">
        <v>142</v>
      </c>
      <c r="S40" s="79" t="n">
        <v>11</v>
      </c>
      <c r="U40" s="38" t="n">
        <v>1</v>
      </c>
      <c r="V40" s="38" t="n">
        <v>1</v>
      </c>
      <c r="X40" s="20" t="n">
        <v>12</v>
      </c>
      <c r="Y40" s="20"/>
      <c r="Z40" s="20"/>
      <c r="AA40" s="20"/>
      <c r="AB40" s="20"/>
      <c r="AC40" s="20" t="n">
        <v>0</v>
      </c>
      <c r="AD40" s="20" t="n">
        <v>11</v>
      </c>
      <c r="AE40" s="20" t="n">
        <f aca="false">SUM(I40:AD40)</f>
        <v>547</v>
      </c>
    </row>
    <row r="41" s="1" customFormat="true" ht="16.5" hidden="false" customHeight="false" outlineLevel="0" collapsed="false">
      <c r="A41" s="11" t="n">
        <v>22</v>
      </c>
      <c r="B41" s="12" t="n">
        <v>4</v>
      </c>
      <c r="C41" s="13" t="n">
        <v>2</v>
      </c>
      <c r="D41" s="17" t="s">
        <v>155</v>
      </c>
      <c r="E41" s="17" t="s">
        <v>173</v>
      </c>
      <c r="F41" s="78" t="n">
        <v>246</v>
      </c>
      <c r="G41" s="78" t="s">
        <v>170</v>
      </c>
      <c r="H41" s="78" t="n">
        <v>245</v>
      </c>
      <c r="I41" s="79" t="n">
        <v>0</v>
      </c>
      <c r="J41" s="79" t="n">
        <v>99</v>
      </c>
      <c r="K41" s="79" t="n">
        <v>33</v>
      </c>
      <c r="L41" s="79" t="n">
        <v>0</v>
      </c>
      <c r="M41" s="79" t="n">
        <v>0</v>
      </c>
      <c r="N41" s="79" t="n">
        <v>2</v>
      </c>
      <c r="P41" s="79" t="n">
        <v>2</v>
      </c>
      <c r="Q41" s="79" t="n">
        <v>16</v>
      </c>
      <c r="R41" s="79" t="n">
        <v>32</v>
      </c>
      <c r="S41" s="79" t="n">
        <v>0</v>
      </c>
      <c r="U41" s="38" t="n">
        <v>2</v>
      </c>
      <c r="V41" s="38" t="n">
        <v>0</v>
      </c>
      <c r="X41" s="20" t="n">
        <v>2</v>
      </c>
      <c r="Y41" s="20"/>
      <c r="Z41" s="20"/>
      <c r="AA41" s="20"/>
      <c r="AB41" s="20"/>
      <c r="AC41" s="20" t="n">
        <v>0</v>
      </c>
      <c r="AD41" s="20" t="n">
        <v>7</v>
      </c>
      <c r="AE41" s="20" t="n">
        <f aca="false">SUM(I41:AD41)</f>
        <v>195</v>
      </c>
    </row>
    <row r="42" s="1" customFormat="true" ht="16.5" hidden="false" customHeight="false" outlineLevel="0" collapsed="false">
      <c r="A42" s="11" t="n">
        <v>23</v>
      </c>
      <c r="B42" s="12" t="n">
        <v>4</v>
      </c>
      <c r="C42" s="13" t="n">
        <v>2</v>
      </c>
      <c r="D42" s="17" t="s">
        <v>155</v>
      </c>
      <c r="E42" s="17" t="s">
        <v>174</v>
      </c>
      <c r="F42" s="78" t="n">
        <v>247</v>
      </c>
      <c r="G42" s="78" t="s">
        <v>67</v>
      </c>
      <c r="H42" s="78" t="n">
        <v>676</v>
      </c>
      <c r="I42" s="79" t="n">
        <v>0</v>
      </c>
      <c r="J42" s="79" t="n">
        <v>250</v>
      </c>
      <c r="K42" s="79" t="n">
        <v>0</v>
      </c>
      <c r="L42" s="79" t="n">
        <v>0</v>
      </c>
      <c r="M42" s="79" t="n">
        <v>1</v>
      </c>
      <c r="N42" s="79" t="n">
        <v>3</v>
      </c>
      <c r="P42" s="79" t="n">
        <v>0</v>
      </c>
      <c r="Q42" s="79" t="n">
        <v>43</v>
      </c>
      <c r="R42" s="79" t="n">
        <v>69</v>
      </c>
      <c r="S42" s="79" t="n">
        <v>2</v>
      </c>
      <c r="U42" s="38" t="n">
        <v>117</v>
      </c>
      <c r="V42" s="38" t="n">
        <v>0</v>
      </c>
      <c r="X42" s="20" t="n">
        <v>2</v>
      </c>
      <c r="Y42" s="20"/>
      <c r="Z42" s="20"/>
      <c r="AA42" s="20"/>
      <c r="AB42" s="20"/>
      <c r="AC42" s="20" t="n">
        <v>0</v>
      </c>
      <c r="AD42" s="20" t="n">
        <v>14</v>
      </c>
      <c r="AE42" s="20" t="n">
        <f aca="false">SUM(I42:AD42)</f>
        <v>501</v>
      </c>
    </row>
    <row r="43" s="1" customFormat="true" ht="16.5" hidden="false" customHeight="false" outlineLevel="0" collapsed="false">
      <c r="A43" s="11" t="n">
        <v>24</v>
      </c>
      <c r="B43" s="12" t="n">
        <v>4</v>
      </c>
      <c r="C43" s="13" t="n">
        <v>2</v>
      </c>
      <c r="D43" s="17" t="s">
        <v>155</v>
      </c>
      <c r="E43" s="17" t="s">
        <v>175</v>
      </c>
      <c r="F43" s="78" t="n">
        <v>247</v>
      </c>
      <c r="G43" s="78" t="s">
        <v>170</v>
      </c>
      <c r="H43" s="78" t="n">
        <v>681</v>
      </c>
      <c r="I43" s="79" t="n">
        <v>2</v>
      </c>
      <c r="J43" s="79" t="n">
        <v>106</v>
      </c>
      <c r="K43" s="79" t="n">
        <v>215</v>
      </c>
      <c r="L43" s="79" t="n">
        <v>1</v>
      </c>
      <c r="M43" s="79" t="n">
        <v>4</v>
      </c>
      <c r="N43" s="79" t="n">
        <v>0</v>
      </c>
      <c r="P43" s="79" t="n">
        <v>2</v>
      </c>
      <c r="Q43" s="79" t="n">
        <v>25</v>
      </c>
      <c r="R43" s="79" t="n">
        <v>156</v>
      </c>
      <c r="S43" s="79" t="n">
        <v>2</v>
      </c>
      <c r="U43" s="38" t="n">
        <v>1</v>
      </c>
      <c r="V43" s="38" t="n">
        <v>2</v>
      </c>
      <c r="X43" s="20" t="n">
        <v>11</v>
      </c>
      <c r="Y43" s="20"/>
      <c r="Z43" s="20"/>
      <c r="AA43" s="20"/>
      <c r="AB43" s="20"/>
      <c r="AC43" s="20" t="n">
        <v>0</v>
      </c>
      <c r="AD43" s="20" t="n">
        <v>13</v>
      </c>
      <c r="AE43" s="20" t="n">
        <f aca="false">SUM(I43:AD43)</f>
        <v>540</v>
      </c>
    </row>
    <row r="44" s="1" customFormat="true" ht="16.5" hidden="false" customHeight="false" outlineLevel="0" collapsed="false">
      <c r="A44" s="11" t="n">
        <v>25</v>
      </c>
      <c r="B44" s="12" t="n">
        <v>4</v>
      </c>
      <c r="C44" s="13" t="n">
        <v>2</v>
      </c>
      <c r="D44" s="17" t="s">
        <v>155</v>
      </c>
      <c r="E44" s="17" t="s">
        <v>176</v>
      </c>
      <c r="F44" s="78" t="n">
        <v>247</v>
      </c>
      <c r="G44" s="78" t="s">
        <v>177</v>
      </c>
      <c r="H44" s="78" t="n">
        <v>532</v>
      </c>
      <c r="I44" s="79" t="n">
        <v>1</v>
      </c>
      <c r="J44" s="79" t="n">
        <v>76</v>
      </c>
      <c r="K44" s="79" t="n">
        <v>135</v>
      </c>
      <c r="L44" s="79" t="n">
        <v>1</v>
      </c>
      <c r="M44" s="79" t="n">
        <v>2</v>
      </c>
      <c r="N44" s="79" t="n">
        <v>2</v>
      </c>
      <c r="P44" s="79" t="n">
        <v>3</v>
      </c>
      <c r="Q44" s="79" t="n">
        <v>35</v>
      </c>
      <c r="R44" s="79" t="n">
        <v>125</v>
      </c>
      <c r="S44" s="79" t="n">
        <v>3</v>
      </c>
      <c r="U44" s="38" t="n">
        <v>0</v>
      </c>
      <c r="V44" s="38" t="n">
        <v>2</v>
      </c>
      <c r="X44" s="20" t="n">
        <v>5</v>
      </c>
      <c r="Y44" s="20"/>
      <c r="Z44" s="20"/>
      <c r="AA44" s="20"/>
      <c r="AB44" s="20"/>
      <c r="AC44" s="20" t="n">
        <v>0</v>
      </c>
      <c r="AD44" s="20" t="n">
        <v>7</v>
      </c>
      <c r="AE44" s="20" t="n">
        <f aca="false">SUM(I44:AD44)</f>
        <v>397</v>
      </c>
    </row>
    <row r="45" s="1" customFormat="true" ht="16.5" hidden="false" customHeight="false" outlineLevel="0" collapsed="false">
      <c r="A45" s="11" t="n">
        <v>26</v>
      </c>
      <c r="B45" s="12" t="n">
        <v>4</v>
      </c>
      <c r="C45" s="13" t="n">
        <v>2</v>
      </c>
      <c r="D45" s="17" t="s">
        <v>155</v>
      </c>
      <c r="E45" s="17" t="s">
        <v>178</v>
      </c>
      <c r="F45" s="78" t="n">
        <v>248</v>
      </c>
      <c r="G45" s="78" t="s">
        <v>67</v>
      </c>
      <c r="H45" s="78" t="n">
        <v>616</v>
      </c>
      <c r="I45" s="79" t="n">
        <v>5</v>
      </c>
      <c r="J45" s="79" t="n">
        <v>116</v>
      </c>
      <c r="K45" s="79" t="n">
        <v>170</v>
      </c>
      <c r="L45" s="79" t="n">
        <v>3</v>
      </c>
      <c r="M45" s="79" t="n">
        <v>3</v>
      </c>
      <c r="N45" s="79" t="n">
        <v>3</v>
      </c>
      <c r="P45" s="79" t="n">
        <v>3</v>
      </c>
      <c r="Q45" s="79" t="n">
        <v>15</v>
      </c>
      <c r="R45" s="79" t="n">
        <v>96</v>
      </c>
      <c r="S45" s="79" t="n">
        <v>5</v>
      </c>
      <c r="U45" s="38" t="n">
        <v>2</v>
      </c>
      <c r="V45" s="38" t="n">
        <v>0</v>
      </c>
      <c r="X45" s="20" t="n">
        <v>24</v>
      </c>
      <c r="Y45" s="20"/>
      <c r="Z45" s="20"/>
      <c r="AA45" s="20"/>
      <c r="AB45" s="20"/>
      <c r="AC45" s="20" t="n">
        <v>0</v>
      </c>
      <c r="AD45" s="20" t="n">
        <v>16</v>
      </c>
      <c r="AE45" s="20" t="n">
        <f aca="false">SUM(I45:AD45)</f>
        <v>461</v>
      </c>
    </row>
    <row r="46" s="1" customFormat="true" ht="16.5" hidden="false" customHeight="false" outlineLevel="0" collapsed="false">
      <c r="A46" s="11" t="n">
        <v>27</v>
      </c>
      <c r="B46" s="12" t="n">
        <v>4</v>
      </c>
      <c r="C46" s="13" t="n">
        <v>2</v>
      </c>
      <c r="D46" s="17" t="s">
        <v>155</v>
      </c>
      <c r="E46" s="17" t="s">
        <v>178</v>
      </c>
      <c r="F46" s="78" t="n">
        <v>248</v>
      </c>
      <c r="G46" s="78" t="s">
        <v>157</v>
      </c>
      <c r="H46" s="78" t="n">
        <v>615</v>
      </c>
      <c r="I46" s="79" t="n">
        <v>2</v>
      </c>
      <c r="J46" s="79" t="n">
        <v>126</v>
      </c>
      <c r="K46" s="79" t="n">
        <v>172</v>
      </c>
      <c r="L46" s="79" t="n">
        <v>6</v>
      </c>
      <c r="M46" s="79" t="n">
        <v>4</v>
      </c>
      <c r="N46" s="79" t="n">
        <v>5</v>
      </c>
      <c r="P46" s="79" t="n">
        <v>1</v>
      </c>
      <c r="Q46" s="79" t="n">
        <v>14</v>
      </c>
      <c r="R46" s="79" t="n">
        <v>86</v>
      </c>
      <c r="S46" s="79" t="n">
        <v>3</v>
      </c>
      <c r="U46" s="38" t="n">
        <v>3</v>
      </c>
      <c r="V46" s="38" t="n">
        <v>1</v>
      </c>
      <c r="X46" s="20" t="n">
        <v>20</v>
      </c>
      <c r="Y46" s="20"/>
      <c r="Z46" s="20"/>
      <c r="AA46" s="20"/>
      <c r="AB46" s="20"/>
      <c r="AC46" s="20" t="n">
        <v>0</v>
      </c>
      <c r="AD46" s="20" t="n">
        <v>13</v>
      </c>
      <c r="AE46" s="20" t="n">
        <f aca="false">SUM(I46:AD46)</f>
        <v>456</v>
      </c>
    </row>
    <row r="47" s="1" customFormat="true" ht="16.5" hidden="false" customHeight="false" outlineLevel="0" collapsed="false">
      <c r="A47" s="11" t="n">
        <v>28</v>
      </c>
      <c r="B47" s="12" t="n">
        <v>4</v>
      </c>
      <c r="C47" s="13" t="n">
        <v>2</v>
      </c>
      <c r="D47" s="17" t="s">
        <v>155</v>
      </c>
      <c r="E47" s="17" t="s">
        <v>179</v>
      </c>
      <c r="F47" s="78" t="n">
        <v>249</v>
      </c>
      <c r="G47" s="78" t="s">
        <v>67</v>
      </c>
      <c r="H47" s="78" t="n">
        <v>412</v>
      </c>
      <c r="I47" s="79" t="n">
        <v>4</v>
      </c>
      <c r="J47" s="79" t="n">
        <v>33</v>
      </c>
      <c r="K47" s="79" t="n">
        <v>136</v>
      </c>
      <c r="L47" s="79" t="n">
        <v>1</v>
      </c>
      <c r="M47" s="79" t="n">
        <v>2</v>
      </c>
      <c r="N47" s="79" t="n">
        <v>0</v>
      </c>
      <c r="P47" s="79" t="n">
        <v>1</v>
      </c>
      <c r="Q47" s="79" t="n">
        <v>11</v>
      </c>
      <c r="R47" s="79" t="n">
        <v>72</v>
      </c>
      <c r="S47" s="79" t="n">
        <v>1</v>
      </c>
      <c r="U47" s="38" t="n">
        <v>1</v>
      </c>
      <c r="V47" s="38" t="n">
        <v>3</v>
      </c>
      <c r="X47" s="20" t="n">
        <v>17</v>
      </c>
      <c r="Y47" s="20"/>
      <c r="Z47" s="20"/>
      <c r="AA47" s="20"/>
      <c r="AB47" s="20"/>
      <c r="AC47" s="20" t="n">
        <v>0</v>
      </c>
      <c r="AD47" s="80" t="s">
        <v>180</v>
      </c>
      <c r="AE47" s="20" t="n">
        <f aca="false">SUM(I47:AD47)</f>
        <v>282</v>
      </c>
    </row>
    <row r="48" s="1" customFormat="true" ht="16.5" hidden="false" customHeight="false" outlineLevel="0" collapsed="false">
      <c r="A48" s="11" t="n">
        <v>29</v>
      </c>
      <c r="B48" s="12" t="n">
        <v>4</v>
      </c>
      <c r="C48" s="13" t="n">
        <v>2</v>
      </c>
      <c r="D48" s="17" t="s">
        <v>155</v>
      </c>
      <c r="E48" s="17" t="s">
        <v>179</v>
      </c>
      <c r="F48" s="78" t="n">
        <v>249</v>
      </c>
      <c r="G48" s="78" t="s">
        <v>157</v>
      </c>
      <c r="H48" s="78" t="n">
        <v>411</v>
      </c>
      <c r="I48" s="79" t="n">
        <v>4</v>
      </c>
      <c r="J48" s="79" t="n">
        <v>42</v>
      </c>
      <c r="K48" s="79" t="n">
        <v>93</v>
      </c>
      <c r="L48" s="79" t="n">
        <v>1</v>
      </c>
      <c r="M48" s="79" t="n">
        <v>2</v>
      </c>
      <c r="N48" s="79" t="n">
        <v>0</v>
      </c>
      <c r="P48" s="79" t="n">
        <v>2</v>
      </c>
      <c r="Q48" s="79" t="n">
        <v>13</v>
      </c>
      <c r="R48" s="79" t="n">
        <v>114</v>
      </c>
      <c r="S48" s="79" t="n">
        <v>3</v>
      </c>
      <c r="U48" s="38" t="n">
        <v>0</v>
      </c>
      <c r="V48" s="38" t="n">
        <v>0</v>
      </c>
      <c r="X48" s="20" t="n">
        <v>19</v>
      </c>
      <c r="Y48" s="20"/>
      <c r="Z48" s="20"/>
      <c r="AA48" s="20"/>
      <c r="AB48" s="20"/>
      <c r="AC48" s="20" t="n">
        <v>0</v>
      </c>
      <c r="AD48" s="20" t="n">
        <v>13</v>
      </c>
      <c r="AE48" s="20" t="n">
        <f aca="false">SUM(I48:AD48)</f>
        <v>306</v>
      </c>
    </row>
    <row r="49" s="1" customFormat="true" ht="16.5" hidden="false" customHeight="false" outlineLevel="0" collapsed="false">
      <c r="A49" s="11" t="n">
        <v>30</v>
      </c>
      <c r="B49" s="12" t="n">
        <v>4</v>
      </c>
      <c r="C49" s="13" t="n">
        <v>2</v>
      </c>
      <c r="D49" s="17" t="s">
        <v>155</v>
      </c>
      <c r="E49" s="17" t="s">
        <v>181</v>
      </c>
      <c r="F49" s="78" t="n">
        <v>250</v>
      </c>
      <c r="G49" s="78" t="s">
        <v>67</v>
      </c>
      <c r="H49" s="78" t="n">
        <v>386</v>
      </c>
      <c r="I49" s="79" t="n">
        <v>0</v>
      </c>
      <c r="J49" s="79" t="n">
        <v>50</v>
      </c>
      <c r="K49" s="79" t="n">
        <v>85</v>
      </c>
      <c r="L49" s="79" t="n">
        <v>3</v>
      </c>
      <c r="M49" s="79" t="n">
        <v>3</v>
      </c>
      <c r="N49" s="79" t="n">
        <v>4</v>
      </c>
      <c r="P49" s="79" t="n">
        <v>2</v>
      </c>
      <c r="Q49" s="79" t="n">
        <v>27</v>
      </c>
      <c r="R49" s="79" t="n">
        <v>75</v>
      </c>
      <c r="S49" s="79" t="n">
        <v>4</v>
      </c>
      <c r="U49" s="38" t="n">
        <v>0</v>
      </c>
      <c r="V49" s="38" t="n">
        <v>1</v>
      </c>
      <c r="X49" s="20" t="n">
        <v>13</v>
      </c>
      <c r="Y49" s="20"/>
      <c r="Z49" s="20"/>
      <c r="AA49" s="20"/>
      <c r="AB49" s="20"/>
      <c r="AC49" s="20" t="n">
        <v>0</v>
      </c>
      <c r="AD49" s="20" t="n">
        <v>11</v>
      </c>
      <c r="AE49" s="20" t="n">
        <f aca="false">SUM(I49:AD49)</f>
        <v>278</v>
      </c>
    </row>
    <row r="50" s="1" customFormat="true" ht="16.5" hidden="false" customHeight="false" outlineLevel="0" collapsed="false">
      <c r="A50" s="11" t="n">
        <v>31</v>
      </c>
      <c r="B50" s="12" t="n">
        <v>4</v>
      </c>
      <c r="C50" s="13" t="n">
        <v>2</v>
      </c>
      <c r="D50" s="17" t="s">
        <v>155</v>
      </c>
      <c r="E50" s="17" t="s">
        <v>182</v>
      </c>
      <c r="F50" s="78" t="n">
        <v>250</v>
      </c>
      <c r="G50" s="78" t="s">
        <v>170</v>
      </c>
      <c r="H50" s="78" t="n">
        <v>536</v>
      </c>
      <c r="I50" s="79" t="n">
        <v>4</v>
      </c>
      <c r="J50" s="79" t="n">
        <v>74</v>
      </c>
      <c r="K50" s="79" t="n">
        <v>126</v>
      </c>
      <c r="L50" s="79" t="n">
        <v>3</v>
      </c>
      <c r="M50" s="79" t="n">
        <v>7</v>
      </c>
      <c r="N50" s="79" t="n">
        <v>2</v>
      </c>
      <c r="P50" s="79" t="n">
        <v>1</v>
      </c>
      <c r="Q50" s="79" t="n">
        <v>23</v>
      </c>
      <c r="R50" s="79" t="n">
        <v>111</v>
      </c>
      <c r="S50" s="79" t="n">
        <v>3</v>
      </c>
      <c r="U50" s="38" t="n">
        <v>1</v>
      </c>
      <c r="V50" s="38" t="n">
        <v>3</v>
      </c>
      <c r="X50" s="20" t="n">
        <v>26</v>
      </c>
      <c r="Y50" s="20"/>
      <c r="Z50" s="20"/>
      <c r="AA50" s="20"/>
      <c r="AB50" s="20"/>
      <c r="AC50" s="20" t="n">
        <v>0</v>
      </c>
      <c r="AD50" s="20" t="n">
        <v>14</v>
      </c>
      <c r="AE50" s="20" t="n">
        <f aca="false">SUM(I50:AD50)</f>
        <v>398</v>
      </c>
    </row>
    <row r="51" s="1" customFormat="true" ht="16.5" hidden="false" customHeight="false" outlineLevel="0" collapsed="false">
      <c r="A51" s="11" t="n">
        <v>32</v>
      </c>
      <c r="B51" s="12" t="n">
        <v>4</v>
      </c>
      <c r="C51" s="13" t="n">
        <v>2</v>
      </c>
      <c r="D51" s="17" t="s">
        <v>155</v>
      </c>
      <c r="E51" s="17" t="s">
        <v>182</v>
      </c>
      <c r="F51" s="78" t="n">
        <v>250</v>
      </c>
      <c r="G51" s="78" t="s">
        <v>183</v>
      </c>
      <c r="H51" s="78" t="n">
        <v>535</v>
      </c>
      <c r="I51" s="79" t="n">
        <v>4</v>
      </c>
      <c r="J51" s="79" t="n">
        <v>111</v>
      </c>
      <c r="K51" s="79" t="n">
        <v>80</v>
      </c>
      <c r="L51" s="79" t="n">
        <v>2</v>
      </c>
      <c r="M51" s="79" t="n">
        <v>11</v>
      </c>
      <c r="N51" s="79" t="n">
        <v>7</v>
      </c>
      <c r="P51" s="79" t="n">
        <v>4</v>
      </c>
      <c r="Q51" s="79" t="n">
        <v>20</v>
      </c>
      <c r="R51" s="79" t="n">
        <v>119</v>
      </c>
      <c r="S51" s="79" t="n">
        <v>1</v>
      </c>
      <c r="U51" s="38" t="n">
        <v>0</v>
      </c>
      <c r="V51" s="38" t="n">
        <v>4</v>
      </c>
      <c r="X51" s="20" t="n">
        <v>22</v>
      </c>
      <c r="Y51" s="20"/>
      <c r="Z51" s="20"/>
      <c r="AA51" s="20"/>
      <c r="AB51" s="20"/>
      <c r="AC51" s="20" t="n">
        <v>0</v>
      </c>
      <c r="AD51" s="20" t="n">
        <v>11</v>
      </c>
      <c r="AE51" s="20" t="n">
        <f aca="false">SUM(I51:AD51)</f>
        <v>396</v>
      </c>
    </row>
    <row r="52" s="1" customFormat="true" ht="16.5" hidden="false" customHeight="false" outlineLevel="0" collapsed="false">
      <c r="A52" s="11" t="n">
        <v>33</v>
      </c>
      <c r="B52" s="12" t="n">
        <v>4</v>
      </c>
      <c r="C52" s="13" t="n">
        <v>2</v>
      </c>
      <c r="D52" s="17" t="s">
        <v>155</v>
      </c>
      <c r="E52" s="17" t="s">
        <v>184</v>
      </c>
      <c r="F52" s="78" t="n">
        <v>251</v>
      </c>
      <c r="G52" s="78" t="s">
        <v>67</v>
      </c>
      <c r="H52" s="78" t="n">
        <v>574</v>
      </c>
      <c r="I52" s="79" t="n">
        <v>3</v>
      </c>
      <c r="J52" s="79" t="n">
        <v>61</v>
      </c>
      <c r="K52" s="79" t="n">
        <v>141</v>
      </c>
      <c r="L52" s="79" t="n">
        <v>0</v>
      </c>
      <c r="M52" s="79" t="n">
        <v>1</v>
      </c>
      <c r="N52" s="79" t="n">
        <v>2</v>
      </c>
      <c r="P52" s="79" t="n">
        <v>5</v>
      </c>
      <c r="Q52" s="79" t="n">
        <v>17</v>
      </c>
      <c r="R52" s="79" t="n">
        <v>208</v>
      </c>
      <c r="S52" s="79" t="n">
        <v>5</v>
      </c>
      <c r="U52" s="38" t="n">
        <v>1</v>
      </c>
      <c r="V52" s="38" t="n">
        <v>0</v>
      </c>
      <c r="X52" s="20" t="n">
        <v>5</v>
      </c>
      <c r="Y52" s="20"/>
      <c r="Z52" s="20"/>
      <c r="AA52" s="20"/>
      <c r="AB52" s="20"/>
      <c r="AC52" s="20" t="n">
        <v>0</v>
      </c>
      <c r="AD52" s="20" t="n">
        <v>9</v>
      </c>
      <c r="AE52" s="20" t="n">
        <f aca="false">SUM(I52:AD52)</f>
        <v>458</v>
      </c>
    </row>
    <row r="53" s="1" customFormat="true" ht="16.5" hidden="false" customHeight="false" outlineLevel="0" collapsed="false">
      <c r="A53" s="11" t="n">
        <v>34</v>
      </c>
      <c r="B53" s="12" t="n">
        <v>4</v>
      </c>
      <c r="C53" s="13" t="n">
        <v>2</v>
      </c>
      <c r="D53" s="17" t="s">
        <v>155</v>
      </c>
      <c r="E53" s="17" t="s">
        <v>184</v>
      </c>
      <c r="F53" s="78" t="n">
        <v>251</v>
      </c>
      <c r="G53" s="78" t="s">
        <v>157</v>
      </c>
      <c r="H53" s="78" t="n">
        <v>573</v>
      </c>
      <c r="I53" s="79" t="n">
        <v>0</v>
      </c>
      <c r="J53" s="79" t="n">
        <v>67</v>
      </c>
      <c r="K53" s="79" t="n">
        <v>150</v>
      </c>
      <c r="L53" s="79" t="n">
        <v>2</v>
      </c>
      <c r="M53" s="79" t="n">
        <v>2</v>
      </c>
      <c r="N53" s="79" t="n">
        <v>2</v>
      </c>
      <c r="P53" s="79" t="n">
        <v>0</v>
      </c>
      <c r="Q53" s="79" t="n">
        <v>13</v>
      </c>
      <c r="R53" s="79" t="n">
        <v>209</v>
      </c>
      <c r="S53" s="79" t="n">
        <v>1</v>
      </c>
      <c r="U53" s="38" t="n">
        <v>0</v>
      </c>
      <c r="V53" s="38" t="n">
        <v>0</v>
      </c>
      <c r="X53" s="20" t="n">
        <v>1</v>
      </c>
      <c r="Y53" s="20"/>
      <c r="Z53" s="20"/>
      <c r="AA53" s="20"/>
      <c r="AB53" s="20"/>
      <c r="AC53" s="20" t="n">
        <v>0</v>
      </c>
      <c r="AD53" s="20" t="n">
        <v>14</v>
      </c>
      <c r="AE53" s="20" t="n">
        <f aca="false">SUM(I53:AD53)</f>
        <v>461</v>
      </c>
    </row>
    <row r="54" s="1" customFormat="true" ht="16.5" hidden="false" customHeight="false" outlineLevel="0" collapsed="false">
      <c r="A54" s="11" t="n">
        <v>35</v>
      </c>
      <c r="B54" s="12" t="n">
        <v>4</v>
      </c>
      <c r="C54" s="13" t="n">
        <v>2</v>
      </c>
      <c r="D54" s="17" t="s">
        <v>155</v>
      </c>
      <c r="E54" s="17" t="s">
        <v>185</v>
      </c>
      <c r="F54" s="78" t="n">
        <v>252</v>
      </c>
      <c r="G54" s="78" t="s">
        <v>67</v>
      </c>
      <c r="H54" s="78" t="n">
        <v>530</v>
      </c>
      <c r="I54" s="79" t="n">
        <v>0</v>
      </c>
      <c r="J54" s="79" t="n">
        <v>55</v>
      </c>
      <c r="K54" s="79" t="n">
        <v>166</v>
      </c>
      <c r="L54" s="79" t="n">
        <v>1</v>
      </c>
      <c r="M54" s="79" t="n">
        <v>3</v>
      </c>
      <c r="N54" s="79" t="n">
        <v>4</v>
      </c>
      <c r="P54" s="79" t="n">
        <v>0</v>
      </c>
      <c r="Q54" s="79" t="n">
        <v>20</v>
      </c>
      <c r="R54" s="79" t="n">
        <v>149</v>
      </c>
      <c r="S54" s="79" t="n">
        <v>2</v>
      </c>
      <c r="U54" s="38" t="n">
        <v>0</v>
      </c>
      <c r="V54" s="38" t="n">
        <v>0</v>
      </c>
      <c r="X54" s="20" t="n">
        <v>15</v>
      </c>
      <c r="Y54" s="20"/>
      <c r="Z54" s="20"/>
      <c r="AA54" s="20"/>
      <c r="AB54" s="20"/>
      <c r="AC54" s="20" t="n">
        <v>0</v>
      </c>
      <c r="AD54" s="20" t="n">
        <v>10</v>
      </c>
      <c r="AE54" s="20" t="n">
        <f aca="false">SUM(I54:AD54)</f>
        <v>425</v>
      </c>
    </row>
    <row r="55" s="1" customFormat="true" ht="16.5" hidden="false" customHeight="false" outlineLevel="0" collapsed="false">
      <c r="A55" s="11" t="n">
        <v>36</v>
      </c>
      <c r="B55" s="12" t="n">
        <v>4</v>
      </c>
      <c r="C55" s="13" t="n">
        <v>2</v>
      </c>
      <c r="D55" s="17" t="s">
        <v>155</v>
      </c>
      <c r="E55" s="17" t="s">
        <v>185</v>
      </c>
      <c r="F55" s="78" t="n">
        <v>252</v>
      </c>
      <c r="G55" s="78" t="s">
        <v>157</v>
      </c>
      <c r="H55" s="78" t="n">
        <v>530</v>
      </c>
      <c r="I55" s="79" t="n">
        <v>3</v>
      </c>
      <c r="J55" s="79" t="n">
        <v>55</v>
      </c>
      <c r="K55" s="79" t="n">
        <v>192</v>
      </c>
      <c r="L55" s="79" t="n">
        <v>2</v>
      </c>
      <c r="M55" s="79" t="n">
        <v>4</v>
      </c>
      <c r="N55" s="79" t="n">
        <v>3</v>
      </c>
      <c r="P55" s="79" t="n">
        <v>1</v>
      </c>
      <c r="Q55" s="79" t="n">
        <v>15</v>
      </c>
      <c r="R55" s="79" t="n">
        <v>114</v>
      </c>
      <c r="S55" s="79" t="n">
        <v>1</v>
      </c>
      <c r="U55" s="38" t="n">
        <v>1</v>
      </c>
      <c r="V55" s="38" t="n">
        <v>0</v>
      </c>
      <c r="X55" s="20" t="n">
        <v>1</v>
      </c>
      <c r="Y55" s="20"/>
      <c r="Z55" s="20"/>
      <c r="AA55" s="20"/>
      <c r="AB55" s="20"/>
      <c r="AC55" s="20" t="n">
        <v>0</v>
      </c>
      <c r="AD55" s="20" t="n">
        <v>15</v>
      </c>
      <c r="AE55" s="20" t="n">
        <f aca="false">SUM(I55:AD55)</f>
        <v>407</v>
      </c>
    </row>
    <row r="56" s="1" customFormat="true" ht="16.5" hidden="false" customHeight="false" outlineLevel="0" collapsed="false">
      <c r="A56" s="11" t="n">
        <v>37</v>
      </c>
      <c r="B56" s="12" t="n">
        <v>4</v>
      </c>
      <c r="C56" s="13" t="n">
        <v>2</v>
      </c>
      <c r="D56" s="17" t="s">
        <v>155</v>
      </c>
      <c r="E56" s="17" t="s">
        <v>186</v>
      </c>
      <c r="F56" s="78" t="n">
        <v>253</v>
      </c>
      <c r="G56" s="78" t="s">
        <v>67</v>
      </c>
      <c r="H56" s="78" t="n">
        <v>489</v>
      </c>
      <c r="I56" s="79" t="n">
        <v>0</v>
      </c>
      <c r="J56" s="79" t="n">
        <v>102</v>
      </c>
      <c r="K56" s="79" t="n">
        <v>170</v>
      </c>
      <c r="L56" s="79" t="n">
        <v>0</v>
      </c>
      <c r="M56" s="79" t="n">
        <v>2</v>
      </c>
      <c r="N56" s="79" t="n">
        <v>0</v>
      </c>
      <c r="P56" s="79" t="n">
        <v>1</v>
      </c>
      <c r="Q56" s="79" t="n">
        <v>27</v>
      </c>
      <c r="R56" s="79" t="n">
        <v>56</v>
      </c>
      <c r="S56" s="79" t="n">
        <v>1</v>
      </c>
      <c r="U56" s="38" t="n">
        <v>2</v>
      </c>
      <c r="V56" s="38" t="n">
        <v>2</v>
      </c>
      <c r="X56" s="20" t="n">
        <v>7</v>
      </c>
      <c r="Y56" s="20"/>
      <c r="Z56" s="20"/>
      <c r="AA56" s="20"/>
      <c r="AB56" s="20"/>
      <c r="AC56" s="20" t="n">
        <v>0</v>
      </c>
      <c r="AD56" s="20" t="n">
        <v>11</v>
      </c>
      <c r="AE56" s="20" t="n">
        <f aca="false">SUM(I56:AD56)</f>
        <v>381</v>
      </c>
    </row>
    <row r="57" s="1" customFormat="true" ht="16.5" hidden="false" customHeight="false" outlineLevel="0" collapsed="false">
      <c r="A57" s="11" t="n">
        <v>38</v>
      </c>
      <c r="B57" s="12" t="n">
        <v>4</v>
      </c>
      <c r="C57" s="13" t="n">
        <v>2</v>
      </c>
      <c r="D57" s="17" t="s">
        <v>155</v>
      </c>
      <c r="E57" s="17" t="s">
        <v>186</v>
      </c>
      <c r="F57" s="78" t="n">
        <v>253</v>
      </c>
      <c r="G57" s="78" t="s">
        <v>157</v>
      </c>
      <c r="H57" s="78" t="n">
        <v>489</v>
      </c>
      <c r="I57" s="79" t="n">
        <v>1</v>
      </c>
      <c r="J57" s="79" t="n">
        <v>110</v>
      </c>
      <c r="K57" s="79" t="n">
        <v>177</v>
      </c>
      <c r="L57" s="79" t="n">
        <v>2</v>
      </c>
      <c r="M57" s="79" t="n">
        <v>1</v>
      </c>
      <c r="N57" s="79" t="n">
        <v>2</v>
      </c>
      <c r="P57" s="79" t="n">
        <v>0</v>
      </c>
      <c r="Q57" s="79" t="n">
        <v>18</v>
      </c>
      <c r="R57" s="79" t="n">
        <v>80</v>
      </c>
      <c r="S57" s="79" t="n">
        <v>0</v>
      </c>
      <c r="U57" s="38" t="n">
        <v>0</v>
      </c>
      <c r="V57" s="38" t="n">
        <v>1</v>
      </c>
      <c r="X57" s="20" t="n">
        <v>1</v>
      </c>
      <c r="Y57" s="20"/>
      <c r="Z57" s="20"/>
      <c r="AA57" s="20"/>
      <c r="AB57" s="20"/>
      <c r="AC57" s="20" t="n">
        <v>0</v>
      </c>
      <c r="AD57" s="20" t="n">
        <v>8</v>
      </c>
      <c r="AE57" s="20" t="n">
        <f aca="false">SUM(I57:AD57)</f>
        <v>401</v>
      </c>
    </row>
    <row r="58" s="1" customFormat="true" ht="16.5" hidden="false" customHeight="false" outlineLevel="0" collapsed="false">
      <c r="A58" s="11" t="n">
        <v>39</v>
      </c>
      <c r="B58" s="12" t="n">
        <v>4</v>
      </c>
      <c r="C58" s="13" t="n">
        <v>2</v>
      </c>
      <c r="D58" s="17" t="s">
        <v>155</v>
      </c>
      <c r="E58" s="17" t="s">
        <v>187</v>
      </c>
      <c r="F58" s="78" t="n">
        <v>254</v>
      </c>
      <c r="G58" s="78" t="s">
        <v>67</v>
      </c>
      <c r="H58" s="78" t="n">
        <v>542</v>
      </c>
      <c r="I58" s="79" t="n">
        <v>2</v>
      </c>
      <c r="J58" s="79" t="n">
        <v>30</v>
      </c>
      <c r="K58" s="79" t="n">
        <v>143</v>
      </c>
      <c r="L58" s="79" t="n">
        <v>2</v>
      </c>
      <c r="M58" s="79" t="n">
        <v>5</v>
      </c>
      <c r="N58" s="79" t="n">
        <v>4</v>
      </c>
      <c r="P58" s="79" t="n">
        <v>4</v>
      </c>
      <c r="Q58" s="79" t="n">
        <v>17</v>
      </c>
      <c r="R58" s="79" t="n">
        <v>161</v>
      </c>
      <c r="S58" s="79" t="n">
        <v>4</v>
      </c>
      <c r="U58" s="38" t="n">
        <v>0</v>
      </c>
      <c r="V58" s="38" t="n">
        <v>1</v>
      </c>
      <c r="X58" s="20" t="n">
        <v>32</v>
      </c>
      <c r="Y58" s="20"/>
      <c r="Z58" s="20"/>
      <c r="AA58" s="20"/>
      <c r="AB58" s="20"/>
      <c r="AC58" s="20" t="n">
        <v>0</v>
      </c>
      <c r="AD58" s="20" t="n">
        <v>30</v>
      </c>
      <c r="AE58" s="20" t="n">
        <f aca="false">SUM(I58:AD58)</f>
        <v>435</v>
      </c>
    </row>
    <row r="59" s="1" customFormat="true" ht="16.5" hidden="false" customHeight="false" outlineLevel="0" collapsed="false">
      <c r="C59" s="29" t="s">
        <v>65</v>
      </c>
      <c r="D59" s="30" t="s">
        <v>66</v>
      </c>
      <c r="E59" s="30"/>
      <c r="F59" s="30"/>
      <c r="G59" s="30"/>
      <c r="H59" s="31" t="n">
        <f aca="false">SUM(H20:H58)</f>
        <v>20379</v>
      </c>
      <c r="I59" s="31" t="n">
        <f aca="false">SUM(I20:I58)</f>
        <v>102</v>
      </c>
      <c r="J59" s="31" t="n">
        <f aca="false">SUM(J20:J58)</f>
        <v>3134</v>
      </c>
      <c r="K59" s="31" t="n">
        <f aca="false">SUM(K20:K58)</f>
        <v>4593</v>
      </c>
      <c r="L59" s="31" t="n">
        <f aca="false">SUM(L20:L58)</f>
        <v>51</v>
      </c>
      <c r="M59" s="31" t="n">
        <f aca="false">SUM(M20:M58)</f>
        <v>108</v>
      </c>
      <c r="N59" s="31" t="n">
        <f aca="false">SUM(N20:N58)</f>
        <v>72</v>
      </c>
      <c r="P59" s="31" t="n">
        <f aca="false">SUM(P20:P58)</f>
        <v>118</v>
      </c>
      <c r="Q59" s="31" t="n">
        <f aca="false">SUM(Q20:Q58)</f>
        <v>790</v>
      </c>
      <c r="R59" s="31" t="n">
        <f aca="false">SUM(R20:R58)</f>
        <v>5124</v>
      </c>
      <c r="S59" s="31" t="n">
        <f aca="false">SUM(S20:S58)</f>
        <v>157</v>
      </c>
      <c r="U59" s="31" t="n">
        <f aca="false">SUM(U20:U58)</f>
        <v>184</v>
      </c>
      <c r="V59" s="31" t="n">
        <f aca="false">SUM(V20:V58)</f>
        <v>36</v>
      </c>
      <c r="X59" s="31" t="n">
        <f aca="false">SUM(X20:X58)</f>
        <v>639</v>
      </c>
      <c r="Y59" s="31"/>
      <c r="Z59" s="31"/>
      <c r="AA59" s="31"/>
      <c r="AB59" s="31"/>
      <c r="AC59" s="31" t="n">
        <f aca="false">SUM(AC20:AC58)</f>
        <v>0</v>
      </c>
      <c r="AD59" s="31" t="n">
        <f aca="false">SUM(AD20:AD58)</f>
        <v>442</v>
      </c>
      <c r="AE59" s="31" t="n">
        <f aca="false">SUM(AE20:AE58)</f>
        <v>15550</v>
      </c>
    </row>
    <row r="60" s="1" customFormat="true" ht="16.5" hidden="false" customHeight="false" outlineLevel="0" collapsed="false">
      <c r="F60" s="3"/>
      <c r="G60" s="3"/>
      <c r="U60" s="1" t="n">
        <f aca="false">U59/2</f>
        <v>92</v>
      </c>
      <c r="V60" s="1" t="n">
        <f aca="false">V59/2</f>
        <v>18</v>
      </c>
    </row>
    <row r="61" s="1" customFormat="true" ht="16.5" hidden="false" customHeight="true" outlineLevel="0" collapsed="false">
      <c r="C61" s="29" t="s">
        <v>67</v>
      </c>
      <c r="D61" s="32" t="s">
        <v>68</v>
      </c>
      <c r="E61" s="32"/>
      <c r="F61" s="32"/>
      <c r="G61" s="32"/>
      <c r="H61" s="33" t="s">
        <v>8</v>
      </c>
      <c r="I61" s="9" t="s">
        <v>9</v>
      </c>
      <c r="J61" s="9" t="s">
        <v>10</v>
      </c>
      <c r="K61" s="9" t="s">
        <v>11</v>
      </c>
      <c r="L61" s="9" t="s">
        <v>12</v>
      </c>
      <c r="M61" s="9" t="s">
        <v>13</v>
      </c>
      <c r="N61" s="9" t="s">
        <v>14</v>
      </c>
      <c r="O61" s="9" t="s">
        <v>15</v>
      </c>
      <c r="P61" s="9" t="s">
        <v>16</v>
      </c>
      <c r="Q61" s="9" t="s">
        <v>17</v>
      </c>
      <c r="R61" s="9" t="s">
        <v>18</v>
      </c>
      <c r="S61" s="9" t="s">
        <v>19</v>
      </c>
      <c r="T61" s="9" t="s">
        <v>20</v>
      </c>
      <c r="U61" s="9" t="s">
        <v>24</v>
      </c>
      <c r="V61" s="9" t="s">
        <v>25</v>
      </c>
      <c r="W61" s="9" t="s">
        <v>26</v>
      </c>
      <c r="X61" s="9" t="s">
        <v>27</v>
      </c>
      <c r="Y61" s="9" t="s">
        <v>28</v>
      </c>
      <c r="Z61" s="9" t="s">
        <v>29</v>
      </c>
      <c r="AA61" s="9" t="s">
        <v>30</v>
      </c>
      <c r="AB61" s="9" t="s">
        <v>31</v>
      </c>
    </row>
    <row r="62" s="1" customFormat="true" ht="16.5" hidden="false" customHeight="false" outlineLevel="0" collapsed="false">
      <c r="D62" s="32"/>
      <c r="E62" s="32"/>
      <c r="F62" s="32"/>
      <c r="G62" s="32"/>
      <c r="H62" s="20" t="n">
        <f aca="false">H59</f>
        <v>20379</v>
      </c>
      <c r="I62" s="20" t="n">
        <f aca="false">I59+92</f>
        <v>194</v>
      </c>
      <c r="J62" s="20" t="n">
        <f aca="false">J59+18</f>
        <v>3152</v>
      </c>
      <c r="K62" s="20" t="n">
        <f aca="false">K59+92</f>
        <v>4685</v>
      </c>
      <c r="L62" s="20" t="n">
        <f aca="false">L59+18</f>
        <v>69</v>
      </c>
      <c r="M62" s="20" t="n">
        <f aca="false">M59</f>
        <v>108</v>
      </c>
      <c r="N62" s="20" t="n">
        <f aca="false">N59</f>
        <v>72</v>
      </c>
      <c r="P62" s="20" t="n">
        <f aca="false">P59</f>
        <v>118</v>
      </c>
      <c r="Q62" s="20" t="n">
        <f aca="false">Q59</f>
        <v>790</v>
      </c>
      <c r="R62" s="20" t="n">
        <f aca="false">R59</f>
        <v>5124</v>
      </c>
      <c r="S62" s="20" t="n">
        <f aca="false">S59</f>
        <v>157</v>
      </c>
      <c r="U62" s="20" t="n">
        <f aca="false">X59</f>
        <v>639</v>
      </c>
      <c r="V62" s="20"/>
      <c r="W62" s="20"/>
      <c r="X62" s="81"/>
      <c r="Y62" s="81"/>
      <c r="Z62" s="1" t="n">
        <v>0</v>
      </c>
      <c r="AA62" s="1" t="n">
        <f aca="false">AD59</f>
        <v>442</v>
      </c>
      <c r="AB62" s="1" t="n">
        <f aca="false">SUM(I62:AA62)</f>
        <v>15550</v>
      </c>
    </row>
    <row r="63" s="1" customFormat="true" ht="16.5" hidden="false" customHeight="false" outlineLevel="0" collapsed="false">
      <c r="F63" s="3"/>
      <c r="G63" s="3"/>
    </row>
    <row r="64" s="1" customFormat="true" ht="30.75" hidden="false" customHeight="true" outlineLevel="0" collapsed="false">
      <c r="C64" s="29" t="s">
        <v>69</v>
      </c>
      <c r="D64" s="32" t="s">
        <v>70</v>
      </c>
      <c r="E64" s="32"/>
      <c r="F64" s="32"/>
      <c r="G64" s="32"/>
      <c r="H64" s="33" t="s">
        <v>8</v>
      </c>
      <c r="I64" s="34" t="s">
        <v>71</v>
      </c>
      <c r="J64" s="34"/>
      <c r="K64" s="34" t="s">
        <v>72</v>
      </c>
      <c r="L64" s="34"/>
      <c r="M64" s="9" t="s">
        <v>13</v>
      </c>
      <c r="N64" s="9" t="s">
        <v>14</v>
      </c>
      <c r="O64" s="9" t="s">
        <v>15</v>
      </c>
      <c r="P64" s="9" t="s">
        <v>16</v>
      </c>
      <c r="Q64" s="9" t="s">
        <v>17</v>
      </c>
      <c r="R64" s="9" t="s">
        <v>18</v>
      </c>
      <c r="S64" s="9" t="s">
        <v>19</v>
      </c>
      <c r="T64" s="9" t="s">
        <v>20</v>
      </c>
      <c r="U64" s="9" t="s">
        <v>24</v>
      </c>
      <c r="V64" s="9" t="s">
        <v>25</v>
      </c>
      <c r="W64" s="9" t="s">
        <v>26</v>
      </c>
      <c r="X64" s="9" t="s">
        <v>27</v>
      </c>
      <c r="Y64" s="9" t="s">
        <v>28</v>
      </c>
      <c r="Z64" s="9" t="s">
        <v>29</v>
      </c>
      <c r="AA64" s="9" t="s">
        <v>30</v>
      </c>
      <c r="AB64" s="9" t="s">
        <v>31</v>
      </c>
    </row>
    <row r="65" s="1" customFormat="true" ht="16.5" hidden="false" customHeight="false" outlineLevel="0" collapsed="false">
      <c r="D65" s="32"/>
      <c r="E65" s="32"/>
      <c r="F65" s="32"/>
      <c r="G65" s="32"/>
      <c r="H65" s="20" t="n">
        <f aca="false">H59</f>
        <v>20379</v>
      </c>
      <c r="I65" s="35" t="n">
        <f aca="false">I62+K62</f>
        <v>4879</v>
      </c>
      <c r="J65" s="35"/>
      <c r="K65" s="35" t="n">
        <f aca="false">J62+L62</f>
        <v>3221</v>
      </c>
      <c r="L65" s="35"/>
      <c r="M65" s="20" t="n">
        <f aca="false">M62</f>
        <v>108</v>
      </c>
      <c r="N65" s="20" t="n">
        <f aca="false">N62</f>
        <v>72</v>
      </c>
      <c r="O65" s="1" t="s">
        <v>148</v>
      </c>
      <c r="P65" s="20" t="n">
        <f aca="false">P62</f>
        <v>118</v>
      </c>
      <c r="Q65" s="20" t="n">
        <f aca="false">Q62</f>
        <v>790</v>
      </c>
      <c r="R65" s="20" t="n">
        <f aca="false">R62</f>
        <v>5124</v>
      </c>
      <c r="S65" s="20" t="n">
        <f aca="false">S62</f>
        <v>157</v>
      </c>
      <c r="T65" s="1" t="s">
        <v>148</v>
      </c>
      <c r="U65" s="20" t="n">
        <f aca="false">U62</f>
        <v>639</v>
      </c>
      <c r="V65" s="18" t="s">
        <v>148</v>
      </c>
      <c r="W65" s="18" t="s">
        <v>148</v>
      </c>
      <c r="X65" s="18" t="s">
        <v>148</v>
      </c>
      <c r="Y65" s="18" t="s">
        <v>148</v>
      </c>
      <c r="Z65" s="1" t="n">
        <v>0</v>
      </c>
      <c r="AA65" s="1" t="n">
        <f aca="false">AA62</f>
        <v>442</v>
      </c>
      <c r="AB65" s="1" t="n">
        <f aca="false">SUM(I65:AA65)</f>
        <v>15550</v>
      </c>
    </row>
    <row r="67" customFormat="false" ht="15" hidden="false" customHeight="false" outlineLevel="0" collapsed="false">
      <c r="D67" s="0" t="s">
        <v>188</v>
      </c>
    </row>
    <row r="68" s="1" customFormat="true" ht="16.5" hidden="false" customHeight="false" outlineLevel="0" collapsed="false">
      <c r="A68" s="11" t="n">
        <v>9</v>
      </c>
      <c r="B68" s="12" t="n">
        <v>4</v>
      </c>
      <c r="C68" s="13" t="n">
        <v>2</v>
      </c>
      <c r="D68" s="17" t="s">
        <v>155</v>
      </c>
      <c r="E68" s="17" t="s">
        <v>161</v>
      </c>
      <c r="F68" s="78" t="n">
        <v>239</v>
      </c>
      <c r="G68" s="78" t="s">
        <v>157</v>
      </c>
      <c r="H68" s="78" t="n">
        <v>554</v>
      </c>
      <c r="I68" s="79" t="n">
        <v>7</v>
      </c>
      <c r="J68" s="79" t="n">
        <v>77</v>
      </c>
      <c r="K68" s="79" t="n">
        <v>81</v>
      </c>
      <c r="L68" s="79" t="n">
        <v>0</v>
      </c>
      <c r="M68" s="79" t="n">
        <v>7</v>
      </c>
      <c r="N68" s="79" t="n">
        <v>0</v>
      </c>
      <c r="P68" s="79" t="n">
        <v>4</v>
      </c>
      <c r="Q68" s="79" t="n">
        <v>16</v>
      </c>
      <c r="R68" s="79" t="n">
        <v>170</v>
      </c>
      <c r="S68" s="79" t="n">
        <v>7</v>
      </c>
      <c r="U68" s="38" t="n">
        <v>2</v>
      </c>
      <c r="V68" s="38" t="n">
        <v>0</v>
      </c>
      <c r="X68" s="20" t="n">
        <v>28</v>
      </c>
      <c r="Y68" s="20"/>
      <c r="Z68" s="20"/>
      <c r="AA68" s="20"/>
      <c r="AB68" s="20"/>
      <c r="AC68" s="20" t="n">
        <v>0</v>
      </c>
      <c r="AD68" s="20" t="n">
        <v>13</v>
      </c>
      <c r="AE68" s="20" t="n">
        <f aca="false">SUM(I68:AD68)</f>
        <v>412</v>
      </c>
    </row>
    <row r="70" s="1" customFormat="true" ht="16.5" hidden="false" customHeight="false" outlineLevel="0" collapsed="false">
      <c r="A70" s="5" t="s">
        <v>1</v>
      </c>
      <c r="B70" s="6" t="s">
        <v>2</v>
      </c>
      <c r="C70" s="7" t="s">
        <v>3</v>
      </c>
      <c r="D70" s="5" t="s">
        <v>4</v>
      </c>
      <c r="E70" s="5" t="s">
        <v>5</v>
      </c>
      <c r="F70" s="8" t="s">
        <v>6</v>
      </c>
      <c r="G70" s="8" t="s">
        <v>7</v>
      </c>
      <c r="H70" s="8" t="s">
        <v>8</v>
      </c>
      <c r="I70" s="9" t="s">
        <v>9</v>
      </c>
      <c r="J70" s="9" t="s">
        <v>10</v>
      </c>
      <c r="K70" s="9" t="s">
        <v>11</v>
      </c>
      <c r="L70" s="9" t="s">
        <v>12</v>
      </c>
      <c r="M70" s="9" t="s">
        <v>13</v>
      </c>
      <c r="N70" s="9" t="s">
        <v>14</v>
      </c>
      <c r="O70" s="9" t="s">
        <v>15</v>
      </c>
      <c r="P70" s="9" t="s">
        <v>16</v>
      </c>
      <c r="Q70" s="9" t="s">
        <v>17</v>
      </c>
      <c r="R70" s="9" t="s">
        <v>18</v>
      </c>
      <c r="S70" s="9" t="s">
        <v>19</v>
      </c>
      <c r="T70" s="9" t="s">
        <v>20</v>
      </c>
      <c r="U70" s="10" t="s">
        <v>21</v>
      </c>
      <c r="V70" s="10" t="s">
        <v>22</v>
      </c>
      <c r="W70" s="10" t="s">
        <v>23</v>
      </c>
      <c r="X70" s="9" t="s">
        <v>24</v>
      </c>
      <c r="Y70" s="9" t="s">
        <v>25</v>
      </c>
      <c r="Z70" s="9" t="s">
        <v>26</v>
      </c>
      <c r="AA70" s="9" t="s">
        <v>27</v>
      </c>
      <c r="AB70" s="9" t="s">
        <v>28</v>
      </c>
      <c r="AC70" s="9" t="s">
        <v>29</v>
      </c>
      <c r="AD70" s="9" t="s">
        <v>30</v>
      </c>
      <c r="AE70" s="9" t="s">
        <v>31</v>
      </c>
    </row>
    <row r="71" s="1" customFormat="true" ht="16.5" hidden="false" customHeight="false" outlineLevel="0" collapsed="false">
      <c r="A71" s="11" t="n">
        <v>1</v>
      </c>
      <c r="B71" s="12" t="n">
        <v>4</v>
      </c>
      <c r="C71" s="13" t="n">
        <v>115</v>
      </c>
      <c r="D71" s="17" t="s">
        <v>189</v>
      </c>
      <c r="E71" s="17" t="s">
        <v>189</v>
      </c>
      <c r="F71" s="26" t="n">
        <v>805</v>
      </c>
      <c r="G71" s="27" t="s">
        <v>33</v>
      </c>
      <c r="H71" s="76" t="n">
        <v>420</v>
      </c>
      <c r="I71" s="20" t="n">
        <v>2</v>
      </c>
      <c r="J71" s="20" t="n">
        <v>85</v>
      </c>
      <c r="K71" s="20" t="n">
        <v>106</v>
      </c>
      <c r="L71" s="20" t="n">
        <v>0</v>
      </c>
      <c r="M71" s="20" t="n">
        <v>3</v>
      </c>
      <c r="N71" s="20" t="n">
        <v>2</v>
      </c>
      <c r="O71" s="20" t="n">
        <v>1</v>
      </c>
      <c r="P71" s="20" t="n">
        <v>0</v>
      </c>
      <c r="Q71" s="20" t="n">
        <v>130</v>
      </c>
      <c r="R71" s="20" t="n">
        <v>6</v>
      </c>
      <c r="S71" s="20" t="n">
        <v>0</v>
      </c>
      <c r="T71" s="20" t="n">
        <v>0</v>
      </c>
      <c r="U71" s="38" t="n">
        <v>0</v>
      </c>
      <c r="V71" s="38" t="n">
        <v>1</v>
      </c>
      <c r="W71" s="38" t="n">
        <v>0</v>
      </c>
      <c r="X71" s="20" t="n">
        <v>0</v>
      </c>
      <c r="Y71" s="20" t="n">
        <v>0</v>
      </c>
      <c r="Z71" s="20" t="n">
        <v>0</v>
      </c>
      <c r="AA71" s="20" t="n">
        <v>0</v>
      </c>
      <c r="AB71" s="20" t="n">
        <v>0</v>
      </c>
      <c r="AC71" s="20" t="n">
        <v>0</v>
      </c>
      <c r="AD71" s="20" t="n">
        <v>13</v>
      </c>
      <c r="AE71" s="20" t="n">
        <f aca="false">SUM(I71:AD71)</f>
        <v>349</v>
      </c>
    </row>
    <row r="72" s="1" customFormat="true" ht="16.5" hidden="false" customHeight="false" outlineLevel="0" collapsed="false">
      <c r="A72" s="11" t="n">
        <v>2</v>
      </c>
      <c r="B72" s="12" t="n">
        <v>4</v>
      </c>
      <c r="C72" s="13" t="n">
        <v>115</v>
      </c>
      <c r="D72" s="17" t="s">
        <v>189</v>
      </c>
      <c r="E72" s="17" t="s">
        <v>189</v>
      </c>
      <c r="F72" s="16" t="n">
        <v>805</v>
      </c>
      <c r="G72" s="27" t="s">
        <v>34</v>
      </c>
      <c r="H72" s="76" t="n">
        <v>420</v>
      </c>
      <c r="I72" s="20" t="n">
        <v>0</v>
      </c>
      <c r="J72" s="20" t="n">
        <v>67</v>
      </c>
      <c r="K72" s="20" t="n">
        <v>119</v>
      </c>
      <c r="L72" s="20" t="n">
        <v>0</v>
      </c>
      <c r="M72" s="20" t="n">
        <v>2</v>
      </c>
      <c r="N72" s="20" t="n">
        <v>0</v>
      </c>
      <c r="O72" s="20" t="n">
        <v>1</v>
      </c>
      <c r="P72" s="20" t="n">
        <v>0</v>
      </c>
      <c r="Q72" s="20" t="n">
        <v>140</v>
      </c>
      <c r="R72" s="20" t="n">
        <v>10</v>
      </c>
      <c r="S72" s="20" t="n">
        <v>0</v>
      </c>
      <c r="T72" s="20" t="n">
        <v>0</v>
      </c>
      <c r="U72" s="38" t="n">
        <v>0</v>
      </c>
      <c r="V72" s="38" t="n">
        <v>0</v>
      </c>
      <c r="W72" s="38" t="n">
        <v>0</v>
      </c>
      <c r="X72" s="20" t="n">
        <v>0</v>
      </c>
      <c r="Y72" s="20" t="n">
        <v>0</v>
      </c>
      <c r="Z72" s="20" t="n">
        <v>0</v>
      </c>
      <c r="AA72" s="20" t="n">
        <v>0</v>
      </c>
      <c r="AB72" s="20" t="n">
        <v>0</v>
      </c>
      <c r="AC72" s="20" t="n">
        <v>0</v>
      </c>
      <c r="AD72" s="20" t="n">
        <v>5</v>
      </c>
      <c r="AE72" s="20" t="n">
        <f aca="false">SUM(I72:AD72)</f>
        <v>344</v>
      </c>
    </row>
    <row r="73" s="1" customFormat="true" ht="16.5" hidden="false" customHeight="false" outlineLevel="0" collapsed="false">
      <c r="A73" s="11" t="n">
        <v>3</v>
      </c>
      <c r="B73" s="12" t="n">
        <v>4</v>
      </c>
      <c r="C73" s="13" t="n">
        <v>115</v>
      </c>
      <c r="D73" s="17" t="s">
        <v>189</v>
      </c>
      <c r="E73" s="17" t="s">
        <v>189</v>
      </c>
      <c r="F73" s="26" t="n">
        <v>804</v>
      </c>
      <c r="G73" s="27" t="s">
        <v>33</v>
      </c>
      <c r="H73" s="76" t="n">
        <v>625</v>
      </c>
      <c r="I73" s="20" t="n">
        <v>1</v>
      </c>
      <c r="J73" s="20" t="n">
        <v>140</v>
      </c>
      <c r="K73" s="20" t="n">
        <v>182</v>
      </c>
      <c r="L73" s="20" t="n">
        <v>0</v>
      </c>
      <c r="M73" s="20" t="n">
        <v>2</v>
      </c>
      <c r="N73" s="20" t="n">
        <v>2</v>
      </c>
      <c r="O73" s="20" t="n">
        <v>1</v>
      </c>
      <c r="P73" s="20" t="n">
        <v>0</v>
      </c>
      <c r="Q73" s="20" t="n">
        <v>167</v>
      </c>
      <c r="R73" s="20" t="n">
        <v>6</v>
      </c>
      <c r="S73" s="20" t="n">
        <v>0</v>
      </c>
      <c r="T73" s="20" t="n">
        <v>0</v>
      </c>
      <c r="U73" s="38" t="n">
        <v>0</v>
      </c>
      <c r="V73" s="38" t="n">
        <v>0</v>
      </c>
      <c r="W73" s="38" t="n">
        <v>0</v>
      </c>
      <c r="X73" s="20" t="n">
        <v>0</v>
      </c>
      <c r="Y73" s="20" t="n">
        <v>0</v>
      </c>
      <c r="Z73" s="20" t="n">
        <v>0</v>
      </c>
      <c r="AA73" s="20" t="n">
        <v>0</v>
      </c>
      <c r="AB73" s="20" t="n">
        <v>0</v>
      </c>
      <c r="AC73" s="20" t="n">
        <v>0</v>
      </c>
      <c r="AD73" s="20" t="n">
        <v>15</v>
      </c>
      <c r="AE73" s="20" t="n">
        <f aca="false">SUM(I73:AD73)</f>
        <v>516</v>
      </c>
    </row>
    <row r="74" s="1" customFormat="true" ht="16.5" hidden="false" customHeight="false" outlineLevel="0" collapsed="false">
      <c r="A74" s="11" t="n">
        <v>4</v>
      </c>
      <c r="B74" s="12" t="n">
        <v>4</v>
      </c>
      <c r="C74" s="13" t="n">
        <v>115</v>
      </c>
      <c r="D74" s="17" t="s">
        <v>189</v>
      </c>
      <c r="E74" s="17" t="s">
        <v>189</v>
      </c>
      <c r="F74" s="16" t="n">
        <v>804</v>
      </c>
      <c r="G74" s="27" t="s">
        <v>34</v>
      </c>
      <c r="H74" s="76" t="n">
        <v>624</v>
      </c>
      <c r="I74" s="20" t="n">
        <v>1</v>
      </c>
      <c r="J74" s="20" t="n">
        <v>109</v>
      </c>
      <c r="K74" s="20" t="n">
        <v>158</v>
      </c>
      <c r="L74" s="20" t="n">
        <v>2</v>
      </c>
      <c r="M74" s="20" t="n">
        <v>4</v>
      </c>
      <c r="N74" s="20" t="n">
        <v>2</v>
      </c>
      <c r="O74" s="20" t="n">
        <v>1</v>
      </c>
      <c r="P74" s="20" t="n">
        <v>0</v>
      </c>
      <c r="Q74" s="20" t="n">
        <v>203</v>
      </c>
      <c r="R74" s="20" t="n">
        <v>11</v>
      </c>
      <c r="S74" s="20" t="n">
        <v>0</v>
      </c>
      <c r="T74" s="20" t="n">
        <v>0</v>
      </c>
      <c r="U74" s="38" t="n">
        <v>1</v>
      </c>
      <c r="V74" s="38" t="n">
        <v>1</v>
      </c>
      <c r="W74" s="38" t="n">
        <v>0</v>
      </c>
      <c r="X74" s="20" t="n">
        <v>0</v>
      </c>
      <c r="Y74" s="20" t="n">
        <v>0</v>
      </c>
      <c r="Z74" s="20" t="n">
        <v>0</v>
      </c>
      <c r="AA74" s="20" t="n">
        <v>0</v>
      </c>
      <c r="AB74" s="20" t="n">
        <v>0</v>
      </c>
      <c r="AC74" s="20" t="n">
        <v>0</v>
      </c>
      <c r="AD74" s="20" t="n">
        <v>23</v>
      </c>
      <c r="AE74" s="20" t="n">
        <f aca="false">SUM(I74:AD74)</f>
        <v>516</v>
      </c>
    </row>
    <row r="75" s="1" customFormat="true" ht="16.5" hidden="false" customHeight="false" outlineLevel="0" collapsed="false">
      <c r="A75" s="11" t="n">
        <v>5</v>
      </c>
      <c r="B75" s="12" t="n">
        <v>4</v>
      </c>
      <c r="C75" s="13" t="n">
        <v>115</v>
      </c>
      <c r="D75" s="17" t="s">
        <v>189</v>
      </c>
      <c r="E75" s="17" t="s">
        <v>189</v>
      </c>
      <c r="F75" s="16" t="n">
        <v>806</v>
      </c>
      <c r="G75" s="27" t="s">
        <v>33</v>
      </c>
      <c r="H75" s="37" t="n">
        <v>674</v>
      </c>
      <c r="I75" s="20" t="n">
        <v>1</v>
      </c>
      <c r="J75" s="20" t="n">
        <v>110</v>
      </c>
      <c r="K75" s="20" t="n">
        <v>195</v>
      </c>
      <c r="L75" s="20" t="n">
        <v>0</v>
      </c>
      <c r="M75" s="20" t="n">
        <v>4</v>
      </c>
      <c r="N75" s="20" t="n">
        <v>0</v>
      </c>
      <c r="O75" s="20" t="n">
        <v>1</v>
      </c>
      <c r="P75" s="20" t="n">
        <v>0</v>
      </c>
      <c r="Q75" s="20" t="n">
        <v>216</v>
      </c>
      <c r="R75" s="20" t="n">
        <v>0</v>
      </c>
      <c r="S75" s="20" t="n">
        <v>0</v>
      </c>
      <c r="T75" s="20" t="n">
        <v>0</v>
      </c>
      <c r="U75" s="38" t="n">
        <v>0</v>
      </c>
      <c r="V75" s="38" t="n">
        <v>0</v>
      </c>
      <c r="W75" s="38" t="n">
        <v>0</v>
      </c>
      <c r="X75" s="20" t="n">
        <v>0</v>
      </c>
      <c r="Y75" s="20" t="n">
        <v>0</v>
      </c>
      <c r="Z75" s="20" t="n">
        <v>0</v>
      </c>
      <c r="AA75" s="20" t="n">
        <v>0</v>
      </c>
      <c r="AB75" s="20" t="n">
        <v>0</v>
      </c>
      <c r="AC75" s="20" t="n">
        <v>0</v>
      </c>
      <c r="AD75" s="20" t="n">
        <v>8</v>
      </c>
      <c r="AE75" s="20" t="n">
        <f aca="false">SUM(I75:AD75)</f>
        <v>535</v>
      </c>
    </row>
    <row r="76" s="1" customFormat="true" ht="16.5" hidden="false" customHeight="false" outlineLevel="0" collapsed="false">
      <c r="C76" s="29" t="s">
        <v>65</v>
      </c>
      <c r="D76" s="30" t="s">
        <v>66</v>
      </c>
      <c r="E76" s="30"/>
      <c r="F76" s="30"/>
      <c r="G76" s="30"/>
      <c r="H76" s="31" t="n">
        <f aca="false">SUM(H71:H75)</f>
        <v>2763</v>
      </c>
      <c r="I76" s="31" t="n">
        <f aca="false">SUM(I71:I75)</f>
        <v>5</v>
      </c>
      <c r="J76" s="31" t="n">
        <f aca="false">SUM(J71:J75)</f>
        <v>511</v>
      </c>
      <c r="K76" s="31" t="n">
        <f aca="false">SUM(K71:K75)</f>
        <v>760</v>
      </c>
      <c r="L76" s="31" t="n">
        <f aca="false">SUM(L71:L75)</f>
        <v>2</v>
      </c>
      <c r="M76" s="31" t="n">
        <f aca="false">SUM(M71:M75)</f>
        <v>15</v>
      </c>
      <c r="N76" s="31" t="n">
        <f aca="false">SUM(N71:N75)</f>
        <v>6</v>
      </c>
      <c r="O76" s="31" t="n">
        <f aca="false">SUM(O71:O75)</f>
        <v>5</v>
      </c>
      <c r="P76" s="31" t="n">
        <f aca="false">SUM(P71:P75)</f>
        <v>0</v>
      </c>
      <c r="Q76" s="31" t="n">
        <f aca="false">SUM(Q71:Q75)</f>
        <v>856</v>
      </c>
      <c r="R76" s="31" t="n">
        <f aca="false">SUM(R71:R75)</f>
        <v>33</v>
      </c>
      <c r="S76" s="31" t="n">
        <f aca="false">SUM(S71:S75)</f>
        <v>0</v>
      </c>
      <c r="T76" s="31" t="n">
        <f aca="false">SUM(T71:T75)</f>
        <v>0</v>
      </c>
      <c r="U76" s="31" t="n">
        <f aca="false">SUM(U71:U75)</f>
        <v>1</v>
      </c>
      <c r="V76" s="31" t="n">
        <f aca="false">SUM(V71:V75)</f>
        <v>2</v>
      </c>
      <c r="W76" s="31" t="n">
        <f aca="false">SUM(W71:W75)</f>
        <v>0</v>
      </c>
      <c r="X76" s="31" t="n">
        <f aca="false">SUM(X71:X75)</f>
        <v>0</v>
      </c>
      <c r="Y76" s="31" t="n">
        <f aca="false">SUM(Y71:Y75)</f>
        <v>0</v>
      </c>
      <c r="Z76" s="31" t="n">
        <f aca="false">SUM(Z71:Z75)</f>
        <v>0</v>
      </c>
      <c r="AA76" s="31" t="n">
        <f aca="false">SUM(AA71:AA75)</f>
        <v>0</v>
      </c>
      <c r="AB76" s="31" t="n">
        <f aca="false">SUM(AB71:AB75)</f>
        <v>0</v>
      </c>
      <c r="AC76" s="31" t="n">
        <f aca="false">SUM(AC71:AC75)</f>
        <v>0</v>
      </c>
      <c r="AD76" s="31" t="n">
        <f aca="false">SUM(AD71:AD75)</f>
        <v>64</v>
      </c>
      <c r="AE76" s="31" t="n">
        <f aca="false">SUM(AE71:AE75)</f>
        <v>2260</v>
      </c>
    </row>
    <row r="77" s="1" customFormat="true" ht="16.5" hidden="false" customHeight="false" outlineLevel="0" collapsed="false">
      <c r="F77" s="3"/>
      <c r="G77" s="3"/>
    </row>
    <row r="78" s="1" customFormat="true" ht="16.5" hidden="false" customHeight="true" outlineLevel="0" collapsed="false">
      <c r="C78" s="29" t="s">
        <v>67</v>
      </c>
      <c r="D78" s="32" t="s">
        <v>68</v>
      </c>
      <c r="E78" s="32"/>
      <c r="F78" s="32"/>
      <c r="G78" s="32"/>
      <c r="H78" s="33" t="s">
        <v>8</v>
      </c>
      <c r="I78" s="9" t="s">
        <v>9</v>
      </c>
      <c r="J78" s="9" t="s">
        <v>10</v>
      </c>
      <c r="K78" s="9" t="s">
        <v>11</v>
      </c>
      <c r="L78" s="9" t="s">
        <v>12</v>
      </c>
      <c r="M78" s="9" t="s">
        <v>13</v>
      </c>
      <c r="N78" s="9" t="s">
        <v>14</v>
      </c>
      <c r="O78" s="9" t="s">
        <v>15</v>
      </c>
      <c r="P78" s="9" t="s">
        <v>16</v>
      </c>
      <c r="Q78" s="9" t="s">
        <v>17</v>
      </c>
      <c r="R78" s="9" t="s">
        <v>18</v>
      </c>
      <c r="S78" s="9" t="s">
        <v>19</v>
      </c>
      <c r="T78" s="9" t="s">
        <v>20</v>
      </c>
      <c r="U78" s="9" t="s">
        <v>24</v>
      </c>
      <c r="V78" s="9" t="s">
        <v>25</v>
      </c>
      <c r="W78" s="9" t="s">
        <v>26</v>
      </c>
      <c r="X78" s="9" t="s">
        <v>27</v>
      </c>
      <c r="Y78" s="9" t="s">
        <v>28</v>
      </c>
      <c r="Z78" s="9" t="s">
        <v>29</v>
      </c>
      <c r="AA78" s="9" t="s">
        <v>30</v>
      </c>
      <c r="AB78" s="9" t="s">
        <v>31</v>
      </c>
    </row>
    <row r="79" s="1" customFormat="true" ht="16.5" hidden="false" customHeight="false" outlineLevel="0" collapsed="false">
      <c r="D79" s="32"/>
      <c r="E79" s="32"/>
      <c r="F79" s="32"/>
      <c r="G79" s="32"/>
      <c r="H79" s="20" t="n">
        <v>2763</v>
      </c>
      <c r="I79" s="20" t="n">
        <f aca="false">I76</f>
        <v>5</v>
      </c>
      <c r="J79" s="20" t="n">
        <f aca="false">J76+1</f>
        <v>512</v>
      </c>
      <c r="K79" s="20" t="n">
        <f aca="false">K76+1</f>
        <v>761</v>
      </c>
      <c r="L79" s="20" t="n">
        <f aca="false">L76+1</f>
        <v>3</v>
      </c>
      <c r="M79" s="20" t="n">
        <v>15</v>
      </c>
      <c r="N79" s="20" t="n">
        <v>6</v>
      </c>
      <c r="O79" s="20" t="n">
        <v>5</v>
      </c>
      <c r="P79" s="20" t="n">
        <v>0</v>
      </c>
      <c r="Q79" s="20" t="n">
        <v>856</v>
      </c>
      <c r="R79" s="20" t="n">
        <v>33</v>
      </c>
      <c r="S79" s="20" t="n">
        <v>0</v>
      </c>
      <c r="T79" s="20" t="n">
        <v>0</v>
      </c>
      <c r="U79" s="20" t="n">
        <v>0</v>
      </c>
      <c r="V79" s="20" t="n">
        <v>0</v>
      </c>
      <c r="W79" s="20" t="n">
        <v>0</v>
      </c>
      <c r="X79" s="20" t="n">
        <v>0</v>
      </c>
      <c r="Y79" s="20" t="n">
        <v>0</v>
      </c>
      <c r="Z79" s="20" t="n">
        <v>0</v>
      </c>
      <c r="AA79" s="20" t="n">
        <v>64</v>
      </c>
      <c r="AB79" s="20" t="n">
        <f aca="false">SUM(I79:AA79)</f>
        <v>2260</v>
      </c>
    </row>
    <row r="80" s="1" customFormat="true" ht="16.5" hidden="false" customHeight="false" outlineLevel="0" collapsed="false">
      <c r="F80" s="3"/>
      <c r="G80" s="3"/>
    </row>
    <row r="81" s="1" customFormat="true" ht="30.75" hidden="false" customHeight="true" outlineLevel="0" collapsed="false">
      <c r="C81" s="29" t="s">
        <v>69</v>
      </c>
      <c r="D81" s="32" t="s">
        <v>70</v>
      </c>
      <c r="E81" s="32"/>
      <c r="F81" s="32"/>
      <c r="G81" s="32"/>
      <c r="H81" s="33" t="s">
        <v>8</v>
      </c>
      <c r="I81" s="34" t="s">
        <v>71</v>
      </c>
      <c r="J81" s="34"/>
      <c r="K81" s="34" t="s">
        <v>72</v>
      </c>
      <c r="L81" s="34"/>
      <c r="M81" s="9" t="s">
        <v>13</v>
      </c>
      <c r="N81" s="9" t="s">
        <v>14</v>
      </c>
      <c r="O81" s="9" t="s">
        <v>15</v>
      </c>
      <c r="P81" s="9" t="s">
        <v>16</v>
      </c>
      <c r="Q81" s="9" t="s">
        <v>17</v>
      </c>
      <c r="R81" s="9" t="s">
        <v>18</v>
      </c>
      <c r="S81" s="9" t="s">
        <v>19</v>
      </c>
      <c r="T81" s="9" t="s">
        <v>20</v>
      </c>
      <c r="U81" s="9" t="s">
        <v>24</v>
      </c>
      <c r="V81" s="9" t="s">
        <v>25</v>
      </c>
      <c r="W81" s="9" t="s">
        <v>26</v>
      </c>
      <c r="X81" s="9" t="s">
        <v>27</v>
      </c>
      <c r="Y81" s="9" t="s">
        <v>28</v>
      </c>
      <c r="Z81" s="9" t="s">
        <v>29</v>
      </c>
      <c r="AA81" s="9" t="s">
        <v>30</v>
      </c>
      <c r="AB81" s="9" t="s">
        <v>31</v>
      </c>
    </row>
    <row r="82" s="1" customFormat="true" ht="16.5" hidden="false" customHeight="false" outlineLevel="0" collapsed="false">
      <c r="D82" s="32"/>
      <c r="E82" s="32"/>
      <c r="F82" s="32"/>
      <c r="G82" s="32"/>
      <c r="H82" s="20" t="n">
        <f aca="false">H76</f>
        <v>2763</v>
      </c>
      <c r="I82" s="35" t="n">
        <f aca="false">I79+K79</f>
        <v>766</v>
      </c>
      <c r="J82" s="35"/>
      <c r="K82" s="35" t="n">
        <f aca="false">J79+L79</f>
        <v>515</v>
      </c>
      <c r="L82" s="35"/>
      <c r="M82" s="20" t="n">
        <f aca="false">M79</f>
        <v>15</v>
      </c>
      <c r="N82" s="20" t="n">
        <f aca="false">N79</f>
        <v>6</v>
      </c>
      <c r="O82" s="20" t="n">
        <f aca="false">O79</f>
        <v>5</v>
      </c>
      <c r="P82" s="20" t="s">
        <v>148</v>
      </c>
      <c r="Q82" s="20" t="n">
        <f aca="false">Q79</f>
        <v>856</v>
      </c>
      <c r="R82" s="20" t="n">
        <f aca="false">R79</f>
        <v>33</v>
      </c>
      <c r="S82" s="20" t="s">
        <v>148</v>
      </c>
      <c r="T82" s="20" t="s">
        <v>148</v>
      </c>
      <c r="U82" s="20" t="s">
        <v>148</v>
      </c>
      <c r="V82" s="20" t="s">
        <v>148</v>
      </c>
      <c r="W82" s="20" t="s">
        <v>148</v>
      </c>
      <c r="X82" s="20" t="s">
        <v>148</v>
      </c>
      <c r="Y82" s="20" t="s">
        <v>148</v>
      </c>
      <c r="Z82" s="20" t="n">
        <v>0</v>
      </c>
      <c r="AA82" s="20" t="n">
        <v>64</v>
      </c>
      <c r="AB82" s="20" t="n">
        <f aca="false">SUM(I82:AA82)</f>
        <v>2260</v>
      </c>
    </row>
    <row r="85" s="1" customFormat="true" ht="16.5" hidden="false" customHeight="false" outlineLevel="0" collapsed="false">
      <c r="A85" s="5" t="s">
        <v>1</v>
      </c>
      <c r="B85" s="6" t="s">
        <v>2</v>
      </c>
      <c r="C85" s="7" t="s">
        <v>3</v>
      </c>
      <c r="D85" s="5" t="s">
        <v>4</v>
      </c>
      <c r="E85" s="5" t="s">
        <v>5</v>
      </c>
      <c r="F85" s="8" t="s">
        <v>6</v>
      </c>
      <c r="G85" s="8" t="s">
        <v>7</v>
      </c>
      <c r="H85" s="8" t="s">
        <v>8</v>
      </c>
      <c r="I85" s="9" t="s">
        <v>9</v>
      </c>
      <c r="J85" s="9" t="s">
        <v>10</v>
      </c>
      <c r="K85" s="9" t="s">
        <v>11</v>
      </c>
      <c r="L85" s="9" t="s">
        <v>12</v>
      </c>
      <c r="M85" s="9" t="s">
        <v>13</v>
      </c>
      <c r="N85" s="9" t="s">
        <v>14</v>
      </c>
      <c r="O85" s="9" t="s">
        <v>15</v>
      </c>
      <c r="P85" s="9" t="s">
        <v>16</v>
      </c>
      <c r="Q85" s="9" t="s">
        <v>17</v>
      </c>
      <c r="R85" s="9" t="s">
        <v>18</v>
      </c>
      <c r="S85" s="9" t="s">
        <v>19</v>
      </c>
      <c r="T85" s="9" t="s">
        <v>20</v>
      </c>
      <c r="U85" s="10" t="s">
        <v>21</v>
      </c>
      <c r="V85" s="10" t="s">
        <v>22</v>
      </c>
      <c r="W85" s="10" t="s">
        <v>23</v>
      </c>
      <c r="X85" s="9" t="s">
        <v>24</v>
      </c>
      <c r="Y85" s="9" t="s">
        <v>25</v>
      </c>
      <c r="Z85" s="9" t="s">
        <v>26</v>
      </c>
      <c r="AA85" s="9" t="s">
        <v>27</v>
      </c>
      <c r="AB85" s="9" t="s">
        <v>28</v>
      </c>
      <c r="AC85" s="9" t="s">
        <v>29</v>
      </c>
      <c r="AD85" s="9" t="s">
        <v>30</v>
      </c>
      <c r="AE85" s="9" t="s">
        <v>31</v>
      </c>
    </row>
    <row r="86" s="1" customFormat="true" ht="16.5" hidden="false" customHeight="false" outlineLevel="0" collapsed="false">
      <c r="A86" s="11" t="n">
        <v>1</v>
      </c>
      <c r="B86" s="12" t="n">
        <v>4</v>
      </c>
      <c r="C86" s="13" t="n">
        <v>175</v>
      </c>
      <c r="D86" s="17" t="s">
        <v>190</v>
      </c>
      <c r="E86" s="17" t="s">
        <v>190</v>
      </c>
      <c r="F86" s="16" t="n">
        <v>986</v>
      </c>
      <c r="G86" s="17" t="s">
        <v>33</v>
      </c>
      <c r="H86" s="37" t="n">
        <v>564</v>
      </c>
      <c r="I86" s="20" t="n">
        <v>101</v>
      </c>
      <c r="J86" s="20" t="n">
        <v>73</v>
      </c>
      <c r="K86" s="20" t="n">
        <v>28</v>
      </c>
      <c r="L86" s="20" t="n">
        <v>1</v>
      </c>
      <c r="M86" s="20" t="n">
        <v>39</v>
      </c>
      <c r="N86" s="20" t="n">
        <v>0</v>
      </c>
      <c r="O86" s="20" t="n">
        <v>2</v>
      </c>
      <c r="P86" s="20" t="n">
        <v>9</v>
      </c>
      <c r="Q86" s="20" t="n">
        <v>58</v>
      </c>
      <c r="R86" s="20" t="n">
        <v>39</v>
      </c>
      <c r="S86" s="20"/>
      <c r="T86" s="20" t="n">
        <v>0</v>
      </c>
      <c r="U86" s="38" t="n">
        <v>23</v>
      </c>
      <c r="V86" s="38" t="n">
        <v>1</v>
      </c>
      <c r="W86" s="38"/>
      <c r="X86" s="20"/>
      <c r="Y86" s="20"/>
      <c r="Z86" s="20"/>
      <c r="AA86" s="20"/>
      <c r="AB86" s="20"/>
      <c r="AC86" s="20"/>
      <c r="AD86" s="20" t="n">
        <v>21</v>
      </c>
      <c r="AE86" s="20" t="n">
        <f aca="false">SUM(I86:AD86)</f>
        <v>395</v>
      </c>
    </row>
    <row r="87" s="1" customFormat="true" ht="16.5" hidden="false" customHeight="false" outlineLevel="0" collapsed="false">
      <c r="A87" s="11" t="n">
        <v>2</v>
      </c>
      <c r="B87" s="12" t="n">
        <v>4</v>
      </c>
      <c r="C87" s="13" t="n">
        <v>175</v>
      </c>
      <c r="D87" s="17" t="s">
        <v>190</v>
      </c>
      <c r="E87" s="17" t="s">
        <v>190</v>
      </c>
      <c r="F87" s="16" t="n">
        <v>986</v>
      </c>
      <c r="G87" s="17" t="s">
        <v>34</v>
      </c>
      <c r="H87" s="37" t="n">
        <v>564</v>
      </c>
      <c r="I87" s="20" t="n">
        <v>100</v>
      </c>
      <c r="J87" s="20" t="n">
        <v>74</v>
      </c>
      <c r="K87" s="20" t="n">
        <v>22</v>
      </c>
      <c r="L87" s="20" t="n">
        <v>2</v>
      </c>
      <c r="M87" s="20" t="n">
        <v>40</v>
      </c>
      <c r="N87" s="20" t="n">
        <v>0</v>
      </c>
      <c r="O87" s="20" t="n">
        <v>4</v>
      </c>
      <c r="P87" s="20" t="n">
        <v>15</v>
      </c>
      <c r="Q87" s="20" t="n">
        <v>51</v>
      </c>
      <c r="R87" s="20" t="n">
        <v>47</v>
      </c>
      <c r="S87" s="20"/>
      <c r="T87" s="20" t="n">
        <v>1</v>
      </c>
      <c r="U87" s="38" t="n">
        <v>22</v>
      </c>
      <c r="V87" s="38" t="n">
        <v>4</v>
      </c>
      <c r="W87" s="38"/>
      <c r="X87" s="20"/>
      <c r="Y87" s="20"/>
      <c r="Z87" s="20"/>
      <c r="AA87" s="20"/>
      <c r="AB87" s="20"/>
      <c r="AC87" s="20"/>
      <c r="AD87" s="20" t="n">
        <v>16</v>
      </c>
      <c r="AE87" s="20" t="n">
        <f aca="false">SUM(I87:AD87)</f>
        <v>398</v>
      </c>
    </row>
    <row r="88" s="1" customFormat="true" ht="16.5" hidden="false" customHeight="false" outlineLevel="0" collapsed="false">
      <c r="A88" s="11" t="n">
        <v>3</v>
      </c>
      <c r="B88" s="12" t="n">
        <v>4</v>
      </c>
      <c r="C88" s="13" t="n">
        <v>175</v>
      </c>
      <c r="D88" s="17" t="s">
        <v>190</v>
      </c>
      <c r="E88" s="17" t="s">
        <v>190</v>
      </c>
      <c r="F88" s="16" t="n">
        <v>987</v>
      </c>
      <c r="G88" s="17" t="s">
        <v>33</v>
      </c>
      <c r="H88" s="37" t="n">
        <v>505</v>
      </c>
      <c r="I88" s="20" t="n">
        <v>59</v>
      </c>
      <c r="J88" s="20" t="n">
        <v>94</v>
      </c>
      <c r="K88" s="20" t="n">
        <v>30</v>
      </c>
      <c r="L88" s="20" t="n">
        <v>2</v>
      </c>
      <c r="M88" s="20" t="n">
        <v>43</v>
      </c>
      <c r="N88" s="20" t="n">
        <v>0</v>
      </c>
      <c r="O88" s="20" t="n">
        <v>10</v>
      </c>
      <c r="P88" s="20" t="n">
        <v>11</v>
      </c>
      <c r="Q88" s="20" t="n">
        <v>34</v>
      </c>
      <c r="R88" s="20" t="n">
        <v>58</v>
      </c>
      <c r="S88" s="20"/>
      <c r="T88" s="20" t="n">
        <v>1</v>
      </c>
      <c r="U88" s="38" t="n">
        <v>9</v>
      </c>
      <c r="V88" s="38" t="n">
        <v>2</v>
      </c>
      <c r="W88" s="38"/>
      <c r="X88" s="20"/>
      <c r="Y88" s="20"/>
      <c r="Z88" s="20"/>
      <c r="AA88" s="20"/>
      <c r="AB88" s="20"/>
      <c r="AC88" s="20"/>
      <c r="AD88" s="20" t="n">
        <v>15</v>
      </c>
      <c r="AE88" s="20" t="n">
        <f aca="false">SUM(I88:AD88)</f>
        <v>368</v>
      </c>
    </row>
    <row r="89" s="1" customFormat="true" ht="16.5" hidden="false" customHeight="false" outlineLevel="0" collapsed="false">
      <c r="A89" s="11" t="n">
        <v>4</v>
      </c>
      <c r="B89" s="12" t="n">
        <v>4</v>
      </c>
      <c r="C89" s="13" t="n">
        <v>175</v>
      </c>
      <c r="D89" s="17" t="s">
        <v>190</v>
      </c>
      <c r="E89" s="17" t="s">
        <v>190</v>
      </c>
      <c r="F89" s="16" t="n">
        <v>987</v>
      </c>
      <c r="G89" s="17" t="s">
        <v>34</v>
      </c>
      <c r="H89" s="37" t="n">
        <v>505</v>
      </c>
      <c r="I89" s="20" t="n">
        <v>57</v>
      </c>
      <c r="J89" s="20" t="n">
        <v>91</v>
      </c>
      <c r="K89" s="20" t="n">
        <v>29</v>
      </c>
      <c r="L89" s="20" t="n">
        <v>5</v>
      </c>
      <c r="M89" s="20" t="n">
        <v>33</v>
      </c>
      <c r="N89" s="20" t="n">
        <v>0</v>
      </c>
      <c r="O89" s="20" t="n">
        <v>13</v>
      </c>
      <c r="P89" s="20" t="n">
        <v>18</v>
      </c>
      <c r="Q89" s="20" t="n">
        <v>18</v>
      </c>
      <c r="R89" s="20" t="n">
        <v>63</v>
      </c>
      <c r="S89" s="20"/>
      <c r="T89" s="20" t="n">
        <v>1</v>
      </c>
      <c r="U89" s="38" t="n">
        <v>17</v>
      </c>
      <c r="V89" s="38" t="n">
        <v>3</v>
      </c>
      <c r="W89" s="38"/>
      <c r="X89" s="20"/>
      <c r="Y89" s="20"/>
      <c r="Z89" s="20"/>
      <c r="AA89" s="20"/>
      <c r="AB89" s="20"/>
      <c r="AC89" s="20"/>
      <c r="AD89" s="20" t="n">
        <v>16</v>
      </c>
      <c r="AE89" s="20" t="n">
        <f aca="false">SUM(I89:AD89)</f>
        <v>364</v>
      </c>
    </row>
    <row r="90" s="1" customFormat="true" ht="16.5" hidden="false" customHeight="false" outlineLevel="0" collapsed="false">
      <c r="A90" s="11" t="n">
        <v>5</v>
      </c>
      <c r="B90" s="12" t="n">
        <v>4</v>
      </c>
      <c r="C90" s="13" t="n">
        <v>175</v>
      </c>
      <c r="D90" s="17" t="s">
        <v>190</v>
      </c>
      <c r="E90" s="17" t="s">
        <v>190</v>
      </c>
      <c r="F90" s="16" t="n">
        <v>987</v>
      </c>
      <c r="G90" s="17" t="s">
        <v>35</v>
      </c>
      <c r="H90" s="37" t="n">
        <v>504</v>
      </c>
      <c r="I90" s="20" t="n">
        <v>69</v>
      </c>
      <c r="J90" s="20" t="n">
        <v>80</v>
      </c>
      <c r="K90" s="20" t="n">
        <v>39</v>
      </c>
      <c r="L90" s="20" t="n">
        <v>10</v>
      </c>
      <c r="M90" s="20" t="n">
        <v>21</v>
      </c>
      <c r="N90" s="20" t="n">
        <v>1</v>
      </c>
      <c r="O90" s="20" t="n">
        <v>18</v>
      </c>
      <c r="P90" s="20" t="n">
        <v>7</v>
      </c>
      <c r="Q90" s="20" t="n">
        <v>19</v>
      </c>
      <c r="R90" s="20" t="n">
        <v>41</v>
      </c>
      <c r="S90" s="20"/>
      <c r="T90" s="20" t="n">
        <v>2</v>
      </c>
      <c r="U90" s="38" t="n">
        <v>29</v>
      </c>
      <c r="V90" s="38" t="n">
        <v>5</v>
      </c>
      <c r="W90" s="38"/>
      <c r="X90" s="20"/>
      <c r="Y90" s="20"/>
      <c r="Z90" s="20"/>
      <c r="AA90" s="20"/>
      <c r="AB90" s="20"/>
      <c r="AC90" s="20"/>
      <c r="AD90" s="20" t="n">
        <v>18</v>
      </c>
      <c r="AE90" s="20" t="n">
        <f aca="false">SUM(I90:AD90)</f>
        <v>359</v>
      </c>
    </row>
    <row r="91" s="1" customFormat="true" ht="16.5" hidden="false" customHeight="false" outlineLevel="0" collapsed="false">
      <c r="A91" s="11" t="n">
        <v>6</v>
      </c>
      <c r="B91" s="12" t="n">
        <v>4</v>
      </c>
      <c r="C91" s="13" t="n">
        <v>175</v>
      </c>
      <c r="D91" s="17" t="s">
        <v>190</v>
      </c>
      <c r="E91" s="17" t="s">
        <v>190</v>
      </c>
      <c r="F91" s="16" t="n">
        <v>988</v>
      </c>
      <c r="G91" s="17" t="s">
        <v>33</v>
      </c>
      <c r="H91" s="37" t="n">
        <v>463</v>
      </c>
      <c r="I91" s="20" t="n">
        <v>70</v>
      </c>
      <c r="J91" s="20" t="n">
        <v>83</v>
      </c>
      <c r="K91" s="20" t="n">
        <v>19</v>
      </c>
      <c r="L91" s="20" t="n">
        <v>1</v>
      </c>
      <c r="M91" s="20" t="n">
        <v>21</v>
      </c>
      <c r="N91" s="20" t="n">
        <v>0</v>
      </c>
      <c r="O91" s="20" t="n">
        <v>2</v>
      </c>
      <c r="P91" s="20" t="n">
        <v>15</v>
      </c>
      <c r="Q91" s="20" t="n">
        <v>35</v>
      </c>
      <c r="R91" s="20" t="n">
        <v>58</v>
      </c>
      <c r="S91" s="20"/>
      <c r="T91" s="20" t="n">
        <v>0</v>
      </c>
      <c r="U91" s="38" t="n">
        <v>20</v>
      </c>
      <c r="V91" s="38" t="n">
        <v>3</v>
      </c>
      <c r="W91" s="38"/>
      <c r="X91" s="20"/>
      <c r="Y91" s="20"/>
      <c r="Z91" s="20"/>
      <c r="AA91" s="20"/>
      <c r="AB91" s="20"/>
      <c r="AC91" s="20"/>
      <c r="AD91" s="20" t="n">
        <v>12</v>
      </c>
      <c r="AE91" s="20" t="n">
        <f aca="false">SUM(I91:AD91)</f>
        <v>339</v>
      </c>
    </row>
    <row r="92" s="1" customFormat="true" ht="16.5" hidden="false" customHeight="false" outlineLevel="0" collapsed="false">
      <c r="A92" s="11" t="n">
        <v>7</v>
      </c>
      <c r="B92" s="12" t="n">
        <v>4</v>
      </c>
      <c r="C92" s="13" t="n">
        <v>175</v>
      </c>
      <c r="D92" s="17" t="s">
        <v>190</v>
      </c>
      <c r="E92" s="17" t="s">
        <v>190</v>
      </c>
      <c r="F92" s="16" t="n">
        <v>988</v>
      </c>
      <c r="G92" s="17" t="s">
        <v>34</v>
      </c>
      <c r="H92" s="37" t="n">
        <v>463</v>
      </c>
      <c r="I92" s="20" t="n">
        <v>85</v>
      </c>
      <c r="J92" s="20" t="n">
        <v>70</v>
      </c>
      <c r="K92" s="20" t="n">
        <v>26</v>
      </c>
      <c r="L92" s="20" t="n">
        <v>0</v>
      </c>
      <c r="M92" s="20" t="n">
        <v>21</v>
      </c>
      <c r="N92" s="20" t="n">
        <v>1</v>
      </c>
      <c r="O92" s="20" t="n">
        <v>5</v>
      </c>
      <c r="P92" s="20" t="n">
        <v>8</v>
      </c>
      <c r="Q92" s="20" t="n">
        <v>25</v>
      </c>
      <c r="R92" s="20" t="n">
        <v>52</v>
      </c>
      <c r="S92" s="20"/>
      <c r="T92" s="20" t="n">
        <v>3</v>
      </c>
      <c r="U92" s="38" t="n">
        <v>19</v>
      </c>
      <c r="V92" s="38" t="n">
        <v>3</v>
      </c>
      <c r="W92" s="38"/>
      <c r="X92" s="20"/>
      <c r="Y92" s="20"/>
      <c r="Z92" s="20"/>
      <c r="AA92" s="20"/>
      <c r="AB92" s="20"/>
      <c r="AC92" s="20"/>
      <c r="AD92" s="20" t="n">
        <v>5</v>
      </c>
      <c r="AE92" s="20" t="n">
        <f aca="false">SUM(I92:AD92)</f>
        <v>323</v>
      </c>
    </row>
    <row r="93" s="1" customFormat="true" ht="16.5" hidden="false" customHeight="false" outlineLevel="0" collapsed="false">
      <c r="A93" s="11" t="n">
        <v>8</v>
      </c>
      <c r="B93" s="12" t="n">
        <v>4</v>
      </c>
      <c r="C93" s="13" t="n">
        <v>175</v>
      </c>
      <c r="D93" s="17" t="s">
        <v>190</v>
      </c>
      <c r="E93" s="17" t="s">
        <v>190</v>
      </c>
      <c r="F93" s="16" t="n">
        <v>988</v>
      </c>
      <c r="G93" s="17" t="s">
        <v>36</v>
      </c>
      <c r="H93" s="37"/>
      <c r="I93" s="20" t="n">
        <v>6</v>
      </c>
      <c r="J93" s="20" t="n">
        <v>5</v>
      </c>
      <c r="K93" s="20" t="n">
        <v>2</v>
      </c>
      <c r="L93" s="20" t="n">
        <v>2</v>
      </c>
      <c r="M93" s="20" t="n">
        <v>1</v>
      </c>
      <c r="N93" s="20" t="n">
        <v>0</v>
      </c>
      <c r="O93" s="20" t="n">
        <v>0</v>
      </c>
      <c r="P93" s="20" t="n">
        <v>0</v>
      </c>
      <c r="Q93" s="20" t="n">
        <v>2</v>
      </c>
      <c r="R93" s="20" t="n">
        <v>4</v>
      </c>
      <c r="S93" s="20"/>
      <c r="T93" s="20" t="n">
        <v>0</v>
      </c>
      <c r="U93" s="38" t="n">
        <v>1</v>
      </c>
      <c r="V93" s="38" t="n">
        <v>0</v>
      </c>
      <c r="W93" s="38"/>
      <c r="X93" s="20"/>
      <c r="Y93" s="20"/>
      <c r="Z93" s="20"/>
      <c r="AA93" s="20"/>
      <c r="AB93" s="20"/>
      <c r="AC93" s="20"/>
      <c r="AD93" s="20" t="n">
        <v>0</v>
      </c>
      <c r="AE93" s="20" t="n">
        <f aca="false">SUM(I93:AD93)</f>
        <v>23</v>
      </c>
    </row>
    <row r="94" s="1" customFormat="true" ht="16.5" hidden="false" customHeight="false" outlineLevel="0" collapsed="false">
      <c r="A94" s="11" t="n">
        <v>9</v>
      </c>
      <c r="B94" s="12" t="n">
        <v>4</v>
      </c>
      <c r="C94" s="13" t="n">
        <v>175</v>
      </c>
      <c r="D94" s="17" t="s">
        <v>190</v>
      </c>
      <c r="E94" s="17" t="s">
        <v>191</v>
      </c>
      <c r="F94" s="16" t="n">
        <v>989</v>
      </c>
      <c r="G94" s="17" t="s">
        <v>33</v>
      </c>
      <c r="H94" s="37" t="n">
        <v>448</v>
      </c>
      <c r="I94" s="20" t="n">
        <v>29</v>
      </c>
      <c r="J94" s="20" t="n">
        <v>133</v>
      </c>
      <c r="K94" s="20" t="n">
        <v>48</v>
      </c>
      <c r="L94" s="20" t="n">
        <v>1</v>
      </c>
      <c r="M94" s="20" t="n">
        <v>6</v>
      </c>
      <c r="N94" s="20" t="n">
        <v>0</v>
      </c>
      <c r="O94" s="20" t="n">
        <v>17</v>
      </c>
      <c r="P94" s="20" t="n">
        <v>35</v>
      </c>
      <c r="Q94" s="20" t="n">
        <v>17</v>
      </c>
      <c r="R94" s="20" t="n">
        <v>12</v>
      </c>
      <c r="S94" s="20"/>
      <c r="T94" s="20" t="n">
        <v>0</v>
      </c>
      <c r="U94" s="38" t="n">
        <v>11</v>
      </c>
      <c r="V94" s="38" t="n">
        <v>2</v>
      </c>
      <c r="W94" s="38"/>
      <c r="X94" s="20"/>
      <c r="Y94" s="20"/>
      <c r="Z94" s="20"/>
      <c r="AA94" s="20"/>
      <c r="AB94" s="20"/>
      <c r="AC94" s="20"/>
      <c r="AD94" s="20" t="n">
        <v>9</v>
      </c>
      <c r="AE94" s="20" t="n">
        <f aca="false">SUM(I94:AD94)</f>
        <v>320</v>
      </c>
    </row>
    <row r="95" s="1" customFormat="true" ht="16.5" hidden="false" customHeight="false" outlineLevel="0" collapsed="false">
      <c r="A95" s="11" t="n">
        <v>10</v>
      </c>
      <c r="B95" s="12" t="n">
        <v>4</v>
      </c>
      <c r="C95" s="13" t="n">
        <v>175</v>
      </c>
      <c r="D95" s="17" t="s">
        <v>190</v>
      </c>
      <c r="E95" s="17" t="s">
        <v>192</v>
      </c>
      <c r="F95" s="16" t="n">
        <v>990</v>
      </c>
      <c r="G95" s="17" t="s">
        <v>33</v>
      </c>
      <c r="H95" s="37" t="n">
        <v>228</v>
      </c>
      <c r="I95" s="20" t="n">
        <v>53</v>
      </c>
      <c r="J95" s="20" t="n">
        <v>67</v>
      </c>
      <c r="K95" s="20" t="n">
        <v>11</v>
      </c>
      <c r="L95" s="20" t="n">
        <v>2</v>
      </c>
      <c r="M95" s="20" t="n">
        <v>1</v>
      </c>
      <c r="N95" s="20" t="n">
        <v>0</v>
      </c>
      <c r="O95" s="20" t="n">
        <v>0</v>
      </c>
      <c r="P95" s="20" t="n">
        <v>0</v>
      </c>
      <c r="Q95" s="20" t="n">
        <v>11</v>
      </c>
      <c r="R95" s="20" t="n">
        <v>30</v>
      </c>
      <c r="S95" s="20"/>
      <c r="T95" s="20" t="n">
        <v>0</v>
      </c>
      <c r="U95" s="38" t="n">
        <v>1</v>
      </c>
      <c r="V95" s="38" t="n">
        <v>2</v>
      </c>
      <c r="W95" s="38"/>
      <c r="X95" s="20"/>
      <c r="Y95" s="20"/>
      <c r="Z95" s="20"/>
      <c r="AA95" s="20"/>
      <c r="AB95" s="20"/>
      <c r="AC95" s="20"/>
      <c r="AD95" s="20" t="n">
        <v>11</v>
      </c>
      <c r="AE95" s="20" t="n">
        <f aca="false">SUM(I95:AD95)</f>
        <v>189</v>
      </c>
    </row>
    <row r="96" s="1" customFormat="true" ht="16.5" hidden="false" customHeight="false" outlineLevel="0" collapsed="false">
      <c r="A96" s="11" t="n">
        <v>11</v>
      </c>
      <c r="B96" s="12" t="n">
        <v>4</v>
      </c>
      <c r="C96" s="13" t="n">
        <v>175</v>
      </c>
      <c r="D96" s="17" t="s">
        <v>190</v>
      </c>
      <c r="E96" s="17" t="s">
        <v>193</v>
      </c>
      <c r="F96" s="16" t="n">
        <v>991</v>
      </c>
      <c r="G96" s="17" t="s">
        <v>33</v>
      </c>
      <c r="H96" s="37" t="n">
        <v>189</v>
      </c>
      <c r="I96" s="20" t="n">
        <v>19</v>
      </c>
      <c r="J96" s="20" t="n">
        <v>31</v>
      </c>
      <c r="K96" s="20" t="n">
        <v>15</v>
      </c>
      <c r="L96" s="20" t="n">
        <v>0</v>
      </c>
      <c r="M96" s="20" t="n">
        <v>2</v>
      </c>
      <c r="N96" s="20" t="n">
        <v>0</v>
      </c>
      <c r="O96" s="20" t="n">
        <v>1</v>
      </c>
      <c r="P96" s="20" t="n">
        <v>0</v>
      </c>
      <c r="Q96" s="20" t="n">
        <v>16</v>
      </c>
      <c r="R96" s="20" t="n">
        <v>31</v>
      </c>
      <c r="S96" s="20"/>
      <c r="T96" s="20" t="n">
        <v>1</v>
      </c>
      <c r="U96" s="38" t="n">
        <v>14</v>
      </c>
      <c r="V96" s="38" t="n">
        <v>0</v>
      </c>
      <c r="W96" s="38"/>
      <c r="X96" s="20"/>
      <c r="Y96" s="20"/>
      <c r="Z96" s="20"/>
      <c r="AA96" s="20"/>
      <c r="AB96" s="20"/>
      <c r="AC96" s="20"/>
      <c r="AD96" s="20" t="n">
        <v>0</v>
      </c>
      <c r="AE96" s="20" t="n">
        <f aca="false">SUM(I96:AD96)</f>
        <v>130</v>
      </c>
    </row>
    <row r="97" s="1" customFormat="true" ht="16.5" hidden="false" customHeight="false" outlineLevel="0" collapsed="false">
      <c r="A97" s="11" t="n">
        <v>12</v>
      </c>
      <c r="B97" s="12" t="n">
        <v>4</v>
      </c>
      <c r="C97" s="13" t="n">
        <v>175</v>
      </c>
      <c r="D97" s="17" t="s">
        <v>190</v>
      </c>
      <c r="E97" s="17" t="s">
        <v>194</v>
      </c>
      <c r="F97" s="16" t="n">
        <v>992</v>
      </c>
      <c r="G97" s="17" t="s">
        <v>33</v>
      </c>
      <c r="H97" s="37" t="n">
        <v>340</v>
      </c>
      <c r="I97" s="20" t="n">
        <v>62</v>
      </c>
      <c r="J97" s="20" t="n">
        <v>43</v>
      </c>
      <c r="K97" s="20" t="n">
        <v>24</v>
      </c>
      <c r="L97" s="20" t="n">
        <v>1</v>
      </c>
      <c r="M97" s="20" t="n">
        <v>15</v>
      </c>
      <c r="N97" s="20" t="n">
        <v>2</v>
      </c>
      <c r="O97" s="20" t="n">
        <v>11</v>
      </c>
      <c r="P97" s="20" t="n">
        <v>11</v>
      </c>
      <c r="Q97" s="20" t="n">
        <v>14</v>
      </c>
      <c r="R97" s="20" t="n">
        <v>45</v>
      </c>
      <c r="S97" s="20"/>
      <c r="T97" s="20" t="n">
        <v>0</v>
      </c>
      <c r="U97" s="38" t="n">
        <v>17</v>
      </c>
      <c r="V97" s="38" t="n">
        <v>0</v>
      </c>
      <c r="W97" s="38"/>
      <c r="X97" s="20"/>
      <c r="Y97" s="20"/>
      <c r="Z97" s="20"/>
      <c r="AA97" s="20"/>
      <c r="AB97" s="20"/>
      <c r="AC97" s="20"/>
      <c r="AD97" s="20" t="n">
        <v>12</v>
      </c>
      <c r="AE97" s="20" t="n">
        <f aca="false">SUM(I97:AD97)</f>
        <v>257</v>
      </c>
    </row>
    <row r="98" s="1" customFormat="true" ht="16.5" hidden="false" customHeight="false" outlineLevel="0" collapsed="false">
      <c r="A98" s="11" t="n">
        <v>13</v>
      </c>
      <c r="B98" s="12" t="n">
        <v>4</v>
      </c>
      <c r="C98" s="13" t="n">
        <v>175</v>
      </c>
      <c r="D98" s="17" t="s">
        <v>190</v>
      </c>
      <c r="E98" s="17" t="s">
        <v>195</v>
      </c>
      <c r="F98" s="16" t="n">
        <v>993</v>
      </c>
      <c r="G98" s="17" t="s">
        <v>33</v>
      </c>
      <c r="H98" s="37" t="n">
        <v>414</v>
      </c>
      <c r="I98" s="20" t="n">
        <v>81</v>
      </c>
      <c r="J98" s="20" t="n">
        <v>73</v>
      </c>
      <c r="K98" s="20" t="n">
        <v>28</v>
      </c>
      <c r="L98" s="20" t="n">
        <v>2</v>
      </c>
      <c r="M98" s="20" t="n">
        <v>28</v>
      </c>
      <c r="N98" s="20" t="n">
        <v>0</v>
      </c>
      <c r="O98" s="20" t="n">
        <v>14</v>
      </c>
      <c r="P98" s="20" t="n">
        <v>23</v>
      </c>
      <c r="Q98" s="20" t="n">
        <v>11</v>
      </c>
      <c r="R98" s="20" t="n">
        <v>40</v>
      </c>
      <c r="S98" s="20"/>
      <c r="T98" s="20" t="n">
        <v>0</v>
      </c>
      <c r="U98" s="38" t="n">
        <v>9</v>
      </c>
      <c r="V98" s="38" t="n">
        <v>1</v>
      </c>
      <c r="W98" s="38"/>
      <c r="X98" s="20"/>
      <c r="Y98" s="20"/>
      <c r="Z98" s="20"/>
      <c r="AA98" s="20"/>
      <c r="AB98" s="20"/>
      <c r="AC98" s="20"/>
      <c r="AD98" s="20" t="n">
        <v>10</v>
      </c>
      <c r="AE98" s="20" t="n">
        <f aca="false">SUM(I98:AD98)</f>
        <v>320</v>
      </c>
    </row>
    <row r="99" s="1" customFormat="true" ht="16.5" hidden="false" customHeight="false" outlineLevel="0" collapsed="false">
      <c r="A99" s="11" t="n">
        <v>14</v>
      </c>
      <c r="B99" s="12" t="n">
        <v>4</v>
      </c>
      <c r="C99" s="13" t="n">
        <v>175</v>
      </c>
      <c r="D99" s="17" t="s">
        <v>190</v>
      </c>
      <c r="E99" s="17" t="s">
        <v>195</v>
      </c>
      <c r="F99" s="16" t="n">
        <v>993</v>
      </c>
      <c r="G99" s="17" t="s">
        <v>34</v>
      </c>
      <c r="H99" s="37" t="n">
        <v>414</v>
      </c>
      <c r="I99" s="20" t="n">
        <v>88</v>
      </c>
      <c r="J99" s="20" t="n">
        <v>52</v>
      </c>
      <c r="K99" s="20" t="n">
        <v>27</v>
      </c>
      <c r="L99" s="20" t="n">
        <v>2</v>
      </c>
      <c r="M99" s="20" t="n">
        <v>42</v>
      </c>
      <c r="N99" s="20" t="n">
        <v>0</v>
      </c>
      <c r="O99" s="20" t="n">
        <v>3</v>
      </c>
      <c r="P99" s="20" t="n">
        <v>18</v>
      </c>
      <c r="Q99" s="20" t="n">
        <v>6</v>
      </c>
      <c r="R99" s="20" t="n">
        <v>43</v>
      </c>
      <c r="S99" s="20"/>
      <c r="T99" s="20" t="n">
        <v>1</v>
      </c>
      <c r="U99" s="38" t="n">
        <v>12</v>
      </c>
      <c r="V99" s="38" t="n">
        <v>0</v>
      </c>
      <c r="W99" s="38"/>
      <c r="X99" s="20"/>
      <c r="Y99" s="20"/>
      <c r="Z99" s="20"/>
      <c r="AA99" s="20"/>
      <c r="AB99" s="20"/>
      <c r="AC99" s="20"/>
      <c r="AD99" s="20" t="n">
        <v>4</v>
      </c>
      <c r="AE99" s="20" t="n">
        <f aca="false">SUM(I99:AD99)</f>
        <v>298</v>
      </c>
    </row>
    <row r="100" s="1" customFormat="true" ht="16.5" hidden="false" customHeight="false" outlineLevel="0" collapsed="false">
      <c r="A100" s="11" t="n">
        <v>15</v>
      </c>
      <c r="B100" s="12" t="n">
        <v>4</v>
      </c>
      <c r="C100" s="13" t="n">
        <v>175</v>
      </c>
      <c r="D100" s="17" t="s">
        <v>190</v>
      </c>
      <c r="E100" s="17" t="s">
        <v>196</v>
      </c>
      <c r="F100" s="16" t="n">
        <v>994</v>
      </c>
      <c r="G100" s="17" t="s">
        <v>33</v>
      </c>
      <c r="H100" s="37" t="n">
        <v>506</v>
      </c>
      <c r="I100" s="20" t="n">
        <v>90</v>
      </c>
      <c r="J100" s="20" t="n">
        <v>4</v>
      </c>
      <c r="K100" s="20" t="n">
        <v>33</v>
      </c>
      <c r="L100" s="20" t="n">
        <v>2</v>
      </c>
      <c r="M100" s="20" t="n">
        <v>37</v>
      </c>
      <c r="N100" s="20" t="n">
        <v>0</v>
      </c>
      <c r="O100" s="20" t="n">
        <v>18</v>
      </c>
      <c r="P100" s="20" t="n">
        <v>5</v>
      </c>
      <c r="Q100" s="20" t="n">
        <v>11</v>
      </c>
      <c r="R100" s="20" t="n">
        <v>57</v>
      </c>
      <c r="S100" s="20"/>
      <c r="T100" s="20" t="n">
        <v>4</v>
      </c>
      <c r="U100" s="38" t="n">
        <v>20</v>
      </c>
      <c r="V100" s="38" t="n">
        <v>0</v>
      </c>
      <c r="W100" s="38"/>
      <c r="X100" s="20"/>
      <c r="Y100" s="20"/>
      <c r="Z100" s="20"/>
      <c r="AA100" s="20"/>
      <c r="AB100" s="20"/>
      <c r="AC100" s="20"/>
      <c r="AD100" s="20" t="n">
        <v>52</v>
      </c>
      <c r="AE100" s="20" t="n">
        <f aca="false">SUM(I100:AD100)</f>
        <v>333</v>
      </c>
    </row>
    <row r="101" s="1" customFormat="true" ht="16.5" hidden="false" customHeight="false" outlineLevel="0" collapsed="false">
      <c r="A101" s="11" t="n">
        <v>16</v>
      </c>
      <c r="B101" s="12" t="n">
        <v>4</v>
      </c>
      <c r="C101" s="13" t="n">
        <v>175</v>
      </c>
      <c r="D101" s="17" t="s">
        <v>190</v>
      </c>
      <c r="E101" s="17" t="s">
        <v>197</v>
      </c>
      <c r="F101" s="16" t="n">
        <v>995</v>
      </c>
      <c r="G101" s="17" t="s">
        <v>33</v>
      </c>
      <c r="H101" s="37" t="n">
        <v>538</v>
      </c>
      <c r="I101" s="20" t="n">
        <v>57</v>
      </c>
      <c r="J101" s="20" t="n">
        <v>132</v>
      </c>
      <c r="K101" s="20" t="n">
        <v>16</v>
      </c>
      <c r="L101" s="20" t="n">
        <v>4</v>
      </c>
      <c r="M101" s="20" t="n">
        <v>54</v>
      </c>
      <c r="N101" s="20" t="n">
        <v>0</v>
      </c>
      <c r="O101" s="20" t="n">
        <v>31</v>
      </c>
      <c r="P101" s="20" t="n">
        <v>5</v>
      </c>
      <c r="Q101" s="20" t="n">
        <v>6</v>
      </c>
      <c r="R101" s="20" t="n">
        <v>41</v>
      </c>
      <c r="S101" s="20"/>
      <c r="T101" s="20" t="n">
        <v>0</v>
      </c>
      <c r="U101" s="38" t="n">
        <v>4</v>
      </c>
      <c r="V101" s="38" t="n">
        <v>2</v>
      </c>
      <c r="W101" s="38"/>
      <c r="X101" s="20"/>
      <c r="Y101" s="20"/>
      <c r="Z101" s="20"/>
      <c r="AA101" s="20"/>
      <c r="AB101" s="20"/>
      <c r="AC101" s="20"/>
      <c r="AD101" s="20" t="n">
        <v>10</v>
      </c>
      <c r="AE101" s="20" t="n">
        <f aca="false">SUM(I101:AD101)</f>
        <v>362</v>
      </c>
    </row>
    <row r="102" s="1" customFormat="true" ht="16.5" hidden="false" customHeight="false" outlineLevel="0" collapsed="false">
      <c r="A102" s="11" t="n">
        <v>17</v>
      </c>
      <c r="B102" s="12" t="n">
        <v>4</v>
      </c>
      <c r="C102" s="13" t="n">
        <v>175</v>
      </c>
      <c r="D102" s="17" t="s">
        <v>190</v>
      </c>
      <c r="E102" s="17" t="s">
        <v>198</v>
      </c>
      <c r="F102" s="16" t="n">
        <v>996</v>
      </c>
      <c r="G102" s="17" t="s">
        <v>33</v>
      </c>
      <c r="H102" s="37" t="n">
        <v>281</v>
      </c>
      <c r="I102" s="20" t="n">
        <v>65</v>
      </c>
      <c r="J102" s="20" t="n">
        <v>44</v>
      </c>
      <c r="K102" s="20" t="n">
        <v>26</v>
      </c>
      <c r="L102" s="20" t="n">
        <v>2</v>
      </c>
      <c r="M102" s="20" t="n">
        <v>5</v>
      </c>
      <c r="N102" s="20" t="n">
        <v>0</v>
      </c>
      <c r="O102" s="20" t="n">
        <v>18</v>
      </c>
      <c r="P102" s="20" t="n">
        <v>6</v>
      </c>
      <c r="Q102" s="20" t="n">
        <v>4</v>
      </c>
      <c r="R102" s="20" t="n">
        <v>15</v>
      </c>
      <c r="S102" s="20"/>
      <c r="T102" s="20" t="n">
        <v>0</v>
      </c>
      <c r="U102" s="38" t="n">
        <v>14</v>
      </c>
      <c r="V102" s="38" t="n">
        <v>0</v>
      </c>
      <c r="W102" s="38"/>
      <c r="X102" s="20"/>
      <c r="Y102" s="20"/>
      <c r="Z102" s="20"/>
      <c r="AA102" s="20"/>
      <c r="AB102" s="20"/>
      <c r="AC102" s="20"/>
      <c r="AD102" s="20" t="n">
        <v>4</v>
      </c>
      <c r="AE102" s="20" t="n">
        <f aca="false">SUM(I102:AD102)</f>
        <v>203</v>
      </c>
    </row>
    <row r="103" s="1" customFormat="true" ht="16.5" hidden="false" customHeight="false" outlineLevel="0" collapsed="false">
      <c r="A103" s="11" t="n">
        <v>18</v>
      </c>
      <c r="B103" s="12" t="n">
        <v>4</v>
      </c>
      <c r="C103" s="13" t="n">
        <v>175</v>
      </c>
      <c r="D103" s="17" t="s">
        <v>190</v>
      </c>
      <c r="E103" s="17" t="s">
        <v>199</v>
      </c>
      <c r="F103" s="16" t="n">
        <v>997</v>
      </c>
      <c r="G103" s="17" t="s">
        <v>33</v>
      </c>
      <c r="H103" s="37" t="n">
        <v>244</v>
      </c>
      <c r="I103" s="20" t="n">
        <v>26</v>
      </c>
      <c r="J103" s="20" t="n">
        <v>3</v>
      </c>
      <c r="K103" s="20" t="n">
        <v>13</v>
      </c>
      <c r="L103" s="20" t="n">
        <v>2</v>
      </c>
      <c r="M103" s="20" t="n">
        <v>16</v>
      </c>
      <c r="N103" s="20" t="n">
        <v>0</v>
      </c>
      <c r="O103" s="20" t="n">
        <v>1</v>
      </c>
      <c r="P103" s="20" t="n">
        <v>5</v>
      </c>
      <c r="Q103" s="20" t="n">
        <v>42</v>
      </c>
      <c r="R103" s="20" t="n">
        <v>60</v>
      </c>
      <c r="S103" s="20"/>
      <c r="T103" s="20" t="n">
        <v>0</v>
      </c>
      <c r="U103" s="38" t="n">
        <v>8</v>
      </c>
      <c r="V103" s="38" t="n">
        <v>0</v>
      </c>
      <c r="W103" s="38"/>
      <c r="X103" s="20"/>
      <c r="Y103" s="20"/>
      <c r="Z103" s="20"/>
      <c r="AA103" s="20"/>
      <c r="AB103" s="20"/>
      <c r="AC103" s="20"/>
      <c r="AD103" s="20" t="n">
        <v>8</v>
      </c>
      <c r="AE103" s="20" t="n">
        <f aca="false">SUM(I103:AD103)</f>
        <v>184</v>
      </c>
    </row>
    <row r="104" s="1" customFormat="true" ht="16.5" hidden="false" customHeight="false" outlineLevel="0" collapsed="false">
      <c r="A104" s="11" t="n">
        <v>19</v>
      </c>
      <c r="B104" s="12" t="n">
        <v>4</v>
      </c>
      <c r="C104" s="13" t="n">
        <v>175</v>
      </c>
      <c r="D104" s="17" t="s">
        <v>190</v>
      </c>
      <c r="E104" s="17" t="s">
        <v>200</v>
      </c>
      <c r="F104" s="16" t="n">
        <v>998</v>
      </c>
      <c r="G104" s="17" t="s">
        <v>33</v>
      </c>
      <c r="H104" s="37" t="n">
        <v>54</v>
      </c>
      <c r="I104" s="20" t="n">
        <v>3</v>
      </c>
      <c r="J104" s="20" t="n">
        <v>20</v>
      </c>
      <c r="K104" s="20" t="n">
        <v>2</v>
      </c>
      <c r="L104" s="20" t="n">
        <v>0</v>
      </c>
      <c r="M104" s="20" t="n">
        <v>6</v>
      </c>
      <c r="N104" s="20" t="n">
        <v>0</v>
      </c>
      <c r="O104" s="20" t="n">
        <v>0</v>
      </c>
      <c r="P104" s="20" t="n">
        <v>0</v>
      </c>
      <c r="Q104" s="20" t="n">
        <v>1</v>
      </c>
      <c r="R104" s="20" t="n">
        <v>2</v>
      </c>
      <c r="S104" s="20"/>
      <c r="T104" s="20" t="n">
        <v>0</v>
      </c>
      <c r="U104" s="38" t="n">
        <v>1</v>
      </c>
      <c r="V104" s="38" t="n">
        <v>2</v>
      </c>
      <c r="W104" s="38"/>
      <c r="X104" s="20"/>
      <c r="Y104" s="20"/>
      <c r="Z104" s="20"/>
      <c r="AA104" s="20"/>
      <c r="AB104" s="20"/>
      <c r="AC104" s="20"/>
      <c r="AD104" s="20" t="n">
        <v>0</v>
      </c>
      <c r="AE104" s="20" t="n">
        <f aca="false">SUM(I104:AD104)</f>
        <v>37</v>
      </c>
    </row>
    <row r="105" s="1" customFormat="true" ht="16.5" hidden="false" customHeight="false" outlineLevel="0" collapsed="false">
      <c r="C105" s="29" t="s">
        <v>65</v>
      </c>
      <c r="D105" s="30" t="s">
        <v>66</v>
      </c>
      <c r="E105" s="30"/>
      <c r="F105" s="30"/>
      <c r="G105" s="30"/>
      <c r="H105" s="31" t="n">
        <f aca="false">SUM(H86:H104)</f>
        <v>7224</v>
      </c>
      <c r="I105" s="31" t="n">
        <f aca="false">SUM(I86:I104)</f>
        <v>1120</v>
      </c>
      <c r="J105" s="31" t="n">
        <f aca="false">SUM(J86:J104)</f>
        <v>1172</v>
      </c>
      <c r="K105" s="31" t="n">
        <f aca="false">SUM(K86:K104)</f>
        <v>438</v>
      </c>
      <c r="L105" s="31" t="n">
        <f aca="false">SUM(L86:L104)</f>
        <v>41</v>
      </c>
      <c r="M105" s="31" t="n">
        <f aca="false">SUM(M86:M104)</f>
        <v>431</v>
      </c>
      <c r="N105" s="31" t="n">
        <f aca="false">SUM(N86:N104)</f>
        <v>4</v>
      </c>
      <c r="O105" s="31" t="n">
        <f aca="false">SUM(O86:O104)</f>
        <v>168</v>
      </c>
      <c r="P105" s="31" t="n">
        <f aca="false">SUM(P86:P104)</f>
        <v>191</v>
      </c>
      <c r="Q105" s="31" t="n">
        <f aca="false">SUM(Q86:Q104)</f>
        <v>381</v>
      </c>
      <c r="R105" s="31" t="n">
        <f aca="false">SUM(R86:R104)</f>
        <v>738</v>
      </c>
      <c r="S105" s="31" t="n">
        <f aca="false">SUM(S86:S104)</f>
        <v>0</v>
      </c>
      <c r="T105" s="31" t="n">
        <f aca="false">SUM(T86:T104)</f>
        <v>14</v>
      </c>
      <c r="U105" s="31" t="n">
        <f aca="false">SUM(U86:U104)</f>
        <v>251</v>
      </c>
      <c r="V105" s="31" t="n">
        <f aca="false">SUM(V86:V104)</f>
        <v>30</v>
      </c>
      <c r="W105" s="31" t="n">
        <f aca="false">SUM(W86:W104)</f>
        <v>0</v>
      </c>
      <c r="X105" s="31" t="n">
        <f aca="false">SUM(X86:X104)</f>
        <v>0</v>
      </c>
      <c r="Y105" s="31" t="n">
        <f aca="false">SUM(Y86:Y104)</f>
        <v>0</v>
      </c>
      <c r="Z105" s="31" t="n">
        <f aca="false">SUM(Z86:Z104)</f>
        <v>0</v>
      </c>
      <c r="AA105" s="31" t="n">
        <f aca="false">SUM(AA86:AA104)</f>
        <v>0</v>
      </c>
      <c r="AB105" s="31" t="n">
        <f aca="false">SUM(AB86:AB104)</f>
        <v>0</v>
      </c>
      <c r="AC105" s="31" t="n">
        <f aca="false">SUM(AC86:AC104)</f>
        <v>0</v>
      </c>
      <c r="AD105" s="31" t="n">
        <f aca="false">SUM(AD86:AD104)</f>
        <v>223</v>
      </c>
      <c r="AE105" s="31" t="n">
        <f aca="false">SUM(AE86:AE104)</f>
        <v>5202</v>
      </c>
    </row>
    <row r="106" s="1" customFormat="true" ht="16.5" hidden="false" customHeight="false" outlineLevel="0" collapsed="false">
      <c r="F106" s="3"/>
      <c r="G106" s="3"/>
      <c r="U106" s="1" t="n">
        <f aca="false">U105/2</f>
        <v>125.5</v>
      </c>
      <c r="V106" s="1" t="n">
        <f aca="false">V105/2</f>
        <v>15</v>
      </c>
    </row>
    <row r="107" s="1" customFormat="true" ht="16.5" hidden="false" customHeight="true" outlineLevel="0" collapsed="false">
      <c r="C107" s="29" t="s">
        <v>67</v>
      </c>
      <c r="D107" s="32" t="s">
        <v>68</v>
      </c>
      <c r="E107" s="32"/>
      <c r="F107" s="32"/>
      <c r="G107" s="32"/>
      <c r="H107" s="33" t="s">
        <v>8</v>
      </c>
      <c r="I107" s="9" t="s">
        <v>9</v>
      </c>
      <c r="J107" s="9" t="s">
        <v>10</v>
      </c>
      <c r="K107" s="9" t="s">
        <v>11</v>
      </c>
      <c r="L107" s="9" t="s">
        <v>12</v>
      </c>
      <c r="M107" s="9" t="s">
        <v>13</v>
      </c>
      <c r="N107" s="9" t="s">
        <v>14</v>
      </c>
      <c r="O107" s="9" t="s">
        <v>15</v>
      </c>
      <c r="P107" s="9" t="s">
        <v>16</v>
      </c>
      <c r="Q107" s="9" t="s">
        <v>17</v>
      </c>
      <c r="R107" s="9" t="s">
        <v>18</v>
      </c>
      <c r="S107" s="9" t="s">
        <v>19</v>
      </c>
      <c r="T107" s="9" t="s">
        <v>20</v>
      </c>
      <c r="U107" s="9" t="s">
        <v>24</v>
      </c>
      <c r="V107" s="9" t="s">
        <v>25</v>
      </c>
      <c r="W107" s="9" t="s">
        <v>26</v>
      </c>
      <c r="X107" s="9" t="s">
        <v>27</v>
      </c>
      <c r="Y107" s="9" t="s">
        <v>28</v>
      </c>
      <c r="Z107" s="9" t="s">
        <v>29</v>
      </c>
      <c r="AA107" s="9" t="s">
        <v>30</v>
      </c>
      <c r="AB107" s="9" t="s">
        <v>31</v>
      </c>
    </row>
    <row r="108" s="1" customFormat="true" ht="16.5" hidden="false" customHeight="false" outlineLevel="0" collapsed="false">
      <c r="D108" s="32"/>
      <c r="E108" s="32"/>
      <c r="F108" s="32"/>
      <c r="G108" s="32"/>
      <c r="H108" s="20" t="n">
        <f aca="false">H105</f>
        <v>7224</v>
      </c>
      <c r="I108" s="20" t="n">
        <f aca="false">I105+126</f>
        <v>1246</v>
      </c>
      <c r="J108" s="20" t="n">
        <f aca="false">J105+15</f>
        <v>1187</v>
      </c>
      <c r="K108" s="20" t="n">
        <f aca="false">K105+125</f>
        <v>563</v>
      </c>
      <c r="L108" s="20" t="n">
        <f aca="false">L105+15</f>
        <v>56</v>
      </c>
      <c r="M108" s="20" t="n">
        <f aca="false">M105</f>
        <v>431</v>
      </c>
      <c r="N108" s="20" t="n">
        <f aca="false">N105</f>
        <v>4</v>
      </c>
      <c r="O108" s="20" t="n">
        <f aca="false">O105</f>
        <v>168</v>
      </c>
      <c r="P108" s="20" t="n">
        <f aca="false">P105</f>
        <v>191</v>
      </c>
      <c r="Q108" s="20" t="n">
        <f aca="false">Q105</f>
        <v>381</v>
      </c>
      <c r="R108" s="20" t="n">
        <f aca="false">R105</f>
        <v>738</v>
      </c>
      <c r="S108" s="20" t="n">
        <f aca="false">S105</f>
        <v>0</v>
      </c>
      <c r="T108" s="20" t="n">
        <f aca="false">T105</f>
        <v>14</v>
      </c>
      <c r="U108" s="20" t="n">
        <f aca="false">X86</f>
        <v>0</v>
      </c>
      <c r="V108" s="20" t="n">
        <f aca="false">Y86</f>
        <v>0</v>
      </c>
      <c r="W108" s="20" t="n">
        <f aca="false">Z86</f>
        <v>0</v>
      </c>
      <c r="X108" s="20" t="n">
        <f aca="false">AA86</f>
        <v>0</v>
      </c>
      <c r="Y108" s="20" t="n">
        <f aca="false">AB86</f>
        <v>0</v>
      </c>
      <c r="Z108" s="20" t="n">
        <f aca="false">AC105</f>
        <v>0</v>
      </c>
      <c r="AA108" s="20" t="n">
        <f aca="false">AD105</f>
        <v>223</v>
      </c>
      <c r="AB108" s="20" t="n">
        <f aca="false">SUM(I108:AA108)</f>
        <v>5202</v>
      </c>
    </row>
    <row r="109" s="1" customFormat="true" ht="16.5" hidden="false" customHeight="false" outlineLevel="0" collapsed="false">
      <c r="F109" s="3"/>
      <c r="G109" s="3"/>
    </row>
    <row r="110" s="1" customFormat="true" ht="30.75" hidden="false" customHeight="true" outlineLevel="0" collapsed="false">
      <c r="C110" s="29" t="s">
        <v>69</v>
      </c>
      <c r="D110" s="32" t="s">
        <v>70</v>
      </c>
      <c r="E110" s="32"/>
      <c r="F110" s="32"/>
      <c r="G110" s="32"/>
      <c r="H110" s="33" t="s">
        <v>8</v>
      </c>
      <c r="I110" s="34" t="s">
        <v>71</v>
      </c>
      <c r="J110" s="34"/>
      <c r="K110" s="34" t="s">
        <v>72</v>
      </c>
      <c r="L110" s="34"/>
      <c r="M110" s="9" t="s">
        <v>13</v>
      </c>
      <c r="N110" s="9" t="s">
        <v>14</v>
      </c>
      <c r="O110" s="9" t="s">
        <v>15</v>
      </c>
      <c r="P110" s="9" t="s">
        <v>16</v>
      </c>
      <c r="Q110" s="9" t="s">
        <v>17</v>
      </c>
      <c r="R110" s="9" t="s">
        <v>18</v>
      </c>
      <c r="S110" s="9" t="s">
        <v>19</v>
      </c>
      <c r="T110" s="9" t="s">
        <v>20</v>
      </c>
      <c r="U110" s="9" t="s">
        <v>24</v>
      </c>
      <c r="V110" s="9" t="s">
        <v>25</v>
      </c>
      <c r="W110" s="9" t="s">
        <v>26</v>
      </c>
      <c r="X110" s="9" t="s">
        <v>27</v>
      </c>
      <c r="Y110" s="9" t="s">
        <v>28</v>
      </c>
      <c r="Z110" s="9" t="s">
        <v>29</v>
      </c>
      <c r="AA110" s="9" t="s">
        <v>30</v>
      </c>
      <c r="AB110" s="9" t="s">
        <v>31</v>
      </c>
    </row>
    <row r="111" s="1" customFormat="true" ht="16.5" hidden="false" customHeight="false" outlineLevel="0" collapsed="false">
      <c r="D111" s="32"/>
      <c r="E111" s="32"/>
      <c r="F111" s="32"/>
      <c r="G111" s="32"/>
      <c r="H111" s="20" t="n">
        <f aca="false">H105</f>
        <v>7224</v>
      </c>
      <c r="I111" s="35" t="n">
        <f aca="false">I108+K108</f>
        <v>1809</v>
      </c>
      <c r="J111" s="35"/>
      <c r="K111" s="35" t="n">
        <f aca="false">J108+L108</f>
        <v>1243</v>
      </c>
      <c r="L111" s="35"/>
      <c r="M111" s="20" t="n">
        <f aca="false">M108</f>
        <v>431</v>
      </c>
      <c r="N111" s="20" t="n">
        <f aca="false">N108</f>
        <v>4</v>
      </c>
      <c r="O111" s="20" t="n">
        <f aca="false">O108</f>
        <v>168</v>
      </c>
      <c r="P111" s="20" t="n">
        <f aca="false">P108</f>
        <v>191</v>
      </c>
      <c r="Q111" s="20" t="n">
        <f aca="false">Q108</f>
        <v>381</v>
      </c>
      <c r="R111" s="20" t="n">
        <f aca="false">R108</f>
        <v>738</v>
      </c>
      <c r="S111" s="20" t="s">
        <v>148</v>
      </c>
      <c r="T111" s="20" t="n">
        <f aca="false">T108</f>
        <v>14</v>
      </c>
      <c r="U111" s="20" t="s">
        <v>148</v>
      </c>
      <c r="V111" s="20" t="s">
        <v>148</v>
      </c>
      <c r="W111" s="20" t="s">
        <v>148</v>
      </c>
      <c r="X111" s="20" t="s">
        <v>148</v>
      </c>
      <c r="Y111" s="20" t="s">
        <v>148</v>
      </c>
      <c r="Z111" s="20" t="n">
        <f aca="false">Z108</f>
        <v>0</v>
      </c>
      <c r="AA111" s="20" t="n">
        <f aca="false">AA108</f>
        <v>223</v>
      </c>
      <c r="AB111" s="20" t="n">
        <f aca="false">SUM(I111:AA111)</f>
        <v>5202</v>
      </c>
    </row>
    <row r="114" s="1" customFormat="true" ht="16.5" hidden="false" customHeight="false" outlineLevel="0" collapsed="false">
      <c r="A114" s="5" t="s">
        <v>1</v>
      </c>
      <c r="B114" s="6" t="s">
        <v>2</v>
      </c>
      <c r="C114" s="7" t="s">
        <v>3</v>
      </c>
      <c r="D114" s="5" t="s">
        <v>4</v>
      </c>
      <c r="E114" s="5" t="s">
        <v>5</v>
      </c>
      <c r="F114" s="8" t="s">
        <v>6</v>
      </c>
      <c r="G114" s="8" t="s">
        <v>7</v>
      </c>
      <c r="H114" s="8" t="s">
        <v>8</v>
      </c>
      <c r="I114" s="9" t="s">
        <v>9</v>
      </c>
      <c r="J114" s="9" t="s">
        <v>10</v>
      </c>
      <c r="K114" s="9" t="s">
        <v>11</v>
      </c>
      <c r="L114" s="9" t="s">
        <v>12</v>
      </c>
      <c r="M114" s="9" t="s">
        <v>13</v>
      </c>
      <c r="N114" s="9" t="s">
        <v>14</v>
      </c>
      <c r="O114" s="9" t="s">
        <v>15</v>
      </c>
      <c r="P114" s="9" t="s">
        <v>16</v>
      </c>
      <c r="Q114" s="9" t="s">
        <v>17</v>
      </c>
      <c r="R114" s="9" t="s">
        <v>18</v>
      </c>
      <c r="S114" s="9" t="s">
        <v>19</v>
      </c>
      <c r="T114" s="9" t="s">
        <v>20</v>
      </c>
      <c r="U114" s="10" t="s">
        <v>21</v>
      </c>
      <c r="V114" s="10" t="s">
        <v>22</v>
      </c>
      <c r="W114" s="10" t="s">
        <v>23</v>
      </c>
      <c r="X114" s="9" t="s">
        <v>24</v>
      </c>
      <c r="Y114" s="9" t="s">
        <v>25</v>
      </c>
      <c r="Z114" s="9" t="s">
        <v>26</v>
      </c>
      <c r="AA114" s="9" t="s">
        <v>27</v>
      </c>
      <c r="AB114" s="9" t="s">
        <v>28</v>
      </c>
      <c r="AC114" s="9" t="s">
        <v>29</v>
      </c>
      <c r="AD114" s="9" t="s">
        <v>30</v>
      </c>
      <c r="AE114" s="9" t="s">
        <v>31</v>
      </c>
    </row>
    <row r="115" s="1" customFormat="true" ht="16.5" hidden="false" customHeight="false" outlineLevel="0" collapsed="false">
      <c r="A115" s="11" t="n">
        <v>1</v>
      </c>
      <c r="B115" s="12" t="n">
        <v>4</v>
      </c>
      <c r="C115" s="13" t="n">
        <v>189</v>
      </c>
      <c r="D115" s="17" t="s">
        <v>201</v>
      </c>
      <c r="E115" s="17" t="s">
        <v>202</v>
      </c>
      <c r="F115" s="16" t="n">
        <v>1111</v>
      </c>
      <c r="G115" s="50" t="s">
        <v>33</v>
      </c>
      <c r="H115" s="82" t="n">
        <v>704</v>
      </c>
      <c r="I115" s="20" t="n">
        <v>1</v>
      </c>
      <c r="J115" s="20" t="n">
        <v>163</v>
      </c>
      <c r="K115" s="20" t="n">
        <v>5</v>
      </c>
      <c r="L115" s="20" t="n">
        <v>3</v>
      </c>
      <c r="M115" s="20" t="n">
        <v>7</v>
      </c>
      <c r="N115" s="20" t="n">
        <v>0</v>
      </c>
      <c r="O115" s="20" t="n">
        <v>70</v>
      </c>
      <c r="P115" s="20" t="n">
        <v>0</v>
      </c>
      <c r="Q115" s="20" t="n">
        <v>4</v>
      </c>
      <c r="R115" s="20" t="n">
        <v>0</v>
      </c>
      <c r="S115" s="20" t="n">
        <v>0</v>
      </c>
      <c r="T115" s="20" t="n">
        <v>222</v>
      </c>
      <c r="U115" s="38" t="n">
        <v>0</v>
      </c>
      <c r="V115" s="38" t="n">
        <v>4</v>
      </c>
      <c r="W115" s="38" t="n">
        <v>0</v>
      </c>
      <c r="X115" s="20" t="n">
        <v>0</v>
      </c>
      <c r="Y115" s="20" t="n">
        <v>0</v>
      </c>
      <c r="Z115" s="20" t="n">
        <v>0</v>
      </c>
      <c r="AA115" s="20" t="n">
        <v>0</v>
      </c>
      <c r="AB115" s="20" t="n">
        <v>0</v>
      </c>
      <c r="AC115" s="20" t="n">
        <v>0</v>
      </c>
      <c r="AD115" s="20" t="n">
        <v>20</v>
      </c>
      <c r="AE115" s="20" t="n">
        <f aca="false">SUM(I115:AD115)</f>
        <v>499</v>
      </c>
    </row>
    <row r="116" s="1" customFormat="true" ht="17.25" hidden="false" customHeight="false" outlineLevel="0" collapsed="false">
      <c r="A116" s="11" t="n">
        <v>2</v>
      </c>
      <c r="B116" s="12" t="n">
        <v>4</v>
      </c>
      <c r="C116" s="13" t="n">
        <v>189</v>
      </c>
      <c r="D116" s="17" t="s">
        <v>201</v>
      </c>
      <c r="E116" s="17" t="s">
        <v>202</v>
      </c>
      <c r="F116" s="16" t="n">
        <v>1111</v>
      </c>
      <c r="G116" s="54" t="s">
        <v>34</v>
      </c>
      <c r="H116" s="83" t="n">
        <v>704</v>
      </c>
      <c r="I116" s="20" t="n">
        <v>1</v>
      </c>
      <c r="J116" s="20" t="n">
        <v>199</v>
      </c>
      <c r="K116" s="20" t="n">
        <v>1</v>
      </c>
      <c r="L116" s="20" t="n">
        <v>1</v>
      </c>
      <c r="M116" s="20" t="n">
        <v>2</v>
      </c>
      <c r="N116" s="20" t="n">
        <v>0</v>
      </c>
      <c r="O116" s="20" t="n">
        <v>54</v>
      </c>
      <c r="P116" s="20" t="n">
        <v>0</v>
      </c>
      <c r="Q116" s="20" t="n">
        <v>5</v>
      </c>
      <c r="R116" s="20" t="n">
        <v>0</v>
      </c>
      <c r="S116" s="20" t="n">
        <v>0</v>
      </c>
      <c r="T116" s="20" t="n">
        <v>211</v>
      </c>
      <c r="U116" s="38" t="n">
        <v>0</v>
      </c>
      <c r="V116" s="38" t="n">
        <v>0</v>
      </c>
      <c r="W116" s="38" t="n">
        <v>0</v>
      </c>
      <c r="X116" s="20" t="n">
        <v>0</v>
      </c>
      <c r="Y116" s="20" t="n">
        <v>0</v>
      </c>
      <c r="Z116" s="20" t="n">
        <v>0</v>
      </c>
      <c r="AA116" s="20" t="n">
        <v>0</v>
      </c>
      <c r="AB116" s="20" t="n">
        <v>0</v>
      </c>
      <c r="AC116" s="20" t="n">
        <v>0</v>
      </c>
      <c r="AD116" s="20" t="n">
        <v>23</v>
      </c>
      <c r="AE116" s="20" t="n">
        <f aca="false">SUM(I116:AD116)</f>
        <v>497</v>
      </c>
    </row>
    <row r="117" s="1" customFormat="true" ht="16.5" hidden="false" customHeight="false" outlineLevel="0" collapsed="false">
      <c r="C117" s="29" t="s">
        <v>65</v>
      </c>
      <c r="D117" s="30" t="s">
        <v>66</v>
      </c>
      <c r="E117" s="30"/>
      <c r="F117" s="30"/>
      <c r="G117" s="30"/>
      <c r="H117" s="31" t="n">
        <f aca="false">SUM(H115:H116)</f>
        <v>1408</v>
      </c>
      <c r="I117" s="31" t="n">
        <f aca="false">SUM(I115:I116)</f>
        <v>2</v>
      </c>
      <c r="J117" s="31" t="n">
        <f aca="false">SUM(J115:J116)</f>
        <v>362</v>
      </c>
      <c r="K117" s="31" t="n">
        <f aca="false">SUM(K115:K116)</f>
        <v>6</v>
      </c>
      <c r="L117" s="31" t="n">
        <f aca="false">SUM(L115:L116)</f>
        <v>4</v>
      </c>
      <c r="M117" s="31" t="n">
        <f aca="false">SUM(M115:M116)</f>
        <v>9</v>
      </c>
      <c r="N117" s="31" t="n">
        <f aca="false">SUM(N115:N116)</f>
        <v>0</v>
      </c>
      <c r="O117" s="31" t="n">
        <f aca="false">SUM(O115:O116)</f>
        <v>124</v>
      </c>
      <c r="P117" s="31" t="n">
        <f aca="false">SUM(P115:P116)</f>
        <v>0</v>
      </c>
      <c r="Q117" s="31" t="n">
        <f aca="false">SUM(Q115:Q116)</f>
        <v>9</v>
      </c>
      <c r="R117" s="31" t="n">
        <f aca="false">SUM(R115:R116)</f>
        <v>0</v>
      </c>
      <c r="S117" s="31" t="n">
        <f aca="false">SUM(S115:S116)</f>
        <v>0</v>
      </c>
      <c r="T117" s="31" t="n">
        <f aca="false">SUM(T115:T116)</f>
        <v>433</v>
      </c>
      <c r="U117" s="31" t="n">
        <f aca="false">SUM(U115:U116)</f>
        <v>0</v>
      </c>
      <c r="V117" s="31" t="n">
        <f aca="false">SUM(V115:V116)</f>
        <v>4</v>
      </c>
      <c r="W117" s="31" t="n">
        <f aca="false">SUM(W115:W116)</f>
        <v>0</v>
      </c>
      <c r="X117" s="31" t="n">
        <f aca="false">SUM(X115:X116)</f>
        <v>0</v>
      </c>
      <c r="Y117" s="31" t="n">
        <f aca="false">SUM(Y115:Y116)</f>
        <v>0</v>
      </c>
      <c r="Z117" s="31" t="n">
        <f aca="false">SUM(Z115:Z116)</f>
        <v>0</v>
      </c>
      <c r="AA117" s="31" t="n">
        <f aca="false">SUM(AA115:AA116)</f>
        <v>0</v>
      </c>
      <c r="AB117" s="31" t="n">
        <f aca="false">SUM(AB115:AB116)</f>
        <v>0</v>
      </c>
      <c r="AC117" s="31" t="n">
        <f aca="false">SUM(AC115:AC116)</f>
        <v>0</v>
      </c>
      <c r="AD117" s="31" t="n">
        <f aca="false">SUM(AD115:AD116)</f>
        <v>43</v>
      </c>
      <c r="AE117" s="31" t="n">
        <f aca="false">SUM(AE115:AE116)</f>
        <v>996</v>
      </c>
    </row>
    <row r="118" s="1" customFormat="true" ht="16.5" hidden="false" customHeight="false" outlineLevel="0" collapsed="false">
      <c r="F118" s="3"/>
      <c r="G118" s="3"/>
    </row>
    <row r="119" s="1" customFormat="true" ht="16.5" hidden="false" customHeight="true" outlineLevel="0" collapsed="false">
      <c r="C119" s="29" t="s">
        <v>67</v>
      </c>
      <c r="D119" s="32" t="s">
        <v>68</v>
      </c>
      <c r="E119" s="32"/>
      <c r="F119" s="32"/>
      <c r="G119" s="32"/>
      <c r="H119" s="33" t="s">
        <v>8</v>
      </c>
      <c r="I119" s="9" t="s">
        <v>9</v>
      </c>
      <c r="J119" s="9" t="s">
        <v>10</v>
      </c>
      <c r="K119" s="9" t="s">
        <v>11</v>
      </c>
      <c r="L119" s="9" t="s">
        <v>12</v>
      </c>
      <c r="M119" s="9" t="s">
        <v>13</v>
      </c>
      <c r="N119" s="9" t="s">
        <v>14</v>
      </c>
      <c r="O119" s="9" t="s">
        <v>15</v>
      </c>
      <c r="P119" s="9" t="s">
        <v>16</v>
      </c>
      <c r="Q119" s="9" t="s">
        <v>17</v>
      </c>
      <c r="R119" s="9" t="s">
        <v>18</v>
      </c>
      <c r="S119" s="9" t="s">
        <v>19</v>
      </c>
      <c r="T119" s="9" t="s">
        <v>20</v>
      </c>
      <c r="U119" s="9" t="s">
        <v>24</v>
      </c>
      <c r="V119" s="9" t="s">
        <v>25</v>
      </c>
      <c r="W119" s="9" t="s">
        <v>26</v>
      </c>
      <c r="X119" s="9" t="s">
        <v>27</v>
      </c>
      <c r="Y119" s="9" t="s">
        <v>28</v>
      </c>
      <c r="Z119" s="9" t="s">
        <v>29</v>
      </c>
      <c r="AA119" s="9" t="s">
        <v>30</v>
      </c>
      <c r="AB119" s="9" t="s">
        <v>31</v>
      </c>
    </row>
    <row r="120" s="1" customFormat="true" ht="16.5" hidden="false" customHeight="false" outlineLevel="0" collapsed="false">
      <c r="D120" s="32"/>
      <c r="E120" s="32"/>
      <c r="F120" s="32"/>
      <c r="G120" s="32"/>
      <c r="H120" s="20" t="n">
        <f aca="false">H117</f>
        <v>1408</v>
      </c>
      <c r="I120" s="20" t="n">
        <v>2</v>
      </c>
      <c r="J120" s="20" t="n">
        <f aca="false">J117+2</f>
        <v>364</v>
      </c>
      <c r="K120" s="20" t="n">
        <v>6</v>
      </c>
      <c r="L120" s="20" t="n">
        <f aca="false">L117+2</f>
        <v>6</v>
      </c>
      <c r="M120" s="20" t="n">
        <f aca="false">M117</f>
        <v>9</v>
      </c>
      <c r="N120" s="20" t="n">
        <f aca="false">N117</f>
        <v>0</v>
      </c>
      <c r="O120" s="20" t="n">
        <f aca="false">O117</f>
        <v>124</v>
      </c>
      <c r="P120" s="20" t="n">
        <f aca="false">P117</f>
        <v>0</v>
      </c>
      <c r="Q120" s="20" t="n">
        <f aca="false">Q117</f>
        <v>9</v>
      </c>
      <c r="R120" s="20" t="n">
        <f aca="false">R117</f>
        <v>0</v>
      </c>
      <c r="S120" s="20" t="n">
        <f aca="false">S117</f>
        <v>0</v>
      </c>
      <c r="T120" s="20" t="n">
        <f aca="false">T117</f>
        <v>433</v>
      </c>
      <c r="U120" s="20" t="n">
        <f aca="false">X115</f>
        <v>0</v>
      </c>
      <c r="V120" s="20" t="n">
        <f aca="false">Y115</f>
        <v>0</v>
      </c>
      <c r="W120" s="20" t="n">
        <f aca="false">Z115</f>
        <v>0</v>
      </c>
      <c r="X120" s="20" t="n">
        <f aca="false">AA115</f>
        <v>0</v>
      </c>
      <c r="Y120" s="20" t="n">
        <f aca="false">AB115</f>
        <v>0</v>
      </c>
      <c r="Z120" s="20" t="n">
        <f aca="false">AC117</f>
        <v>0</v>
      </c>
      <c r="AA120" s="20" t="n">
        <f aca="false">AD117</f>
        <v>43</v>
      </c>
      <c r="AB120" s="20" t="n">
        <f aca="false">SUM(I120:AA120)</f>
        <v>996</v>
      </c>
    </row>
    <row r="121" s="1" customFormat="true" ht="16.5" hidden="false" customHeight="false" outlineLevel="0" collapsed="false">
      <c r="F121" s="3"/>
      <c r="G121" s="3"/>
    </row>
    <row r="122" s="1" customFormat="true" ht="30.75" hidden="false" customHeight="true" outlineLevel="0" collapsed="false">
      <c r="C122" s="29" t="s">
        <v>69</v>
      </c>
      <c r="D122" s="32" t="s">
        <v>70</v>
      </c>
      <c r="E122" s="32"/>
      <c r="F122" s="32"/>
      <c r="G122" s="32"/>
      <c r="H122" s="33" t="s">
        <v>8</v>
      </c>
      <c r="I122" s="34" t="s">
        <v>71</v>
      </c>
      <c r="J122" s="34"/>
      <c r="K122" s="34" t="s">
        <v>72</v>
      </c>
      <c r="L122" s="34"/>
      <c r="M122" s="9" t="s">
        <v>13</v>
      </c>
      <c r="N122" s="9" t="s">
        <v>14</v>
      </c>
      <c r="O122" s="9" t="s">
        <v>15</v>
      </c>
      <c r="P122" s="9" t="s">
        <v>16</v>
      </c>
      <c r="Q122" s="9" t="s">
        <v>17</v>
      </c>
      <c r="R122" s="9" t="s">
        <v>18</v>
      </c>
      <c r="S122" s="9" t="s">
        <v>19</v>
      </c>
      <c r="T122" s="9" t="s">
        <v>20</v>
      </c>
      <c r="U122" s="9" t="s">
        <v>24</v>
      </c>
      <c r="V122" s="9" t="s">
        <v>25</v>
      </c>
      <c r="W122" s="9" t="s">
        <v>26</v>
      </c>
      <c r="X122" s="9" t="s">
        <v>27</v>
      </c>
      <c r="Y122" s="9" t="s">
        <v>28</v>
      </c>
      <c r="Z122" s="9" t="s">
        <v>29</v>
      </c>
      <c r="AA122" s="9" t="s">
        <v>30</v>
      </c>
      <c r="AB122" s="9" t="s">
        <v>31</v>
      </c>
    </row>
    <row r="123" s="1" customFormat="true" ht="16.5" hidden="false" customHeight="false" outlineLevel="0" collapsed="false">
      <c r="D123" s="32"/>
      <c r="E123" s="32"/>
      <c r="F123" s="32"/>
      <c r="G123" s="32"/>
      <c r="H123" s="20" t="n">
        <f aca="false">H117</f>
        <v>1408</v>
      </c>
      <c r="I123" s="35" t="n">
        <f aca="false">I120+K120</f>
        <v>8</v>
      </c>
      <c r="J123" s="35"/>
      <c r="K123" s="35" t="n">
        <f aca="false">J120+L120</f>
        <v>370</v>
      </c>
      <c r="L123" s="35"/>
      <c r="M123" s="20" t="n">
        <f aca="false">M120</f>
        <v>9</v>
      </c>
      <c r="N123" s="20" t="s">
        <v>148</v>
      </c>
      <c r="O123" s="20" t="n">
        <f aca="false">O120</f>
        <v>124</v>
      </c>
      <c r="P123" s="20" t="s">
        <v>148</v>
      </c>
      <c r="Q123" s="20" t="n">
        <f aca="false">Q120</f>
        <v>9</v>
      </c>
      <c r="R123" s="20" t="s">
        <v>148</v>
      </c>
      <c r="S123" s="20" t="s">
        <v>148</v>
      </c>
      <c r="T123" s="20" t="n">
        <f aca="false">T120</f>
        <v>433</v>
      </c>
      <c r="U123" s="20" t="n">
        <f aca="false">U120</f>
        <v>0</v>
      </c>
      <c r="V123" s="20" t="n">
        <f aca="false">V120</f>
        <v>0</v>
      </c>
      <c r="W123" s="20" t="n">
        <f aca="false">W120</f>
        <v>0</v>
      </c>
      <c r="X123" s="20" t="n">
        <f aca="false">X120</f>
        <v>0</v>
      </c>
      <c r="Y123" s="20" t="n">
        <f aca="false">Y120</f>
        <v>0</v>
      </c>
      <c r="Z123" s="20" t="n">
        <f aca="false">Z120</f>
        <v>0</v>
      </c>
      <c r="AA123" s="20" t="n">
        <f aca="false">AA120</f>
        <v>43</v>
      </c>
      <c r="AB123" s="20" t="n">
        <f aca="false">SUM(I123:AA123)</f>
        <v>996</v>
      </c>
    </row>
    <row r="126" s="1" customFormat="true" ht="16.5" hidden="false" customHeight="false" outlineLevel="0" collapsed="false">
      <c r="A126" s="5" t="s">
        <v>1</v>
      </c>
      <c r="B126" s="6" t="s">
        <v>2</v>
      </c>
      <c r="C126" s="7" t="s">
        <v>3</v>
      </c>
      <c r="D126" s="5" t="s">
        <v>4</v>
      </c>
      <c r="E126" s="5" t="s">
        <v>5</v>
      </c>
      <c r="F126" s="8" t="s">
        <v>6</v>
      </c>
      <c r="G126" s="8" t="s">
        <v>7</v>
      </c>
      <c r="H126" s="8" t="s">
        <v>8</v>
      </c>
      <c r="I126" s="9" t="s">
        <v>9</v>
      </c>
      <c r="J126" s="9" t="s">
        <v>10</v>
      </c>
      <c r="K126" s="9" t="s">
        <v>11</v>
      </c>
      <c r="L126" s="9" t="s">
        <v>12</v>
      </c>
      <c r="M126" s="9" t="s">
        <v>13</v>
      </c>
      <c r="N126" s="9" t="s">
        <v>14</v>
      </c>
      <c r="O126" s="9" t="s">
        <v>15</v>
      </c>
      <c r="P126" s="9" t="s">
        <v>16</v>
      </c>
      <c r="Q126" s="9" t="s">
        <v>17</v>
      </c>
      <c r="R126" s="9" t="s">
        <v>18</v>
      </c>
      <c r="S126" s="9" t="s">
        <v>19</v>
      </c>
      <c r="T126" s="9" t="s">
        <v>20</v>
      </c>
      <c r="U126" s="10" t="s">
        <v>21</v>
      </c>
      <c r="V126" s="10" t="s">
        <v>22</v>
      </c>
      <c r="W126" s="10" t="s">
        <v>23</v>
      </c>
      <c r="X126" s="9" t="s">
        <v>24</v>
      </c>
      <c r="Y126" s="9" t="s">
        <v>25</v>
      </c>
      <c r="Z126" s="9" t="s">
        <v>26</v>
      </c>
      <c r="AA126" s="9" t="s">
        <v>27</v>
      </c>
      <c r="AB126" s="9" t="s">
        <v>28</v>
      </c>
      <c r="AC126" s="9" t="s">
        <v>29</v>
      </c>
      <c r="AD126" s="9" t="s">
        <v>30</v>
      </c>
      <c r="AE126" s="9" t="s">
        <v>31</v>
      </c>
    </row>
    <row r="127" s="1" customFormat="true" ht="16.5" hidden="false" customHeight="false" outlineLevel="0" collapsed="false">
      <c r="A127" s="11" t="n">
        <v>1</v>
      </c>
      <c r="B127" s="12" t="n">
        <v>4</v>
      </c>
      <c r="C127" s="13" t="n">
        <v>432</v>
      </c>
      <c r="D127" s="17" t="s">
        <v>203</v>
      </c>
      <c r="E127" s="17"/>
      <c r="F127" s="16" t="n">
        <v>1906</v>
      </c>
      <c r="G127" s="17" t="s">
        <v>33</v>
      </c>
      <c r="H127" s="82" t="n">
        <v>711</v>
      </c>
      <c r="I127" s="20" t="n">
        <v>0</v>
      </c>
      <c r="J127" s="20" t="n">
        <v>130</v>
      </c>
      <c r="K127" s="20" t="n">
        <v>11</v>
      </c>
      <c r="L127" s="20" t="n">
        <v>31</v>
      </c>
      <c r="M127" s="20" t="n">
        <v>1</v>
      </c>
      <c r="N127" s="20" t="n">
        <v>0</v>
      </c>
      <c r="O127" s="20" t="n">
        <v>61</v>
      </c>
      <c r="P127" s="20" t="n">
        <v>148</v>
      </c>
      <c r="Q127" s="20" t="n">
        <v>0</v>
      </c>
      <c r="R127" s="20" t="n">
        <v>141</v>
      </c>
      <c r="S127" s="20" t="n">
        <v>0</v>
      </c>
      <c r="T127" s="20" t="n">
        <v>0</v>
      </c>
      <c r="U127" s="38" t="n">
        <v>0</v>
      </c>
      <c r="V127" s="38" t="n">
        <v>15</v>
      </c>
      <c r="W127" s="38" t="n">
        <v>0</v>
      </c>
      <c r="X127" s="20" t="n">
        <v>0</v>
      </c>
      <c r="Y127" s="20" t="n">
        <v>0</v>
      </c>
      <c r="Z127" s="20" t="n">
        <v>0</v>
      </c>
      <c r="AA127" s="20" t="n">
        <v>0</v>
      </c>
      <c r="AB127" s="20" t="n">
        <v>0</v>
      </c>
      <c r="AC127" s="20" t="n">
        <v>0</v>
      </c>
      <c r="AD127" s="20" t="n">
        <v>13</v>
      </c>
      <c r="AE127" s="20" t="n">
        <v>551</v>
      </c>
    </row>
    <row r="128" s="1" customFormat="true" ht="17.25" hidden="false" customHeight="false" outlineLevel="0" collapsed="false">
      <c r="A128" s="11" t="n">
        <v>2</v>
      </c>
      <c r="B128" s="12" t="n">
        <v>4</v>
      </c>
      <c r="C128" s="13" t="n">
        <v>432</v>
      </c>
      <c r="D128" s="17" t="s">
        <v>203</v>
      </c>
      <c r="E128" s="17"/>
      <c r="F128" s="16" t="n">
        <v>1906</v>
      </c>
      <c r="G128" s="17" t="s">
        <v>34</v>
      </c>
      <c r="H128" s="83" t="n">
        <v>711</v>
      </c>
      <c r="I128" s="20" t="n">
        <v>2</v>
      </c>
      <c r="J128" s="20" t="n">
        <v>123</v>
      </c>
      <c r="K128" s="20" t="n">
        <v>5</v>
      </c>
      <c r="L128" s="20" t="n">
        <v>43</v>
      </c>
      <c r="M128" s="20" t="n">
        <v>1</v>
      </c>
      <c r="N128" s="20" t="n">
        <v>0</v>
      </c>
      <c r="O128" s="20" t="n">
        <v>48</v>
      </c>
      <c r="P128" s="20" t="n">
        <v>143</v>
      </c>
      <c r="Q128" s="20" t="n">
        <v>0</v>
      </c>
      <c r="R128" s="20" t="n">
        <v>156</v>
      </c>
      <c r="S128" s="20" t="n">
        <v>0</v>
      </c>
      <c r="T128" s="20" t="n">
        <v>0</v>
      </c>
      <c r="U128" s="38" t="n">
        <v>0</v>
      </c>
      <c r="V128" s="38" t="n">
        <v>25</v>
      </c>
      <c r="W128" s="38" t="n">
        <v>0</v>
      </c>
      <c r="X128" s="20" t="n">
        <v>0</v>
      </c>
      <c r="Y128" s="20" t="n">
        <v>0</v>
      </c>
      <c r="Z128" s="20" t="n">
        <v>0</v>
      </c>
      <c r="AA128" s="20" t="n">
        <v>0</v>
      </c>
      <c r="AB128" s="20" t="n">
        <v>0</v>
      </c>
      <c r="AC128" s="20" t="n">
        <v>0</v>
      </c>
      <c r="AD128" s="20" t="n">
        <v>17</v>
      </c>
      <c r="AE128" s="20" t="n">
        <v>563</v>
      </c>
    </row>
    <row r="129" s="1" customFormat="true" ht="16.5" hidden="false" customHeight="false" outlineLevel="0" collapsed="false">
      <c r="C129" s="29" t="s">
        <v>65</v>
      </c>
      <c r="D129" s="30" t="s">
        <v>66</v>
      </c>
      <c r="E129" s="30"/>
      <c r="F129" s="30"/>
      <c r="G129" s="30"/>
      <c r="H129" s="31" t="n">
        <f aca="false">SUM(H127:H128)</f>
        <v>1422</v>
      </c>
      <c r="I129" s="31" t="n">
        <f aca="false">SUM(I127:I128)</f>
        <v>2</v>
      </c>
      <c r="J129" s="31" t="n">
        <f aca="false">SUM(J127:J128)</f>
        <v>253</v>
      </c>
      <c r="K129" s="31" t="n">
        <f aca="false">SUM(K127:K128)</f>
        <v>16</v>
      </c>
      <c r="L129" s="31" t="n">
        <f aca="false">SUM(L127:L128)</f>
        <v>74</v>
      </c>
      <c r="M129" s="31" t="n">
        <f aca="false">SUM(M127:M128)</f>
        <v>2</v>
      </c>
      <c r="N129" s="31" t="n">
        <f aca="false">SUM(N127:N128)</f>
        <v>0</v>
      </c>
      <c r="O129" s="31" t="n">
        <f aca="false">SUM(O127:O128)</f>
        <v>109</v>
      </c>
      <c r="P129" s="31" t="n">
        <f aca="false">SUM(P127:P128)</f>
        <v>291</v>
      </c>
      <c r="Q129" s="31" t="n">
        <f aca="false">SUM(Q127:Q128)</f>
        <v>0</v>
      </c>
      <c r="R129" s="31" t="n">
        <f aca="false">SUM(R127:R128)</f>
        <v>297</v>
      </c>
      <c r="S129" s="31" t="n">
        <f aca="false">SUM(S127:S128)</f>
        <v>0</v>
      </c>
      <c r="T129" s="31" t="n">
        <f aca="false">SUM(T127:T128)</f>
        <v>0</v>
      </c>
      <c r="U129" s="31" t="n">
        <f aca="false">SUM(U127:U128)</f>
        <v>0</v>
      </c>
      <c r="V129" s="31" t="n">
        <f aca="false">SUM(V127:V128)</f>
        <v>40</v>
      </c>
      <c r="W129" s="31" t="n">
        <f aca="false">SUM(W127:W128)</f>
        <v>0</v>
      </c>
      <c r="X129" s="31" t="n">
        <f aca="false">SUM(X127:X128)</f>
        <v>0</v>
      </c>
      <c r="Y129" s="31" t="n">
        <f aca="false">SUM(Y127:Y128)</f>
        <v>0</v>
      </c>
      <c r="Z129" s="31" t="n">
        <f aca="false">SUM(Z127:Z128)</f>
        <v>0</v>
      </c>
      <c r="AA129" s="31" t="n">
        <f aca="false">SUM(AA127:AA128)</f>
        <v>0</v>
      </c>
      <c r="AB129" s="31" t="n">
        <f aca="false">SUM(AB127:AB128)</f>
        <v>0</v>
      </c>
      <c r="AC129" s="31" t="n">
        <f aca="false">SUM(AC127:AC128)</f>
        <v>0</v>
      </c>
      <c r="AD129" s="31" t="n">
        <f aca="false">SUM(AD127:AD128)</f>
        <v>30</v>
      </c>
      <c r="AE129" s="31" t="n">
        <f aca="false">SUM(AE127:AE128)</f>
        <v>1114</v>
      </c>
    </row>
    <row r="130" s="1" customFormat="true" ht="16.5" hidden="false" customHeight="false" outlineLevel="0" collapsed="false">
      <c r="F130" s="3"/>
      <c r="G130" s="3"/>
    </row>
    <row r="131" s="1" customFormat="true" ht="16.5" hidden="false" customHeight="true" outlineLevel="0" collapsed="false">
      <c r="C131" s="29" t="s">
        <v>67</v>
      </c>
      <c r="D131" s="32" t="s">
        <v>204</v>
      </c>
      <c r="E131" s="32"/>
      <c r="F131" s="32"/>
      <c r="G131" s="32"/>
      <c r="H131" s="33" t="s">
        <v>8</v>
      </c>
      <c r="I131" s="9" t="s">
        <v>9</v>
      </c>
      <c r="J131" s="9" t="s">
        <v>10</v>
      </c>
      <c r="K131" s="9" t="s">
        <v>11</v>
      </c>
      <c r="L131" s="9" t="s">
        <v>12</v>
      </c>
      <c r="M131" s="9" t="s">
        <v>13</v>
      </c>
      <c r="N131" s="9" t="s">
        <v>14</v>
      </c>
      <c r="O131" s="9" t="s">
        <v>15</v>
      </c>
      <c r="P131" s="9" t="s">
        <v>16</v>
      </c>
      <c r="Q131" s="9" t="s">
        <v>17</v>
      </c>
      <c r="R131" s="9" t="s">
        <v>18</v>
      </c>
      <c r="S131" s="9" t="s">
        <v>19</v>
      </c>
      <c r="T131" s="9" t="s">
        <v>20</v>
      </c>
      <c r="U131" s="9" t="s">
        <v>24</v>
      </c>
      <c r="V131" s="9" t="s">
        <v>25</v>
      </c>
      <c r="W131" s="9" t="s">
        <v>26</v>
      </c>
      <c r="X131" s="9" t="s">
        <v>27</v>
      </c>
      <c r="Y131" s="9" t="s">
        <v>28</v>
      </c>
      <c r="Z131" s="9" t="s">
        <v>29</v>
      </c>
      <c r="AA131" s="9" t="s">
        <v>30</v>
      </c>
      <c r="AB131" s="9" t="s">
        <v>31</v>
      </c>
    </row>
    <row r="132" s="1" customFormat="true" ht="16.5" hidden="false" customHeight="false" outlineLevel="0" collapsed="false">
      <c r="D132" s="32"/>
      <c r="E132" s="32"/>
      <c r="F132" s="32"/>
      <c r="G132" s="32"/>
      <c r="H132" s="20" t="n">
        <v>735</v>
      </c>
      <c r="I132" s="20" t="n">
        <v>2</v>
      </c>
      <c r="J132" s="20" t="n">
        <f aca="false">J129+20</f>
        <v>273</v>
      </c>
      <c r="K132" s="20" t="n">
        <v>16</v>
      </c>
      <c r="L132" s="20" t="n">
        <f aca="false">L129+20</f>
        <v>94</v>
      </c>
      <c r="M132" s="20" t="n">
        <v>2</v>
      </c>
      <c r="N132" s="20" t="n">
        <v>0</v>
      </c>
      <c r="O132" s="20" t="n">
        <v>109</v>
      </c>
      <c r="P132" s="20" t="n">
        <v>291</v>
      </c>
      <c r="Q132" s="20" t="n">
        <v>0</v>
      </c>
      <c r="R132" s="20" t="n">
        <v>297</v>
      </c>
      <c r="S132" s="20" t="n">
        <v>0</v>
      </c>
      <c r="T132" s="20" t="n">
        <v>0</v>
      </c>
      <c r="U132" s="20" t="n">
        <v>0</v>
      </c>
      <c r="V132" s="20" t="n">
        <v>0</v>
      </c>
      <c r="W132" s="20" t="n">
        <v>0</v>
      </c>
      <c r="X132" s="20" t="n">
        <v>0</v>
      </c>
      <c r="Y132" s="20" t="n">
        <v>0</v>
      </c>
      <c r="Z132" s="20" t="n">
        <v>0</v>
      </c>
      <c r="AA132" s="20" t="n">
        <v>30</v>
      </c>
      <c r="AB132" s="20" t="n">
        <f aca="false">SUM(I132:AA132)</f>
        <v>1114</v>
      </c>
    </row>
    <row r="133" s="1" customFormat="true" ht="16.5" hidden="false" customHeight="false" outlineLevel="0" collapsed="false">
      <c r="F133" s="3"/>
      <c r="G133" s="3"/>
    </row>
    <row r="134" s="1" customFormat="true" ht="30.75" hidden="false" customHeight="true" outlineLevel="0" collapsed="false">
      <c r="C134" s="29" t="s">
        <v>69</v>
      </c>
      <c r="D134" s="32" t="s">
        <v>205</v>
      </c>
      <c r="E134" s="32"/>
      <c r="F134" s="32"/>
      <c r="G134" s="32"/>
      <c r="H134" s="33" t="s">
        <v>8</v>
      </c>
      <c r="I134" s="34" t="s">
        <v>71</v>
      </c>
      <c r="J134" s="34"/>
      <c r="K134" s="34" t="s">
        <v>72</v>
      </c>
      <c r="L134" s="34"/>
      <c r="M134" s="9" t="s">
        <v>13</v>
      </c>
      <c r="N134" s="9" t="s">
        <v>14</v>
      </c>
      <c r="O134" s="9" t="s">
        <v>15</v>
      </c>
      <c r="P134" s="9" t="s">
        <v>16</v>
      </c>
      <c r="Q134" s="9" t="s">
        <v>17</v>
      </c>
      <c r="R134" s="9" t="s">
        <v>18</v>
      </c>
      <c r="S134" s="9" t="s">
        <v>19</v>
      </c>
      <c r="T134" s="9" t="s">
        <v>20</v>
      </c>
      <c r="U134" s="9" t="s">
        <v>24</v>
      </c>
      <c r="V134" s="9" t="s">
        <v>25</v>
      </c>
      <c r="W134" s="9" t="s">
        <v>26</v>
      </c>
      <c r="X134" s="9" t="s">
        <v>27</v>
      </c>
      <c r="Y134" s="9" t="s">
        <v>28</v>
      </c>
      <c r="Z134" s="9" t="s">
        <v>29</v>
      </c>
      <c r="AA134" s="9" t="s">
        <v>30</v>
      </c>
      <c r="AB134" s="9" t="s">
        <v>31</v>
      </c>
    </row>
    <row r="135" s="1" customFormat="true" ht="16.5" hidden="false" customHeight="false" outlineLevel="0" collapsed="false">
      <c r="D135" s="32"/>
      <c r="E135" s="32"/>
      <c r="F135" s="32"/>
      <c r="G135" s="32"/>
      <c r="H135" s="20" t="n">
        <v>735</v>
      </c>
      <c r="I135" s="35" t="n">
        <f aca="false">I132+K132</f>
        <v>18</v>
      </c>
      <c r="J135" s="35"/>
      <c r="K135" s="35" t="n">
        <f aca="false">J132+L132</f>
        <v>367</v>
      </c>
      <c r="L135" s="35"/>
      <c r="M135" s="20" t="n">
        <v>2</v>
      </c>
      <c r="N135" s="20" t="s">
        <v>148</v>
      </c>
      <c r="O135" s="20" t="n">
        <v>109</v>
      </c>
      <c r="P135" s="20" t="n">
        <v>291</v>
      </c>
      <c r="Q135" s="20" t="s">
        <v>148</v>
      </c>
      <c r="R135" s="20" t="n">
        <v>297</v>
      </c>
      <c r="S135" s="20" t="s">
        <v>148</v>
      </c>
      <c r="T135" s="20" t="s">
        <v>148</v>
      </c>
      <c r="U135" s="20" t="s">
        <v>148</v>
      </c>
      <c r="V135" s="20" t="s">
        <v>148</v>
      </c>
      <c r="W135" s="20" t="s">
        <v>148</v>
      </c>
      <c r="X135" s="20" t="s">
        <v>148</v>
      </c>
      <c r="Y135" s="20" t="s">
        <v>148</v>
      </c>
      <c r="Z135" s="20" t="n">
        <v>0</v>
      </c>
      <c r="AA135" s="20" t="n">
        <v>30</v>
      </c>
      <c r="AB135" s="20" t="n">
        <f aca="false">SUM(I135:AA135)</f>
        <v>1114</v>
      </c>
    </row>
    <row r="138" s="1" customFormat="true" ht="16.5" hidden="false" customHeight="false" outlineLevel="0" collapsed="false">
      <c r="A138" s="5" t="s">
        <v>1</v>
      </c>
      <c r="B138" s="6" t="s">
        <v>2</v>
      </c>
      <c r="C138" s="7" t="s">
        <v>3</v>
      </c>
      <c r="D138" s="5" t="s">
        <v>4</v>
      </c>
      <c r="E138" s="5" t="s">
        <v>5</v>
      </c>
      <c r="F138" s="8" t="s">
        <v>6</v>
      </c>
      <c r="G138" s="8" t="s">
        <v>7</v>
      </c>
      <c r="H138" s="8" t="s">
        <v>8</v>
      </c>
      <c r="I138" s="9" t="s">
        <v>9</v>
      </c>
      <c r="J138" s="9" t="s">
        <v>10</v>
      </c>
      <c r="K138" s="9" t="s">
        <v>11</v>
      </c>
      <c r="L138" s="9" t="s">
        <v>12</v>
      </c>
      <c r="M138" s="9" t="s">
        <v>13</v>
      </c>
      <c r="N138" s="9" t="s">
        <v>14</v>
      </c>
      <c r="O138" s="9" t="s">
        <v>15</v>
      </c>
      <c r="P138" s="9" t="s">
        <v>16</v>
      </c>
      <c r="Q138" s="9" t="s">
        <v>17</v>
      </c>
      <c r="R138" s="9" t="s">
        <v>18</v>
      </c>
      <c r="S138" s="9" t="s">
        <v>19</v>
      </c>
      <c r="T138" s="9" t="s">
        <v>20</v>
      </c>
      <c r="U138" s="10" t="s">
        <v>21</v>
      </c>
      <c r="V138" s="10" t="s">
        <v>22</v>
      </c>
      <c r="W138" s="10" t="s">
        <v>23</v>
      </c>
      <c r="X138" s="9" t="s">
        <v>24</v>
      </c>
      <c r="Y138" s="9" t="s">
        <v>25</v>
      </c>
      <c r="Z138" s="9" t="s">
        <v>26</v>
      </c>
      <c r="AA138" s="9" t="s">
        <v>27</v>
      </c>
      <c r="AB138" s="9" t="s">
        <v>28</v>
      </c>
      <c r="AC138" s="9" t="s">
        <v>29</v>
      </c>
      <c r="AD138" s="9" t="s">
        <v>30</v>
      </c>
      <c r="AE138" s="9" t="s">
        <v>31</v>
      </c>
    </row>
    <row r="139" s="1" customFormat="true" ht="16.5" hidden="false" customHeight="false" outlineLevel="0" collapsed="false">
      <c r="A139" s="11" t="n">
        <v>1</v>
      </c>
      <c r="B139" s="12" t="n">
        <v>4</v>
      </c>
      <c r="C139" s="13" t="n">
        <v>435</v>
      </c>
      <c r="D139" s="17" t="s">
        <v>206</v>
      </c>
      <c r="E139" s="17" t="s">
        <v>206</v>
      </c>
      <c r="F139" s="16" t="n">
        <v>1909</v>
      </c>
      <c r="G139" s="27" t="s">
        <v>33</v>
      </c>
      <c r="H139" s="82" t="n">
        <v>716</v>
      </c>
      <c r="I139" s="20" t="n">
        <v>4</v>
      </c>
      <c r="J139" s="20" t="n">
        <v>276</v>
      </c>
      <c r="K139" s="20" t="n">
        <v>4</v>
      </c>
      <c r="L139" s="20" t="n">
        <v>3</v>
      </c>
      <c r="M139" s="20" t="n">
        <v>2</v>
      </c>
      <c r="N139" s="20" t="n">
        <v>0</v>
      </c>
      <c r="O139" s="20" t="n">
        <v>0</v>
      </c>
      <c r="P139" s="20" t="n">
        <v>6</v>
      </c>
      <c r="Q139" s="20" t="n">
        <v>0</v>
      </c>
      <c r="R139" s="20" t="n">
        <v>191</v>
      </c>
      <c r="S139" s="20" t="n">
        <v>0</v>
      </c>
      <c r="T139" s="20" t="n">
        <v>0</v>
      </c>
      <c r="U139" s="38" t="n">
        <v>0</v>
      </c>
      <c r="V139" s="38" t="n">
        <v>2</v>
      </c>
      <c r="W139" s="38" t="n">
        <v>0</v>
      </c>
      <c r="X139" s="20" t="n">
        <v>0</v>
      </c>
      <c r="Y139" s="20" t="n">
        <v>0</v>
      </c>
      <c r="Z139" s="20" t="n">
        <v>0</v>
      </c>
      <c r="AA139" s="20" t="n">
        <v>0</v>
      </c>
      <c r="AB139" s="20" t="n">
        <v>0</v>
      </c>
      <c r="AC139" s="20" t="n">
        <v>0</v>
      </c>
      <c r="AD139" s="20" t="n">
        <v>19</v>
      </c>
      <c r="AE139" s="20" t="n">
        <f aca="false">SUM(I139:AD139)</f>
        <v>507</v>
      </c>
    </row>
    <row r="140" s="1" customFormat="true" ht="16.5" hidden="false" customHeight="false" outlineLevel="0" collapsed="false">
      <c r="A140" s="11" t="n">
        <v>2</v>
      </c>
      <c r="B140" s="12" t="n">
        <v>4</v>
      </c>
      <c r="C140" s="13" t="n">
        <v>435</v>
      </c>
      <c r="D140" s="17" t="s">
        <v>206</v>
      </c>
      <c r="E140" s="17" t="s">
        <v>206</v>
      </c>
      <c r="F140" s="16" t="n">
        <v>1909</v>
      </c>
      <c r="G140" s="27" t="s">
        <v>34</v>
      </c>
      <c r="H140" s="76" t="n">
        <v>715</v>
      </c>
      <c r="I140" s="20" t="n">
        <v>1</v>
      </c>
      <c r="J140" s="20" t="n">
        <v>278</v>
      </c>
      <c r="K140" s="20" t="n">
        <v>7</v>
      </c>
      <c r="L140" s="20" t="n">
        <v>3</v>
      </c>
      <c r="M140" s="20" t="n">
        <v>4</v>
      </c>
      <c r="N140" s="20" t="n">
        <v>0</v>
      </c>
      <c r="O140" s="20" t="n">
        <v>0</v>
      </c>
      <c r="P140" s="20" t="n">
        <v>3</v>
      </c>
      <c r="Q140" s="20" t="n">
        <v>0</v>
      </c>
      <c r="R140" s="20" t="n">
        <v>170</v>
      </c>
      <c r="S140" s="20" t="n">
        <v>0</v>
      </c>
      <c r="T140" s="20" t="n">
        <v>0</v>
      </c>
      <c r="U140" s="38" t="n">
        <v>0</v>
      </c>
      <c r="V140" s="38" t="n">
        <v>4</v>
      </c>
      <c r="W140" s="38" t="n">
        <v>0</v>
      </c>
      <c r="X140" s="20" t="n">
        <v>0</v>
      </c>
      <c r="Y140" s="20" t="n">
        <v>0</v>
      </c>
      <c r="Z140" s="20" t="n">
        <v>0</v>
      </c>
      <c r="AA140" s="20" t="n">
        <v>0</v>
      </c>
      <c r="AB140" s="20" t="n">
        <v>0</v>
      </c>
      <c r="AC140" s="20" t="n">
        <v>0</v>
      </c>
      <c r="AD140" s="20" t="n">
        <v>34</v>
      </c>
      <c r="AE140" s="20" t="n">
        <f aca="false">SUM(I140:AD140)</f>
        <v>504</v>
      </c>
    </row>
    <row r="141" s="1" customFormat="true" ht="16.5" hidden="false" customHeight="false" outlineLevel="0" collapsed="false">
      <c r="A141" s="11" t="n">
        <v>3</v>
      </c>
      <c r="B141" s="12" t="n">
        <v>4</v>
      </c>
      <c r="C141" s="13" t="n">
        <v>435</v>
      </c>
      <c r="D141" s="17" t="s">
        <v>206</v>
      </c>
      <c r="E141" s="17" t="s">
        <v>207</v>
      </c>
      <c r="F141" s="16" t="n">
        <v>1910</v>
      </c>
      <c r="G141" s="27" t="s">
        <v>33</v>
      </c>
      <c r="H141" s="82" t="n">
        <v>389</v>
      </c>
      <c r="I141" s="20" t="n">
        <v>1</v>
      </c>
      <c r="J141" s="20" t="n">
        <v>171</v>
      </c>
      <c r="K141" s="20" t="n">
        <v>4</v>
      </c>
      <c r="L141" s="20" t="n">
        <v>2</v>
      </c>
      <c r="M141" s="20" t="n">
        <v>2</v>
      </c>
      <c r="N141" s="20" t="n">
        <v>0</v>
      </c>
      <c r="O141" s="20" t="n">
        <v>0</v>
      </c>
      <c r="P141" s="20" t="n">
        <v>4</v>
      </c>
      <c r="Q141" s="20" t="n">
        <v>0</v>
      </c>
      <c r="R141" s="20" t="n">
        <v>37</v>
      </c>
      <c r="S141" s="20" t="n">
        <v>0</v>
      </c>
      <c r="T141" s="20" t="n">
        <v>0</v>
      </c>
      <c r="U141" s="38" t="n">
        <v>0</v>
      </c>
      <c r="V141" s="38" t="n">
        <v>3</v>
      </c>
      <c r="W141" s="38" t="n">
        <v>0</v>
      </c>
      <c r="X141" s="20" t="n">
        <v>0</v>
      </c>
      <c r="Y141" s="20" t="n">
        <v>0</v>
      </c>
      <c r="Z141" s="20" t="n">
        <v>0</v>
      </c>
      <c r="AA141" s="20" t="n">
        <v>0</v>
      </c>
      <c r="AB141" s="20" t="n">
        <v>0</v>
      </c>
      <c r="AC141" s="20" t="n">
        <v>0</v>
      </c>
      <c r="AD141" s="20" t="n">
        <v>15</v>
      </c>
      <c r="AE141" s="20" t="n">
        <f aca="false">SUM(I141:AD141)</f>
        <v>239</v>
      </c>
    </row>
    <row r="142" s="1" customFormat="true" ht="16.5" hidden="false" customHeight="false" outlineLevel="0" collapsed="false">
      <c r="A142" s="11" t="n">
        <v>4</v>
      </c>
      <c r="B142" s="12" t="n">
        <v>4</v>
      </c>
      <c r="C142" s="13" t="n">
        <v>435</v>
      </c>
      <c r="D142" s="17" t="s">
        <v>206</v>
      </c>
      <c r="E142" s="17" t="s">
        <v>207</v>
      </c>
      <c r="F142" s="16" t="n">
        <v>1910</v>
      </c>
      <c r="G142" s="27" t="s">
        <v>34</v>
      </c>
      <c r="H142" s="76" t="n">
        <v>388</v>
      </c>
      <c r="I142" s="20" t="n">
        <v>0</v>
      </c>
      <c r="J142" s="20" t="n">
        <v>188</v>
      </c>
      <c r="K142" s="20" t="n">
        <v>2</v>
      </c>
      <c r="L142" s="20" t="n">
        <v>5</v>
      </c>
      <c r="M142" s="20" t="n">
        <v>0</v>
      </c>
      <c r="N142" s="20" t="n">
        <v>0</v>
      </c>
      <c r="O142" s="20" t="n">
        <v>0</v>
      </c>
      <c r="P142" s="20" t="n">
        <v>3</v>
      </c>
      <c r="Q142" s="20" t="n">
        <v>0</v>
      </c>
      <c r="R142" s="20" t="n">
        <v>50</v>
      </c>
      <c r="S142" s="20" t="n">
        <v>0</v>
      </c>
      <c r="T142" s="20" t="n">
        <v>0</v>
      </c>
      <c r="U142" s="38" t="n">
        <v>1</v>
      </c>
      <c r="V142" s="38" t="n">
        <v>3</v>
      </c>
      <c r="W142" s="38" t="n">
        <v>0</v>
      </c>
      <c r="X142" s="20" t="n">
        <v>0</v>
      </c>
      <c r="Y142" s="20" t="n">
        <v>0</v>
      </c>
      <c r="Z142" s="20" t="n">
        <v>0</v>
      </c>
      <c r="AA142" s="20" t="n">
        <v>0</v>
      </c>
      <c r="AB142" s="20" t="n">
        <v>0</v>
      </c>
      <c r="AC142" s="20" t="n">
        <v>0</v>
      </c>
      <c r="AD142" s="20" t="n">
        <v>5</v>
      </c>
      <c r="AE142" s="20" t="n">
        <f aca="false">SUM(I142:AD142)</f>
        <v>257</v>
      </c>
    </row>
    <row r="143" s="1" customFormat="true" ht="16.5" hidden="false" customHeight="false" outlineLevel="0" collapsed="false">
      <c r="A143" s="11" t="n">
        <v>5</v>
      </c>
      <c r="B143" s="12" t="n">
        <v>4</v>
      </c>
      <c r="C143" s="13" t="n">
        <v>435</v>
      </c>
      <c r="D143" s="17" t="s">
        <v>206</v>
      </c>
      <c r="E143" s="17" t="s">
        <v>208</v>
      </c>
      <c r="F143" s="16" t="n">
        <v>1910</v>
      </c>
      <c r="G143" s="27" t="s">
        <v>62</v>
      </c>
      <c r="H143" s="76" t="n">
        <v>356</v>
      </c>
      <c r="I143" s="20" t="n">
        <v>1</v>
      </c>
      <c r="J143" s="20" t="n">
        <v>180</v>
      </c>
      <c r="K143" s="20" t="n">
        <v>3</v>
      </c>
      <c r="L143" s="20" t="n">
        <v>0</v>
      </c>
      <c r="M143" s="20" t="n">
        <v>0</v>
      </c>
      <c r="N143" s="20" t="n">
        <v>0</v>
      </c>
      <c r="O143" s="20" t="n">
        <v>0</v>
      </c>
      <c r="P143" s="20" t="n">
        <v>1</v>
      </c>
      <c r="Q143" s="20" t="n">
        <v>0</v>
      </c>
      <c r="R143" s="20" t="n">
        <v>57</v>
      </c>
      <c r="S143" s="20" t="n">
        <v>0</v>
      </c>
      <c r="T143" s="20" t="n">
        <v>0</v>
      </c>
      <c r="U143" s="38" t="n">
        <v>0</v>
      </c>
      <c r="V143" s="38" t="n">
        <v>0</v>
      </c>
      <c r="W143" s="38" t="n">
        <v>0</v>
      </c>
      <c r="X143" s="20" t="n">
        <v>0</v>
      </c>
      <c r="Y143" s="20" t="n">
        <v>0</v>
      </c>
      <c r="Z143" s="20" t="n">
        <v>0</v>
      </c>
      <c r="AA143" s="20" t="n">
        <v>0</v>
      </c>
      <c r="AB143" s="20" t="n">
        <v>0</v>
      </c>
      <c r="AC143" s="20" t="n">
        <v>0</v>
      </c>
      <c r="AD143" s="20" t="n">
        <v>2</v>
      </c>
      <c r="AE143" s="20" t="n">
        <f aca="false">SUM(I143:AD143)</f>
        <v>244</v>
      </c>
    </row>
    <row r="144" s="1" customFormat="true" ht="16.5" hidden="false" customHeight="false" outlineLevel="0" collapsed="false">
      <c r="A144" s="11" t="n">
        <v>6</v>
      </c>
      <c r="B144" s="12" t="n">
        <v>4</v>
      </c>
      <c r="C144" s="13" t="n">
        <v>435</v>
      </c>
      <c r="D144" s="17" t="s">
        <v>206</v>
      </c>
      <c r="E144" s="17" t="s">
        <v>209</v>
      </c>
      <c r="F144" s="16" t="n">
        <v>1910</v>
      </c>
      <c r="G144" s="17" t="s">
        <v>141</v>
      </c>
      <c r="H144" s="37" t="n">
        <v>325</v>
      </c>
      <c r="I144" s="20" t="n">
        <v>2</v>
      </c>
      <c r="J144" s="20" t="n">
        <v>133</v>
      </c>
      <c r="K144" s="20" t="n">
        <v>3</v>
      </c>
      <c r="L144" s="20" t="n">
        <v>2</v>
      </c>
      <c r="M144" s="20" t="n">
        <v>1</v>
      </c>
      <c r="N144" s="20" t="n">
        <v>0</v>
      </c>
      <c r="O144" s="20" t="n">
        <v>0</v>
      </c>
      <c r="P144" s="20" t="n">
        <v>3</v>
      </c>
      <c r="Q144" s="20" t="n">
        <v>0</v>
      </c>
      <c r="R144" s="20" t="n">
        <v>53</v>
      </c>
      <c r="S144" s="20" t="n">
        <v>0</v>
      </c>
      <c r="T144" s="20" t="n">
        <v>0</v>
      </c>
      <c r="U144" s="38" t="n">
        <v>0</v>
      </c>
      <c r="V144" s="38" t="n">
        <v>1</v>
      </c>
      <c r="W144" s="38" t="n">
        <v>0</v>
      </c>
      <c r="X144" s="20" t="n">
        <v>0</v>
      </c>
      <c r="Y144" s="20" t="n">
        <v>0</v>
      </c>
      <c r="Z144" s="20" t="n">
        <v>0</v>
      </c>
      <c r="AA144" s="20" t="n">
        <v>0</v>
      </c>
      <c r="AB144" s="20" t="n">
        <v>0</v>
      </c>
      <c r="AC144" s="20" t="n">
        <v>0</v>
      </c>
      <c r="AD144" s="20" t="n">
        <v>12</v>
      </c>
      <c r="AE144" s="20" t="n">
        <f aca="false">SUM(I144:AD144)</f>
        <v>210</v>
      </c>
    </row>
    <row r="145" s="1" customFormat="true" ht="16.5" hidden="false" customHeight="false" outlineLevel="0" collapsed="false">
      <c r="C145" s="29" t="s">
        <v>65</v>
      </c>
      <c r="D145" s="30" t="s">
        <v>66</v>
      </c>
      <c r="E145" s="30"/>
      <c r="F145" s="30"/>
      <c r="G145" s="30"/>
      <c r="H145" s="31" t="n">
        <f aca="false">SUM(H139:H144)</f>
        <v>2889</v>
      </c>
      <c r="I145" s="31" t="n">
        <f aca="false">SUM(I139:I144)</f>
        <v>9</v>
      </c>
      <c r="J145" s="31" t="n">
        <f aca="false">SUM(J139:J144)</f>
        <v>1226</v>
      </c>
      <c r="K145" s="31" t="n">
        <f aca="false">SUM(K139:K144)</f>
        <v>23</v>
      </c>
      <c r="L145" s="31" t="n">
        <f aca="false">SUM(L139:L144)</f>
        <v>15</v>
      </c>
      <c r="M145" s="31" t="n">
        <f aca="false">SUM(M139:M144)</f>
        <v>9</v>
      </c>
      <c r="N145" s="31" t="n">
        <f aca="false">SUM(N139:N144)</f>
        <v>0</v>
      </c>
      <c r="O145" s="31" t="n">
        <f aca="false">SUM(O139:O144)</f>
        <v>0</v>
      </c>
      <c r="P145" s="31" t="n">
        <f aca="false">SUM(P139:P144)</f>
        <v>20</v>
      </c>
      <c r="Q145" s="31" t="n">
        <f aca="false">SUM(Q139:Q144)</f>
        <v>0</v>
      </c>
      <c r="R145" s="31" t="n">
        <f aca="false">SUM(R139:R144)</f>
        <v>558</v>
      </c>
      <c r="S145" s="31" t="n">
        <f aca="false">SUM(S139:S144)</f>
        <v>0</v>
      </c>
      <c r="T145" s="31" t="n">
        <f aca="false">SUM(T139:T144)</f>
        <v>0</v>
      </c>
      <c r="U145" s="31" t="n">
        <f aca="false">SUM(U139:U144)</f>
        <v>1</v>
      </c>
      <c r="V145" s="31" t="n">
        <f aca="false">SUM(V139:V144)</f>
        <v>13</v>
      </c>
      <c r="W145" s="31" t="n">
        <f aca="false">SUM(W139:W144)</f>
        <v>0</v>
      </c>
      <c r="X145" s="31" t="n">
        <f aca="false">SUM(X139:X144)</f>
        <v>0</v>
      </c>
      <c r="Y145" s="31" t="n">
        <f aca="false">SUM(Y139:Y144)</f>
        <v>0</v>
      </c>
      <c r="Z145" s="31" t="n">
        <f aca="false">SUM(Z139:Z144)</f>
        <v>0</v>
      </c>
      <c r="AA145" s="31" t="n">
        <f aca="false">SUM(AA139:AA144)</f>
        <v>0</v>
      </c>
      <c r="AB145" s="31" t="n">
        <f aca="false">SUM(AB139:AB144)</f>
        <v>0</v>
      </c>
      <c r="AC145" s="31" t="n">
        <f aca="false">SUM(AC139:AC144)</f>
        <v>0</v>
      </c>
      <c r="AD145" s="31" t="n">
        <f aca="false">SUM(AD139:AD144)</f>
        <v>87</v>
      </c>
      <c r="AE145" s="31" t="n">
        <f aca="false">SUM(AE139:AE144)</f>
        <v>1961</v>
      </c>
    </row>
    <row r="146" s="1" customFormat="true" ht="16.5" hidden="false" customHeight="false" outlineLevel="0" collapsed="false">
      <c r="F146" s="3"/>
      <c r="G146" s="3"/>
    </row>
    <row r="147" s="1" customFormat="true" ht="16.5" hidden="false" customHeight="true" outlineLevel="0" collapsed="false">
      <c r="C147" s="29" t="s">
        <v>67</v>
      </c>
      <c r="D147" s="32" t="s">
        <v>68</v>
      </c>
      <c r="E147" s="32"/>
      <c r="F147" s="32"/>
      <c r="G147" s="32"/>
      <c r="H147" s="33" t="s">
        <v>8</v>
      </c>
      <c r="I147" s="9" t="s">
        <v>9</v>
      </c>
      <c r="J147" s="9" t="s">
        <v>10</v>
      </c>
      <c r="K147" s="9" t="s">
        <v>11</v>
      </c>
      <c r="L147" s="9" t="s">
        <v>12</v>
      </c>
      <c r="M147" s="9" t="s">
        <v>13</v>
      </c>
      <c r="N147" s="9" t="s">
        <v>14</v>
      </c>
      <c r="O147" s="9" t="s">
        <v>15</v>
      </c>
      <c r="P147" s="9" t="s">
        <v>16</v>
      </c>
      <c r="Q147" s="9" t="s">
        <v>17</v>
      </c>
      <c r="R147" s="9" t="s">
        <v>18</v>
      </c>
      <c r="S147" s="9" t="s">
        <v>19</v>
      </c>
      <c r="T147" s="9" t="s">
        <v>20</v>
      </c>
      <c r="U147" s="9" t="s">
        <v>24</v>
      </c>
      <c r="V147" s="9" t="s">
        <v>25</v>
      </c>
      <c r="W147" s="9" t="s">
        <v>26</v>
      </c>
      <c r="X147" s="9" t="s">
        <v>27</v>
      </c>
      <c r="Y147" s="9" t="s">
        <v>28</v>
      </c>
      <c r="Z147" s="9" t="s">
        <v>29</v>
      </c>
      <c r="AA147" s="9" t="s">
        <v>30</v>
      </c>
      <c r="AB147" s="9" t="s">
        <v>31</v>
      </c>
    </row>
    <row r="148" s="1" customFormat="true" ht="16.5" hidden="false" customHeight="false" outlineLevel="0" collapsed="false">
      <c r="D148" s="32"/>
      <c r="E148" s="32"/>
      <c r="F148" s="32"/>
      <c r="G148" s="32"/>
      <c r="H148" s="20" t="n">
        <f aca="false">H145</f>
        <v>2889</v>
      </c>
      <c r="I148" s="20" t="n">
        <v>9</v>
      </c>
      <c r="J148" s="20" t="n">
        <f aca="false">J145+7</f>
        <v>1233</v>
      </c>
      <c r="K148" s="20" t="n">
        <f aca="false">K145+1</f>
        <v>24</v>
      </c>
      <c r="L148" s="20" t="n">
        <f aca="false">L145+6</f>
        <v>21</v>
      </c>
      <c r="M148" s="20" t="n">
        <f aca="false">M145</f>
        <v>9</v>
      </c>
      <c r="N148" s="20" t="n">
        <f aca="false">N145</f>
        <v>0</v>
      </c>
      <c r="O148" s="20" t="n">
        <f aca="false">O145</f>
        <v>0</v>
      </c>
      <c r="P148" s="20" t="n">
        <f aca="false">P145</f>
        <v>20</v>
      </c>
      <c r="Q148" s="20" t="n">
        <f aca="false">Q145</f>
        <v>0</v>
      </c>
      <c r="R148" s="20" t="n">
        <f aca="false">R145</f>
        <v>558</v>
      </c>
      <c r="S148" s="20" t="n">
        <f aca="false">S145</f>
        <v>0</v>
      </c>
      <c r="T148" s="20" t="n">
        <f aca="false">T145</f>
        <v>0</v>
      </c>
      <c r="U148" s="20" t="n">
        <f aca="false">X139</f>
        <v>0</v>
      </c>
      <c r="V148" s="20" t="n">
        <f aca="false">Y139</f>
        <v>0</v>
      </c>
      <c r="W148" s="20" t="n">
        <f aca="false">Z139</f>
        <v>0</v>
      </c>
      <c r="X148" s="20" t="n">
        <f aca="false">AA139</f>
        <v>0</v>
      </c>
      <c r="Y148" s="20" t="n">
        <f aca="false">AB139</f>
        <v>0</v>
      </c>
      <c r="Z148" s="20" t="n">
        <f aca="false">AC145</f>
        <v>0</v>
      </c>
      <c r="AA148" s="20" t="n">
        <f aca="false">AD145</f>
        <v>87</v>
      </c>
      <c r="AB148" s="20" t="n">
        <f aca="false">SUM(I148:AA148)</f>
        <v>1961</v>
      </c>
    </row>
    <row r="149" s="1" customFormat="true" ht="16.5" hidden="false" customHeight="false" outlineLevel="0" collapsed="false">
      <c r="F149" s="3"/>
      <c r="G149" s="3"/>
    </row>
    <row r="150" s="1" customFormat="true" ht="30.75" hidden="false" customHeight="true" outlineLevel="0" collapsed="false">
      <c r="C150" s="29" t="s">
        <v>69</v>
      </c>
      <c r="D150" s="32" t="s">
        <v>70</v>
      </c>
      <c r="E150" s="32"/>
      <c r="F150" s="32"/>
      <c r="G150" s="32"/>
      <c r="H150" s="33" t="s">
        <v>8</v>
      </c>
      <c r="I150" s="34" t="s">
        <v>71</v>
      </c>
      <c r="J150" s="34"/>
      <c r="K150" s="34" t="s">
        <v>72</v>
      </c>
      <c r="L150" s="34"/>
      <c r="M150" s="9" t="s">
        <v>13</v>
      </c>
      <c r="N150" s="9" t="s">
        <v>14</v>
      </c>
      <c r="O150" s="9" t="s">
        <v>15</v>
      </c>
      <c r="P150" s="9" t="s">
        <v>16</v>
      </c>
      <c r="Q150" s="9" t="s">
        <v>17</v>
      </c>
      <c r="R150" s="9" t="s">
        <v>18</v>
      </c>
      <c r="S150" s="9" t="s">
        <v>19</v>
      </c>
      <c r="T150" s="9" t="s">
        <v>20</v>
      </c>
      <c r="U150" s="9" t="s">
        <v>24</v>
      </c>
      <c r="V150" s="9" t="s">
        <v>25</v>
      </c>
      <c r="W150" s="9" t="s">
        <v>26</v>
      </c>
      <c r="X150" s="9" t="s">
        <v>27</v>
      </c>
      <c r="Y150" s="9" t="s">
        <v>28</v>
      </c>
      <c r="Z150" s="9" t="s">
        <v>29</v>
      </c>
      <c r="AA150" s="9" t="s">
        <v>30</v>
      </c>
      <c r="AB150" s="9" t="s">
        <v>31</v>
      </c>
    </row>
    <row r="151" s="1" customFormat="true" ht="16.5" hidden="false" customHeight="false" outlineLevel="0" collapsed="false">
      <c r="D151" s="32"/>
      <c r="E151" s="32"/>
      <c r="F151" s="32"/>
      <c r="G151" s="32"/>
      <c r="H151" s="20" t="n">
        <f aca="false">H145</f>
        <v>2889</v>
      </c>
      <c r="I151" s="35" t="n">
        <f aca="false">I148+K148</f>
        <v>33</v>
      </c>
      <c r="J151" s="35"/>
      <c r="K151" s="35" t="n">
        <f aca="false">J148+L148</f>
        <v>1254</v>
      </c>
      <c r="L151" s="35"/>
      <c r="M151" s="20" t="n">
        <f aca="false">M148</f>
        <v>9</v>
      </c>
      <c r="N151" s="20" t="s">
        <v>148</v>
      </c>
      <c r="O151" s="20" t="s">
        <v>148</v>
      </c>
      <c r="P151" s="20" t="n">
        <f aca="false">P148</f>
        <v>20</v>
      </c>
      <c r="Q151" s="20" t="n">
        <f aca="false">Q148</f>
        <v>0</v>
      </c>
      <c r="R151" s="20" t="n">
        <f aca="false">R148</f>
        <v>558</v>
      </c>
      <c r="S151" s="20" t="s">
        <v>148</v>
      </c>
      <c r="T151" s="20" t="s">
        <v>148</v>
      </c>
      <c r="U151" s="20" t="s">
        <v>148</v>
      </c>
      <c r="V151" s="20" t="s">
        <v>148</v>
      </c>
      <c r="W151" s="20" t="s">
        <v>148</v>
      </c>
      <c r="X151" s="20" t="s">
        <v>148</v>
      </c>
      <c r="Y151" s="20" t="s">
        <v>148</v>
      </c>
      <c r="Z151" s="20" t="n">
        <f aca="false">Z148</f>
        <v>0</v>
      </c>
      <c r="AA151" s="20" t="n">
        <f aca="false">AA148</f>
        <v>87</v>
      </c>
      <c r="AB151" s="20" t="n">
        <f aca="false">SUM(I151:AA151)</f>
        <v>1961</v>
      </c>
    </row>
    <row r="154" s="1" customFormat="true" ht="16.5" hidden="false" customHeight="false" outlineLevel="0" collapsed="false">
      <c r="A154" s="5" t="s">
        <v>1</v>
      </c>
      <c r="B154" s="6" t="s">
        <v>2</v>
      </c>
      <c r="C154" s="7" t="s">
        <v>3</v>
      </c>
      <c r="D154" s="5" t="s">
        <v>4</v>
      </c>
      <c r="E154" s="5" t="s">
        <v>5</v>
      </c>
      <c r="F154" s="8" t="s">
        <v>6</v>
      </c>
      <c r="G154" s="8" t="s">
        <v>7</v>
      </c>
      <c r="H154" s="8" t="s">
        <v>8</v>
      </c>
      <c r="I154" s="9" t="s">
        <v>9</v>
      </c>
      <c r="J154" s="9" t="s">
        <v>10</v>
      </c>
      <c r="K154" s="9" t="s">
        <v>11</v>
      </c>
      <c r="L154" s="9" t="s">
        <v>12</v>
      </c>
      <c r="M154" s="9" t="s">
        <v>13</v>
      </c>
      <c r="N154" s="9" t="s">
        <v>14</v>
      </c>
      <c r="O154" s="9" t="s">
        <v>15</v>
      </c>
      <c r="P154" s="9" t="s">
        <v>16</v>
      </c>
      <c r="Q154" s="9" t="s">
        <v>17</v>
      </c>
      <c r="R154" s="9" t="s">
        <v>18</v>
      </c>
      <c r="S154" s="9" t="s">
        <v>19</v>
      </c>
      <c r="T154" s="9" t="s">
        <v>20</v>
      </c>
      <c r="U154" s="10" t="s">
        <v>21</v>
      </c>
      <c r="V154" s="10" t="s">
        <v>22</v>
      </c>
      <c r="W154" s="10" t="s">
        <v>23</v>
      </c>
      <c r="X154" s="9" t="s">
        <v>24</v>
      </c>
      <c r="Y154" s="9" t="s">
        <v>25</v>
      </c>
      <c r="Z154" s="9" t="s">
        <v>26</v>
      </c>
      <c r="AA154" s="9" t="s">
        <v>27</v>
      </c>
      <c r="AB154" s="9" t="s">
        <v>28</v>
      </c>
      <c r="AC154" s="9" t="s">
        <v>29</v>
      </c>
      <c r="AD154" s="9" t="s">
        <v>30</v>
      </c>
      <c r="AE154" s="9" t="s">
        <v>31</v>
      </c>
    </row>
    <row r="155" s="1" customFormat="true" ht="16.5" hidden="false" customHeight="false" outlineLevel="0" collapsed="false">
      <c r="A155" s="11" t="n">
        <v>1</v>
      </c>
      <c r="B155" s="12" t="n">
        <v>4</v>
      </c>
      <c r="C155" s="13" t="n">
        <v>437</v>
      </c>
      <c r="D155" s="17" t="s">
        <v>210</v>
      </c>
      <c r="E155" s="17" t="s">
        <v>210</v>
      </c>
      <c r="F155" s="16" t="n">
        <v>1913</v>
      </c>
      <c r="G155" s="17" t="s">
        <v>33</v>
      </c>
      <c r="H155" s="37" t="n">
        <v>391</v>
      </c>
      <c r="I155" s="20" t="n">
        <v>3</v>
      </c>
      <c r="J155" s="20" t="n">
        <v>144</v>
      </c>
      <c r="K155" s="20" t="n">
        <v>140</v>
      </c>
      <c r="L155" s="20" t="n">
        <v>1</v>
      </c>
      <c r="M155" s="20" t="n">
        <v>0</v>
      </c>
      <c r="N155" s="20" t="n">
        <v>0</v>
      </c>
      <c r="O155" s="20" t="n">
        <v>0</v>
      </c>
      <c r="P155" s="20" t="n">
        <v>0</v>
      </c>
      <c r="Q155" s="20" t="n">
        <v>2</v>
      </c>
      <c r="R155" s="20" t="n">
        <v>2</v>
      </c>
      <c r="S155" s="20" t="n">
        <v>0</v>
      </c>
      <c r="T155" s="20" t="n">
        <v>0</v>
      </c>
      <c r="U155" s="38" t="n">
        <v>3</v>
      </c>
      <c r="V155" s="38" t="n">
        <v>0</v>
      </c>
      <c r="W155" s="38" t="n">
        <v>0</v>
      </c>
      <c r="X155" s="20"/>
      <c r="Y155" s="20"/>
      <c r="Z155" s="20"/>
      <c r="AA155" s="20"/>
      <c r="AB155" s="20"/>
      <c r="AC155" s="20"/>
      <c r="AD155" s="20" t="n">
        <v>8</v>
      </c>
      <c r="AE155" s="20" t="n">
        <f aca="false">SUM(I155:AD155)</f>
        <v>303</v>
      </c>
    </row>
    <row r="156" s="1" customFormat="true" ht="16.5" hidden="false" customHeight="false" outlineLevel="0" collapsed="false">
      <c r="A156" s="11" t="n">
        <v>2</v>
      </c>
      <c r="B156" s="12" t="n">
        <v>4</v>
      </c>
      <c r="C156" s="13" t="n">
        <v>437</v>
      </c>
      <c r="D156" s="17" t="s">
        <v>210</v>
      </c>
      <c r="E156" s="17" t="s">
        <v>210</v>
      </c>
      <c r="F156" s="16" t="n">
        <v>1913</v>
      </c>
      <c r="G156" s="27" t="s">
        <v>34</v>
      </c>
      <c r="H156" s="37" t="n">
        <v>391</v>
      </c>
      <c r="I156" s="20" t="n">
        <v>2</v>
      </c>
      <c r="J156" s="20" t="n">
        <v>139</v>
      </c>
      <c r="K156" s="20" t="n">
        <v>145</v>
      </c>
      <c r="L156" s="20" t="n">
        <v>1</v>
      </c>
      <c r="M156" s="20" t="n">
        <v>0</v>
      </c>
      <c r="N156" s="20" t="n">
        <v>0</v>
      </c>
      <c r="O156" s="20" t="n">
        <v>0</v>
      </c>
      <c r="P156" s="20" t="n">
        <v>0</v>
      </c>
      <c r="Q156" s="20" t="n">
        <v>3</v>
      </c>
      <c r="R156" s="20" t="n">
        <v>3</v>
      </c>
      <c r="S156" s="20"/>
      <c r="T156" s="20"/>
      <c r="U156" s="38" t="n">
        <v>1</v>
      </c>
      <c r="V156" s="38" t="n">
        <v>1</v>
      </c>
      <c r="W156" s="38"/>
      <c r="X156" s="20"/>
      <c r="Y156" s="20"/>
      <c r="Z156" s="20"/>
      <c r="AA156" s="20"/>
      <c r="AB156" s="20"/>
      <c r="AC156" s="20"/>
      <c r="AD156" s="20" t="n">
        <v>5</v>
      </c>
      <c r="AE156" s="20" t="n">
        <f aca="false">SUM(I156:AD156)</f>
        <v>300</v>
      </c>
    </row>
    <row r="157" s="1" customFormat="true" ht="16.5" hidden="false" customHeight="false" outlineLevel="0" collapsed="false">
      <c r="C157" s="29" t="s">
        <v>65</v>
      </c>
      <c r="D157" s="30" t="s">
        <v>66</v>
      </c>
      <c r="E157" s="30"/>
      <c r="F157" s="30"/>
      <c r="G157" s="30"/>
      <c r="H157" s="31" t="n">
        <f aca="false">SUM(H155:H156)</f>
        <v>782</v>
      </c>
      <c r="I157" s="31" t="n">
        <f aca="false">SUM(I155:I156)</f>
        <v>5</v>
      </c>
      <c r="J157" s="31" t="n">
        <f aca="false">SUM(J155:J156)</f>
        <v>283</v>
      </c>
      <c r="K157" s="31" t="n">
        <f aca="false">SUM(K155:K156)</f>
        <v>285</v>
      </c>
      <c r="L157" s="31" t="n">
        <f aca="false">SUM(L155:L156)</f>
        <v>2</v>
      </c>
      <c r="M157" s="31" t="n">
        <f aca="false">SUM(M155:M156)</f>
        <v>0</v>
      </c>
      <c r="N157" s="31" t="n">
        <f aca="false">SUM(N155:N156)</f>
        <v>0</v>
      </c>
      <c r="O157" s="31" t="n">
        <f aca="false">SUM(O155:O156)</f>
        <v>0</v>
      </c>
      <c r="P157" s="31" t="n">
        <f aca="false">SUM(P155:P156)</f>
        <v>0</v>
      </c>
      <c r="Q157" s="31" t="n">
        <f aca="false">SUM(Q155:Q156)</f>
        <v>5</v>
      </c>
      <c r="R157" s="31" t="n">
        <f aca="false">SUM(R155:R156)</f>
        <v>5</v>
      </c>
      <c r="S157" s="31" t="n">
        <f aca="false">SUM(S155:S156)</f>
        <v>0</v>
      </c>
      <c r="T157" s="31" t="n">
        <f aca="false">SUM(T155:T156)</f>
        <v>0</v>
      </c>
      <c r="U157" s="31" t="n">
        <f aca="false">SUM(U155:U156)</f>
        <v>4</v>
      </c>
      <c r="V157" s="31" t="n">
        <f aca="false">SUM(V155:V156)</f>
        <v>1</v>
      </c>
      <c r="W157" s="31" t="n">
        <f aca="false">SUM(W155:W156)</f>
        <v>0</v>
      </c>
      <c r="X157" s="31" t="n">
        <f aca="false">SUM(X155:X156)</f>
        <v>0</v>
      </c>
      <c r="Y157" s="31" t="n">
        <f aca="false">SUM(Y155:Y156)</f>
        <v>0</v>
      </c>
      <c r="Z157" s="31" t="n">
        <f aca="false">SUM(Z155:Z156)</f>
        <v>0</v>
      </c>
      <c r="AA157" s="31" t="n">
        <f aca="false">SUM(AA155:AA156)</f>
        <v>0</v>
      </c>
      <c r="AB157" s="31" t="n">
        <f aca="false">SUM(AB155:AB156)</f>
        <v>0</v>
      </c>
      <c r="AC157" s="31" t="n">
        <f aca="false">SUM(AC155:AC156)</f>
        <v>0</v>
      </c>
      <c r="AD157" s="31" t="n">
        <f aca="false">SUM(AD155:AD156)</f>
        <v>13</v>
      </c>
      <c r="AE157" s="31" t="n">
        <f aca="false">SUM(AE155:AE156)</f>
        <v>603</v>
      </c>
    </row>
    <row r="158" s="1" customFormat="true" ht="16.5" hidden="false" customHeight="false" outlineLevel="0" collapsed="false">
      <c r="F158" s="3"/>
      <c r="G158" s="3"/>
    </row>
    <row r="159" s="1" customFormat="true" ht="16.5" hidden="false" customHeight="true" outlineLevel="0" collapsed="false">
      <c r="C159" s="29" t="s">
        <v>67</v>
      </c>
      <c r="D159" s="32" t="s">
        <v>68</v>
      </c>
      <c r="E159" s="32"/>
      <c r="F159" s="32"/>
      <c r="G159" s="32"/>
      <c r="H159" s="33" t="s">
        <v>8</v>
      </c>
      <c r="I159" s="9" t="s">
        <v>9</v>
      </c>
      <c r="J159" s="9" t="s">
        <v>10</v>
      </c>
      <c r="K159" s="9" t="s">
        <v>11</v>
      </c>
      <c r="L159" s="9" t="s">
        <v>12</v>
      </c>
      <c r="M159" s="9" t="s">
        <v>13</v>
      </c>
      <c r="N159" s="9" t="s">
        <v>14</v>
      </c>
      <c r="O159" s="9" t="s">
        <v>15</v>
      </c>
      <c r="P159" s="9" t="s">
        <v>16</v>
      </c>
      <c r="Q159" s="9" t="s">
        <v>17</v>
      </c>
      <c r="R159" s="9" t="s">
        <v>18</v>
      </c>
      <c r="S159" s="9" t="s">
        <v>19</v>
      </c>
      <c r="T159" s="9" t="s">
        <v>20</v>
      </c>
      <c r="U159" s="9" t="s">
        <v>24</v>
      </c>
      <c r="V159" s="9" t="s">
        <v>25</v>
      </c>
      <c r="W159" s="9" t="s">
        <v>26</v>
      </c>
      <c r="X159" s="9" t="s">
        <v>27</v>
      </c>
      <c r="Y159" s="9" t="s">
        <v>28</v>
      </c>
      <c r="Z159" s="9" t="s">
        <v>29</v>
      </c>
      <c r="AA159" s="9" t="s">
        <v>30</v>
      </c>
      <c r="AB159" s="9" t="s">
        <v>31</v>
      </c>
    </row>
    <row r="160" s="1" customFormat="true" ht="16.5" hidden="false" customHeight="false" outlineLevel="0" collapsed="false">
      <c r="D160" s="32"/>
      <c r="E160" s="32"/>
      <c r="F160" s="32"/>
      <c r="G160" s="32"/>
      <c r="H160" s="20" t="n">
        <f aca="false">H157</f>
        <v>782</v>
      </c>
      <c r="I160" s="20" t="n">
        <f aca="false">I157+2</f>
        <v>7</v>
      </c>
      <c r="J160" s="20" t="n">
        <f aca="false">J157+1</f>
        <v>284</v>
      </c>
      <c r="K160" s="20" t="n">
        <f aca="false">K157+2</f>
        <v>287</v>
      </c>
      <c r="L160" s="20" t="n">
        <v>2</v>
      </c>
      <c r="M160" s="20" t="n">
        <v>0</v>
      </c>
      <c r="N160" s="20" t="n">
        <f aca="false">N157</f>
        <v>0</v>
      </c>
      <c r="O160" s="20" t="n">
        <f aca="false">O157</f>
        <v>0</v>
      </c>
      <c r="P160" s="20" t="n">
        <f aca="false">P157</f>
        <v>0</v>
      </c>
      <c r="Q160" s="20" t="n">
        <v>5</v>
      </c>
      <c r="R160" s="20" t="n">
        <v>5</v>
      </c>
      <c r="S160" s="20" t="n">
        <f aca="false">S157</f>
        <v>0</v>
      </c>
      <c r="T160" s="20" t="n">
        <f aca="false">T157</f>
        <v>0</v>
      </c>
      <c r="U160" s="20" t="n">
        <f aca="false">X155</f>
        <v>0</v>
      </c>
      <c r="V160" s="20" t="n">
        <f aca="false">Y155</f>
        <v>0</v>
      </c>
      <c r="W160" s="20" t="n">
        <f aca="false">Z155</f>
        <v>0</v>
      </c>
      <c r="X160" s="20" t="n">
        <f aca="false">AA155</f>
        <v>0</v>
      </c>
      <c r="Y160" s="20" t="n">
        <f aca="false">AB155</f>
        <v>0</v>
      </c>
      <c r="Z160" s="20" t="n">
        <f aca="false">AC157</f>
        <v>0</v>
      </c>
      <c r="AA160" s="20" t="n">
        <f aca="false">AD157</f>
        <v>13</v>
      </c>
      <c r="AB160" s="20" t="n">
        <f aca="false">SUM(I160:AA160)</f>
        <v>603</v>
      </c>
    </row>
    <row r="161" s="1" customFormat="true" ht="16.5" hidden="false" customHeight="false" outlineLevel="0" collapsed="false">
      <c r="F161" s="3"/>
      <c r="G161" s="3"/>
    </row>
    <row r="162" s="1" customFormat="true" ht="30.75" hidden="false" customHeight="true" outlineLevel="0" collapsed="false">
      <c r="C162" s="29" t="s">
        <v>69</v>
      </c>
      <c r="D162" s="32" t="s">
        <v>70</v>
      </c>
      <c r="E162" s="32"/>
      <c r="F162" s="32"/>
      <c r="G162" s="32"/>
      <c r="H162" s="33" t="s">
        <v>8</v>
      </c>
      <c r="I162" s="34" t="s">
        <v>71</v>
      </c>
      <c r="J162" s="34"/>
      <c r="K162" s="34" t="s">
        <v>72</v>
      </c>
      <c r="L162" s="34"/>
      <c r="M162" s="9" t="s">
        <v>13</v>
      </c>
      <c r="N162" s="9" t="s">
        <v>14</v>
      </c>
      <c r="O162" s="9" t="s">
        <v>15</v>
      </c>
      <c r="P162" s="9" t="s">
        <v>16</v>
      </c>
      <c r="Q162" s="9" t="s">
        <v>17</v>
      </c>
      <c r="R162" s="9" t="s">
        <v>18</v>
      </c>
      <c r="S162" s="9" t="s">
        <v>19</v>
      </c>
      <c r="T162" s="9" t="s">
        <v>20</v>
      </c>
      <c r="U162" s="9" t="s">
        <v>24</v>
      </c>
      <c r="V162" s="9" t="s">
        <v>25</v>
      </c>
      <c r="W162" s="9" t="s">
        <v>26</v>
      </c>
      <c r="X162" s="9" t="s">
        <v>27</v>
      </c>
      <c r="Y162" s="9" t="s">
        <v>28</v>
      </c>
      <c r="Z162" s="9" t="s">
        <v>29</v>
      </c>
      <c r="AA162" s="9" t="s">
        <v>30</v>
      </c>
      <c r="AB162" s="9" t="s">
        <v>31</v>
      </c>
    </row>
    <row r="163" s="1" customFormat="true" ht="16.5" hidden="false" customHeight="false" outlineLevel="0" collapsed="false">
      <c r="D163" s="32"/>
      <c r="E163" s="32"/>
      <c r="F163" s="32"/>
      <c r="G163" s="32"/>
      <c r="H163" s="20" t="n">
        <f aca="false">H157</f>
        <v>782</v>
      </c>
      <c r="I163" s="35" t="n">
        <f aca="false">I160+K160</f>
        <v>294</v>
      </c>
      <c r="J163" s="35"/>
      <c r="K163" s="35" t="n">
        <f aca="false">J160+L160</f>
        <v>286</v>
      </c>
      <c r="L163" s="35"/>
      <c r="M163" s="20" t="s">
        <v>148</v>
      </c>
      <c r="N163" s="20" t="s">
        <v>148</v>
      </c>
      <c r="O163" s="20" t="s">
        <v>148</v>
      </c>
      <c r="P163" s="20" t="s">
        <v>148</v>
      </c>
      <c r="Q163" s="20" t="n">
        <f aca="false">Q160</f>
        <v>5</v>
      </c>
      <c r="R163" s="20" t="n">
        <f aca="false">R160</f>
        <v>5</v>
      </c>
      <c r="S163" s="20" t="s">
        <v>148</v>
      </c>
      <c r="T163" s="20" t="s">
        <v>148</v>
      </c>
      <c r="U163" s="20" t="s">
        <v>148</v>
      </c>
      <c r="V163" s="20" t="s">
        <v>148</v>
      </c>
      <c r="W163" s="20" t="s">
        <v>148</v>
      </c>
      <c r="X163" s="20" t="s">
        <v>148</v>
      </c>
      <c r="Y163" s="20" t="s">
        <v>148</v>
      </c>
      <c r="Z163" s="20" t="n">
        <f aca="false">Z160</f>
        <v>0</v>
      </c>
      <c r="AA163" s="20" t="n">
        <f aca="false">AA160</f>
        <v>13</v>
      </c>
      <c r="AB163" s="20" t="n">
        <f aca="false">SUM(I163:AA163)</f>
        <v>603</v>
      </c>
    </row>
    <row r="166" s="1" customFormat="true" ht="16.5" hidden="false" customHeight="false" outlineLevel="0" collapsed="false">
      <c r="A166" s="5" t="s">
        <v>1</v>
      </c>
      <c r="B166" s="6" t="s">
        <v>2</v>
      </c>
      <c r="C166" s="7" t="s">
        <v>3</v>
      </c>
      <c r="D166" s="5" t="s">
        <v>4</v>
      </c>
      <c r="E166" s="5" t="s">
        <v>5</v>
      </c>
      <c r="F166" s="8" t="s">
        <v>6</v>
      </c>
      <c r="G166" s="8" t="s">
        <v>7</v>
      </c>
      <c r="H166" s="8" t="s">
        <v>8</v>
      </c>
      <c r="I166" s="9" t="s">
        <v>9</v>
      </c>
      <c r="J166" s="9" t="s">
        <v>10</v>
      </c>
      <c r="K166" s="9" t="s">
        <v>11</v>
      </c>
      <c r="L166" s="9" t="s">
        <v>12</v>
      </c>
      <c r="M166" s="9" t="s">
        <v>13</v>
      </c>
      <c r="N166" s="9" t="s">
        <v>14</v>
      </c>
      <c r="O166" s="9" t="s">
        <v>15</v>
      </c>
      <c r="P166" s="9" t="s">
        <v>16</v>
      </c>
      <c r="Q166" s="9" t="s">
        <v>17</v>
      </c>
      <c r="R166" s="9" t="s">
        <v>18</v>
      </c>
      <c r="S166" s="9" t="s">
        <v>19</v>
      </c>
      <c r="T166" s="9" t="s">
        <v>20</v>
      </c>
      <c r="U166" s="10" t="s">
        <v>21</v>
      </c>
      <c r="V166" s="10" t="s">
        <v>22</v>
      </c>
      <c r="W166" s="10" t="s">
        <v>23</v>
      </c>
      <c r="X166" s="9" t="s">
        <v>24</v>
      </c>
      <c r="Y166" s="9" t="s">
        <v>25</v>
      </c>
      <c r="Z166" s="9" t="s">
        <v>26</v>
      </c>
      <c r="AA166" s="9" t="s">
        <v>27</v>
      </c>
      <c r="AB166" s="9" t="s">
        <v>28</v>
      </c>
      <c r="AC166" s="9" t="s">
        <v>29</v>
      </c>
      <c r="AD166" s="9" t="s">
        <v>30</v>
      </c>
      <c r="AE166" s="9" t="s">
        <v>31</v>
      </c>
    </row>
    <row r="167" s="1" customFormat="true" ht="16.5" hidden="false" customHeight="false" outlineLevel="0" collapsed="false">
      <c r="A167" s="11" t="n">
        <v>1</v>
      </c>
      <c r="B167" s="84" t="n">
        <v>4</v>
      </c>
      <c r="C167" s="13" t="n">
        <v>545</v>
      </c>
      <c r="D167" s="17" t="s">
        <v>211</v>
      </c>
      <c r="E167" s="17" t="s">
        <v>211</v>
      </c>
      <c r="F167" s="27" t="n">
        <v>2325</v>
      </c>
      <c r="G167" s="27" t="s">
        <v>33</v>
      </c>
      <c r="H167" s="82" t="n">
        <v>610</v>
      </c>
      <c r="I167" s="20" t="n">
        <v>16</v>
      </c>
      <c r="J167" s="20" t="n">
        <v>53</v>
      </c>
      <c r="K167" s="20" t="n">
        <v>161</v>
      </c>
      <c r="L167" s="20" t="n">
        <v>2</v>
      </c>
      <c r="M167" s="20" t="n">
        <v>3</v>
      </c>
      <c r="N167" s="20" t="n">
        <v>4</v>
      </c>
      <c r="P167" s="20" t="n">
        <v>96</v>
      </c>
      <c r="Q167" s="20" t="n">
        <v>2</v>
      </c>
      <c r="R167" s="20" t="n">
        <v>44</v>
      </c>
      <c r="U167" s="38" t="n">
        <v>1</v>
      </c>
      <c r="V167" s="38" t="n">
        <v>1</v>
      </c>
      <c r="AC167" s="20" t="n">
        <v>0</v>
      </c>
      <c r="AD167" s="20" t="n">
        <v>7</v>
      </c>
      <c r="AE167" s="20" t="n">
        <f aca="false">SUM(I167:AD167)</f>
        <v>390</v>
      </c>
    </row>
    <row r="168" s="1" customFormat="true" ht="16.5" hidden="false" customHeight="false" outlineLevel="0" collapsed="false">
      <c r="A168" s="11" t="n">
        <v>2</v>
      </c>
      <c r="B168" s="85" t="n">
        <v>4</v>
      </c>
      <c r="C168" s="13" t="n">
        <v>545</v>
      </c>
      <c r="D168" s="17" t="s">
        <v>211</v>
      </c>
      <c r="E168" s="17" t="s">
        <v>211</v>
      </c>
      <c r="F168" s="27" t="n">
        <v>2325</v>
      </c>
      <c r="G168" s="27" t="s">
        <v>34</v>
      </c>
      <c r="H168" s="82" t="n">
        <v>609</v>
      </c>
      <c r="I168" s="20" t="n">
        <v>10</v>
      </c>
      <c r="J168" s="20" t="n">
        <v>70</v>
      </c>
      <c r="K168" s="20" t="n">
        <v>211</v>
      </c>
      <c r="L168" s="20" t="n">
        <v>1</v>
      </c>
      <c r="M168" s="20" t="n">
        <v>8</v>
      </c>
      <c r="N168" s="20" t="n">
        <v>2</v>
      </c>
      <c r="P168" s="20" t="n">
        <v>69</v>
      </c>
      <c r="Q168" s="20" t="n">
        <v>4</v>
      </c>
      <c r="R168" s="20" t="n">
        <v>39</v>
      </c>
      <c r="U168" s="38" t="n">
        <v>8</v>
      </c>
      <c r="V168" s="38" t="n">
        <v>1</v>
      </c>
      <c r="AC168" s="20" t="n">
        <v>0</v>
      </c>
      <c r="AD168" s="20" t="n">
        <v>17</v>
      </c>
      <c r="AE168" s="20" t="n">
        <f aca="false">SUM(I168:AD168)</f>
        <v>440</v>
      </c>
    </row>
    <row r="169" s="1" customFormat="true" ht="16.5" hidden="false" customHeight="false" outlineLevel="0" collapsed="false">
      <c r="A169" s="11" t="n">
        <v>3</v>
      </c>
      <c r="B169" s="85" t="n">
        <v>4</v>
      </c>
      <c r="C169" s="13" t="n">
        <v>545</v>
      </c>
      <c r="D169" s="17" t="s">
        <v>211</v>
      </c>
      <c r="E169" s="17" t="s">
        <v>211</v>
      </c>
      <c r="F169" s="27" t="n">
        <v>2326</v>
      </c>
      <c r="G169" s="27" t="s">
        <v>33</v>
      </c>
      <c r="H169" s="82" t="n">
        <v>626</v>
      </c>
      <c r="I169" s="20" t="n">
        <v>2</v>
      </c>
      <c r="J169" s="20" t="n">
        <v>102</v>
      </c>
      <c r="K169" s="20" t="n">
        <v>173</v>
      </c>
      <c r="L169" s="20" t="n">
        <v>6</v>
      </c>
      <c r="M169" s="20" t="n">
        <v>4</v>
      </c>
      <c r="N169" s="20" t="n">
        <v>1</v>
      </c>
      <c r="P169" s="20" t="n">
        <v>95</v>
      </c>
      <c r="Q169" s="20" t="n">
        <v>1</v>
      </c>
      <c r="R169" s="20" t="n">
        <v>23</v>
      </c>
      <c r="U169" s="38" t="n">
        <v>6</v>
      </c>
      <c r="V169" s="38" t="n">
        <v>3</v>
      </c>
      <c r="AC169" s="20" t="n">
        <v>0</v>
      </c>
      <c r="AD169" s="20" t="n">
        <v>23</v>
      </c>
      <c r="AE169" s="20" t="n">
        <f aca="false">SUM(I169:AD169)</f>
        <v>439</v>
      </c>
    </row>
    <row r="170" s="1" customFormat="true" ht="16.5" hidden="false" customHeight="false" outlineLevel="0" collapsed="false">
      <c r="A170" s="11" t="n">
        <v>4</v>
      </c>
      <c r="B170" s="85" t="n">
        <v>4</v>
      </c>
      <c r="C170" s="13" t="n">
        <v>545</v>
      </c>
      <c r="D170" s="17" t="s">
        <v>211</v>
      </c>
      <c r="E170" s="17" t="s">
        <v>211</v>
      </c>
      <c r="F170" s="27" t="n">
        <v>2326</v>
      </c>
      <c r="G170" s="27" t="s">
        <v>34</v>
      </c>
      <c r="H170" s="82" t="n">
        <v>626</v>
      </c>
      <c r="I170" s="20" t="n">
        <v>8</v>
      </c>
      <c r="J170" s="20" t="n">
        <v>98</v>
      </c>
      <c r="K170" s="20" t="n">
        <v>184</v>
      </c>
      <c r="L170" s="20" t="n">
        <v>1</v>
      </c>
      <c r="M170" s="20" t="n">
        <v>0</v>
      </c>
      <c r="N170" s="20" t="n">
        <v>0</v>
      </c>
      <c r="P170" s="20" t="n">
        <v>103</v>
      </c>
      <c r="Q170" s="20" t="n">
        <v>3</v>
      </c>
      <c r="R170" s="20" t="n">
        <v>29</v>
      </c>
      <c r="U170" s="38" t="n">
        <v>1</v>
      </c>
      <c r="V170" s="38" t="n">
        <v>3</v>
      </c>
      <c r="AC170" s="20" t="n">
        <v>0</v>
      </c>
      <c r="AD170" s="20" t="n">
        <v>11</v>
      </c>
      <c r="AE170" s="20" t="n">
        <f aca="false">SUM(I170:AD170)</f>
        <v>441</v>
      </c>
    </row>
    <row r="171" s="1" customFormat="true" ht="16.5" hidden="false" customHeight="false" outlineLevel="0" collapsed="false">
      <c r="A171" s="11" t="n">
        <v>5</v>
      </c>
      <c r="B171" s="85" t="n">
        <v>4</v>
      </c>
      <c r="C171" s="13" t="n">
        <v>545</v>
      </c>
      <c r="D171" s="17" t="s">
        <v>211</v>
      </c>
      <c r="E171" s="17" t="s">
        <v>211</v>
      </c>
      <c r="F171" s="27" t="n">
        <v>2326</v>
      </c>
      <c r="G171" s="27" t="s">
        <v>35</v>
      </c>
      <c r="H171" s="82" t="n">
        <v>626</v>
      </c>
      <c r="I171" s="20" t="n">
        <v>16</v>
      </c>
      <c r="J171" s="20" t="n">
        <v>97</v>
      </c>
      <c r="K171" s="20" t="n">
        <v>173</v>
      </c>
      <c r="L171" s="20" t="n">
        <v>3</v>
      </c>
      <c r="M171" s="20" t="n">
        <v>9</v>
      </c>
      <c r="N171" s="20" t="n">
        <v>0</v>
      </c>
      <c r="P171" s="20" t="n">
        <v>82</v>
      </c>
      <c r="Q171" s="20" t="n">
        <v>2</v>
      </c>
      <c r="R171" s="20" t="n">
        <v>33</v>
      </c>
      <c r="U171" s="38" t="n">
        <v>6</v>
      </c>
      <c r="V171" s="38" t="n">
        <v>1</v>
      </c>
      <c r="AC171" s="20" t="n">
        <v>0</v>
      </c>
      <c r="AD171" s="20" t="n">
        <v>16</v>
      </c>
      <c r="AE171" s="20" t="n">
        <f aca="false">SUM(I171:AD171)</f>
        <v>438</v>
      </c>
    </row>
    <row r="172" s="1" customFormat="true" ht="16.5" hidden="false" customHeight="false" outlineLevel="0" collapsed="false">
      <c r="A172" s="11" t="n">
        <v>6</v>
      </c>
      <c r="B172" s="85" t="n">
        <v>4</v>
      </c>
      <c r="C172" s="13" t="n">
        <v>545</v>
      </c>
      <c r="D172" s="17" t="s">
        <v>211</v>
      </c>
      <c r="E172" s="17" t="s">
        <v>211</v>
      </c>
      <c r="F172" s="27" t="n">
        <v>2326</v>
      </c>
      <c r="G172" s="27" t="s">
        <v>62</v>
      </c>
      <c r="H172" s="82" t="n">
        <v>102</v>
      </c>
      <c r="I172" s="20" t="n">
        <v>1</v>
      </c>
      <c r="J172" s="20" t="n">
        <v>22</v>
      </c>
      <c r="K172" s="20" t="n">
        <v>9</v>
      </c>
      <c r="L172" s="20" t="n">
        <v>0</v>
      </c>
      <c r="M172" s="20" t="n">
        <v>1</v>
      </c>
      <c r="N172" s="20" t="n">
        <v>1</v>
      </c>
      <c r="P172" s="20" t="n">
        <v>35</v>
      </c>
      <c r="Q172" s="20" t="n">
        <v>0</v>
      </c>
      <c r="R172" s="20" t="n">
        <v>5</v>
      </c>
      <c r="U172" s="38" t="n">
        <v>0</v>
      </c>
      <c r="V172" s="38" t="n">
        <v>0</v>
      </c>
      <c r="AC172" s="20" t="n">
        <v>0</v>
      </c>
      <c r="AD172" s="20" t="n">
        <v>1</v>
      </c>
      <c r="AE172" s="20" t="n">
        <f aca="false">SUM(I172:AD172)</f>
        <v>75</v>
      </c>
    </row>
    <row r="173" s="1" customFormat="true" ht="16.5" hidden="false" customHeight="false" outlineLevel="0" collapsed="false">
      <c r="A173" s="11" t="n">
        <v>7</v>
      </c>
      <c r="B173" s="85" t="n">
        <v>4</v>
      </c>
      <c r="C173" s="13" t="n">
        <v>545</v>
      </c>
      <c r="D173" s="17" t="s">
        <v>211</v>
      </c>
      <c r="E173" s="17" t="s">
        <v>211</v>
      </c>
      <c r="F173" s="27" t="n">
        <v>2327</v>
      </c>
      <c r="G173" s="27" t="s">
        <v>33</v>
      </c>
      <c r="H173" s="82" t="n">
        <v>706</v>
      </c>
      <c r="I173" s="20" t="n">
        <v>6</v>
      </c>
      <c r="J173" s="20" t="n">
        <v>74</v>
      </c>
      <c r="K173" s="20" t="n">
        <v>222</v>
      </c>
      <c r="L173" s="20" t="n">
        <v>1</v>
      </c>
      <c r="M173" s="20" t="n">
        <v>1</v>
      </c>
      <c r="N173" s="20" t="n">
        <v>2</v>
      </c>
      <c r="P173" s="20" t="n">
        <v>115</v>
      </c>
      <c r="Q173" s="20" t="n">
        <v>3</v>
      </c>
      <c r="R173" s="20" t="n">
        <v>43</v>
      </c>
      <c r="U173" s="38" t="n">
        <v>5</v>
      </c>
      <c r="V173" s="38" t="n">
        <v>1</v>
      </c>
      <c r="AC173" s="20" t="n">
        <v>0</v>
      </c>
      <c r="AD173" s="20" t="n">
        <v>13</v>
      </c>
      <c r="AE173" s="20" t="n">
        <f aca="false">SUM(I173:AD173)</f>
        <v>486</v>
      </c>
    </row>
    <row r="174" s="1" customFormat="true" ht="16.5" hidden="false" customHeight="false" outlineLevel="0" collapsed="false">
      <c r="A174" s="11" t="n">
        <v>8</v>
      </c>
      <c r="B174" s="85" t="n">
        <v>4</v>
      </c>
      <c r="C174" s="13" t="n">
        <v>545</v>
      </c>
      <c r="D174" s="17" t="s">
        <v>211</v>
      </c>
      <c r="E174" s="17" t="s">
        <v>211</v>
      </c>
      <c r="F174" s="27" t="n">
        <v>2327</v>
      </c>
      <c r="G174" s="27" t="s">
        <v>34</v>
      </c>
      <c r="H174" s="82" t="n">
        <v>706</v>
      </c>
      <c r="I174" s="20" t="n">
        <v>19</v>
      </c>
      <c r="J174" s="20" t="n">
        <v>88</v>
      </c>
      <c r="K174" s="20" t="n">
        <v>251</v>
      </c>
      <c r="L174" s="20" t="n">
        <v>5</v>
      </c>
      <c r="M174" s="20" t="n">
        <v>8</v>
      </c>
      <c r="N174" s="20" t="n">
        <v>1</v>
      </c>
      <c r="P174" s="20" t="n">
        <v>83</v>
      </c>
      <c r="Q174" s="20" t="n">
        <v>1</v>
      </c>
      <c r="R174" s="20" t="n">
        <v>45</v>
      </c>
      <c r="U174" s="38" t="n">
        <v>4</v>
      </c>
      <c r="V174" s="38" t="n">
        <v>1</v>
      </c>
      <c r="AC174" s="20" t="n">
        <v>0</v>
      </c>
      <c r="AD174" s="20" t="n">
        <v>10</v>
      </c>
      <c r="AE174" s="20" t="n">
        <f aca="false">SUM(I174:AD174)</f>
        <v>516</v>
      </c>
    </row>
    <row r="175" s="1" customFormat="true" ht="16.5" hidden="false" customHeight="false" outlineLevel="0" collapsed="false">
      <c r="A175" s="11" t="n">
        <v>9</v>
      </c>
      <c r="B175" s="85" t="n">
        <v>4</v>
      </c>
      <c r="C175" s="13" t="n">
        <v>545</v>
      </c>
      <c r="D175" s="17" t="s">
        <v>211</v>
      </c>
      <c r="E175" s="17" t="s">
        <v>211</v>
      </c>
      <c r="F175" s="27" t="n">
        <v>2328</v>
      </c>
      <c r="G175" s="27" t="s">
        <v>33</v>
      </c>
      <c r="H175" s="82" t="n">
        <v>730</v>
      </c>
      <c r="I175" s="20" t="n">
        <v>6</v>
      </c>
      <c r="J175" s="20" t="n">
        <v>71</v>
      </c>
      <c r="K175" s="20" t="n">
        <v>210</v>
      </c>
      <c r="L175" s="20" t="n">
        <v>3</v>
      </c>
      <c r="M175" s="20" t="n">
        <v>10</v>
      </c>
      <c r="N175" s="20" t="n">
        <v>1</v>
      </c>
      <c r="P175" s="20" t="n">
        <v>76</v>
      </c>
      <c r="Q175" s="20" t="n">
        <v>3</v>
      </c>
      <c r="R175" s="20" t="n">
        <v>46</v>
      </c>
      <c r="U175" s="38" t="n">
        <v>6</v>
      </c>
      <c r="V175" s="38" t="n">
        <v>5</v>
      </c>
      <c r="AC175" s="20" t="n">
        <v>0</v>
      </c>
      <c r="AD175" s="20" t="n">
        <v>22</v>
      </c>
      <c r="AE175" s="20" t="n">
        <f aca="false">SUM(I175:AD175)</f>
        <v>459</v>
      </c>
    </row>
    <row r="176" s="1" customFormat="true" ht="16.5" hidden="false" customHeight="false" outlineLevel="0" collapsed="false">
      <c r="A176" s="11" t="n">
        <v>10</v>
      </c>
      <c r="B176" s="85" t="n">
        <v>4</v>
      </c>
      <c r="C176" s="13" t="n">
        <v>545</v>
      </c>
      <c r="D176" s="17" t="s">
        <v>211</v>
      </c>
      <c r="E176" s="17" t="s">
        <v>211</v>
      </c>
      <c r="F176" s="27" t="n">
        <v>2328</v>
      </c>
      <c r="G176" s="27" t="s">
        <v>34</v>
      </c>
      <c r="H176" s="82" t="n">
        <v>730</v>
      </c>
      <c r="I176" s="20" t="n">
        <v>21</v>
      </c>
      <c r="J176" s="20" t="n">
        <v>65</v>
      </c>
      <c r="K176" s="20" t="n">
        <v>231</v>
      </c>
      <c r="L176" s="20" t="n">
        <v>3</v>
      </c>
      <c r="M176" s="20" t="n">
        <v>6</v>
      </c>
      <c r="N176" s="20" t="n">
        <v>1</v>
      </c>
      <c r="P176" s="20" t="n">
        <v>130</v>
      </c>
      <c r="Q176" s="20" t="n">
        <v>2</v>
      </c>
      <c r="R176" s="20" t="n">
        <v>37</v>
      </c>
      <c r="U176" s="38" t="n">
        <v>8</v>
      </c>
      <c r="V176" s="38" t="n">
        <v>1</v>
      </c>
      <c r="AC176" s="20" t="n">
        <v>0</v>
      </c>
      <c r="AD176" s="20" t="n">
        <v>7</v>
      </c>
      <c r="AE176" s="20" t="n">
        <f aca="false">SUM(I176:AD176)</f>
        <v>512</v>
      </c>
    </row>
    <row r="177" s="1" customFormat="true" ht="16.5" hidden="false" customHeight="false" outlineLevel="0" collapsed="false">
      <c r="A177" s="11" t="n">
        <v>11</v>
      </c>
      <c r="B177" s="85" t="n">
        <v>4</v>
      </c>
      <c r="C177" s="13" t="n">
        <v>545</v>
      </c>
      <c r="D177" s="17" t="s">
        <v>211</v>
      </c>
      <c r="E177" s="17" t="s">
        <v>211</v>
      </c>
      <c r="F177" s="27" t="n">
        <v>2328</v>
      </c>
      <c r="G177" s="27" t="s">
        <v>36</v>
      </c>
      <c r="H177" s="82"/>
      <c r="I177" s="20" t="n">
        <v>1</v>
      </c>
      <c r="J177" s="20" t="n">
        <v>4</v>
      </c>
      <c r="K177" s="20" t="n">
        <v>7</v>
      </c>
      <c r="L177" s="20" t="n">
        <v>0</v>
      </c>
      <c r="M177" s="20" t="n">
        <v>0</v>
      </c>
      <c r="N177" s="20" t="n">
        <v>0</v>
      </c>
      <c r="P177" s="20" t="n">
        <v>4</v>
      </c>
      <c r="Q177" s="20" t="n">
        <v>0</v>
      </c>
      <c r="R177" s="20" t="n">
        <v>6</v>
      </c>
      <c r="U177" s="38" t="n">
        <v>0</v>
      </c>
      <c r="V177" s="38" t="n">
        <v>0</v>
      </c>
      <c r="AC177" s="20" t="n">
        <v>0</v>
      </c>
      <c r="AD177" s="20" t="n">
        <v>2</v>
      </c>
      <c r="AE177" s="20" t="n">
        <f aca="false">SUM(I177:AD177)</f>
        <v>24</v>
      </c>
    </row>
    <row r="178" s="1" customFormat="true" ht="16.5" hidden="false" customHeight="false" outlineLevel="0" collapsed="false">
      <c r="A178" s="11" t="n">
        <v>12</v>
      </c>
      <c r="B178" s="85" t="n">
        <v>4</v>
      </c>
      <c r="C178" s="13" t="n">
        <v>545</v>
      </c>
      <c r="D178" s="17" t="s">
        <v>211</v>
      </c>
      <c r="E178" s="17" t="s">
        <v>211</v>
      </c>
      <c r="F178" s="27" t="n">
        <v>2329</v>
      </c>
      <c r="G178" s="27" t="s">
        <v>33</v>
      </c>
      <c r="H178" s="82" t="n">
        <v>346</v>
      </c>
      <c r="I178" s="20" t="n">
        <v>2</v>
      </c>
      <c r="J178" s="20" t="n">
        <v>76</v>
      </c>
      <c r="K178" s="20" t="n">
        <v>45</v>
      </c>
      <c r="L178" s="20" t="n">
        <v>6</v>
      </c>
      <c r="M178" s="20" t="n">
        <v>0</v>
      </c>
      <c r="N178" s="20" t="n">
        <v>0</v>
      </c>
      <c r="P178" s="20" t="n">
        <v>129</v>
      </c>
      <c r="Q178" s="20" t="n">
        <v>0</v>
      </c>
      <c r="R178" s="20" t="n">
        <v>2</v>
      </c>
      <c r="U178" s="38" t="n">
        <v>0</v>
      </c>
      <c r="V178" s="38" t="n">
        <v>0</v>
      </c>
      <c r="AC178" s="20" t="n">
        <v>0</v>
      </c>
      <c r="AD178" s="20" t="n">
        <v>4</v>
      </c>
      <c r="AE178" s="20" t="n">
        <f aca="false">SUM(I178:AD178)</f>
        <v>264</v>
      </c>
    </row>
    <row r="179" s="1" customFormat="true" ht="17.25" hidden="false" customHeight="false" outlineLevel="0" collapsed="false">
      <c r="A179" s="11" t="n">
        <v>13</v>
      </c>
      <c r="B179" s="86" t="n">
        <v>4</v>
      </c>
      <c r="C179" s="13" t="n">
        <v>545</v>
      </c>
      <c r="D179" s="17" t="s">
        <v>211</v>
      </c>
      <c r="E179" s="17" t="s">
        <v>211</v>
      </c>
      <c r="F179" s="27" t="n">
        <v>2330</v>
      </c>
      <c r="G179" s="27" t="s">
        <v>33</v>
      </c>
      <c r="H179" s="83" t="n">
        <v>433</v>
      </c>
      <c r="I179" s="20" t="n">
        <v>4</v>
      </c>
      <c r="J179" s="20" t="n">
        <v>62</v>
      </c>
      <c r="K179" s="20" t="n">
        <v>94</v>
      </c>
      <c r="L179" s="20" t="n">
        <v>0</v>
      </c>
      <c r="M179" s="20" t="n">
        <v>6</v>
      </c>
      <c r="N179" s="20" t="n">
        <v>0</v>
      </c>
      <c r="P179" s="20" t="n">
        <v>145</v>
      </c>
      <c r="Q179" s="20" t="n">
        <v>0</v>
      </c>
      <c r="R179" s="20" t="n">
        <v>1</v>
      </c>
      <c r="U179" s="20" t="n">
        <v>1</v>
      </c>
      <c r="V179" s="20" t="n">
        <v>1</v>
      </c>
      <c r="AC179" s="20" t="n">
        <v>0</v>
      </c>
      <c r="AD179" s="20" t="n">
        <v>14</v>
      </c>
      <c r="AE179" s="20" t="n">
        <f aca="false">SUM(I179:AD179)</f>
        <v>328</v>
      </c>
    </row>
    <row r="180" s="1" customFormat="true" ht="16.5" hidden="false" customHeight="false" outlineLevel="0" collapsed="false">
      <c r="C180" s="29" t="s">
        <v>65</v>
      </c>
      <c r="D180" s="30" t="s">
        <v>66</v>
      </c>
      <c r="E180" s="30"/>
      <c r="H180" s="31" t="n">
        <f aca="false">SUM(H167:H179)</f>
        <v>6850</v>
      </c>
      <c r="I180" s="31" t="n">
        <f aca="false">SUM(I167:I179)</f>
        <v>112</v>
      </c>
      <c r="J180" s="31" t="n">
        <f aca="false">SUM(J167:J179)</f>
        <v>882</v>
      </c>
      <c r="K180" s="31" t="n">
        <f aca="false">SUM(K167:K179)</f>
        <v>1971</v>
      </c>
      <c r="L180" s="31" t="n">
        <f aca="false">SUM(L167:L179)</f>
        <v>31</v>
      </c>
      <c r="M180" s="31" t="n">
        <f aca="false">SUM(M167:M179)</f>
        <v>56</v>
      </c>
      <c r="N180" s="31" t="n">
        <f aca="false">SUM(N167:N179)</f>
        <v>13</v>
      </c>
      <c r="O180" s="31" t="n">
        <f aca="false">SUM(O167:O179)</f>
        <v>0</v>
      </c>
      <c r="P180" s="31" t="n">
        <f aca="false">SUM(P167:P179)</f>
        <v>1162</v>
      </c>
      <c r="Q180" s="31" t="n">
        <f aca="false">SUM(Q167:Q179)</f>
        <v>21</v>
      </c>
      <c r="R180" s="31" t="n">
        <f aca="false">SUM(R167:R179)</f>
        <v>353</v>
      </c>
      <c r="S180" s="31" t="n">
        <f aca="false">SUM(S167:S179)</f>
        <v>0</v>
      </c>
      <c r="T180" s="31" t="n">
        <f aca="false">SUM(T167:T179)</f>
        <v>0</v>
      </c>
      <c r="U180" s="31" t="n">
        <f aca="false">SUM(U167:U179)</f>
        <v>46</v>
      </c>
      <c r="V180" s="31" t="n">
        <f aca="false">SUM(V167:V179)</f>
        <v>18</v>
      </c>
      <c r="W180" s="31" t="n">
        <f aca="false">SUM(W167:W179)</f>
        <v>0</v>
      </c>
      <c r="X180" s="31" t="n">
        <f aca="false">SUM(X167:X179)</f>
        <v>0</v>
      </c>
      <c r="Y180" s="31" t="n">
        <f aca="false">SUM(Y167:Y179)</f>
        <v>0</v>
      </c>
      <c r="Z180" s="31" t="n">
        <f aca="false">SUM(Z167:Z179)</f>
        <v>0</v>
      </c>
      <c r="AA180" s="31" t="n">
        <f aca="false">SUM(AA167:AA179)</f>
        <v>0</v>
      </c>
      <c r="AB180" s="31" t="n">
        <f aca="false">SUM(AB167:AB179)</f>
        <v>0</v>
      </c>
      <c r="AC180" s="31" t="n">
        <f aca="false">SUM(AC167:AC179)</f>
        <v>0</v>
      </c>
      <c r="AD180" s="31" t="n">
        <f aca="false">SUM(AD167:AD179)</f>
        <v>147</v>
      </c>
      <c r="AE180" s="31" t="n">
        <f aca="false">SUM(AE167:AE179)</f>
        <v>4812</v>
      </c>
    </row>
    <row r="181" s="1" customFormat="true" ht="16.5" hidden="false" customHeight="false" outlineLevel="0" collapsed="false">
      <c r="F181" s="3"/>
      <c r="G181" s="3"/>
      <c r="U181" s="1" t="n">
        <f aca="false">U180/2</f>
        <v>23</v>
      </c>
      <c r="V181" s="1" t="n">
        <f aca="false">V180/2</f>
        <v>9</v>
      </c>
    </row>
    <row r="182" s="1" customFormat="true" ht="16.5" hidden="false" customHeight="true" outlineLevel="0" collapsed="false">
      <c r="C182" s="29" t="s">
        <v>67</v>
      </c>
      <c r="D182" s="32" t="s">
        <v>68</v>
      </c>
      <c r="E182" s="32"/>
      <c r="F182" s="32"/>
      <c r="G182" s="32"/>
      <c r="H182" s="33" t="s">
        <v>8</v>
      </c>
      <c r="I182" s="9" t="s">
        <v>9</v>
      </c>
      <c r="J182" s="9" t="s">
        <v>10</v>
      </c>
      <c r="K182" s="9" t="s">
        <v>11</v>
      </c>
      <c r="L182" s="9" t="s">
        <v>12</v>
      </c>
      <c r="M182" s="9" t="s">
        <v>13</v>
      </c>
      <c r="N182" s="9" t="s">
        <v>14</v>
      </c>
      <c r="O182" s="9" t="s">
        <v>15</v>
      </c>
      <c r="P182" s="9" t="s">
        <v>16</v>
      </c>
      <c r="Q182" s="9" t="s">
        <v>17</v>
      </c>
      <c r="R182" s="9" t="s">
        <v>18</v>
      </c>
      <c r="S182" s="9" t="s">
        <v>19</v>
      </c>
      <c r="T182" s="9" t="s">
        <v>20</v>
      </c>
      <c r="U182" s="9" t="s">
        <v>24</v>
      </c>
      <c r="V182" s="9" t="s">
        <v>25</v>
      </c>
      <c r="W182" s="9" t="s">
        <v>26</v>
      </c>
      <c r="X182" s="9" t="s">
        <v>27</v>
      </c>
      <c r="Y182" s="9" t="s">
        <v>28</v>
      </c>
      <c r="Z182" s="9" t="s">
        <v>29</v>
      </c>
      <c r="AA182" s="9" t="s">
        <v>30</v>
      </c>
      <c r="AB182" s="9" t="s">
        <v>31</v>
      </c>
    </row>
    <row r="183" s="1" customFormat="true" ht="16.5" hidden="false" customHeight="false" outlineLevel="0" collapsed="false">
      <c r="D183" s="32"/>
      <c r="E183" s="32"/>
      <c r="F183" s="32"/>
      <c r="G183" s="32"/>
      <c r="H183" s="20" t="n">
        <f aca="false">H180</f>
        <v>6850</v>
      </c>
      <c r="I183" s="20" t="n">
        <f aca="false">I180+23</f>
        <v>135</v>
      </c>
      <c r="J183" s="20" t="n">
        <f aca="false">J180+9</f>
        <v>891</v>
      </c>
      <c r="K183" s="20" t="n">
        <f aca="false">K180+23</f>
        <v>1994</v>
      </c>
      <c r="L183" s="20" t="n">
        <f aca="false">L180+9</f>
        <v>40</v>
      </c>
      <c r="M183" s="20" t="n">
        <f aca="false">M180</f>
        <v>56</v>
      </c>
      <c r="N183" s="20" t="n">
        <f aca="false">N180</f>
        <v>13</v>
      </c>
      <c r="O183" s="1" t="n">
        <v>0</v>
      </c>
      <c r="P183" s="20" t="n">
        <f aca="false">P180</f>
        <v>1162</v>
      </c>
      <c r="Q183" s="20" t="n">
        <f aca="false">Q180</f>
        <v>21</v>
      </c>
      <c r="R183" s="20" t="n">
        <f aca="false">R180</f>
        <v>353</v>
      </c>
      <c r="S183" s="1" t="n">
        <v>0</v>
      </c>
      <c r="T183" s="1" t="n">
        <v>0</v>
      </c>
      <c r="U183" s="20" t="n">
        <v>0</v>
      </c>
      <c r="V183" s="20" t="n">
        <v>0</v>
      </c>
      <c r="W183" s="1" t="n">
        <v>0</v>
      </c>
      <c r="X183" s="1" t="n">
        <v>0</v>
      </c>
      <c r="Y183" s="1" t="n">
        <v>0</v>
      </c>
      <c r="Z183" s="1" t="n">
        <v>0</v>
      </c>
      <c r="AA183" s="1" t="n">
        <v>147</v>
      </c>
      <c r="AB183" s="1" t="n">
        <f aca="false">SUM(I183:AA183)</f>
        <v>4812</v>
      </c>
    </row>
    <row r="184" s="1" customFormat="true" ht="16.5" hidden="false" customHeight="false" outlineLevel="0" collapsed="false">
      <c r="F184" s="3"/>
      <c r="G184" s="3"/>
    </row>
    <row r="185" s="1" customFormat="true" ht="30.75" hidden="false" customHeight="true" outlineLevel="0" collapsed="false">
      <c r="C185" s="29" t="s">
        <v>69</v>
      </c>
      <c r="D185" s="32" t="s">
        <v>70</v>
      </c>
      <c r="E185" s="32"/>
      <c r="F185" s="32"/>
      <c r="G185" s="32"/>
      <c r="H185" s="33" t="s">
        <v>8</v>
      </c>
      <c r="I185" s="34" t="s">
        <v>71</v>
      </c>
      <c r="J185" s="34"/>
      <c r="K185" s="34" t="s">
        <v>72</v>
      </c>
      <c r="L185" s="34"/>
      <c r="M185" s="9" t="s">
        <v>13</v>
      </c>
      <c r="N185" s="9" t="s">
        <v>14</v>
      </c>
      <c r="O185" s="9" t="s">
        <v>15</v>
      </c>
      <c r="P185" s="9" t="s">
        <v>16</v>
      </c>
      <c r="Q185" s="9" t="s">
        <v>17</v>
      </c>
      <c r="R185" s="9" t="s">
        <v>18</v>
      </c>
      <c r="S185" s="9" t="s">
        <v>19</v>
      </c>
      <c r="T185" s="9" t="s">
        <v>20</v>
      </c>
      <c r="U185" s="9" t="s">
        <v>24</v>
      </c>
      <c r="V185" s="9" t="s">
        <v>25</v>
      </c>
      <c r="W185" s="9" t="s">
        <v>26</v>
      </c>
      <c r="X185" s="9" t="s">
        <v>27</v>
      </c>
      <c r="Y185" s="9" t="s">
        <v>28</v>
      </c>
      <c r="Z185" s="9" t="s">
        <v>29</v>
      </c>
      <c r="AA185" s="9" t="s">
        <v>30</v>
      </c>
      <c r="AB185" s="9" t="s">
        <v>31</v>
      </c>
    </row>
    <row r="186" s="1" customFormat="true" ht="16.5" hidden="false" customHeight="false" outlineLevel="0" collapsed="false">
      <c r="D186" s="32"/>
      <c r="E186" s="32"/>
      <c r="F186" s="32"/>
      <c r="G186" s="32"/>
      <c r="H186" s="20" t="n">
        <f aca="false">H180</f>
        <v>6850</v>
      </c>
      <c r="I186" s="35" t="n">
        <f aca="false">I183+K183</f>
        <v>2129</v>
      </c>
      <c r="J186" s="35"/>
      <c r="K186" s="35" t="n">
        <f aca="false">J183+L183</f>
        <v>931</v>
      </c>
      <c r="L186" s="35"/>
      <c r="M186" s="20" t="n">
        <f aca="false">M183</f>
        <v>56</v>
      </c>
      <c r="N186" s="20" t="n">
        <f aca="false">N183</f>
        <v>13</v>
      </c>
      <c r="O186" s="1" t="s">
        <v>148</v>
      </c>
      <c r="P186" s="20" t="n">
        <f aca="false">P183</f>
        <v>1162</v>
      </c>
      <c r="Q186" s="20" t="n">
        <f aca="false">Q183</f>
        <v>21</v>
      </c>
      <c r="R186" s="20" t="n">
        <f aca="false">R183</f>
        <v>353</v>
      </c>
      <c r="S186" s="1" t="s">
        <v>148</v>
      </c>
      <c r="T186" s="1" t="s">
        <v>148</v>
      </c>
      <c r="U186" s="1" t="s">
        <v>148</v>
      </c>
      <c r="V186" s="1" t="s">
        <v>148</v>
      </c>
      <c r="W186" s="1" t="s">
        <v>148</v>
      </c>
      <c r="X186" s="1" t="s">
        <v>148</v>
      </c>
      <c r="Y186" s="1" t="s">
        <v>148</v>
      </c>
      <c r="Z186" s="1" t="n">
        <v>0</v>
      </c>
      <c r="AA186" s="1" t="n">
        <v>147</v>
      </c>
      <c r="AB186" s="1" t="n">
        <f aca="false">SUM(I186:AA186)</f>
        <v>4812</v>
      </c>
    </row>
    <row r="189" s="1" customFormat="true" ht="16.5" hidden="false" customHeight="false" outlineLevel="0" collapsed="false">
      <c r="A189" s="5" t="s">
        <v>1</v>
      </c>
      <c r="B189" s="6" t="s">
        <v>2</v>
      </c>
      <c r="C189" s="7" t="s">
        <v>3</v>
      </c>
      <c r="D189" s="5" t="s">
        <v>4</v>
      </c>
      <c r="E189" s="5" t="s">
        <v>5</v>
      </c>
      <c r="F189" s="8" t="s">
        <v>6</v>
      </c>
      <c r="G189" s="8" t="s">
        <v>7</v>
      </c>
      <c r="H189" s="8" t="s">
        <v>8</v>
      </c>
      <c r="I189" s="9" t="s">
        <v>9</v>
      </c>
      <c r="J189" s="9" t="s">
        <v>10</v>
      </c>
      <c r="K189" s="9" t="s">
        <v>11</v>
      </c>
      <c r="L189" s="9" t="s">
        <v>12</v>
      </c>
      <c r="M189" s="9" t="s">
        <v>13</v>
      </c>
      <c r="N189" s="9" t="s">
        <v>14</v>
      </c>
      <c r="O189" s="9" t="s">
        <v>15</v>
      </c>
      <c r="P189" s="9" t="s">
        <v>16</v>
      </c>
      <c r="Q189" s="9" t="s">
        <v>17</v>
      </c>
      <c r="R189" s="9" t="s">
        <v>18</v>
      </c>
      <c r="S189" s="9" t="s">
        <v>19</v>
      </c>
      <c r="T189" s="9" t="s">
        <v>20</v>
      </c>
      <c r="U189" s="10" t="s">
        <v>21</v>
      </c>
      <c r="V189" s="10" t="s">
        <v>22</v>
      </c>
      <c r="W189" s="10" t="s">
        <v>23</v>
      </c>
      <c r="X189" s="9" t="s">
        <v>24</v>
      </c>
      <c r="Y189" s="9" t="s">
        <v>25</v>
      </c>
      <c r="Z189" s="9" t="s">
        <v>26</v>
      </c>
      <c r="AA189" s="9" t="s">
        <v>27</v>
      </c>
      <c r="AB189" s="9" t="s">
        <v>28</v>
      </c>
      <c r="AC189" s="9" t="s">
        <v>29</v>
      </c>
      <c r="AD189" s="9" t="s">
        <v>30</v>
      </c>
      <c r="AE189" s="9" t="s">
        <v>31</v>
      </c>
    </row>
    <row r="190" s="1" customFormat="true" ht="16.5" hidden="false" customHeight="false" outlineLevel="0" collapsed="false">
      <c r="A190" s="11" t="n">
        <v>1</v>
      </c>
      <c r="B190" s="12" t="n">
        <v>4</v>
      </c>
      <c r="C190" s="13" t="n">
        <v>558</v>
      </c>
      <c r="D190" s="17" t="s">
        <v>212</v>
      </c>
      <c r="E190" s="17" t="s">
        <v>212</v>
      </c>
      <c r="F190" s="16" t="n">
        <v>2405</v>
      </c>
      <c r="G190" s="17" t="s">
        <v>33</v>
      </c>
      <c r="H190" s="82" t="n">
        <v>730</v>
      </c>
      <c r="I190" s="20" t="n">
        <v>7</v>
      </c>
      <c r="J190" s="20" t="n">
        <v>13</v>
      </c>
      <c r="K190" s="20" t="n">
        <v>131</v>
      </c>
      <c r="L190" s="20" t="n">
        <v>73</v>
      </c>
      <c r="M190" s="20" t="n">
        <v>27</v>
      </c>
      <c r="N190" s="20" t="n">
        <v>0</v>
      </c>
      <c r="O190" s="20" t="n">
        <v>17</v>
      </c>
      <c r="P190" s="20" t="n">
        <v>25</v>
      </c>
      <c r="Q190" s="20" t="n">
        <v>87</v>
      </c>
      <c r="R190" s="20" t="n">
        <v>115</v>
      </c>
      <c r="S190" s="20" t="n">
        <v>0</v>
      </c>
      <c r="T190" s="20" t="n">
        <v>63</v>
      </c>
      <c r="U190" s="38" t="n">
        <v>3</v>
      </c>
      <c r="V190" s="38" t="n">
        <v>3</v>
      </c>
      <c r="W190" s="38" t="n">
        <v>0</v>
      </c>
      <c r="X190" s="20" t="n">
        <v>0</v>
      </c>
      <c r="Y190" s="20" t="n">
        <v>0</v>
      </c>
      <c r="Z190" s="20" t="n">
        <v>0</v>
      </c>
      <c r="AA190" s="20" t="n">
        <v>0</v>
      </c>
      <c r="AB190" s="20" t="n">
        <v>0</v>
      </c>
      <c r="AC190" s="20" t="n">
        <v>0</v>
      </c>
      <c r="AD190" s="20" t="n">
        <v>17</v>
      </c>
      <c r="AE190" s="20" t="n">
        <f aca="false">SUM(I190:AD190)</f>
        <v>581</v>
      </c>
    </row>
    <row r="191" s="1" customFormat="true" ht="17.25" hidden="false" customHeight="false" outlineLevel="0" collapsed="false">
      <c r="A191" s="11" t="n">
        <v>2</v>
      </c>
      <c r="B191" s="12" t="n">
        <v>4</v>
      </c>
      <c r="C191" s="13" t="n">
        <v>558</v>
      </c>
      <c r="D191" s="17" t="s">
        <v>212</v>
      </c>
      <c r="E191" s="17" t="s">
        <v>213</v>
      </c>
      <c r="F191" s="16" t="n">
        <v>2406</v>
      </c>
      <c r="G191" s="17" t="s">
        <v>33</v>
      </c>
      <c r="H191" s="83" t="n">
        <v>512</v>
      </c>
      <c r="I191" s="20" t="n">
        <v>0</v>
      </c>
      <c r="J191" s="20" t="n">
        <v>15</v>
      </c>
      <c r="K191" s="20" t="n">
        <v>21</v>
      </c>
      <c r="L191" s="20" t="n">
        <v>82</v>
      </c>
      <c r="M191" s="20" t="n">
        <v>24</v>
      </c>
      <c r="N191" s="20" t="n">
        <v>0</v>
      </c>
      <c r="O191" s="20" t="n">
        <v>130</v>
      </c>
      <c r="P191" s="20" t="n">
        <v>32</v>
      </c>
      <c r="Q191" s="20" t="n">
        <v>8</v>
      </c>
      <c r="R191" s="20" t="n">
        <v>47</v>
      </c>
      <c r="S191" s="20" t="n">
        <v>0</v>
      </c>
      <c r="T191" s="20" t="n">
        <v>35</v>
      </c>
      <c r="U191" s="38" t="n">
        <v>0</v>
      </c>
      <c r="V191" s="38" t="n">
        <v>6</v>
      </c>
      <c r="W191" s="38" t="n">
        <v>0</v>
      </c>
      <c r="X191" s="20" t="n">
        <v>0</v>
      </c>
      <c r="Y191" s="20" t="n">
        <v>0</v>
      </c>
      <c r="Z191" s="20" t="n">
        <v>0</v>
      </c>
      <c r="AA191" s="20" t="n">
        <v>0</v>
      </c>
      <c r="AB191" s="20" t="n">
        <v>0</v>
      </c>
      <c r="AC191" s="20" t="n">
        <v>0</v>
      </c>
      <c r="AD191" s="20" t="n">
        <v>0</v>
      </c>
      <c r="AE191" s="20" t="n">
        <f aca="false">SUM(I191:AD191)</f>
        <v>400</v>
      </c>
    </row>
    <row r="192" s="1" customFormat="true" ht="16.5" hidden="false" customHeight="false" outlineLevel="0" collapsed="false">
      <c r="C192" s="29" t="s">
        <v>65</v>
      </c>
      <c r="D192" s="30" t="s">
        <v>66</v>
      </c>
      <c r="E192" s="30"/>
      <c r="F192" s="30"/>
      <c r="G192" s="30"/>
      <c r="H192" s="31" t="n">
        <f aca="false">SUM(H190:H191)</f>
        <v>1242</v>
      </c>
      <c r="I192" s="31" t="n">
        <f aca="false">SUM(I190:I191)</f>
        <v>7</v>
      </c>
      <c r="J192" s="31" t="n">
        <f aca="false">SUM(J190:J191)</f>
        <v>28</v>
      </c>
      <c r="K192" s="31" t="n">
        <f aca="false">SUM(K190:K191)</f>
        <v>152</v>
      </c>
      <c r="L192" s="31" t="n">
        <f aca="false">SUM(L190:L191)</f>
        <v>155</v>
      </c>
      <c r="M192" s="31" t="n">
        <f aca="false">SUM(M190:M191)</f>
        <v>51</v>
      </c>
      <c r="N192" s="31" t="n">
        <f aca="false">SUM(N190:N191)</f>
        <v>0</v>
      </c>
      <c r="O192" s="31" t="n">
        <f aca="false">SUM(O190:O191)</f>
        <v>147</v>
      </c>
      <c r="P192" s="31" t="n">
        <f aca="false">SUM(P190:P191)</f>
        <v>57</v>
      </c>
      <c r="Q192" s="31" t="n">
        <f aca="false">SUM(Q190:Q191)</f>
        <v>95</v>
      </c>
      <c r="R192" s="31" t="n">
        <f aca="false">SUM(R190:R191)</f>
        <v>162</v>
      </c>
      <c r="S192" s="31" t="n">
        <f aca="false">SUM(S190:S191)</f>
        <v>0</v>
      </c>
      <c r="T192" s="31" t="n">
        <f aca="false">SUM(T190:T191)</f>
        <v>98</v>
      </c>
      <c r="U192" s="31" t="n">
        <f aca="false">SUM(U190:U191)</f>
        <v>3</v>
      </c>
      <c r="V192" s="31" t="n">
        <f aca="false">SUM(V190:V191)</f>
        <v>9</v>
      </c>
      <c r="W192" s="31" t="n">
        <f aca="false">SUM(W190:W191)</f>
        <v>0</v>
      </c>
      <c r="X192" s="31" t="n">
        <f aca="false">SUM(X190:X191)</f>
        <v>0</v>
      </c>
      <c r="Y192" s="31" t="n">
        <f aca="false">SUM(Y190:Y191)</f>
        <v>0</v>
      </c>
      <c r="Z192" s="31" t="n">
        <f aca="false">SUM(Z190:Z191)</f>
        <v>0</v>
      </c>
      <c r="AA192" s="31" t="n">
        <f aca="false">SUM(AA190:AA191)</f>
        <v>0</v>
      </c>
      <c r="AB192" s="31" t="n">
        <f aca="false">SUM(AB190:AB191)</f>
        <v>0</v>
      </c>
      <c r="AC192" s="31" t="n">
        <f aca="false">SUM(AC190:AC191)</f>
        <v>0</v>
      </c>
      <c r="AD192" s="31" t="n">
        <f aca="false">SUM(AD190:AD191)</f>
        <v>17</v>
      </c>
      <c r="AE192" s="31" t="n">
        <f aca="false">SUM(AE190:AE191)</f>
        <v>981</v>
      </c>
    </row>
    <row r="193" s="1" customFormat="true" ht="16.5" hidden="false" customHeight="false" outlineLevel="0" collapsed="false">
      <c r="F193" s="3"/>
      <c r="G193" s="3"/>
    </row>
    <row r="194" s="1" customFormat="true" ht="16.5" hidden="false" customHeight="true" outlineLevel="0" collapsed="false">
      <c r="C194" s="29" t="s">
        <v>67</v>
      </c>
      <c r="D194" s="32" t="s">
        <v>68</v>
      </c>
      <c r="E194" s="32"/>
      <c r="F194" s="32"/>
      <c r="G194" s="32"/>
      <c r="H194" s="33" t="s">
        <v>8</v>
      </c>
      <c r="I194" s="9" t="s">
        <v>9</v>
      </c>
      <c r="J194" s="9" t="s">
        <v>10</v>
      </c>
      <c r="K194" s="9" t="s">
        <v>11</v>
      </c>
      <c r="L194" s="9" t="s">
        <v>12</v>
      </c>
      <c r="M194" s="9" t="s">
        <v>13</v>
      </c>
      <c r="N194" s="9" t="s">
        <v>14</v>
      </c>
      <c r="O194" s="9" t="s">
        <v>15</v>
      </c>
      <c r="P194" s="9" t="s">
        <v>16</v>
      </c>
      <c r="Q194" s="9" t="s">
        <v>17</v>
      </c>
      <c r="R194" s="9" t="s">
        <v>18</v>
      </c>
      <c r="S194" s="9" t="s">
        <v>19</v>
      </c>
      <c r="T194" s="9" t="s">
        <v>20</v>
      </c>
      <c r="U194" s="9" t="s">
        <v>24</v>
      </c>
      <c r="V194" s="9" t="s">
        <v>25</v>
      </c>
      <c r="W194" s="9" t="s">
        <v>26</v>
      </c>
      <c r="X194" s="9" t="s">
        <v>27</v>
      </c>
      <c r="Y194" s="9" t="s">
        <v>28</v>
      </c>
      <c r="Z194" s="9" t="s">
        <v>29</v>
      </c>
      <c r="AA194" s="9" t="s">
        <v>30</v>
      </c>
      <c r="AB194" s="9" t="s">
        <v>31</v>
      </c>
    </row>
    <row r="195" s="1" customFormat="true" ht="16.5" hidden="false" customHeight="false" outlineLevel="0" collapsed="false">
      <c r="D195" s="32"/>
      <c r="E195" s="32"/>
      <c r="F195" s="32"/>
      <c r="G195" s="32"/>
      <c r="H195" s="20" t="n">
        <f aca="false">H192</f>
        <v>1242</v>
      </c>
      <c r="I195" s="20" t="n">
        <f aca="false">I192+1</f>
        <v>8</v>
      </c>
      <c r="J195" s="20" t="n">
        <f aca="false">J192+4</f>
        <v>32</v>
      </c>
      <c r="K195" s="20" t="n">
        <f aca="false">K192+2</f>
        <v>154</v>
      </c>
      <c r="L195" s="20" t="n">
        <f aca="false">L192+5</f>
        <v>160</v>
      </c>
      <c r="M195" s="20" t="n">
        <f aca="false">M192</f>
        <v>51</v>
      </c>
      <c r="N195" s="20" t="n">
        <f aca="false">N192</f>
        <v>0</v>
      </c>
      <c r="O195" s="20" t="n">
        <f aca="false">O192</f>
        <v>147</v>
      </c>
      <c r="P195" s="20" t="n">
        <f aca="false">P192</f>
        <v>57</v>
      </c>
      <c r="Q195" s="20" t="n">
        <f aca="false">Q192</f>
        <v>95</v>
      </c>
      <c r="R195" s="20" t="n">
        <f aca="false">R192</f>
        <v>162</v>
      </c>
      <c r="S195" s="20" t="n">
        <f aca="false">S192</f>
        <v>0</v>
      </c>
      <c r="T195" s="20" t="n">
        <f aca="false">T192</f>
        <v>98</v>
      </c>
      <c r="U195" s="20" t="n">
        <f aca="false">X190</f>
        <v>0</v>
      </c>
      <c r="V195" s="20" t="n">
        <f aca="false">Y190</f>
        <v>0</v>
      </c>
      <c r="W195" s="20" t="n">
        <f aca="false">Z190</f>
        <v>0</v>
      </c>
      <c r="X195" s="20" t="n">
        <f aca="false">AA190</f>
        <v>0</v>
      </c>
      <c r="Y195" s="20" t="n">
        <f aca="false">AB190</f>
        <v>0</v>
      </c>
      <c r="Z195" s="20" t="n">
        <f aca="false">AC192</f>
        <v>0</v>
      </c>
      <c r="AA195" s="20" t="n">
        <f aca="false">AD192</f>
        <v>17</v>
      </c>
      <c r="AB195" s="20" t="n">
        <f aca="false">SUM(I195:AA195)</f>
        <v>981</v>
      </c>
    </row>
    <row r="196" s="1" customFormat="true" ht="16.5" hidden="false" customHeight="false" outlineLevel="0" collapsed="false">
      <c r="F196" s="3"/>
      <c r="G196" s="3"/>
    </row>
    <row r="197" s="1" customFormat="true" ht="30.75" hidden="false" customHeight="true" outlineLevel="0" collapsed="false">
      <c r="C197" s="29" t="s">
        <v>69</v>
      </c>
      <c r="D197" s="32" t="s">
        <v>70</v>
      </c>
      <c r="E197" s="32"/>
      <c r="F197" s="32"/>
      <c r="G197" s="32"/>
      <c r="H197" s="33" t="s">
        <v>8</v>
      </c>
      <c r="I197" s="34" t="s">
        <v>71</v>
      </c>
      <c r="J197" s="34"/>
      <c r="K197" s="34" t="s">
        <v>72</v>
      </c>
      <c r="L197" s="34"/>
      <c r="M197" s="9" t="s">
        <v>13</v>
      </c>
      <c r="N197" s="9" t="s">
        <v>14</v>
      </c>
      <c r="O197" s="9" t="s">
        <v>15</v>
      </c>
      <c r="P197" s="9" t="s">
        <v>16</v>
      </c>
      <c r="Q197" s="9" t="s">
        <v>17</v>
      </c>
      <c r="R197" s="9" t="s">
        <v>18</v>
      </c>
      <c r="S197" s="9" t="s">
        <v>19</v>
      </c>
      <c r="T197" s="9" t="s">
        <v>20</v>
      </c>
      <c r="U197" s="9" t="s">
        <v>24</v>
      </c>
      <c r="V197" s="9" t="s">
        <v>25</v>
      </c>
      <c r="W197" s="9" t="s">
        <v>26</v>
      </c>
      <c r="X197" s="9" t="s">
        <v>27</v>
      </c>
      <c r="Y197" s="9" t="s">
        <v>28</v>
      </c>
      <c r="Z197" s="9" t="s">
        <v>29</v>
      </c>
      <c r="AA197" s="9" t="s">
        <v>30</v>
      </c>
      <c r="AB197" s="9" t="s">
        <v>31</v>
      </c>
    </row>
    <row r="198" s="1" customFormat="true" ht="16.5" hidden="false" customHeight="false" outlineLevel="0" collapsed="false">
      <c r="D198" s="32"/>
      <c r="E198" s="32"/>
      <c r="F198" s="32"/>
      <c r="G198" s="32"/>
      <c r="H198" s="20" t="n">
        <f aca="false">H192</f>
        <v>1242</v>
      </c>
      <c r="I198" s="35" t="n">
        <f aca="false">I195+K195</f>
        <v>162</v>
      </c>
      <c r="J198" s="35"/>
      <c r="K198" s="35" t="n">
        <f aca="false">J195+L195</f>
        <v>192</v>
      </c>
      <c r="L198" s="35"/>
      <c r="M198" s="20" t="n">
        <f aca="false">M195</f>
        <v>51</v>
      </c>
      <c r="N198" s="20" t="n">
        <f aca="false">N195</f>
        <v>0</v>
      </c>
      <c r="O198" s="20" t="n">
        <f aca="false">O195</f>
        <v>147</v>
      </c>
      <c r="P198" s="20" t="n">
        <f aca="false">P195</f>
        <v>57</v>
      </c>
      <c r="Q198" s="20" t="n">
        <f aca="false">Q195</f>
        <v>95</v>
      </c>
      <c r="R198" s="20" t="n">
        <f aca="false">R195</f>
        <v>162</v>
      </c>
      <c r="S198" s="20" t="s">
        <v>148</v>
      </c>
      <c r="T198" s="20" t="n">
        <f aca="false">T195</f>
        <v>98</v>
      </c>
      <c r="U198" s="20" t="s">
        <v>148</v>
      </c>
      <c r="V198" s="20" t="s">
        <v>148</v>
      </c>
      <c r="W198" s="20" t="s">
        <v>148</v>
      </c>
      <c r="X198" s="20" t="s">
        <v>148</v>
      </c>
      <c r="Y198" s="20" t="s">
        <v>148</v>
      </c>
      <c r="Z198" s="20" t="n">
        <f aca="false">Z195</f>
        <v>0</v>
      </c>
      <c r="AA198" s="20" t="n">
        <f aca="false">AA195</f>
        <v>17</v>
      </c>
      <c r="AB198" s="20" t="n">
        <f aca="false">SUM(I198:AA198)</f>
        <v>981</v>
      </c>
    </row>
  </sheetData>
  <mergeCells count="70">
    <mergeCell ref="D10:E10"/>
    <mergeCell ref="D12:G13"/>
    <mergeCell ref="D15:G16"/>
    <mergeCell ref="I15:J15"/>
    <mergeCell ref="K15:L15"/>
    <mergeCell ref="I16:J16"/>
    <mergeCell ref="K16:L16"/>
    <mergeCell ref="D59:E59"/>
    <mergeCell ref="D61:G62"/>
    <mergeCell ref="D64:G65"/>
    <mergeCell ref="I64:J64"/>
    <mergeCell ref="K64:L64"/>
    <mergeCell ref="I65:J65"/>
    <mergeCell ref="K65:L65"/>
    <mergeCell ref="D76:E76"/>
    <mergeCell ref="D78:G79"/>
    <mergeCell ref="D81:G82"/>
    <mergeCell ref="I81:J81"/>
    <mergeCell ref="K81:L81"/>
    <mergeCell ref="I82:J82"/>
    <mergeCell ref="K82:L82"/>
    <mergeCell ref="D105:E105"/>
    <mergeCell ref="D107:G108"/>
    <mergeCell ref="D110:G111"/>
    <mergeCell ref="I110:J110"/>
    <mergeCell ref="K110:L110"/>
    <mergeCell ref="I111:J111"/>
    <mergeCell ref="K111:L111"/>
    <mergeCell ref="D117:E117"/>
    <mergeCell ref="D119:G120"/>
    <mergeCell ref="D122:G123"/>
    <mergeCell ref="I122:J122"/>
    <mergeCell ref="K122:L122"/>
    <mergeCell ref="I123:J123"/>
    <mergeCell ref="K123:L123"/>
    <mergeCell ref="D129:E129"/>
    <mergeCell ref="D131:G132"/>
    <mergeCell ref="D134:G135"/>
    <mergeCell ref="I134:J134"/>
    <mergeCell ref="K134:L134"/>
    <mergeCell ref="I135:J135"/>
    <mergeCell ref="K135:L135"/>
    <mergeCell ref="D145:E145"/>
    <mergeCell ref="D147:G148"/>
    <mergeCell ref="D150:G151"/>
    <mergeCell ref="I150:J150"/>
    <mergeCell ref="K150:L150"/>
    <mergeCell ref="I151:J151"/>
    <mergeCell ref="K151:L151"/>
    <mergeCell ref="D157:E157"/>
    <mergeCell ref="D159:G160"/>
    <mergeCell ref="D162:G163"/>
    <mergeCell ref="I162:J162"/>
    <mergeCell ref="K162:L162"/>
    <mergeCell ref="I163:J163"/>
    <mergeCell ref="K163:L163"/>
    <mergeCell ref="D180:E180"/>
    <mergeCell ref="D182:G183"/>
    <mergeCell ref="D185:G186"/>
    <mergeCell ref="I185:J185"/>
    <mergeCell ref="K185:L185"/>
    <mergeCell ref="I186:J186"/>
    <mergeCell ref="K186:L186"/>
    <mergeCell ref="D192:E192"/>
    <mergeCell ref="D194:G195"/>
    <mergeCell ref="D197:G198"/>
    <mergeCell ref="I197:J197"/>
    <mergeCell ref="K197:L197"/>
    <mergeCell ref="I198:J198"/>
    <mergeCell ref="K198:L19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9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176" activePane="bottomLeft" state="frozen"/>
      <selection pane="topLeft" activeCell="A1" activeCellId="0" sqref="A1"/>
      <selection pane="bottomLeft" activeCell="N153" activeCellId="0" sqref="N153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5.01"/>
    <col collapsed="false" customWidth="true" hidden="false" outlineLevel="0" max="3" min="3" style="0" width="4.14"/>
    <col collapsed="false" customWidth="true" hidden="false" outlineLevel="0" max="4" min="4" style="0" width="25.57"/>
    <col collapsed="false" customWidth="true" hidden="false" outlineLevel="0" max="5" min="5" style="0" width="10.29"/>
    <col collapsed="false" customWidth="true" hidden="false" outlineLevel="0" max="6" min="6" style="0" width="8.29"/>
    <col collapsed="false" customWidth="true" hidden="false" outlineLevel="0" max="7" min="7" style="0" width="17.86"/>
    <col collapsed="false" customWidth="true" hidden="false" outlineLevel="0" max="8" min="8" style="0" width="10"/>
    <col collapsed="false" customWidth="true" hidden="false" outlineLevel="0" max="10" min="9" style="0" width="8.71"/>
    <col collapsed="false" customWidth="true" hidden="false" outlineLevel="0" max="11" min="11" style="0" width="5.01"/>
    <col collapsed="false" customWidth="true" hidden="false" outlineLevel="0" max="12" min="12" style="0" width="5.28"/>
    <col collapsed="false" customWidth="true" hidden="false" outlineLevel="0" max="13" min="13" style="0" width="5.01"/>
    <col collapsed="false" customWidth="true" hidden="false" outlineLevel="0" max="14" min="14" style="0" width="4.43"/>
    <col collapsed="false" customWidth="true" hidden="false" outlineLevel="0" max="16" min="15" style="0" width="4.14"/>
    <col collapsed="false" customWidth="true" hidden="false" outlineLevel="0" max="17" min="17" style="0" width="5.01"/>
    <col collapsed="false" customWidth="true" hidden="false" outlineLevel="0" max="18" min="18" style="0" width="7.71"/>
    <col collapsed="false" customWidth="true" hidden="false" outlineLevel="0" max="19" min="19" style="0" width="4.14"/>
    <col collapsed="false" customWidth="true" hidden="false" outlineLevel="0" max="20" min="20" style="0" width="4.29"/>
    <col collapsed="false" customWidth="true" hidden="false" outlineLevel="0" max="21" min="21" style="0" width="8"/>
    <col collapsed="false" customWidth="true" hidden="false" outlineLevel="0" max="22" min="22" style="0" width="8.57"/>
    <col collapsed="false" customWidth="true" hidden="false" outlineLevel="0" max="23" min="23" style="0" width="8"/>
    <col collapsed="false" customWidth="true" hidden="false" outlineLevel="0" max="26" min="24" style="0" width="5.57"/>
    <col collapsed="false" customWidth="true" hidden="false" outlineLevel="0" max="27" min="27" style="0" width="6.57"/>
    <col collapsed="false" customWidth="true" hidden="false" outlineLevel="0" max="28" min="28" style="0" width="9.71"/>
    <col collapsed="false" customWidth="true" hidden="false" outlineLevel="0" max="29" min="29" style="0" width="4.43"/>
    <col collapsed="false" customWidth="true" hidden="false" outlineLevel="0" max="30" min="30" style="0" width="6.57"/>
    <col collapsed="false" customWidth="true" hidden="false" outlineLevel="0" max="31" min="31" style="0" width="9.71"/>
  </cols>
  <sheetData>
    <row r="1" s="1" customFormat="true" ht="16.5" hidden="false" customHeight="false" outlineLevel="0" collapsed="false">
      <c r="A1" s="5" t="s">
        <v>1</v>
      </c>
      <c r="B1" s="6" t="s">
        <v>2</v>
      </c>
      <c r="C1" s="7" t="s">
        <v>3</v>
      </c>
      <c r="D1" s="5" t="s">
        <v>4</v>
      </c>
      <c r="E1" s="5" t="s">
        <v>5</v>
      </c>
      <c r="F1" s="8" t="s">
        <v>6</v>
      </c>
      <c r="G1" s="8" t="s">
        <v>7</v>
      </c>
      <c r="H1" s="8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21</v>
      </c>
      <c r="V1" s="10" t="s">
        <v>22</v>
      </c>
      <c r="W1" s="10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</row>
    <row r="2" s="1" customFormat="true" ht="16.5" hidden="false" customHeight="false" outlineLevel="0" collapsed="false">
      <c r="A2" s="11" t="n">
        <v>1</v>
      </c>
      <c r="B2" s="87" t="s">
        <v>214</v>
      </c>
      <c r="C2" s="13" t="n">
        <v>7</v>
      </c>
      <c r="D2" s="17" t="s">
        <v>215</v>
      </c>
      <c r="E2" s="17"/>
      <c r="F2" s="17" t="n">
        <v>57</v>
      </c>
      <c r="G2" s="17" t="s">
        <v>33</v>
      </c>
      <c r="H2" s="37" t="n">
        <v>716</v>
      </c>
      <c r="I2" s="37" t="n">
        <v>12</v>
      </c>
      <c r="J2" s="37" t="n">
        <v>76</v>
      </c>
      <c r="K2" s="37" t="n">
        <v>37</v>
      </c>
      <c r="L2" s="37" t="n">
        <v>3</v>
      </c>
      <c r="M2" s="37" t="n">
        <v>70</v>
      </c>
      <c r="N2" s="37" t="n">
        <v>5</v>
      </c>
      <c r="O2" s="37" t="n">
        <v>20</v>
      </c>
      <c r="P2" s="37"/>
      <c r="Q2" s="37" t="n">
        <v>150</v>
      </c>
      <c r="R2" s="37" t="n">
        <v>66</v>
      </c>
      <c r="S2" s="37"/>
      <c r="T2" s="37"/>
      <c r="U2" s="37" t="n">
        <v>3</v>
      </c>
      <c r="V2" s="37" t="n">
        <v>3</v>
      </c>
      <c r="W2" s="38"/>
      <c r="X2" s="20"/>
      <c r="Y2" s="20"/>
      <c r="Z2" s="20"/>
      <c r="AA2" s="20"/>
      <c r="AB2" s="20"/>
      <c r="AC2" s="37" t="n">
        <v>0</v>
      </c>
      <c r="AD2" s="37" t="n">
        <v>12</v>
      </c>
      <c r="AE2" s="37" t="n">
        <f aca="false">SUM(I2:AD2)</f>
        <v>457</v>
      </c>
    </row>
    <row r="3" s="1" customFormat="true" ht="16.5" hidden="false" customHeight="false" outlineLevel="0" collapsed="false">
      <c r="A3" s="11" t="n">
        <v>2</v>
      </c>
      <c r="B3" s="87" t="s">
        <v>214</v>
      </c>
      <c r="C3" s="13" t="n">
        <v>7</v>
      </c>
      <c r="D3" s="17" t="s">
        <v>215</v>
      </c>
      <c r="E3" s="17"/>
      <c r="F3" s="17" t="n">
        <v>57</v>
      </c>
      <c r="G3" s="17" t="s">
        <v>34</v>
      </c>
      <c r="H3" s="37" t="n">
        <v>716</v>
      </c>
      <c r="I3" s="37" t="n">
        <v>17</v>
      </c>
      <c r="J3" s="37" t="n">
        <v>47</v>
      </c>
      <c r="K3" s="37" t="n">
        <v>37</v>
      </c>
      <c r="L3" s="37" t="n">
        <v>4</v>
      </c>
      <c r="M3" s="37" t="n">
        <v>89</v>
      </c>
      <c r="N3" s="37" t="n">
        <v>9</v>
      </c>
      <c r="O3" s="37" t="n">
        <v>24</v>
      </c>
      <c r="P3" s="37"/>
      <c r="Q3" s="37" t="n">
        <v>145</v>
      </c>
      <c r="R3" s="37" t="n">
        <v>55</v>
      </c>
      <c r="S3" s="37"/>
      <c r="T3" s="37"/>
      <c r="U3" s="37" t="n">
        <v>5</v>
      </c>
      <c r="V3" s="37" t="n">
        <v>1</v>
      </c>
      <c r="W3" s="38"/>
      <c r="X3" s="20"/>
      <c r="Y3" s="20"/>
      <c r="Z3" s="20"/>
      <c r="AA3" s="20"/>
      <c r="AB3" s="20"/>
      <c r="AC3" s="37" t="n">
        <v>0</v>
      </c>
      <c r="AD3" s="37" t="n">
        <v>13</v>
      </c>
      <c r="AE3" s="37" t="n">
        <f aca="false">SUM(I3:AD3)</f>
        <v>446</v>
      </c>
    </row>
    <row r="4" s="1" customFormat="true" ht="16.5" hidden="false" customHeight="false" outlineLevel="0" collapsed="false">
      <c r="A4" s="11" t="n">
        <v>3</v>
      </c>
      <c r="B4" s="87" t="s">
        <v>214</v>
      </c>
      <c r="C4" s="13" t="n">
        <v>7</v>
      </c>
      <c r="D4" s="17" t="s">
        <v>215</v>
      </c>
      <c r="E4" s="17"/>
      <c r="F4" s="17" t="n">
        <v>57</v>
      </c>
      <c r="G4" s="17" t="s">
        <v>35</v>
      </c>
      <c r="H4" s="37" t="n">
        <v>715</v>
      </c>
      <c r="I4" s="37" t="n">
        <v>12</v>
      </c>
      <c r="J4" s="37" t="n">
        <v>41</v>
      </c>
      <c r="K4" s="37" t="n">
        <v>40</v>
      </c>
      <c r="L4" s="37" t="n">
        <v>5</v>
      </c>
      <c r="M4" s="37" t="n">
        <v>95</v>
      </c>
      <c r="N4" s="37" t="n">
        <v>8</v>
      </c>
      <c r="O4" s="37" t="n">
        <v>16</v>
      </c>
      <c r="P4" s="37"/>
      <c r="Q4" s="37" t="n">
        <v>127</v>
      </c>
      <c r="R4" s="37" t="n">
        <v>66</v>
      </c>
      <c r="S4" s="37"/>
      <c r="T4" s="37"/>
      <c r="U4" s="37" t="n">
        <v>1</v>
      </c>
      <c r="V4" s="37" t="n">
        <v>3</v>
      </c>
      <c r="W4" s="38"/>
      <c r="X4" s="20"/>
      <c r="Y4" s="20"/>
      <c r="Z4" s="20"/>
      <c r="AA4" s="20"/>
      <c r="AB4" s="20"/>
      <c r="AC4" s="37" t="n">
        <v>0</v>
      </c>
      <c r="AD4" s="37" t="n">
        <v>20</v>
      </c>
      <c r="AE4" s="37" t="n">
        <f aca="false">SUM(I4:AD4)</f>
        <v>434</v>
      </c>
    </row>
    <row r="5" s="1" customFormat="true" ht="16.5" hidden="false" customHeight="false" outlineLevel="0" collapsed="false">
      <c r="A5" s="11" t="n">
        <v>4</v>
      </c>
      <c r="B5" s="87" t="s">
        <v>214</v>
      </c>
      <c r="C5" s="13" t="n">
        <v>7</v>
      </c>
      <c r="D5" s="17" t="s">
        <v>215</v>
      </c>
      <c r="E5" s="17"/>
      <c r="F5" s="17" t="n">
        <v>57</v>
      </c>
      <c r="G5" s="17" t="s">
        <v>137</v>
      </c>
      <c r="H5" s="37" t="n">
        <v>715</v>
      </c>
      <c r="I5" s="37" t="n">
        <v>10</v>
      </c>
      <c r="J5" s="37" t="n">
        <v>75</v>
      </c>
      <c r="K5" s="37" t="n">
        <v>39</v>
      </c>
      <c r="L5" s="37" t="n">
        <v>2</v>
      </c>
      <c r="M5" s="37" t="n">
        <v>63</v>
      </c>
      <c r="N5" s="37" t="n">
        <v>3</v>
      </c>
      <c r="O5" s="37" t="n">
        <v>28</v>
      </c>
      <c r="P5" s="37"/>
      <c r="Q5" s="37" t="n">
        <v>138</v>
      </c>
      <c r="R5" s="37" t="n">
        <v>68</v>
      </c>
      <c r="S5" s="37"/>
      <c r="T5" s="37"/>
      <c r="U5" s="37" t="n">
        <v>4</v>
      </c>
      <c r="V5" s="37" t="n">
        <v>3</v>
      </c>
      <c r="W5" s="38"/>
      <c r="X5" s="20"/>
      <c r="Y5" s="20"/>
      <c r="Z5" s="20"/>
      <c r="AA5" s="20"/>
      <c r="AB5" s="20"/>
      <c r="AC5" s="37" t="n">
        <v>0</v>
      </c>
      <c r="AD5" s="37" t="n">
        <v>11</v>
      </c>
      <c r="AE5" s="37" t="n">
        <f aca="false">SUM(I5:AD5)</f>
        <v>444</v>
      </c>
    </row>
    <row r="6" s="1" customFormat="true" ht="16.5" hidden="false" customHeight="false" outlineLevel="0" collapsed="false">
      <c r="A6" s="11" t="n">
        <v>5</v>
      </c>
      <c r="B6" s="87" t="s">
        <v>214</v>
      </c>
      <c r="C6" s="13" t="n">
        <v>7</v>
      </c>
      <c r="D6" s="17" t="s">
        <v>215</v>
      </c>
      <c r="E6" s="17"/>
      <c r="F6" s="17" t="n">
        <v>57</v>
      </c>
      <c r="G6" s="17" t="s">
        <v>36</v>
      </c>
      <c r="H6" s="37"/>
      <c r="I6" s="37" t="n">
        <v>0</v>
      </c>
      <c r="J6" s="37" t="n">
        <v>9</v>
      </c>
      <c r="K6" s="37" t="n">
        <v>7</v>
      </c>
      <c r="L6" s="37" t="n">
        <v>0</v>
      </c>
      <c r="M6" s="37" t="n">
        <v>10</v>
      </c>
      <c r="N6" s="37" t="n">
        <v>3</v>
      </c>
      <c r="O6" s="37" t="n">
        <v>2</v>
      </c>
      <c r="P6" s="37"/>
      <c r="Q6" s="37" t="n">
        <v>13</v>
      </c>
      <c r="R6" s="37" t="n">
        <v>11</v>
      </c>
      <c r="S6" s="37"/>
      <c r="T6" s="37"/>
      <c r="U6" s="37" t="n">
        <v>0</v>
      </c>
      <c r="V6" s="37" t="n">
        <v>0</v>
      </c>
      <c r="W6" s="38"/>
      <c r="X6" s="20"/>
      <c r="Y6" s="20"/>
      <c r="Z6" s="20"/>
      <c r="AA6" s="20"/>
      <c r="AB6" s="20"/>
      <c r="AC6" s="37" t="n">
        <v>0</v>
      </c>
      <c r="AD6" s="37" t="n">
        <v>4</v>
      </c>
      <c r="AE6" s="37" t="n">
        <f aca="false">SUM(I6:AD6)</f>
        <v>59</v>
      </c>
    </row>
    <row r="7" s="1" customFormat="true" ht="16.5" hidden="false" customHeight="false" outlineLevel="0" collapsed="false">
      <c r="A7" s="11" t="n">
        <v>6</v>
      </c>
      <c r="B7" s="87" t="s">
        <v>214</v>
      </c>
      <c r="C7" s="13" t="n">
        <v>7</v>
      </c>
      <c r="D7" s="17" t="s">
        <v>215</v>
      </c>
      <c r="E7" s="17"/>
      <c r="F7" s="17" t="n">
        <v>58</v>
      </c>
      <c r="G7" s="17" t="s">
        <v>33</v>
      </c>
      <c r="H7" s="37" t="n">
        <v>673</v>
      </c>
      <c r="I7" s="37" t="n">
        <v>4</v>
      </c>
      <c r="J7" s="37" t="n">
        <v>76</v>
      </c>
      <c r="K7" s="37" t="n">
        <v>34</v>
      </c>
      <c r="L7" s="37" t="n">
        <v>6</v>
      </c>
      <c r="M7" s="37" t="n">
        <v>73</v>
      </c>
      <c r="N7" s="37" t="n">
        <v>1</v>
      </c>
      <c r="O7" s="37" t="n">
        <v>12</v>
      </c>
      <c r="P7" s="37"/>
      <c r="Q7" s="37" t="n">
        <v>185</v>
      </c>
      <c r="R7" s="37" t="n">
        <v>46</v>
      </c>
      <c r="S7" s="37"/>
      <c r="T7" s="37"/>
      <c r="U7" s="37" t="n">
        <v>5</v>
      </c>
      <c r="V7" s="37" t="n">
        <v>4</v>
      </c>
      <c r="W7" s="38"/>
      <c r="X7" s="20"/>
      <c r="Y7" s="20"/>
      <c r="Z7" s="20"/>
      <c r="AA7" s="20"/>
      <c r="AB7" s="20"/>
      <c r="AC7" s="37" t="n">
        <v>0</v>
      </c>
      <c r="AD7" s="37" t="n">
        <v>13</v>
      </c>
      <c r="AE7" s="37" t="n">
        <f aca="false">SUM(I7:AD7)</f>
        <v>459</v>
      </c>
    </row>
    <row r="8" s="1" customFormat="true" ht="16.5" hidden="false" customHeight="false" outlineLevel="0" collapsed="false">
      <c r="A8" s="11" t="n">
        <v>7</v>
      </c>
      <c r="B8" s="87" t="s">
        <v>214</v>
      </c>
      <c r="C8" s="13" t="n">
        <v>7</v>
      </c>
      <c r="D8" s="17" t="s">
        <v>215</v>
      </c>
      <c r="E8" s="17"/>
      <c r="F8" s="17" t="n">
        <v>58</v>
      </c>
      <c r="G8" s="17" t="s">
        <v>34</v>
      </c>
      <c r="H8" s="37" t="n">
        <v>673</v>
      </c>
      <c r="I8" s="37" t="n">
        <v>8</v>
      </c>
      <c r="J8" s="37" t="n">
        <v>80</v>
      </c>
      <c r="K8" s="37" t="n">
        <v>40</v>
      </c>
      <c r="L8" s="37" t="n">
        <v>2</v>
      </c>
      <c r="M8" s="37" t="n">
        <v>75</v>
      </c>
      <c r="N8" s="37" t="n">
        <v>7</v>
      </c>
      <c r="O8" s="37" t="n">
        <v>15</v>
      </c>
      <c r="P8" s="37"/>
      <c r="Q8" s="37" t="n">
        <v>135</v>
      </c>
      <c r="R8" s="37" t="n">
        <v>62</v>
      </c>
      <c r="S8" s="37"/>
      <c r="T8" s="37"/>
      <c r="U8" s="37" t="n">
        <v>2</v>
      </c>
      <c r="V8" s="37" t="n">
        <v>2</v>
      </c>
      <c r="W8" s="38"/>
      <c r="X8" s="20"/>
      <c r="Y8" s="20"/>
      <c r="Z8" s="20"/>
      <c r="AA8" s="20"/>
      <c r="AB8" s="20"/>
      <c r="AC8" s="37" t="n">
        <v>0</v>
      </c>
      <c r="AD8" s="37" t="n">
        <v>25</v>
      </c>
      <c r="AE8" s="37" t="n">
        <f aca="false">SUM(I8:AD8)</f>
        <v>453</v>
      </c>
    </row>
    <row r="9" s="1" customFormat="true" ht="16.5" hidden="false" customHeight="false" outlineLevel="0" collapsed="false">
      <c r="A9" s="11"/>
      <c r="B9" s="87"/>
      <c r="C9" s="13" t="n">
        <v>7</v>
      </c>
      <c r="D9" s="17" t="s">
        <v>215</v>
      </c>
      <c r="E9" s="17"/>
      <c r="F9" s="17" t="n">
        <v>58</v>
      </c>
      <c r="G9" s="17" t="s">
        <v>35</v>
      </c>
      <c r="H9" s="37" t="n">
        <v>673</v>
      </c>
      <c r="I9" s="37" t="n">
        <v>8</v>
      </c>
      <c r="J9" s="37" t="n">
        <v>63</v>
      </c>
      <c r="K9" s="37" t="n">
        <v>25</v>
      </c>
      <c r="L9" s="37" t="n">
        <v>2</v>
      </c>
      <c r="M9" s="37" t="n">
        <v>83</v>
      </c>
      <c r="N9" s="37" t="n">
        <v>3</v>
      </c>
      <c r="O9" s="37" t="n">
        <v>16</v>
      </c>
      <c r="P9" s="37"/>
      <c r="Q9" s="37" t="n">
        <v>128</v>
      </c>
      <c r="R9" s="37" t="n">
        <v>67</v>
      </c>
      <c r="S9" s="37"/>
      <c r="T9" s="37"/>
      <c r="U9" s="37" t="n">
        <v>2</v>
      </c>
      <c r="V9" s="37" t="n">
        <v>3</v>
      </c>
      <c r="W9" s="38"/>
      <c r="X9" s="20"/>
      <c r="Y9" s="20"/>
      <c r="Z9" s="20"/>
      <c r="AA9" s="20"/>
      <c r="AB9" s="20"/>
      <c r="AC9" s="37" t="n">
        <v>0</v>
      </c>
      <c r="AD9" s="37" t="n">
        <v>26</v>
      </c>
      <c r="AE9" s="37" t="n">
        <f aca="false">SUM(I9:AD9)</f>
        <v>426</v>
      </c>
    </row>
    <row r="10" s="1" customFormat="true" ht="16.5" hidden="false" customHeight="false" outlineLevel="0" collapsed="false">
      <c r="A10" s="11" t="n">
        <v>8</v>
      </c>
      <c r="B10" s="87" t="s">
        <v>214</v>
      </c>
      <c r="C10" s="13" t="n">
        <v>7</v>
      </c>
      <c r="D10" s="17" t="s">
        <v>215</v>
      </c>
      <c r="E10" s="17"/>
      <c r="F10" s="17" t="n">
        <v>58</v>
      </c>
      <c r="G10" s="17" t="s">
        <v>137</v>
      </c>
      <c r="H10" s="37" t="n">
        <v>673</v>
      </c>
      <c r="I10" s="37" t="n">
        <v>14</v>
      </c>
      <c r="J10" s="37" t="n">
        <v>72</v>
      </c>
      <c r="K10" s="37" t="n">
        <v>37</v>
      </c>
      <c r="L10" s="37" t="n">
        <v>5</v>
      </c>
      <c r="M10" s="37" t="n">
        <v>100</v>
      </c>
      <c r="N10" s="37" t="n">
        <v>3</v>
      </c>
      <c r="O10" s="37" t="n">
        <v>16</v>
      </c>
      <c r="P10" s="37"/>
      <c r="Q10" s="37" t="n">
        <v>121</v>
      </c>
      <c r="R10" s="37" t="n">
        <v>58</v>
      </c>
      <c r="S10" s="37"/>
      <c r="T10" s="37"/>
      <c r="U10" s="37" t="n">
        <v>1</v>
      </c>
      <c r="V10" s="37" t="n">
        <v>2</v>
      </c>
      <c r="W10" s="38"/>
      <c r="X10" s="20"/>
      <c r="Y10" s="20"/>
      <c r="Z10" s="20"/>
      <c r="AA10" s="20"/>
      <c r="AB10" s="20"/>
      <c r="AC10" s="37" t="n">
        <v>0</v>
      </c>
      <c r="AD10" s="37" t="n">
        <v>9</v>
      </c>
      <c r="AE10" s="37" t="n">
        <f aca="false">SUM(I10:AD10)</f>
        <v>438</v>
      </c>
    </row>
    <row r="11" s="1" customFormat="true" ht="16.5" hidden="false" customHeight="false" outlineLevel="0" collapsed="false">
      <c r="A11" s="11" t="n">
        <v>9</v>
      </c>
      <c r="B11" s="87" t="s">
        <v>214</v>
      </c>
      <c r="C11" s="13" t="n">
        <v>7</v>
      </c>
      <c r="D11" s="17" t="s">
        <v>215</v>
      </c>
      <c r="E11" s="17"/>
      <c r="F11" s="17" t="n">
        <v>59</v>
      </c>
      <c r="G11" s="17" t="s">
        <v>33</v>
      </c>
      <c r="H11" s="37" t="n">
        <v>702</v>
      </c>
      <c r="I11" s="37" t="n">
        <v>9</v>
      </c>
      <c r="J11" s="37" t="n">
        <v>123</v>
      </c>
      <c r="K11" s="37" t="n">
        <v>29</v>
      </c>
      <c r="L11" s="37" t="n">
        <v>3</v>
      </c>
      <c r="M11" s="37" t="n">
        <v>62</v>
      </c>
      <c r="N11" s="37" t="n">
        <v>5</v>
      </c>
      <c r="O11" s="37" t="n">
        <v>15</v>
      </c>
      <c r="P11" s="37"/>
      <c r="Q11" s="37" t="n">
        <v>165</v>
      </c>
      <c r="R11" s="37" t="n">
        <v>38</v>
      </c>
      <c r="S11" s="37"/>
      <c r="T11" s="37"/>
      <c r="U11" s="37" t="n">
        <v>5</v>
      </c>
      <c r="V11" s="37" t="n">
        <v>5</v>
      </c>
      <c r="W11" s="38"/>
      <c r="X11" s="20"/>
      <c r="Y11" s="20"/>
      <c r="Z11" s="20"/>
      <c r="AA11" s="20"/>
      <c r="AB11" s="20"/>
      <c r="AC11" s="37" t="n">
        <v>0</v>
      </c>
      <c r="AD11" s="37" t="n">
        <v>9</v>
      </c>
      <c r="AE11" s="37" t="n">
        <f aca="false">SUM(I11:AD11)</f>
        <v>468</v>
      </c>
    </row>
    <row r="12" s="1" customFormat="true" ht="16.5" hidden="false" customHeight="false" outlineLevel="0" collapsed="false">
      <c r="A12" s="11" t="n">
        <v>10</v>
      </c>
      <c r="B12" s="87" t="s">
        <v>214</v>
      </c>
      <c r="C12" s="13" t="n">
        <v>7</v>
      </c>
      <c r="D12" s="17" t="s">
        <v>215</v>
      </c>
      <c r="E12" s="17"/>
      <c r="F12" s="17" t="n">
        <v>59</v>
      </c>
      <c r="G12" s="17" t="s">
        <v>216</v>
      </c>
      <c r="H12" s="37" t="n">
        <v>702</v>
      </c>
      <c r="I12" s="37" t="n">
        <v>7</v>
      </c>
      <c r="J12" s="37" t="n">
        <v>91</v>
      </c>
      <c r="K12" s="37" t="n">
        <v>36</v>
      </c>
      <c r="L12" s="37" t="n">
        <v>8</v>
      </c>
      <c r="M12" s="37" t="n">
        <v>88</v>
      </c>
      <c r="N12" s="37" t="n">
        <v>2</v>
      </c>
      <c r="O12" s="37" t="n">
        <v>14</v>
      </c>
      <c r="P12" s="37"/>
      <c r="Q12" s="37" t="n">
        <v>150</v>
      </c>
      <c r="R12" s="37" t="n">
        <v>36</v>
      </c>
      <c r="S12" s="37"/>
      <c r="T12" s="37"/>
      <c r="U12" s="37" t="n">
        <v>4</v>
      </c>
      <c r="V12" s="37" t="n">
        <v>6</v>
      </c>
      <c r="W12" s="38"/>
      <c r="X12" s="20"/>
      <c r="Y12" s="20"/>
      <c r="Z12" s="20"/>
      <c r="AA12" s="20"/>
      <c r="AB12" s="20"/>
      <c r="AC12" s="37" t="n">
        <v>0</v>
      </c>
      <c r="AD12" s="37" t="n">
        <v>16</v>
      </c>
      <c r="AE12" s="37" t="n">
        <f aca="false">SUM(I12:AD12)</f>
        <v>458</v>
      </c>
    </row>
    <row r="13" s="1" customFormat="true" ht="16.5" hidden="false" customHeight="false" outlineLevel="0" collapsed="false">
      <c r="A13" s="11" t="n">
        <v>11</v>
      </c>
      <c r="B13" s="87" t="s">
        <v>214</v>
      </c>
      <c r="C13" s="13" t="n">
        <v>7</v>
      </c>
      <c r="D13" s="17" t="s">
        <v>215</v>
      </c>
      <c r="E13" s="17"/>
      <c r="F13" s="17" t="n">
        <v>59</v>
      </c>
      <c r="G13" s="17" t="s">
        <v>35</v>
      </c>
      <c r="H13" s="37" t="n">
        <v>701</v>
      </c>
      <c r="I13" s="37" t="n">
        <v>14</v>
      </c>
      <c r="J13" s="37" t="n">
        <v>126</v>
      </c>
      <c r="K13" s="37" t="n">
        <v>50</v>
      </c>
      <c r="L13" s="37" t="n">
        <v>5</v>
      </c>
      <c r="M13" s="37" t="n">
        <v>57</v>
      </c>
      <c r="N13" s="37" t="n">
        <v>4</v>
      </c>
      <c r="O13" s="37" t="n">
        <v>12</v>
      </c>
      <c r="P13" s="37"/>
      <c r="Q13" s="37" t="n">
        <v>177</v>
      </c>
      <c r="R13" s="37" t="n">
        <v>37</v>
      </c>
      <c r="S13" s="37"/>
      <c r="T13" s="37"/>
      <c r="U13" s="37" t="n">
        <v>1</v>
      </c>
      <c r="V13" s="37" t="n">
        <v>1</v>
      </c>
      <c r="W13" s="38"/>
      <c r="X13" s="20"/>
      <c r="Y13" s="20"/>
      <c r="Z13" s="20"/>
      <c r="AA13" s="20"/>
      <c r="AB13" s="20"/>
      <c r="AC13" s="37" t="n">
        <v>0</v>
      </c>
      <c r="AD13" s="37" t="n">
        <v>10</v>
      </c>
      <c r="AE13" s="37" t="n">
        <f aca="false">SUM(I13:AD13)</f>
        <v>494</v>
      </c>
    </row>
    <row r="14" s="1" customFormat="true" ht="16.5" hidden="false" customHeight="false" outlineLevel="0" collapsed="false">
      <c r="A14" s="11" t="n">
        <v>12</v>
      </c>
      <c r="B14" s="87" t="s">
        <v>214</v>
      </c>
      <c r="C14" s="13" t="n">
        <v>7</v>
      </c>
      <c r="D14" s="17" t="s">
        <v>215</v>
      </c>
      <c r="E14" s="17"/>
      <c r="F14" s="17" t="n">
        <v>60</v>
      </c>
      <c r="G14" s="17" t="s">
        <v>33</v>
      </c>
      <c r="H14" s="37" t="n">
        <v>704</v>
      </c>
      <c r="I14" s="37" t="n">
        <v>6</v>
      </c>
      <c r="J14" s="37" t="n">
        <v>92</v>
      </c>
      <c r="K14" s="37" t="n">
        <v>55</v>
      </c>
      <c r="L14" s="37" t="n">
        <v>1</v>
      </c>
      <c r="M14" s="37" t="n">
        <v>81</v>
      </c>
      <c r="N14" s="37" t="n">
        <v>4</v>
      </c>
      <c r="O14" s="37" t="n">
        <v>18</v>
      </c>
      <c r="P14" s="37"/>
      <c r="Q14" s="37" t="n">
        <v>116</v>
      </c>
      <c r="R14" s="37" t="n">
        <v>43</v>
      </c>
      <c r="S14" s="37"/>
      <c r="T14" s="37"/>
      <c r="U14" s="37" t="n">
        <v>5</v>
      </c>
      <c r="V14" s="37" t="n">
        <v>3</v>
      </c>
      <c r="W14" s="38"/>
      <c r="X14" s="20"/>
      <c r="Y14" s="20"/>
      <c r="Z14" s="20"/>
      <c r="AA14" s="20"/>
      <c r="AB14" s="20"/>
      <c r="AC14" s="37" t="n">
        <v>0</v>
      </c>
      <c r="AD14" s="37" t="n">
        <v>8</v>
      </c>
      <c r="AE14" s="37" t="n">
        <f aca="false">SUM(I14:AD14)</f>
        <v>432</v>
      </c>
    </row>
    <row r="15" s="1" customFormat="true" ht="16.5" hidden="false" customHeight="false" outlineLevel="0" collapsed="false">
      <c r="A15" s="11" t="n">
        <v>13</v>
      </c>
      <c r="B15" s="87" t="s">
        <v>214</v>
      </c>
      <c r="C15" s="13" t="n">
        <v>7</v>
      </c>
      <c r="D15" s="17" t="s">
        <v>215</v>
      </c>
      <c r="E15" s="17"/>
      <c r="F15" s="17" t="n">
        <v>60</v>
      </c>
      <c r="G15" s="17" t="s">
        <v>34</v>
      </c>
      <c r="H15" s="37" t="n">
        <v>704</v>
      </c>
      <c r="I15" s="37" t="n">
        <v>10</v>
      </c>
      <c r="J15" s="37" t="n">
        <v>84</v>
      </c>
      <c r="K15" s="37" t="n">
        <v>60</v>
      </c>
      <c r="L15" s="37" t="n">
        <v>9</v>
      </c>
      <c r="M15" s="37" t="n">
        <v>58</v>
      </c>
      <c r="N15" s="37" t="n">
        <v>3</v>
      </c>
      <c r="O15" s="37" t="n">
        <v>9</v>
      </c>
      <c r="P15" s="37"/>
      <c r="Q15" s="37" t="n">
        <v>135</v>
      </c>
      <c r="R15" s="37" t="n">
        <v>60</v>
      </c>
      <c r="S15" s="37"/>
      <c r="T15" s="37"/>
      <c r="U15" s="37" t="n">
        <v>4</v>
      </c>
      <c r="V15" s="37" t="n">
        <v>1</v>
      </c>
      <c r="W15" s="38"/>
      <c r="X15" s="20"/>
      <c r="Y15" s="20"/>
      <c r="Z15" s="20"/>
      <c r="AA15" s="20"/>
      <c r="AB15" s="20"/>
      <c r="AC15" s="37" t="n">
        <v>0</v>
      </c>
      <c r="AD15" s="37" t="n">
        <v>6</v>
      </c>
      <c r="AE15" s="37" t="n">
        <f aca="false">SUM(I15:AD15)</f>
        <v>439</v>
      </c>
    </row>
    <row r="16" s="1" customFormat="true" ht="16.5" hidden="false" customHeight="false" outlineLevel="0" collapsed="false">
      <c r="A16" s="11" t="n">
        <v>14</v>
      </c>
      <c r="B16" s="87" t="s">
        <v>214</v>
      </c>
      <c r="C16" s="13" t="n">
        <v>7</v>
      </c>
      <c r="D16" s="17" t="s">
        <v>215</v>
      </c>
      <c r="E16" s="17"/>
      <c r="F16" s="17" t="n">
        <v>60</v>
      </c>
      <c r="G16" s="17" t="s">
        <v>35</v>
      </c>
      <c r="H16" s="37" t="n">
        <v>703</v>
      </c>
      <c r="I16" s="37" t="n">
        <v>13</v>
      </c>
      <c r="J16" s="37" t="n">
        <v>80</v>
      </c>
      <c r="K16" s="37" t="n">
        <v>51</v>
      </c>
      <c r="L16" s="37" t="n">
        <v>5</v>
      </c>
      <c r="M16" s="37" t="n">
        <v>75</v>
      </c>
      <c r="N16" s="37" t="n">
        <v>4</v>
      </c>
      <c r="O16" s="37" t="n">
        <v>12</v>
      </c>
      <c r="P16" s="37"/>
      <c r="Q16" s="37" t="n">
        <v>132</v>
      </c>
      <c r="R16" s="37" t="n">
        <v>46</v>
      </c>
      <c r="S16" s="37"/>
      <c r="T16" s="37"/>
      <c r="U16" s="37" t="n">
        <v>3</v>
      </c>
      <c r="V16" s="37" t="n">
        <v>0</v>
      </c>
      <c r="W16" s="38"/>
      <c r="X16" s="20"/>
      <c r="Y16" s="20"/>
      <c r="Z16" s="20"/>
      <c r="AA16" s="20"/>
      <c r="AB16" s="20"/>
      <c r="AC16" s="37" t="n">
        <v>0</v>
      </c>
      <c r="AD16" s="37" t="n">
        <v>10</v>
      </c>
      <c r="AE16" s="37" t="n">
        <f aca="false">SUM(I16:AD16)</f>
        <v>431</v>
      </c>
    </row>
    <row r="17" s="1" customFormat="true" ht="16.5" hidden="false" customHeight="false" outlineLevel="0" collapsed="false">
      <c r="A17" s="11" t="n">
        <v>15</v>
      </c>
      <c r="B17" s="87" t="s">
        <v>214</v>
      </c>
      <c r="C17" s="13" t="n">
        <v>7</v>
      </c>
      <c r="D17" s="17" t="s">
        <v>215</v>
      </c>
      <c r="E17" s="17"/>
      <c r="F17" s="17" t="n">
        <v>60</v>
      </c>
      <c r="G17" s="17" t="s">
        <v>137</v>
      </c>
      <c r="H17" s="37" t="n">
        <v>703</v>
      </c>
      <c r="I17" s="37" t="n">
        <v>9</v>
      </c>
      <c r="J17" s="37" t="n">
        <v>66</v>
      </c>
      <c r="K17" s="37" t="n">
        <v>64</v>
      </c>
      <c r="L17" s="37" t="n">
        <v>4</v>
      </c>
      <c r="M17" s="37" t="n">
        <v>69</v>
      </c>
      <c r="N17" s="37" t="n">
        <v>2</v>
      </c>
      <c r="O17" s="37" t="n">
        <v>18</v>
      </c>
      <c r="P17" s="37"/>
      <c r="Q17" s="37" t="n">
        <v>140</v>
      </c>
      <c r="R17" s="37" t="n">
        <v>51</v>
      </c>
      <c r="S17" s="37"/>
      <c r="T17" s="37"/>
      <c r="U17" s="37" t="n">
        <v>2</v>
      </c>
      <c r="V17" s="37" t="n">
        <v>2</v>
      </c>
      <c r="W17" s="38"/>
      <c r="X17" s="20"/>
      <c r="Y17" s="20"/>
      <c r="Z17" s="20"/>
      <c r="AA17" s="20"/>
      <c r="AB17" s="20"/>
      <c r="AC17" s="37" t="n">
        <v>0</v>
      </c>
      <c r="AD17" s="37" t="n">
        <v>7</v>
      </c>
      <c r="AE17" s="37" t="n">
        <f aca="false">SUM(I17:AD17)</f>
        <v>434</v>
      </c>
    </row>
    <row r="18" s="1" customFormat="true" ht="16.5" hidden="false" customHeight="false" outlineLevel="0" collapsed="false">
      <c r="A18" s="11" t="n">
        <v>16</v>
      </c>
      <c r="B18" s="87" t="s">
        <v>214</v>
      </c>
      <c r="C18" s="13" t="n">
        <v>7</v>
      </c>
      <c r="D18" s="17" t="s">
        <v>215</v>
      </c>
      <c r="E18" s="17"/>
      <c r="F18" s="17" t="n">
        <v>60</v>
      </c>
      <c r="G18" s="17" t="s">
        <v>36</v>
      </c>
      <c r="H18" s="37"/>
      <c r="I18" s="37" t="n">
        <v>3</v>
      </c>
      <c r="J18" s="37" t="n">
        <v>2</v>
      </c>
      <c r="K18" s="37" t="n">
        <v>3</v>
      </c>
      <c r="L18" s="37" t="n">
        <v>0</v>
      </c>
      <c r="M18" s="37" t="n">
        <v>2</v>
      </c>
      <c r="N18" s="37" t="n">
        <v>0</v>
      </c>
      <c r="O18" s="37" t="n">
        <v>1</v>
      </c>
      <c r="P18" s="37"/>
      <c r="Q18" s="37" t="n">
        <v>2</v>
      </c>
      <c r="R18" s="37" t="n">
        <v>1</v>
      </c>
      <c r="S18" s="37"/>
      <c r="T18" s="37"/>
      <c r="U18" s="37" t="n">
        <v>0</v>
      </c>
      <c r="V18" s="37" t="n">
        <v>0</v>
      </c>
      <c r="W18" s="38"/>
      <c r="X18" s="20"/>
      <c r="Y18" s="20"/>
      <c r="Z18" s="20"/>
      <c r="AA18" s="20"/>
      <c r="AB18" s="20"/>
      <c r="AC18" s="37" t="n">
        <v>0</v>
      </c>
      <c r="AD18" s="37" t="n">
        <v>0</v>
      </c>
      <c r="AE18" s="37" t="n">
        <f aca="false">SUM(I18:AD18)</f>
        <v>14</v>
      </c>
    </row>
    <row r="19" s="1" customFormat="true" ht="16.5" hidden="false" customHeight="false" outlineLevel="0" collapsed="false">
      <c r="A19" s="11"/>
      <c r="B19" s="87"/>
      <c r="C19" s="13" t="n">
        <v>7</v>
      </c>
      <c r="D19" s="17" t="s">
        <v>215</v>
      </c>
      <c r="E19" s="17"/>
      <c r="F19" s="17" t="n">
        <v>61</v>
      </c>
      <c r="G19" s="17" t="s">
        <v>33</v>
      </c>
      <c r="H19" s="37" t="n">
        <v>165</v>
      </c>
      <c r="I19" s="37" t="n">
        <v>4</v>
      </c>
      <c r="J19" s="37" t="n">
        <v>24</v>
      </c>
      <c r="K19" s="37" t="n">
        <v>47</v>
      </c>
      <c r="L19" s="37" t="n">
        <v>3</v>
      </c>
      <c r="M19" s="37" t="n">
        <v>12</v>
      </c>
      <c r="N19" s="37" t="n">
        <v>0</v>
      </c>
      <c r="O19" s="37" t="n">
        <v>0</v>
      </c>
      <c r="P19" s="37"/>
      <c r="Q19" s="37" t="n">
        <v>3</v>
      </c>
      <c r="R19" s="37" t="n">
        <v>2</v>
      </c>
      <c r="S19" s="37"/>
      <c r="T19" s="37"/>
      <c r="U19" s="37" t="n">
        <v>2</v>
      </c>
      <c r="V19" s="37" t="n">
        <v>0</v>
      </c>
      <c r="W19" s="38"/>
      <c r="X19" s="20"/>
      <c r="Y19" s="20"/>
      <c r="Z19" s="20"/>
      <c r="AA19" s="20"/>
      <c r="AB19" s="20"/>
      <c r="AC19" s="37" t="n">
        <v>0</v>
      </c>
      <c r="AD19" s="37" t="n">
        <v>4</v>
      </c>
      <c r="AE19" s="37" t="n">
        <f aca="false">SUM(I19:AD19)</f>
        <v>101</v>
      </c>
    </row>
    <row r="20" s="1" customFormat="true" ht="16.5" hidden="false" customHeight="false" outlineLevel="0" collapsed="false">
      <c r="A20" s="11" t="n">
        <v>17</v>
      </c>
      <c r="B20" s="87" t="s">
        <v>214</v>
      </c>
      <c r="C20" s="13" t="n">
        <v>7</v>
      </c>
      <c r="D20" s="17" t="s">
        <v>215</v>
      </c>
      <c r="E20" s="17"/>
      <c r="F20" s="17" t="n">
        <v>61</v>
      </c>
      <c r="G20" s="17" t="s">
        <v>62</v>
      </c>
      <c r="H20" s="37" t="n">
        <v>347</v>
      </c>
      <c r="I20" s="37" t="n">
        <v>2</v>
      </c>
      <c r="J20" s="37" t="n">
        <v>45</v>
      </c>
      <c r="K20" s="37" t="n">
        <v>17</v>
      </c>
      <c r="L20" s="37" t="n">
        <v>1</v>
      </c>
      <c r="M20" s="37" t="n">
        <v>71</v>
      </c>
      <c r="N20" s="37" t="n">
        <v>0</v>
      </c>
      <c r="O20" s="37" t="n">
        <v>2</v>
      </c>
      <c r="P20" s="37"/>
      <c r="Q20" s="37" t="n">
        <v>51</v>
      </c>
      <c r="R20" s="37" t="n">
        <v>11</v>
      </c>
      <c r="S20" s="37"/>
      <c r="T20" s="37"/>
      <c r="U20" s="37" t="n">
        <v>0</v>
      </c>
      <c r="V20" s="37" t="n">
        <v>0</v>
      </c>
      <c r="W20" s="38"/>
      <c r="X20" s="20"/>
      <c r="Y20" s="20"/>
      <c r="Z20" s="20"/>
      <c r="AA20" s="20"/>
      <c r="AB20" s="20"/>
      <c r="AC20" s="37" t="n">
        <v>0</v>
      </c>
      <c r="AD20" s="37" t="n">
        <v>13</v>
      </c>
      <c r="AE20" s="37" t="n">
        <f aca="false">SUM(I20:AD20)</f>
        <v>213</v>
      </c>
    </row>
    <row r="21" s="1" customFormat="true" ht="16.5" hidden="false" customHeight="false" outlineLevel="0" collapsed="false">
      <c r="A21" s="11" t="n">
        <v>18</v>
      </c>
      <c r="B21" s="87" t="s">
        <v>214</v>
      </c>
      <c r="C21" s="13" t="n">
        <v>7</v>
      </c>
      <c r="D21" s="17" t="s">
        <v>215</v>
      </c>
      <c r="E21" s="17"/>
      <c r="F21" s="17" t="n">
        <v>61</v>
      </c>
      <c r="G21" s="17" t="s">
        <v>141</v>
      </c>
      <c r="H21" s="37" t="n">
        <v>258</v>
      </c>
      <c r="I21" s="37" t="n">
        <v>5</v>
      </c>
      <c r="J21" s="37" t="n">
        <v>20</v>
      </c>
      <c r="K21" s="37" t="n">
        <v>34</v>
      </c>
      <c r="L21" s="37" t="n">
        <v>3</v>
      </c>
      <c r="M21" s="37" t="n">
        <v>46</v>
      </c>
      <c r="N21" s="37" t="n">
        <v>3</v>
      </c>
      <c r="O21" s="37" t="n">
        <v>4</v>
      </c>
      <c r="P21" s="37"/>
      <c r="Q21" s="37" t="n">
        <v>38</v>
      </c>
      <c r="R21" s="37" t="n">
        <v>15</v>
      </c>
      <c r="S21" s="37"/>
      <c r="T21" s="37"/>
      <c r="U21" s="37" t="n">
        <v>0</v>
      </c>
      <c r="V21" s="37" t="n">
        <v>2</v>
      </c>
      <c r="W21" s="38"/>
      <c r="X21" s="20"/>
      <c r="Y21" s="20"/>
      <c r="Z21" s="20"/>
      <c r="AA21" s="20"/>
      <c r="AB21" s="20"/>
      <c r="AC21" s="37" t="n">
        <v>0</v>
      </c>
      <c r="AD21" s="37" t="n">
        <v>15</v>
      </c>
      <c r="AE21" s="37" t="n">
        <f aca="false">SUM(I21:AD21)</f>
        <v>185</v>
      </c>
    </row>
    <row r="22" s="28" customFormat="true" ht="16.5" hidden="false" customHeight="false" outlineLevel="0" collapsed="false">
      <c r="A22" s="21" t="n">
        <v>19</v>
      </c>
      <c r="B22" s="88" t="s">
        <v>214</v>
      </c>
      <c r="C22" s="23" t="n">
        <v>7</v>
      </c>
      <c r="D22" s="27" t="s">
        <v>215</v>
      </c>
      <c r="E22" s="27"/>
      <c r="F22" s="27" t="n">
        <v>62</v>
      </c>
      <c r="G22" s="89" t="s">
        <v>33</v>
      </c>
      <c r="H22" s="76" t="n">
        <v>163</v>
      </c>
      <c r="I22" s="76" t="n">
        <v>0</v>
      </c>
      <c r="J22" s="76" t="n">
        <v>8</v>
      </c>
      <c r="K22" s="76" t="n">
        <v>14</v>
      </c>
      <c r="L22" s="76" t="n">
        <v>0</v>
      </c>
      <c r="M22" s="76" t="n">
        <v>22</v>
      </c>
      <c r="N22" s="76" t="n">
        <v>1</v>
      </c>
      <c r="O22" s="76" t="n">
        <v>1</v>
      </c>
      <c r="P22" s="76"/>
      <c r="Q22" s="76" t="n">
        <v>43</v>
      </c>
      <c r="R22" s="76" t="n">
        <v>9</v>
      </c>
      <c r="S22" s="76"/>
      <c r="T22" s="76"/>
      <c r="U22" s="76" t="n">
        <v>0</v>
      </c>
      <c r="V22" s="76" t="n">
        <v>1</v>
      </c>
      <c r="W22" s="27"/>
      <c r="X22" s="27"/>
      <c r="Y22" s="27"/>
      <c r="Z22" s="27"/>
      <c r="AA22" s="27"/>
      <c r="AB22" s="27"/>
      <c r="AC22" s="76" t="n">
        <v>0</v>
      </c>
      <c r="AD22" s="76" t="n">
        <v>8</v>
      </c>
      <c r="AE22" s="76" t="n">
        <f aca="false">SUM(I22:AD22)</f>
        <v>107</v>
      </c>
    </row>
    <row r="23" s="1" customFormat="true" ht="16.5" hidden="false" customHeight="false" outlineLevel="0" collapsed="false">
      <c r="A23" s="11"/>
      <c r="B23" s="87"/>
      <c r="C23" s="13" t="n">
        <v>7</v>
      </c>
      <c r="D23" s="17" t="s">
        <v>215</v>
      </c>
      <c r="E23" s="17"/>
      <c r="F23" s="17" t="n">
        <v>62</v>
      </c>
      <c r="G23" s="17" t="s">
        <v>62</v>
      </c>
      <c r="H23" s="37" t="n">
        <v>342</v>
      </c>
      <c r="I23" s="37" t="n">
        <v>12</v>
      </c>
      <c r="J23" s="37" t="n">
        <v>11</v>
      </c>
      <c r="K23" s="37" t="n">
        <v>97</v>
      </c>
      <c r="L23" s="37" t="n">
        <v>2</v>
      </c>
      <c r="M23" s="37" t="n">
        <v>50</v>
      </c>
      <c r="N23" s="37" t="n">
        <v>1</v>
      </c>
      <c r="O23" s="37" t="n">
        <v>2</v>
      </c>
      <c r="P23" s="37"/>
      <c r="Q23" s="37" t="n">
        <v>71</v>
      </c>
      <c r="R23" s="37" t="n">
        <v>20</v>
      </c>
      <c r="S23" s="37"/>
      <c r="T23" s="37"/>
      <c r="U23" s="37" t="n">
        <v>3</v>
      </c>
      <c r="V23" s="37" t="n">
        <v>0</v>
      </c>
      <c r="W23" s="38"/>
      <c r="X23" s="20"/>
      <c r="Y23" s="20"/>
      <c r="Z23" s="20"/>
      <c r="AA23" s="20"/>
      <c r="AB23" s="20"/>
      <c r="AC23" s="37" t="n">
        <v>0</v>
      </c>
      <c r="AD23" s="37" t="n">
        <v>10</v>
      </c>
      <c r="AE23" s="37" t="n">
        <f aca="false">SUM(I23:AD23)</f>
        <v>279</v>
      </c>
    </row>
    <row r="24" s="1" customFormat="true" ht="16.5" hidden="false" customHeight="false" outlineLevel="0" collapsed="false">
      <c r="A24" s="11" t="n">
        <v>20</v>
      </c>
      <c r="B24" s="87" t="s">
        <v>214</v>
      </c>
      <c r="C24" s="13" t="n">
        <v>7</v>
      </c>
      <c r="D24" s="17" t="s">
        <v>215</v>
      </c>
      <c r="E24" s="17"/>
      <c r="F24" s="17" t="n">
        <v>63</v>
      </c>
      <c r="G24" s="17" t="s">
        <v>33</v>
      </c>
      <c r="H24" s="37" t="n">
        <v>486</v>
      </c>
      <c r="I24" s="37" t="n">
        <v>4</v>
      </c>
      <c r="J24" s="37" t="n">
        <v>28</v>
      </c>
      <c r="K24" s="37" t="n">
        <v>43</v>
      </c>
      <c r="L24" s="37" t="n">
        <v>9</v>
      </c>
      <c r="M24" s="37" t="n">
        <v>70</v>
      </c>
      <c r="N24" s="37" t="n">
        <v>3</v>
      </c>
      <c r="O24" s="37" t="n">
        <v>20</v>
      </c>
      <c r="P24" s="37"/>
      <c r="Q24" s="37" t="n">
        <v>60</v>
      </c>
      <c r="R24" s="37" t="n">
        <v>25</v>
      </c>
      <c r="S24" s="37"/>
      <c r="T24" s="37"/>
      <c r="U24" s="37" t="n">
        <v>1</v>
      </c>
      <c r="V24" s="37" t="n">
        <v>1</v>
      </c>
      <c r="W24" s="38"/>
      <c r="X24" s="20"/>
      <c r="Y24" s="20"/>
      <c r="Z24" s="20"/>
      <c r="AA24" s="20"/>
      <c r="AB24" s="20"/>
      <c r="AC24" s="37" t="n">
        <v>0</v>
      </c>
      <c r="AD24" s="37" t="n">
        <v>11</v>
      </c>
      <c r="AE24" s="37" t="n">
        <f aca="false">SUM(I24:AD24)</f>
        <v>275</v>
      </c>
    </row>
    <row r="25" s="1" customFormat="true" ht="16.5" hidden="false" customHeight="false" outlineLevel="0" collapsed="false">
      <c r="A25" s="11" t="n">
        <v>21</v>
      </c>
      <c r="B25" s="87" t="s">
        <v>214</v>
      </c>
      <c r="C25" s="13" t="n">
        <v>7</v>
      </c>
      <c r="D25" s="17" t="s">
        <v>215</v>
      </c>
      <c r="E25" s="17"/>
      <c r="F25" s="17" t="n">
        <v>64</v>
      </c>
      <c r="G25" s="17" t="s">
        <v>33</v>
      </c>
      <c r="H25" s="37" t="n">
        <v>448</v>
      </c>
      <c r="I25" s="37" t="n">
        <v>46</v>
      </c>
      <c r="J25" s="37" t="n">
        <v>20</v>
      </c>
      <c r="K25" s="37" t="n">
        <v>31</v>
      </c>
      <c r="L25" s="37" t="n">
        <v>4</v>
      </c>
      <c r="M25" s="37" t="n">
        <v>62</v>
      </c>
      <c r="N25" s="37" t="n">
        <v>4</v>
      </c>
      <c r="O25" s="37" t="n">
        <v>5</v>
      </c>
      <c r="P25" s="37"/>
      <c r="Q25" s="37" t="n">
        <v>77</v>
      </c>
      <c r="R25" s="37" t="n">
        <v>37</v>
      </c>
      <c r="S25" s="37"/>
      <c r="T25" s="37"/>
      <c r="U25" s="37" t="n">
        <v>3</v>
      </c>
      <c r="V25" s="37" t="n">
        <v>0</v>
      </c>
      <c r="W25" s="38"/>
      <c r="X25" s="20"/>
      <c r="Y25" s="20"/>
      <c r="Z25" s="20"/>
      <c r="AA25" s="20"/>
      <c r="AB25" s="20"/>
      <c r="AC25" s="37" t="n">
        <v>1</v>
      </c>
      <c r="AD25" s="37" t="n">
        <v>23</v>
      </c>
      <c r="AE25" s="37" t="n">
        <f aca="false">SUM(I25:AD25)</f>
        <v>313</v>
      </c>
    </row>
    <row r="26" s="1" customFormat="true" ht="16.5" hidden="false" customHeight="false" outlineLevel="0" collapsed="false">
      <c r="C26" s="29" t="s">
        <v>65</v>
      </c>
      <c r="D26" s="30" t="s">
        <v>66</v>
      </c>
      <c r="E26" s="30"/>
      <c r="F26" s="30"/>
      <c r="G26" s="30"/>
      <c r="H26" s="31" t="n">
        <f aca="false">SUM(H2:H25)</f>
        <v>12682</v>
      </c>
      <c r="I26" s="31" t="n">
        <f aca="false">SUM(I2:I25)</f>
        <v>229</v>
      </c>
      <c r="J26" s="31" t="n">
        <f aca="false">SUM(J2:J25)</f>
        <v>1359</v>
      </c>
      <c r="K26" s="31" t="n">
        <f aca="false">SUM(K2:K25)</f>
        <v>927</v>
      </c>
      <c r="L26" s="31" t="n">
        <f aca="false">SUM(L2:L25)</f>
        <v>86</v>
      </c>
      <c r="M26" s="31" t="n">
        <f aca="false">SUM(M2:M25)</f>
        <v>1483</v>
      </c>
      <c r="N26" s="31" t="n">
        <f aca="false">SUM(N2:N25)</f>
        <v>78</v>
      </c>
      <c r="O26" s="31" t="n">
        <f aca="false">SUM(O2:O25)</f>
        <v>282</v>
      </c>
      <c r="P26" s="31" t="n">
        <f aca="false">SUM(P2:P25)</f>
        <v>0</v>
      </c>
      <c r="Q26" s="31" t="n">
        <f aca="false">SUM(Q2:Q25)</f>
        <v>2502</v>
      </c>
      <c r="R26" s="31" t="n">
        <f aca="false">SUM(R2:R25)</f>
        <v>930</v>
      </c>
      <c r="S26" s="31" t="n">
        <f aca="false">SUM(S2:S25)</f>
        <v>0</v>
      </c>
      <c r="T26" s="31" t="n">
        <f aca="false">SUM(T2:T25)</f>
        <v>0</v>
      </c>
      <c r="U26" s="31" t="n">
        <f aca="false">SUM(U2:U25)</f>
        <v>56</v>
      </c>
      <c r="V26" s="31" t="n">
        <f aca="false">SUM(V2:V25)</f>
        <v>43</v>
      </c>
      <c r="W26" s="31" t="n">
        <f aca="false">SUM(W2:W25)</f>
        <v>0</v>
      </c>
      <c r="X26" s="31" t="n">
        <f aca="false">SUM(X2:X25)</f>
        <v>0</v>
      </c>
      <c r="Y26" s="31" t="n">
        <f aca="false">SUM(Y2:Y25)</f>
        <v>0</v>
      </c>
      <c r="Z26" s="31" t="n">
        <f aca="false">SUM(Z2:Z25)</f>
        <v>0</v>
      </c>
      <c r="AA26" s="31" t="n">
        <f aca="false">SUM(AA2:AA25)</f>
        <v>0</v>
      </c>
      <c r="AB26" s="31" t="n">
        <f aca="false">SUM(AB2:AB25)</f>
        <v>0</v>
      </c>
      <c r="AC26" s="31" t="n">
        <f aca="false">SUM(AC2:AC25)</f>
        <v>1</v>
      </c>
      <c r="AD26" s="31" t="n">
        <f aca="false">SUM(AD2:AD25)</f>
        <v>283</v>
      </c>
      <c r="AE26" s="31" t="n">
        <f aca="false">SUM(AE2:AE25)</f>
        <v>8259</v>
      </c>
    </row>
    <row r="27" s="1" customFormat="true" ht="16.5" hidden="false" customHeight="false" outlineLevel="0" collapsed="false">
      <c r="F27" s="3"/>
      <c r="G27" s="3"/>
      <c r="U27" s="1" t="n">
        <f aca="false">U26/2</f>
        <v>28</v>
      </c>
      <c r="V27" s="1" t="n">
        <f aca="false">V26/2</f>
        <v>21.5</v>
      </c>
    </row>
    <row r="28" s="1" customFormat="true" ht="16.5" hidden="false" customHeight="true" outlineLevel="0" collapsed="false">
      <c r="C28" s="29" t="s">
        <v>67</v>
      </c>
      <c r="D28" s="32" t="s">
        <v>68</v>
      </c>
      <c r="E28" s="32"/>
      <c r="F28" s="32"/>
      <c r="G28" s="32"/>
      <c r="H28" s="33" t="s">
        <v>8</v>
      </c>
      <c r="I28" s="9" t="s">
        <v>9</v>
      </c>
      <c r="J28" s="9" t="s">
        <v>10</v>
      </c>
      <c r="K28" s="9" t="s">
        <v>11</v>
      </c>
      <c r="L28" s="9" t="s">
        <v>12</v>
      </c>
      <c r="M28" s="9" t="s">
        <v>13</v>
      </c>
      <c r="N28" s="9" t="s">
        <v>14</v>
      </c>
      <c r="O28" s="9" t="s">
        <v>15</v>
      </c>
      <c r="P28" s="9" t="s">
        <v>16</v>
      </c>
      <c r="Q28" s="9" t="s">
        <v>17</v>
      </c>
      <c r="R28" s="9" t="s">
        <v>18</v>
      </c>
      <c r="S28" s="9" t="s">
        <v>19</v>
      </c>
      <c r="T28" s="9" t="s">
        <v>20</v>
      </c>
      <c r="U28" s="9" t="s">
        <v>24</v>
      </c>
      <c r="V28" s="9" t="s">
        <v>25</v>
      </c>
      <c r="W28" s="9" t="s">
        <v>26</v>
      </c>
      <c r="X28" s="9" t="s">
        <v>27</v>
      </c>
      <c r="Y28" s="9" t="s">
        <v>28</v>
      </c>
      <c r="Z28" s="9" t="s">
        <v>29</v>
      </c>
      <c r="AA28" s="9" t="s">
        <v>30</v>
      </c>
      <c r="AB28" s="9" t="s">
        <v>31</v>
      </c>
    </row>
    <row r="29" s="1" customFormat="true" ht="16.5" hidden="false" customHeight="false" outlineLevel="0" collapsed="false">
      <c r="D29" s="32"/>
      <c r="E29" s="32"/>
      <c r="F29" s="32"/>
      <c r="G29" s="32"/>
      <c r="H29" s="20" t="n">
        <f aca="false">H26</f>
        <v>12682</v>
      </c>
      <c r="I29" s="20" t="n">
        <f aca="false">I26+28</f>
        <v>257</v>
      </c>
      <c r="J29" s="20" t="n">
        <f aca="false">J26+22</f>
        <v>1381</v>
      </c>
      <c r="K29" s="20" t="n">
        <f aca="false">K26+28</f>
        <v>955</v>
      </c>
      <c r="L29" s="20" t="n">
        <f aca="false">L26+21</f>
        <v>107</v>
      </c>
      <c r="M29" s="20" t="n">
        <f aca="false">M26</f>
        <v>1483</v>
      </c>
      <c r="N29" s="20" t="n">
        <f aca="false">N26</f>
        <v>78</v>
      </c>
      <c r="O29" s="20" t="n">
        <f aca="false">O26</f>
        <v>282</v>
      </c>
      <c r="P29" s="20" t="n">
        <f aca="false">P26</f>
        <v>0</v>
      </c>
      <c r="Q29" s="20" t="n">
        <f aca="false">Q26</f>
        <v>2502</v>
      </c>
      <c r="R29" s="20" t="n">
        <f aca="false">R26</f>
        <v>930</v>
      </c>
      <c r="S29" s="20" t="n">
        <f aca="false">S26</f>
        <v>0</v>
      </c>
      <c r="T29" s="20" t="n">
        <f aca="false">T26</f>
        <v>0</v>
      </c>
      <c r="U29" s="20" t="n">
        <f aca="false">X2</f>
        <v>0</v>
      </c>
      <c r="V29" s="20" t="n">
        <f aca="false">Y2</f>
        <v>0</v>
      </c>
      <c r="W29" s="20" t="n">
        <f aca="false">Z2</f>
        <v>0</v>
      </c>
      <c r="X29" s="20" t="n">
        <f aca="false">AA2</f>
        <v>0</v>
      </c>
      <c r="Y29" s="20" t="n">
        <f aca="false">AB2</f>
        <v>0</v>
      </c>
      <c r="Z29" s="20" t="n">
        <f aca="false">AC26</f>
        <v>1</v>
      </c>
      <c r="AA29" s="20" t="n">
        <f aca="false">AD26</f>
        <v>283</v>
      </c>
      <c r="AB29" s="20" t="n">
        <f aca="false">SUM(I29:AA29)</f>
        <v>8259</v>
      </c>
    </row>
    <row r="30" s="1" customFormat="true" ht="16.5" hidden="false" customHeight="false" outlineLevel="0" collapsed="false">
      <c r="F30" s="3"/>
      <c r="G30" s="3"/>
    </row>
    <row r="31" s="1" customFormat="true" ht="30.75" hidden="false" customHeight="true" outlineLevel="0" collapsed="false">
      <c r="C31" s="29" t="s">
        <v>69</v>
      </c>
      <c r="D31" s="32" t="s">
        <v>70</v>
      </c>
      <c r="E31" s="32"/>
      <c r="F31" s="32"/>
      <c r="G31" s="32"/>
      <c r="H31" s="33" t="s">
        <v>8</v>
      </c>
      <c r="I31" s="34" t="s">
        <v>71</v>
      </c>
      <c r="J31" s="34"/>
      <c r="K31" s="34" t="s">
        <v>72</v>
      </c>
      <c r="L31" s="34"/>
      <c r="M31" s="9" t="s">
        <v>13</v>
      </c>
      <c r="N31" s="9" t="s">
        <v>14</v>
      </c>
      <c r="O31" s="9" t="s">
        <v>15</v>
      </c>
      <c r="P31" s="9" t="s">
        <v>16</v>
      </c>
      <c r="Q31" s="9" t="s">
        <v>17</v>
      </c>
      <c r="R31" s="9" t="s">
        <v>18</v>
      </c>
      <c r="S31" s="9" t="s">
        <v>19</v>
      </c>
      <c r="T31" s="9" t="s">
        <v>20</v>
      </c>
      <c r="U31" s="9" t="s">
        <v>24</v>
      </c>
      <c r="V31" s="9" t="s">
        <v>25</v>
      </c>
      <c r="W31" s="9" t="s">
        <v>26</v>
      </c>
      <c r="X31" s="9" t="s">
        <v>27</v>
      </c>
      <c r="Y31" s="9" t="s">
        <v>28</v>
      </c>
      <c r="Z31" s="9" t="s">
        <v>29</v>
      </c>
      <c r="AA31" s="9" t="s">
        <v>30</v>
      </c>
      <c r="AB31" s="9" t="s">
        <v>31</v>
      </c>
    </row>
    <row r="32" s="1" customFormat="true" ht="16.5" hidden="false" customHeight="false" outlineLevel="0" collapsed="false">
      <c r="D32" s="32"/>
      <c r="E32" s="32"/>
      <c r="F32" s="32"/>
      <c r="G32" s="32"/>
      <c r="H32" s="20" t="n">
        <f aca="false">H26</f>
        <v>12682</v>
      </c>
      <c r="I32" s="35" t="n">
        <f aca="false">I29+K29</f>
        <v>1212</v>
      </c>
      <c r="J32" s="35"/>
      <c r="K32" s="35" t="n">
        <f aca="false">J29+L29</f>
        <v>1488</v>
      </c>
      <c r="L32" s="35"/>
      <c r="M32" s="20" t="n">
        <f aca="false">M29</f>
        <v>1483</v>
      </c>
      <c r="N32" s="20" t="n">
        <f aca="false">N29</f>
        <v>78</v>
      </c>
      <c r="O32" s="20" t="n">
        <f aca="false">O29</f>
        <v>282</v>
      </c>
      <c r="P32" s="20" t="s">
        <v>148</v>
      </c>
      <c r="Q32" s="20" t="n">
        <f aca="false">Q29</f>
        <v>2502</v>
      </c>
      <c r="R32" s="20" t="n">
        <f aca="false">R29</f>
        <v>930</v>
      </c>
      <c r="S32" s="20" t="s">
        <v>148</v>
      </c>
      <c r="T32" s="20" t="s">
        <v>148</v>
      </c>
      <c r="U32" s="20" t="s">
        <v>148</v>
      </c>
      <c r="V32" s="20" t="s">
        <v>148</v>
      </c>
      <c r="W32" s="20" t="s">
        <v>148</v>
      </c>
      <c r="X32" s="20" t="s">
        <v>148</v>
      </c>
      <c r="Y32" s="20" t="s">
        <v>148</v>
      </c>
      <c r="Z32" s="20" t="n">
        <f aca="false">Z29</f>
        <v>1</v>
      </c>
      <c r="AA32" s="20" t="n">
        <f aca="false">AA29</f>
        <v>283</v>
      </c>
      <c r="AB32" s="20" t="n">
        <f aca="false">SUM(I32:AA32)</f>
        <v>8259</v>
      </c>
    </row>
    <row r="35" s="1" customFormat="true" ht="16.5" hidden="false" customHeight="false" outlineLevel="0" collapsed="false">
      <c r="A35" s="5" t="s">
        <v>1</v>
      </c>
      <c r="B35" s="6" t="s">
        <v>2</v>
      </c>
      <c r="C35" s="7" t="s">
        <v>3</v>
      </c>
      <c r="D35" s="5" t="s">
        <v>4</v>
      </c>
      <c r="E35" s="5" t="s">
        <v>5</v>
      </c>
      <c r="F35" s="8" t="s">
        <v>6</v>
      </c>
      <c r="G35" s="8" t="s">
        <v>7</v>
      </c>
      <c r="H35" s="8" t="s">
        <v>8</v>
      </c>
      <c r="I35" s="9" t="s">
        <v>9</v>
      </c>
      <c r="J35" s="9" t="s">
        <v>10</v>
      </c>
      <c r="K35" s="9" t="s">
        <v>11</v>
      </c>
      <c r="L35" s="9" t="s">
        <v>12</v>
      </c>
      <c r="M35" s="9" t="s">
        <v>13</v>
      </c>
      <c r="N35" s="9" t="s">
        <v>14</v>
      </c>
      <c r="O35" s="9" t="s">
        <v>15</v>
      </c>
      <c r="P35" s="9" t="s">
        <v>16</v>
      </c>
      <c r="Q35" s="9" t="s">
        <v>17</v>
      </c>
      <c r="R35" s="9" t="s">
        <v>18</v>
      </c>
      <c r="S35" s="9" t="s">
        <v>19</v>
      </c>
      <c r="T35" s="9" t="s">
        <v>20</v>
      </c>
      <c r="U35" s="10" t="s">
        <v>21</v>
      </c>
      <c r="V35" s="10" t="s">
        <v>22</v>
      </c>
      <c r="W35" s="10" t="s">
        <v>23</v>
      </c>
      <c r="X35" s="9" t="s">
        <v>24</v>
      </c>
      <c r="Y35" s="9" t="s">
        <v>25</v>
      </c>
      <c r="Z35" s="9" t="s">
        <v>26</v>
      </c>
      <c r="AA35" s="9" t="s">
        <v>27</v>
      </c>
      <c r="AB35" s="9" t="s">
        <v>28</v>
      </c>
      <c r="AC35" s="9" t="s">
        <v>29</v>
      </c>
      <c r="AD35" s="9" t="s">
        <v>30</v>
      </c>
      <c r="AE35" s="9" t="s">
        <v>31</v>
      </c>
    </row>
    <row r="36" s="1" customFormat="true" ht="16.5" hidden="false" customHeight="false" outlineLevel="0" collapsed="false">
      <c r="A36" s="11" t="n">
        <v>1</v>
      </c>
      <c r="B36" s="12" t="n">
        <v>5</v>
      </c>
      <c r="C36" s="13" t="n">
        <v>2</v>
      </c>
      <c r="D36" s="17" t="s">
        <v>217</v>
      </c>
      <c r="E36" s="17" t="s">
        <v>217</v>
      </c>
      <c r="F36" s="16" t="n">
        <v>741</v>
      </c>
      <c r="G36" s="17" t="s">
        <v>33</v>
      </c>
      <c r="H36" s="82" t="n">
        <v>631</v>
      </c>
      <c r="I36" s="20" t="n">
        <v>2</v>
      </c>
      <c r="J36" s="20" t="n">
        <v>141</v>
      </c>
      <c r="K36" s="20" t="n">
        <v>134</v>
      </c>
      <c r="L36" s="20" t="n">
        <v>102</v>
      </c>
      <c r="M36" s="20" t="n">
        <v>0</v>
      </c>
      <c r="N36" s="20"/>
      <c r="O36" s="20"/>
      <c r="P36" s="20"/>
      <c r="Q36" s="20"/>
      <c r="R36" s="20" t="n">
        <v>70</v>
      </c>
      <c r="S36" s="20"/>
      <c r="T36" s="20"/>
      <c r="U36" s="38" t="n">
        <v>0</v>
      </c>
      <c r="V36" s="38"/>
      <c r="W36" s="38"/>
      <c r="X36" s="20"/>
      <c r="Y36" s="20"/>
      <c r="Z36" s="20"/>
      <c r="AA36" s="20"/>
      <c r="AB36" s="20"/>
      <c r="AC36" s="20"/>
      <c r="AD36" s="20" t="n">
        <v>8</v>
      </c>
      <c r="AE36" s="20" t="n">
        <f aca="false">SUM(I36:AD36)</f>
        <v>457</v>
      </c>
    </row>
    <row r="37" s="1" customFormat="true" ht="16.5" hidden="false" customHeight="false" outlineLevel="0" collapsed="false">
      <c r="A37" s="11" t="n">
        <v>2</v>
      </c>
      <c r="B37" s="12" t="n">
        <v>5</v>
      </c>
      <c r="C37" s="13" t="n">
        <v>2</v>
      </c>
      <c r="D37" s="17" t="s">
        <v>217</v>
      </c>
      <c r="E37" s="17" t="s">
        <v>217</v>
      </c>
      <c r="F37" s="16" t="n">
        <v>741</v>
      </c>
      <c r="G37" s="17" t="s">
        <v>34</v>
      </c>
      <c r="H37" s="82" t="n">
        <v>630</v>
      </c>
      <c r="I37" s="20" t="n">
        <v>2</v>
      </c>
      <c r="J37" s="20" t="n">
        <v>150</v>
      </c>
      <c r="K37" s="20" t="n">
        <v>130</v>
      </c>
      <c r="L37" s="20" t="n">
        <v>81</v>
      </c>
      <c r="M37" s="20" t="n">
        <v>3</v>
      </c>
      <c r="N37" s="20"/>
      <c r="O37" s="20"/>
      <c r="P37" s="20"/>
      <c r="Q37" s="20"/>
      <c r="R37" s="20" t="n">
        <v>54</v>
      </c>
      <c r="S37" s="20"/>
      <c r="T37" s="20"/>
      <c r="U37" s="38" t="n">
        <v>3</v>
      </c>
      <c r="V37" s="38"/>
      <c r="W37" s="38"/>
      <c r="X37" s="20"/>
      <c r="Y37" s="20"/>
      <c r="Z37" s="20"/>
      <c r="AA37" s="20"/>
      <c r="AB37" s="20"/>
      <c r="AC37" s="20"/>
      <c r="AD37" s="20" t="n">
        <v>7</v>
      </c>
      <c r="AE37" s="20" t="n">
        <f aca="false">SUM(I37:AD37)</f>
        <v>430</v>
      </c>
    </row>
    <row r="38" s="1" customFormat="true" ht="16.5" hidden="false" customHeight="false" outlineLevel="0" collapsed="false">
      <c r="A38" s="11" t="n">
        <v>3</v>
      </c>
      <c r="B38" s="12" t="n">
        <v>5</v>
      </c>
      <c r="C38" s="13" t="n">
        <v>2</v>
      </c>
      <c r="D38" s="17" t="s">
        <v>217</v>
      </c>
      <c r="E38" s="17" t="s">
        <v>218</v>
      </c>
      <c r="F38" s="16" t="n">
        <v>742</v>
      </c>
      <c r="G38" s="17" t="s">
        <v>33</v>
      </c>
      <c r="H38" s="82" t="n">
        <v>333</v>
      </c>
      <c r="I38" s="20" t="n">
        <v>1</v>
      </c>
      <c r="J38" s="20" t="n">
        <v>48</v>
      </c>
      <c r="K38" s="20" t="n">
        <v>59</v>
      </c>
      <c r="L38" s="20" t="n">
        <v>24</v>
      </c>
      <c r="M38" s="20" t="n">
        <v>5</v>
      </c>
      <c r="N38" s="20"/>
      <c r="O38" s="20"/>
      <c r="P38" s="20"/>
      <c r="Q38" s="20"/>
      <c r="R38" s="20" t="n">
        <v>59</v>
      </c>
      <c r="S38" s="20"/>
      <c r="T38" s="20"/>
      <c r="U38" s="38" t="n">
        <v>0</v>
      </c>
      <c r="V38" s="38"/>
      <c r="W38" s="38"/>
      <c r="X38" s="20"/>
      <c r="Y38" s="20"/>
      <c r="Z38" s="20"/>
      <c r="AA38" s="20"/>
      <c r="AB38" s="20"/>
      <c r="AC38" s="20"/>
      <c r="AD38" s="20" t="n">
        <v>8</v>
      </c>
      <c r="AE38" s="20" t="n">
        <f aca="false">SUM(I38:AD38)</f>
        <v>204</v>
      </c>
    </row>
    <row r="39" s="1" customFormat="true" ht="17.25" hidden="false" customHeight="false" outlineLevel="0" collapsed="false">
      <c r="A39" s="11" t="n">
        <v>4</v>
      </c>
      <c r="B39" s="12" t="n">
        <v>5</v>
      </c>
      <c r="C39" s="13" t="n">
        <v>2</v>
      </c>
      <c r="D39" s="17" t="s">
        <v>217</v>
      </c>
      <c r="E39" s="17" t="s">
        <v>219</v>
      </c>
      <c r="F39" s="16" t="n">
        <v>743</v>
      </c>
      <c r="G39" s="17" t="s">
        <v>33</v>
      </c>
      <c r="H39" s="83" t="n">
        <v>110</v>
      </c>
      <c r="I39" s="20" t="n">
        <v>0</v>
      </c>
      <c r="J39" s="20" t="n">
        <v>9</v>
      </c>
      <c r="K39" s="20" t="n">
        <v>7</v>
      </c>
      <c r="L39" s="20" t="n">
        <v>7</v>
      </c>
      <c r="M39" s="20" t="n">
        <v>2</v>
      </c>
      <c r="N39" s="20"/>
      <c r="O39" s="20"/>
      <c r="P39" s="20"/>
      <c r="Q39" s="20"/>
      <c r="R39" s="20" t="n">
        <v>41</v>
      </c>
      <c r="S39" s="20"/>
      <c r="T39" s="20"/>
      <c r="U39" s="38" t="n">
        <v>0</v>
      </c>
      <c r="V39" s="38"/>
      <c r="W39" s="38"/>
      <c r="X39" s="20"/>
      <c r="Y39" s="20"/>
      <c r="Z39" s="20"/>
      <c r="AA39" s="20"/>
      <c r="AB39" s="20"/>
      <c r="AC39" s="20"/>
      <c r="AD39" s="20" t="n">
        <v>4</v>
      </c>
      <c r="AE39" s="20" t="n">
        <f aca="false">SUM(I39:AD39)</f>
        <v>70</v>
      </c>
    </row>
    <row r="40" s="1" customFormat="true" ht="16.5" hidden="false" customHeight="false" outlineLevel="0" collapsed="false">
      <c r="C40" s="29" t="s">
        <v>65</v>
      </c>
      <c r="D40" s="30" t="s">
        <v>66</v>
      </c>
      <c r="E40" s="30"/>
      <c r="F40" s="30"/>
      <c r="G40" s="30"/>
      <c r="H40" s="31" t="n">
        <f aca="false">SUM(H36:H39)</f>
        <v>1704</v>
      </c>
      <c r="I40" s="31" t="n">
        <f aca="false">SUM(I36:I39)</f>
        <v>5</v>
      </c>
      <c r="J40" s="31" t="n">
        <v>348</v>
      </c>
      <c r="K40" s="31" t="n">
        <v>330</v>
      </c>
      <c r="L40" s="31" t="n">
        <f aca="false">SUM(L36:L39)</f>
        <v>214</v>
      </c>
      <c r="M40" s="31" t="n">
        <f aca="false">SUM(M36:M39)</f>
        <v>10</v>
      </c>
      <c r="N40" s="31" t="n">
        <f aca="false">SUM(N36:N39)</f>
        <v>0</v>
      </c>
      <c r="O40" s="31" t="n">
        <f aca="false">SUM(O36:O39)</f>
        <v>0</v>
      </c>
      <c r="P40" s="31" t="n">
        <f aca="false">SUM(P36:P39)</f>
        <v>0</v>
      </c>
      <c r="Q40" s="31" t="n">
        <f aca="false">SUM(Q36:Q39)</f>
        <v>0</v>
      </c>
      <c r="R40" s="31" t="n">
        <f aca="false">SUM(R36:R39)</f>
        <v>224</v>
      </c>
      <c r="S40" s="31" t="n">
        <f aca="false">SUM(S36:S39)</f>
        <v>0</v>
      </c>
      <c r="T40" s="31" t="n">
        <f aca="false">SUM(T36:T39)</f>
        <v>0</v>
      </c>
      <c r="U40" s="31" t="n">
        <f aca="false">SUM(U36:U39)</f>
        <v>3</v>
      </c>
      <c r="V40" s="31" t="n">
        <f aca="false">SUM(V36:V39)</f>
        <v>0</v>
      </c>
      <c r="W40" s="31" t="n">
        <f aca="false">SUM(W36:W39)</f>
        <v>0</v>
      </c>
      <c r="X40" s="31" t="n">
        <f aca="false">SUM(X36:X39)</f>
        <v>0</v>
      </c>
      <c r="Y40" s="31" t="n">
        <f aca="false">SUM(Y36:Y39)</f>
        <v>0</v>
      </c>
      <c r="Z40" s="31" t="n">
        <f aca="false">SUM(Z36:Z39)</f>
        <v>0</v>
      </c>
      <c r="AA40" s="31" t="n">
        <f aca="false">SUM(AA36:AA39)</f>
        <v>0</v>
      </c>
      <c r="AB40" s="31" t="n">
        <f aca="false">SUM(AB36:AB39)</f>
        <v>0</v>
      </c>
      <c r="AC40" s="31" t="n">
        <f aca="false">SUM(AC36:AC39)</f>
        <v>0</v>
      </c>
      <c r="AD40" s="31" t="n">
        <f aca="false">SUM(AD36:AD39)</f>
        <v>27</v>
      </c>
      <c r="AE40" s="31" t="n">
        <f aca="false">SUM(AE36:AE39)</f>
        <v>1161</v>
      </c>
    </row>
    <row r="41" s="1" customFormat="true" ht="16.5" hidden="false" customHeight="false" outlineLevel="0" collapsed="false">
      <c r="F41" s="3"/>
      <c r="G41" s="3"/>
    </row>
    <row r="42" s="1" customFormat="true" ht="16.5" hidden="false" customHeight="true" outlineLevel="0" collapsed="false">
      <c r="C42" s="29" t="s">
        <v>67</v>
      </c>
      <c r="D42" s="32" t="s">
        <v>68</v>
      </c>
      <c r="E42" s="32"/>
      <c r="F42" s="32"/>
      <c r="G42" s="32"/>
      <c r="H42" s="33" t="s">
        <v>8</v>
      </c>
      <c r="I42" s="9" t="s">
        <v>9</v>
      </c>
      <c r="J42" s="9" t="s">
        <v>10</v>
      </c>
      <c r="K42" s="9" t="s">
        <v>11</v>
      </c>
      <c r="L42" s="9" t="s">
        <v>12</v>
      </c>
      <c r="M42" s="9" t="s">
        <v>13</v>
      </c>
      <c r="N42" s="9" t="s">
        <v>14</v>
      </c>
      <c r="O42" s="9" t="s">
        <v>15</v>
      </c>
      <c r="P42" s="9" t="s">
        <v>16</v>
      </c>
      <c r="Q42" s="9" t="s">
        <v>17</v>
      </c>
      <c r="R42" s="9" t="s">
        <v>18</v>
      </c>
      <c r="S42" s="9" t="s">
        <v>19</v>
      </c>
      <c r="T42" s="9" t="s">
        <v>20</v>
      </c>
      <c r="U42" s="9" t="s">
        <v>24</v>
      </c>
      <c r="V42" s="9" t="s">
        <v>25</v>
      </c>
      <c r="W42" s="9" t="s">
        <v>26</v>
      </c>
      <c r="X42" s="9" t="s">
        <v>27</v>
      </c>
      <c r="Y42" s="9" t="s">
        <v>28</v>
      </c>
      <c r="Z42" s="9" t="s">
        <v>29</v>
      </c>
      <c r="AA42" s="9" t="s">
        <v>30</v>
      </c>
      <c r="AB42" s="9" t="s">
        <v>31</v>
      </c>
    </row>
    <row r="43" s="1" customFormat="true" ht="16.5" hidden="false" customHeight="false" outlineLevel="0" collapsed="false">
      <c r="D43" s="32"/>
      <c r="E43" s="32"/>
      <c r="F43" s="32"/>
      <c r="G43" s="32"/>
      <c r="H43" s="20" t="n">
        <f aca="false">H40</f>
        <v>1704</v>
      </c>
      <c r="I43" s="20" t="n">
        <f aca="false">I40+1</f>
        <v>6</v>
      </c>
      <c r="J43" s="20" t="n">
        <f aca="false">J40</f>
        <v>348</v>
      </c>
      <c r="K43" s="20" t="n">
        <f aca="false">K40+2</f>
        <v>332</v>
      </c>
      <c r="L43" s="20" t="n">
        <f aca="false">L40</f>
        <v>214</v>
      </c>
      <c r="M43" s="20" t="n">
        <f aca="false">M40</f>
        <v>10</v>
      </c>
      <c r="N43" s="20" t="n">
        <f aca="false">N40</f>
        <v>0</v>
      </c>
      <c r="O43" s="20" t="n">
        <f aca="false">O40</f>
        <v>0</v>
      </c>
      <c r="P43" s="20" t="n">
        <f aca="false">P40</f>
        <v>0</v>
      </c>
      <c r="Q43" s="20" t="n">
        <f aca="false">Q40</f>
        <v>0</v>
      </c>
      <c r="R43" s="20" t="n">
        <f aca="false">R40</f>
        <v>224</v>
      </c>
      <c r="S43" s="20" t="n">
        <f aca="false">S40</f>
        <v>0</v>
      </c>
      <c r="T43" s="20" t="n">
        <f aca="false">T40</f>
        <v>0</v>
      </c>
      <c r="U43" s="20" t="n">
        <f aca="false">X36</f>
        <v>0</v>
      </c>
      <c r="V43" s="20" t="n">
        <f aca="false">Y36</f>
        <v>0</v>
      </c>
      <c r="W43" s="20" t="n">
        <f aca="false">Z36</f>
        <v>0</v>
      </c>
      <c r="X43" s="20" t="n">
        <f aca="false">AA36</f>
        <v>0</v>
      </c>
      <c r="Y43" s="20" t="n">
        <f aca="false">AB36</f>
        <v>0</v>
      </c>
      <c r="Z43" s="20" t="n">
        <f aca="false">AC40</f>
        <v>0</v>
      </c>
      <c r="AA43" s="20" t="n">
        <f aca="false">AD40</f>
        <v>27</v>
      </c>
      <c r="AB43" s="20" t="n">
        <f aca="false">SUM(I43:AA43)</f>
        <v>1161</v>
      </c>
    </row>
    <row r="44" s="1" customFormat="true" ht="16.5" hidden="false" customHeight="false" outlineLevel="0" collapsed="false">
      <c r="F44" s="3"/>
      <c r="G44" s="3"/>
    </row>
    <row r="45" s="1" customFormat="true" ht="30.75" hidden="false" customHeight="true" outlineLevel="0" collapsed="false">
      <c r="C45" s="29" t="s">
        <v>69</v>
      </c>
      <c r="D45" s="32" t="s">
        <v>70</v>
      </c>
      <c r="E45" s="32"/>
      <c r="F45" s="32"/>
      <c r="G45" s="32"/>
      <c r="H45" s="33" t="s">
        <v>8</v>
      </c>
      <c r="I45" s="34" t="s">
        <v>71</v>
      </c>
      <c r="J45" s="34"/>
      <c r="K45" s="72" t="s">
        <v>10</v>
      </c>
      <c r="L45" s="73" t="s">
        <v>12</v>
      </c>
      <c r="M45" s="9" t="s">
        <v>13</v>
      </c>
      <c r="N45" s="9" t="s">
        <v>14</v>
      </c>
      <c r="O45" s="9" t="s">
        <v>15</v>
      </c>
      <c r="P45" s="9" t="s">
        <v>16</v>
      </c>
      <c r="Q45" s="9" t="s">
        <v>17</v>
      </c>
      <c r="R45" s="9" t="s">
        <v>18</v>
      </c>
      <c r="S45" s="9" t="s">
        <v>19</v>
      </c>
      <c r="T45" s="9" t="s">
        <v>20</v>
      </c>
      <c r="U45" s="9" t="s">
        <v>24</v>
      </c>
      <c r="V45" s="9" t="s">
        <v>25</v>
      </c>
      <c r="W45" s="9" t="s">
        <v>26</v>
      </c>
      <c r="X45" s="9" t="s">
        <v>27</v>
      </c>
      <c r="Y45" s="9" t="s">
        <v>28</v>
      </c>
      <c r="Z45" s="9" t="s">
        <v>29</v>
      </c>
      <c r="AA45" s="9" t="s">
        <v>30</v>
      </c>
      <c r="AB45" s="9" t="s">
        <v>31</v>
      </c>
    </row>
    <row r="46" s="1" customFormat="true" ht="16.5" hidden="false" customHeight="false" outlineLevel="0" collapsed="false">
      <c r="D46" s="32"/>
      <c r="E46" s="32"/>
      <c r="F46" s="32"/>
      <c r="G46" s="32"/>
      <c r="H46" s="20" t="n">
        <f aca="false">H40</f>
        <v>1704</v>
      </c>
      <c r="I46" s="35" t="n">
        <f aca="false">I43+K43</f>
        <v>338</v>
      </c>
      <c r="J46" s="35"/>
      <c r="K46" s="74" t="n">
        <f aca="false">J43</f>
        <v>348</v>
      </c>
      <c r="L46" s="75" t="n">
        <f aca="false">L43</f>
        <v>214</v>
      </c>
      <c r="M46" s="20" t="n">
        <f aca="false">M43</f>
        <v>10</v>
      </c>
      <c r="N46" s="20" t="s">
        <v>148</v>
      </c>
      <c r="O46" s="20" t="s">
        <v>148</v>
      </c>
      <c r="P46" s="20" t="s">
        <v>148</v>
      </c>
      <c r="Q46" s="20" t="s">
        <v>148</v>
      </c>
      <c r="R46" s="20" t="n">
        <f aca="false">R43</f>
        <v>224</v>
      </c>
      <c r="S46" s="20" t="s">
        <v>148</v>
      </c>
      <c r="T46" s="20" t="s">
        <v>148</v>
      </c>
      <c r="U46" s="20" t="s">
        <v>148</v>
      </c>
      <c r="V46" s="20" t="s">
        <v>148</v>
      </c>
      <c r="W46" s="20" t="s">
        <v>148</v>
      </c>
      <c r="X46" s="20" t="s">
        <v>148</v>
      </c>
      <c r="Y46" s="20" t="s">
        <v>148</v>
      </c>
      <c r="Z46" s="20" t="n">
        <f aca="false">Z43</f>
        <v>0</v>
      </c>
      <c r="AA46" s="20" t="n">
        <f aca="false">AA43</f>
        <v>27</v>
      </c>
      <c r="AB46" s="20" t="n">
        <f aca="false">SUM(I46:AA46)</f>
        <v>1161</v>
      </c>
    </row>
    <row r="49" s="1" customFormat="true" ht="16.5" hidden="false" customHeight="false" outlineLevel="0" collapsed="false">
      <c r="A49" s="5" t="s">
        <v>1</v>
      </c>
      <c r="B49" s="6" t="s">
        <v>2</v>
      </c>
      <c r="C49" s="7" t="s">
        <v>3</v>
      </c>
      <c r="D49" s="5" t="s">
        <v>4</v>
      </c>
      <c r="E49" s="5" t="s">
        <v>5</v>
      </c>
      <c r="F49" s="8" t="s">
        <v>6</v>
      </c>
      <c r="G49" s="8" t="s">
        <v>7</v>
      </c>
      <c r="H49" s="8" t="s">
        <v>8</v>
      </c>
      <c r="I49" s="9" t="s">
        <v>9</v>
      </c>
      <c r="J49" s="9" t="s">
        <v>10</v>
      </c>
      <c r="K49" s="9" t="s">
        <v>11</v>
      </c>
      <c r="L49" s="9" t="s">
        <v>12</v>
      </c>
      <c r="M49" s="9" t="s">
        <v>13</v>
      </c>
      <c r="N49" s="9" t="s">
        <v>14</v>
      </c>
      <c r="O49" s="9" t="s">
        <v>15</v>
      </c>
      <c r="P49" s="9" t="s">
        <v>16</v>
      </c>
      <c r="Q49" s="9" t="s">
        <v>17</v>
      </c>
      <c r="R49" s="9" t="s">
        <v>18</v>
      </c>
      <c r="S49" s="9" t="s">
        <v>19</v>
      </c>
      <c r="T49" s="9" t="s">
        <v>20</v>
      </c>
      <c r="U49" s="10" t="s">
        <v>21</v>
      </c>
      <c r="V49" s="10" t="s">
        <v>22</v>
      </c>
      <c r="W49" s="10" t="s">
        <v>23</v>
      </c>
      <c r="X49" s="9" t="s">
        <v>24</v>
      </c>
      <c r="Y49" s="9" t="s">
        <v>25</v>
      </c>
      <c r="Z49" s="9" t="s">
        <v>26</v>
      </c>
      <c r="AA49" s="9" t="s">
        <v>27</v>
      </c>
      <c r="AB49" s="9" t="s">
        <v>28</v>
      </c>
      <c r="AC49" s="9" t="s">
        <v>29</v>
      </c>
      <c r="AD49" s="9" t="s">
        <v>30</v>
      </c>
      <c r="AE49" s="9" t="s">
        <v>31</v>
      </c>
    </row>
    <row r="50" s="1" customFormat="true" ht="16.5" hidden="false" customHeight="false" outlineLevel="0" collapsed="false">
      <c r="A50" s="11" t="n">
        <v>1</v>
      </c>
      <c r="B50" s="12" t="n">
        <v>5</v>
      </c>
      <c r="C50" s="13" t="n">
        <v>99</v>
      </c>
      <c r="D50" s="17" t="s">
        <v>220</v>
      </c>
      <c r="E50" s="17" t="s">
        <v>220</v>
      </c>
      <c r="F50" s="16" t="n">
        <v>764</v>
      </c>
      <c r="G50" s="17" t="s">
        <v>33</v>
      </c>
      <c r="H50" s="37" t="n">
        <v>588</v>
      </c>
      <c r="I50" s="20" t="n">
        <v>2</v>
      </c>
      <c r="J50" s="20" t="n">
        <v>242</v>
      </c>
      <c r="K50" s="20" t="n">
        <v>167</v>
      </c>
      <c r="L50" s="20" t="n">
        <v>5</v>
      </c>
      <c r="M50" s="20" t="n">
        <v>5</v>
      </c>
      <c r="N50" s="20" t="n">
        <v>0</v>
      </c>
      <c r="O50" s="20" t="n">
        <v>0</v>
      </c>
      <c r="P50" s="20" t="n">
        <v>0</v>
      </c>
      <c r="Q50" s="20" t="n">
        <v>10</v>
      </c>
      <c r="R50" s="20" t="n">
        <v>19</v>
      </c>
      <c r="S50" s="20" t="n">
        <v>0</v>
      </c>
      <c r="T50" s="20" t="n">
        <v>0</v>
      </c>
      <c r="U50" s="38" t="n">
        <v>1</v>
      </c>
      <c r="V50" s="38" t="n">
        <v>2</v>
      </c>
      <c r="W50" s="38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1</v>
      </c>
      <c r="AE50" s="20" t="n">
        <v>454</v>
      </c>
    </row>
    <row r="51" s="1" customFormat="true" ht="16.5" hidden="false" customHeight="false" outlineLevel="0" collapsed="false">
      <c r="A51" s="11" t="n">
        <v>2</v>
      </c>
      <c r="B51" s="12" t="n">
        <v>5</v>
      </c>
      <c r="C51" s="13" t="n">
        <v>99</v>
      </c>
      <c r="D51" s="17" t="s">
        <v>220</v>
      </c>
      <c r="E51" s="17" t="s">
        <v>220</v>
      </c>
      <c r="F51" s="16" t="n">
        <v>764</v>
      </c>
      <c r="G51" s="17" t="s">
        <v>34</v>
      </c>
      <c r="H51" s="37" t="n">
        <v>588</v>
      </c>
      <c r="I51" s="20" t="n">
        <v>4</v>
      </c>
      <c r="J51" s="20" t="n">
        <v>284</v>
      </c>
      <c r="K51" s="20" t="n">
        <v>130</v>
      </c>
      <c r="L51" s="20" t="n">
        <v>2</v>
      </c>
      <c r="M51" s="20" t="n">
        <v>5</v>
      </c>
      <c r="N51" s="20" t="n">
        <v>0</v>
      </c>
      <c r="O51" s="20" t="n">
        <v>0</v>
      </c>
      <c r="P51" s="20" t="n">
        <v>0</v>
      </c>
      <c r="Q51" s="20" t="n">
        <v>11</v>
      </c>
      <c r="R51" s="20" t="n">
        <v>28</v>
      </c>
      <c r="S51" s="20" t="n">
        <v>0</v>
      </c>
      <c r="T51" s="20" t="n">
        <v>0</v>
      </c>
      <c r="U51" s="38" t="n">
        <v>3</v>
      </c>
      <c r="V51" s="38" t="n">
        <v>5</v>
      </c>
      <c r="W51" s="38" t="n">
        <v>0</v>
      </c>
      <c r="X51" s="20" t="n">
        <v>0</v>
      </c>
      <c r="Y51" s="20" t="n">
        <v>0</v>
      </c>
      <c r="Z51" s="20" t="n">
        <v>0</v>
      </c>
      <c r="AA51" s="20" t="n">
        <v>0</v>
      </c>
      <c r="AB51" s="20" t="n">
        <v>0</v>
      </c>
      <c r="AC51" s="20" t="n">
        <v>0</v>
      </c>
      <c r="AD51" s="20" t="n">
        <v>7</v>
      </c>
      <c r="AE51" s="20" t="n">
        <f aca="false">SUM(I51:AD51)</f>
        <v>479</v>
      </c>
    </row>
    <row r="52" s="1" customFormat="true" ht="16.5" hidden="false" customHeight="false" outlineLevel="0" collapsed="false">
      <c r="A52" s="11" t="n">
        <v>3</v>
      </c>
      <c r="B52" s="12" t="n">
        <v>5</v>
      </c>
      <c r="C52" s="13" t="n">
        <v>99</v>
      </c>
      <c r="D52" s="17" t="s">
        <v>220</v>
      </c>
      <c r="E52" s="17" t="s">
        <v>220</v>
      </c>
      <c r="F52" s="16" t="n">
        <v>764</v>
      </c>
      <c r="G52" s="17" t="s">
        <v>35</v>
      </c>
      <c r="H52" s="37" t="n">
        <v>587</v>
      </c>
      <c r="I52" s="20" t="n">
        <v>8</v>
      </c>
      <c r="J52" s="20" t="n">
        <v>230</v>
      </c>
      <c r="K52" s="20" t="n">
        <v>199</v>
      </c>
      <c r="L52" s="20" t="n">
        <v>7</v>
      </c>
      <c r="M52" s="20" t="n">
        <v>0</v>
      </c>
      <c r="N52" s="20" t="n">
        <v>0</v>
      </c>
      <c r="O52" s="20" t="n">
        <v>0</v>
      </c>
      <c r="P52" s="20" t="n">
        <v>0</v>
      </c>
      <c r="Q52" s="20" t="n">
        <v>14</v>
      </c>
      <c r="R52" s="20" t="n">
        <v>15</v>
      </c>
      <c r="S52" s="20" t="n">
        <v>0</v>
      </c>
      <c r="T52" s="20" t="n">
        <v>0</v>
      </c>
      <c r="U52" s="38" t="n">
        <v>7</v>
      </c>
      <c r="V52" s="38" t="n">
        <v>2</v>
      </c>
      <c r="W52" s="38" t="n">
        <v>0</v>
      </c>
      <c r="X52" s="20" t="n">
        <v>0</v>
      </c>
      <c r="Y52" s="20" t="n">
        <v>0</v>
      </c>
      <c r="Z52" s="20" t="n">
        <v>0</v>
      </c>
      <c r="AA52" s="20" t="n">
        <v>0</v>
      </c>
      <c r="AB52" s="20" t="n">
        <v>0</v>
      </c>
      <c r="AC52" s="20" t="n">
        <v>0</v>
      </c>
      <c r="AD52" s="20" t="n">
        <v>8</v>
      </c>
      <c r="AE52" s="20" t="n">
        <f aca="false">SUM(I52:AD52)</f>
        <v>490</v>
      </c>
    </row>
    <row r="53" s="1" customFormat="true" ht="16.5" hidden="false" customHeight="false" outlineLevel="0" collapsed="false">
      <c r="A53" s="11" t="n">
        <v>4</v>
      </c>
      <c r="B53" s="12" t="n">
        <v>5</v>
      </c>
      <c r="C53" s="13" t="n">
        <v>99</v>
      </c>
      <c r="D53" s="17" t="s">
        <v>220</v>
      </c>
      <c r="E53" s="17" t="s">
        <v>221</v>
      </c>
      <c r="F53" s="16" t="n">
        <v>765</v>
      </c>
      <c r="G53" s="17" t="s">
        <v>33</v>
      </c>
      <c r="H53" s="37" t="n">
        <v>574</v>
      </c>
      <c r="I53" s="20" t="n">
        <v>12</v>
      </c>
      <c r="J53" s="20" t="n">
        <v>122</v>
      </c>
      <c r="K53" s="20" t="n">
        <v>162</v>
      </c>
      <c r="L53" s="20" t="n">
        <v>1</v>
      </c>
      <c r="M53" s="20" t="n">
        <v>6</v>
      </c>
      <c r="N53" s="20" t="n">
        <v>0</v>
      </c>
      <c r="O53" s="20" t="n">
        <v>0</v>
      </c>
      <c r="P53" s="20" t="n">
        <v>0</v>
      </c>
      <c r="Q53" s="20" t="n">
        <v>17</v>
      </c>
      <c r="R53" s="20" t="n">
        <v>30</v>
      </c>
      <c r="S53" s="20" t="n">
        <v>0</v>
      </c>
      <c r="T53" s="20" t="n">
        <v>0</v>
      </c>
      <c r="U53" s="38" t="n">
        <v>18</v>
      </c>
      <c r="V53" s="38" t="n">
        <v>7</v>
      </c>
      <c r="W53" s="38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6</v>
      </c>
      <c r="AE53" s="20" t="n">
        <f aca="false">SUM(I53:AD53)</f>
        <v>381</v>
      </c>
    </row>
    <row r="54" s="1" customFormat="true" ht="16.5" hidden="false" customHeight="false" outlineLevel="0" collapsed="false">
      <c r="A54" s="11" t="n">
        <v>5</v>
      </c>
      <c r="B54" s="12" t="n">
        <v>5</v>
      </c>
      <c r="C54" s="13" t="n">
        <v>99</v>
      </c>
      <c r="D54" s="17" t="s">
        <v>220</v>
      </c>
      <c r="E54" s="17" t="s">
        <v>221</v>
      </c>
      <c r="F54" s="16" t="n">
        <v>765</v>
      </c>
      <c r="G54" s="17" t="s">
        <v>34</v>
      </c>
      <c r="H54" s="37" t="n">
        <v>574</v>
      </c>
      <c r="I54" s="20" t="n">
        <v>8</v>
      </c>
      <c r="J54" s="20" t="n">
        <v>133</v>
      </c>
      <c r="K54" s="20" t="n">
        <v>148</v>
      </c>
      <c r="L54" s="20" t="n">
        <v>3</v>
      </c>
      <c r="M54" s="20" t="n">
        <v>6</v>
      </c>
      <c r="N54" s="20" t="n">
        <v>0</v>
      </c>
      <c r="O54" s="20" t="n">
        <v>0</v>
      </c>
      <c r="P54" s="20" t="n">
        <v>0</v>
      </c>
      <c r="Q54" s="20" t="n">
        <v>11</v>
      </c>
      <c r="R54" s="20" t="n">
        <v>30</v>
      </c>
      <c r="S54" s="20" t="n">
        <v>0</v>
      </c>
      <c r="T54" s="20" t="n">
        <v>0</v>
      </c>
      <c r="U54" s="38" t="n">
        <v>13</v>
      </c>
      <c r="V54" s="38" t="n">
        <v>5</v>
      </c>
      <c r="W54" s="38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10</v>
      </c>
      <c r="AE54" s="20" t="n">
        <f aca="false">SUM(I54:AD54)</f>
        <v>367</v>
      </c>
    </row>
    <row r="55" s="1" customFormat="true" ht="16.5" hidden="false" customHeight="false" outlineLevel="0" collapsed="false">
      <c r="C55" s="29" t="s">
        <v>65</v>
      </c>
      <c r="D55" s="30" t="s">
        <v>66</v>
      </c>
      <c r="E55" s="30"/>
      <c r="F55" s="30"/>
      <c r="G55" s="30"/>
      <c r="H55" s="31" t="n">
        <f aca="false">SUM(H50:H54)</f>
        <v>2911</v>
      </c>
      <c r="I55" s="31" t="n">
        <f aca="false">SUM(I50:I54)</f>
        <v>34</v>
      </c>
      <c r="J55" s="31" t="n">
        <f aca="false">SUM(J50:J54)</f>
        <v>1011</v>
      </c>
      <c r="K55" s="31" t="n">
        <f aca="false">SUM(K50:K54)</f>
        <v>806</v>
      </c>
      <c r="L55" s="31" t="n">
        <f aca="false">SUM(L50:L54)</f>
        <v>18</v>
      </c>
      <c r="M55" s="31" t="n">
        <f aca="false">SUM(M50:M54)</f>
        <v>22</v>
      </c>
      <c r="N55" s="31" t="n">
        <f aca="false">SUM(N50:N54)</f>
        <v>0</v>
      </c>
      <c r="O55" s="31" t="n">
        <f aca="false">SUM(O50:O54)</f>
        <v>0</v>
      </c>
      <c r="P55" s="31" t="n">
        <f aca="false">SUM(P50:P54)</f>
        <v>0</v>
      </c>
      <c r="Q55" s="31" t="n">
        <f aca="false">SUM(Q50:Q54)</f>
        <v>63</v>
      </c>
      <c r="R55" s="31" t="n">
        <f aca="false">SUM(R50:R54)</f>
        <v>122</v>
      </c>
      <c r="S55" s="31" t="n">
        <f aca="false">SUM(S50:S54)</f>
        <v>0</v>
      </c>
      <c r="T55" s="31" t="n">
        <f aca="false">SUM(T50:T54)</f>
        <v>0</v>
      </c>
      <c r="U55" s="31" t="n">
        <f aca="false">SUM(U50:U54)</f>
        <v>42</v>
      </c>
      <c r="V55" s="31" t="n">
        <f aca="false">SUM(V50:V54)</f>
        <v>21</v>
      </c>
      <c r="W55" s="31" t="n">
        <f aca="false">SUM(W50:W54)</f>
        <v>0</v>
      </c>
      <c r="X55" s="31" t="n">
        <f aca="false">SUM(X50:X54)</f>
        <v>0</v>
      </c>
      <c r="Y55" s="31" t="n">
        <f aca="false">SUM(Y50:Y54)</f>
        <v>0</v>
      </c>
      <c r="Z55" s="31" t="n">
        <f aca="false">SUM(Z50:Z54)</f>
        <v>0</v>
      </c>
      <c r="AA55" s="31" t="n">
        <f aca="false">SUM(AA50:AA54)</f>
        <v>0</v>
      </c>
      <c r="AB55" s="31" t="n">
        <f aca="false">SUM(AB50:AB54)</f>
        <v>0</v>
      </c>
      <c r="AC55" s="31" t="n">
        <f aca="false">SUM(AC50:AC54)</f>
        <v>0</v>
      </c>
      <c r="AD55" s="31" t="n">
        <f aca="false">SUM(AD50:AD54)</f>
        <v>32</v>
      </c>
      <c r="AE55" s="31" t="n">
        <f aca="false">SUM(AE50:AE54)</f>
        <v>2171</v>
      </c>
    </row>
    <row r="56" s="1" customFormat="true" ht="16.5" hidden="false" customHeight="false" outlineLevel="0" collapsed="false">
      <c r="F56" s="3"/>
      <c r="G56" s="3"/>
      <c r="U56" s="1" t="n">
        <f aca="false">U55/2</f>
        <v>21</v>
      </c>
      <c r="V56" s="1" t="n">
        <f aca="false">V55/2</f>
        <v>10.5</v>
      </c>
    </row>
    <row r="57" s="1" customFormat="true" ht="16.5" hidden="false" customHeight="true" outlineLevel="0" collapsed="false">
      <c r="C57" s="29" t="s">
        <v>67</v>
      </c>
      <c r="D57" s="32" t="s">
        <v>68</v>
      </c>
      <c r="E57" s="32"/>
      <c r="F57" s="32"/>
      <c r="G57" s="32"/>
      <c r="H57" s="33" t="s">
        <v>8</v>
      </c>
      <c r="I57" s="9" t="s">
        <v>9</v>
      </c>
      <c r="J57" s="9" t="s">
        <v>10</v>
      </c>
      <c r="K57" s="9" t="s">
        <v>11</v>
      </c>
      <c r="L57" s="9" t="s">
        <v>12</v>
      </c>
      <c r="M57" s="9" t="s">
        <v>13</v>
      </c>
      <c r="N57" s="9" t="s">
        <v>14</v>
      </c>
      <c r="O57" s="9" t="s">
        <v>15</v>
      </c>
      <c r="P57" s="9" t="s">
        <v>16</v>
      </c>
      <c r="Q57" s="9" t="s">
        <v>17</v>
      </c>
      <c r="R57" s="9" t="s">
        <v>18</v>
      </c>
      <c r="S57" s="9" t="s">
        <v>19</v>
      </c>
      <c r="T57" s="9" t="s">
        <v>20</v>
      </c>
      <c r="U57" s="9" t="s">
        <v>24</v>
      </c>
      <c r="V57" s="9" t="s">
        <v>25</v>
      </c>
      <c r="W57" s="9" t="s">
        <v>26</v>
      </c>
      <c r="X57" s="9" t="s">
        <v>27</v>
      </c>
      <c r="Y57" s="9" t="s">
        <v>28</v>
      </c>
      <c r="Z57" s="9" t="s">
        <v>29</v>
      </c>
      <c r="AA57" s="9" t="s">
        <v>30</v>
      </c>
      <c r="AB57" s="9" t="s">
        <v>31</v>
      </c>
    </row>
    <row r="58" s="1" customFormat="true" ht="16.5" hidden="false" customHeight="false" outlineLevel="0" collapsed="false">
      <c r="D58" s="32"/>
      <c r="E58" s="32"/>
      <c r="F58" s="32"/>
      <c r="G58" s="32"/>
      <c r="H58" s="20" t="n">
        <f aca="false">H55</f>
        <v>2911</v>
      </c>
      <c r="I58" s="20" t="n">
        <f aca="false">I55+21</f>
        <v>55</v>
      </c>
      <c r="J58" s="20" t="n">
        <f aca="false">J55+11</f>
        <v>1022</v>
      </c>
      <c r="K58" s="20" t="n">
        <f aca="false">K55+21</f>
        <v>827</v>
      </c>
      <c r="L58" s="20" t="n">
        <f aca="false">L55+10</f>
        <v>28</v>
      </c>
      <c r="M58" s="20" t="n">
        <v>22</v>
      </c>
      <c r="N58" s="20" t="n">
        <f aca="false">N55</f>
        <v>0</v>
      </c>
      <c r="O58" s="20" t="n">
        <f aca="false">O55</f>
        <v>0</v>
      </c>
      <c r="P58" s="20" t="n">
        <f aca="false">P55</f>
        <v>0</v>
      </c>
      <c r="Q58" s="20" t="n">
        <f aca="false">Q55</f>
        <v>63</v>
      </c>
      <c r="R58" s="20" t="n">
        <f aca="false">R55</f>
        <v>122</v>
      </c>
      <c r="S58" s="20" t="n">
        <f aca="false">S55</f>
        <v>0</v>
      </c>
      <c r="T58" s="20" t="n">
        <f aca="false">T55</f>
        <v>0</v>
      </c>
      <c r="U58" s="20" t="n">
        <f aca="false">X50</f>
        <v>0</v>
      </c>
      <c r="V58" s="20" t="n">
        <f aca="false">Y50</f>
        <v>0</v>
      </c>
      <c r="W58" s="20" t="n">
        <f aca="false">Z50</f>
        <v>0</v>
      </c>
      <c r="X58" s="20" t="n">
        <f aca="false">AA50</f>
        <v>0</v>
      </c>
      <c r="Y58" s="20" t="n">
        <f aca="false">AB50</f>
        <v>0</v>
      </c>
      <c r="Z58" s="20" t="n">
        <f aca="false">AC55</f>
        <v>0</v>
      </c>
      <c r="AA58" s="20" t="n">
        <f aca="false">AD55</f>
        <v>32</v>
      </c>
      <c r="AB58" s="20" t="n">
        <f aca="false">SUM(I58:AA58)</f>
        <v>2171</v>
      </c>
    </row>
    <row r="59" s="1" customFormat="true" ht="16.5" hidden="false" customHeight="false" outlineLevel="0" collapsed="false">
      <c r="F59" s="3"/>
      <c r="G59" s="3"/>
    </row>
    <row r="60" s="1" customFormat="true" ht="30.75" hidden="false" customHeight="true" outlineLevel="0" collapsed="false">
      <c r="C60" s="29" t="s">
        <v>69</v>
      </c>
      <c r="D60" s="32" t="s">
        <v>70</v>
      </c>
      <c r="E60" s="32"/>
      <c r="F60" s="32"/>
      <c r="G60" s="32"/>
      <c r="H60" s="33" t="s">
        <v>8</v>
      </c>
      <c r="I60" s="34" t="s">
        <v>71</v>
      </c>
      <c r="J60" s="34"/>
      <c r="K60" s="34" t="s">
        <v>72</v>
      </c>
      <c r="L60" s="34"/>
      <c r="M60" s="9" t="s">
        <v>13</v>
      </c>
      <c r="N60" s="9" t="s">
        <v>14</v>
      </c>
      <c r="O60" s="9" t="s">
        <v>15</v>
      </c>
      <c r="P60" s="9" t="s">
        <v>16</v>
      </c>
      <c r="Q60" s="9" t="s">
        <v>17</v>
      </c>
      <c r="R60" s="9" t="s">
        <v>18</v>
      </c>
      <c r="S60" s="9" t="s">
        <v>19</v>
      </c>
      <c r="T60" s="9" t="s">
        <v>20</v>
      </c>
      <c r="U60" s="9" t="s">
        <v>24</v>
      </c>
      <c r="V60" s="9" t="s">
        <v>25</v>
      </c>
      <c r="W60" s="9" t="s">
        <v>26</v>
      </c>
      <c r="X60" s="9" t="s">
        <v>27</v>
      </c>
      <c r="Y60" s="9" t="s">
        <v>28</v>
      </c>
      <c r="Z60" s="9" t="s">
        <v>29</v>
      </c>
      <c r="AA60" s="9" t="s">
        <v>30</v>
      </c>
      <c r="AB60" s="9" t="s">
        <v>31</v>
      </c>
    </row>
    <row r="61" s="1" customFormat="true" ht="16.5" hidden="false" customHeight="false" outlineLevel="0" collapsed="false">
      <c r="D61" s="32"/>
      <c r="E61" s="32"/>
      <c r="F61" s="32"/>
      <c r="G61" s="32"/>
      <c r="H61" s="20" t="n">
        <f aca="false">H55</f>
        <v>2911</v>
      </c>
      <c r="I61" s="35" t="n">
        <f aca="false">I58+K58</f>
        <v>882</v>
      </c>
      <c r="J61" s="35"/>
      <c r="K61" s="35" t="n">
        <f aca="false">J58+L58</f>
        <v>1050</v>
      </c>
      <c r="L61" s="35"/>
      <c r="M61" s="20" t="n">
        <f aca="false">M58</f>
        <v>22</v>
      </c>
      <c r="N61" s="20" t="s">
        <v>148</v>
      </c>
      <c r="O61" s="20" t="s">
        <v>148</v>
      </c>
      <c r="P61" s="20" t="s">
        <v>148</v>
      </c>
      <c r="Q61" s="20" t="n">
        <f aca="false">Q58</f>
        <v>63</v>
      </c>
      <c r="R61" s="20" t="n">
        <f aca="false">R58</f>
        <v>122</v>
      </c>
      <c r="S61" s="20" t="s">
        <v>148</v>
      </c>
      <c r="T61" s="20" t="s">
        <v>148</v>
      </c>
      <c r="U61" s="20" t="s">
        <v>148</v>
      </c>
      <c r="V61" s="20" t="s">
        <v>148</v>
      </c>
      <c r="W61" s="20" t="s">
        <v>148</v>
      </c>
      <c r="X61" s="20" t="s">
        <v>148</v>
      </c>
      <c r="Y61" s="20" t="s">
        <v>148</v>
      </c>
      <c r="Z61" s="20" t="n">
        <f aca="false">Z58</f>
        <v>0</v>
      </c>
      <c r="AA61" s="20" t="n">
        <f aca="false">AA58</f>
        <v>32</v>
      </c>
      <c r="AB61" s="20" t="n">
        <f aca="false">SUM(I61:AA61)</f>
        <v>2171</v>
      </c>
    </row>
    <row r="64" s="1" customFormat="true" ht="16.5" hidden="false" customHeight="false" outlineLevel="0" collapsed="false">
      <c r="A64" s="5" t="s">
        <v>1</v>
      </c>
      <c r="B64" s="6" t="s">
        <v>2</v>
      </c>
      <c r="C64" s="7" t="s">
        <v>3</v>
      </c>
      <c r="D64" s="5" t="s">
        <v>4</v>
      </c>
      <c r="E64" s="5" t="s">
        <v>5</v>
      </c>
      <c r="F64" s="8" t="s">
        <v>6</v>
      </c>
      <c r="G64" s="8" t="s">
        <v>7</v>
      </c>
      <c r="H64" s="8" t="s">
        <v>8</v>
      </c>
      <c r="I64" s="9" t="s">
        <v>9</v>
      </c>
      <c r="J64" s="9" t="s">
        <v>10</v>
      </c>
      <c r="K64" s="9" t="s">
        <v>11</v>
      </c>
      <c r="L64" s="9" t="s">
        <v>12</v>
      </c>
      <c r="M64" s="9" t="s">
        <v>13</v>
      </c>
      <c r="N64" s="9" t="s">
        <v>14</v>
      </c>
      <c r="O64" s="9" t="s">
        <v>15</v>
      </c>
      <c r="P64" s="9" t="s">
        <v>16</v>
      </c>
      <c r="Q64" s="9" t="s">
        <v>17</v>
      </c>
      <c r="R64" s="9" t="s">
        <v>18</v>
      </c>
      <c r="S64" s="9" t="s">
        <v>19</v>
      </c>
      <c r="T64" s="9" t="s">
        <v>20</v>
      </c>
      <c r="U64" s="10" t="s">
        <v>21</v>
      </c>
      <c r="V64" s="10" t="s">
        <v>22</v>
      </c>
      <c r="W64" s="10" t="s">
        <v>23</v>
      </c>
      <c r="X64" s="9" t="s">
        <v>24</v>
      </c>
      <c r="Y64" s="9" t="s">
        <v>25</v>
      </c>
      <c r="Z64" s="9" t="s">
        <v>26</v>
      </c>
      <c r="AA64" s="9" t="s">
        <v>27</v>
      </c>
      <c r="AB64" s="9" t="s">
        <v>28</v>
      </c>
      <c r="AC64" s="9" t="s">
        <v>29</v>
      </c>
      <c r="AD64" s="9" t="s">
        <v>30</v>
      </c>
      <c r="AE64" s="9" t="s">
        <v>31</v>
      </c>
    </row>
    <row r="65" s="1" customFormat="true" ht="16.5" hidden="false" customHeight="false" outlineLevel="0" collapsed="false">
      <c r="A65" s="11" t="n">
        <v>1</v>
      </c>
      <c r="B65" s="12" t="n">
        <v>5</v>
      </c>
      <c r="C65" s="17" t="n">
        <v>147</v>
      </c>
      <c r="D65" s="17" t="s">
        <v>222</v>
      </c>
      <c r="E65" s="17"/>
      <c r="F65" s="17" t="n">
        <v>900</v>
      </c>
      <c r="G65" s="37" t="s">
        <v>33</v>
      </c>
      <c r="H65" s="20" t="n">
        <v>672</v>
      </c>
      <c r="I65" s="20" t="n">
        <v>9</v>
      </c>
      <c r="J65" s="20" t="n">
        <v>59</v>
      </c>
      <c r="K65" s="20" t="n">
        <v>90</v>
      </c>
      <c r="L65" s="20" t="n">
        <v>3</v>
      </c>
      <c r="M65" s="20" t="n">
        <v>97</v>
      </c>
      <c r="N65" s="20" t="n">
        <v>0</v>
      </c>
      <c r="O65" s="20" t="n">
        <v>77</v>
      </c>
      <c r="P65" s="20" t="n">
        <v>2</v>
      </c>
      <c r="Q65" s="20" t="n">
        <v>12</v>
      </c>
      <c r="R65" s="20" t="n">
        <v>27</v>
      </c>
      <c r="S65" s="20"/>
      <c r="T65" s="20" t="n">
        <v>3</v>
      </c>
      <c r="U65" s="38" t="n">
        <v>2</v>
      </c>
      <c r="V65" s="38" t="n">
        <v>2</v>
      </c>
      <c r="W65" s="38"/>
      <c r="X65" s="20" t="n">
        <v>74</v>
      </c>
      <c r="Y65" s="20"/>
      <c r="Z65" s="20"/>
      <c r="AA65" s="20"/>
      <c r="AB65" s="20"/>
      <c r="AC65" s="20" t="n">
        <v>0</v>
      </c>
      <c r="AD65" s="20" t="n">
        <v>10</v>
      </c>
      <c r="AE65" s="20" t="n">
        <f aca="false">SUM(I65:AD65)</f>
        <v>467</v>
      </c>
    </row>
    <row r="66" s="1" customFormat="true" ht="16.5" hidden="false" customHeight="false" outlineLevel="0" collapsed="false">
      <c r="A66" s="11" t="n">
        <v>2</v>
      </c>
      <c r="B66" s="12" t="n">
        <v>5</v>
      </c>
      <c r="C66" s="17" t="n">
        <v>147</v>
      </c>
      <c r="D66" s="17" t="s">
        <v>222</v>
      </c>
      <c r="E66" s="17"/>
      <c r="F66" s="17" t="n">
        <v>900</v>
      </c>
      <c r="G66" s="37" t="s">
        <v>34</v>
      </c>
      <c r="H66" s="20" t="n">
        <v>672</v>
      </c>
      <c r="I66" s="20" t="n">
        <v>5</v>
      </c>
      <c r="J66" s="20" t="n">
        <v>58</v>
      </c>
      <c r="K66" s="20" t="n">
        <v>58</v>
      </c>
      <c r="L66" s="20" t="n">
        <v>3</v>
      </c>
      <c r="M66" s="20" t="n">
        <v>106</v>
      </c>
      <c r="N66" s="20" t="n">
        <v>0</v>
      </c>
      <c r="O66" s="20" t="n">
        <v>65</v>
      </c>
      <c r="P66" s="20" t="n">
        <v>0</v>
      </c>
      <c r="Q66" s="20" t="n">
        <v>13</v>
      </c>
      <c r="R66" s="20" t="n">
        <v>40</v>
      </c>
      <c r="S66" s="20"/>
      <c r="T66" s="20" t="n">
        <v>4</v>
      </c>
      <c r="U66" s="38" t="n">
        <v>2</v>
      </c>
      <c r="V66" s="38" t="n">
        <v>2</v>
      </c>
      <c r="W66" s="38"/>
      <c r="X66" s="20" t="n">
        <v>85</v>
      </c>
      <c r="Y66" s="20"/>
      <c r="Z66" s="20"/>
      <c r="AA66" s="20"/>
      <c r="AB66" s="20"/>
      <c r="AC66" s="20" t="n">
        <v>0</v>
      </c>
      <c r="AD66" s="20" t="n">
        <v>15</v>
      </c>
      <c r="AE66" s="20" t="n">
        <f aca="false">SUM(I66:AD66)</f>
        <v>456</v>
      </c>
    </row>
    <row r="67" s="1" customFormat="true" ht="16.5" hidden="false" customHeight="false" outlineLevel="0" collapsed="false">
      <c r="A67" s="11" t="n">
        <v>3</v>
      </c>
      <c r="B67" s="12" t="n">
        <v>5</v>
      </c>
      <c r="C67" s="17" t="n">
        <v>147</v>
      </c>
      <c r="D67" s="17" t="s">
        <v>222</v>
      </c>
      <c r="E67" s="17"/>
      <c r="F67" s="17" t="n">
        <v>900</v>
      </c>
      <c r="G67" s="37" t="s">
        <v>35</v>
      </c>
      <c r="H67" s="20" t="n">
        <v>671</v>
      </c>
      <c r="I67" s="20" t="n">
        <v>8</v>
      </c>
      <c r="J67" s="20" t="n">
        <v>44</v>
      </c>
      <c r="K67" s="20" t="n">
        <v>78</v>
      </c>
      <c r="L67" s="20" t="n">
        <v>3</v>
      </c>
      <c r="M67" s="20" t="n">
        <v>91</v>
      </c>
      <c r="N67" s="20" t="n">
        <v>1</v>
      </c>
      <c r="O67" s="20" t="n">
        <v>95</v>
      </c>
      <c r="P67" s="20" t="n">
        <v>5</v>
      </c>
      <c r="Q67" s="20" t="n">
        <v>19</v>
      </c>
      <c r="R67" s="20" t="n">
        <v>40</v>
      </c>
      <c r="S67" s="20"/>
      <c r="T67" s="20" t="n">
        <v>3</v>
      </c>
      <c r="U67" s="38" t="n">
        <v>2</v>
      </c>
      <c r="V67" s="38" t="n">
        <v>1</v>
      </c>
      <c r="W67" s="38"/>
      <c r="X67" s="20" t="n">
        <v>75</v>
      </c>
      <c r="Y67" s="20"/>
      <c r="Z67" s="20"/>
      <c r="AA67" s="20"/>
      <c r="AB67" s="20"/>
      <c r="AC67" s="20" t="n">
        <v>0</v>
      </c>
      <c r="AD67" s="20" t="n">
        <v>17</v>
      </c>
      <c r="AE67" s="20" t="n">
        <f aca="false">SUM(I67:AD67)</f>
        <v>482</v>
      </c>
    </row>
    <row r="68" s="1" customFormat="true" ht="16.5" hidden="false" customHeight="false" outlineLevel="0" collapsed="false">
      <c r="A68" s="11" t="n">
        <v>4</v>
      </c>
      <c r="B68" s="12" t="n">
        <v>5</v>
      </c>
      <c r="C68" s="17" t="n">
        <v>147</v>
      </c>
      <c r="D68" s="17" t="s">
        <v>222</v>
      </c>
      <c r="E68" s="17"/>
      <c r="F68" s="17" t="n">
        <v>901</v>
      </c>
      <c r="G68" s="37" t="s">
        <v>33</v>
      </c>
      <c r="H68" s="20" t="n">
        <v>577</v>
      </c>
      <c r="I68" s="20" t="n">
        <v>6</v>
      </c>
      <c r="J68" s="20" t="n">
        <v>59</v>
      </c>
      <c r="K68" s="20" t="n">
        <v>54</v>
      </c>
      <c r="L68" s="20" t="n">
        <v>7</v>
      </c>
      <c r="M68" s="20" t="n">
        <v>166</v>
      </c>
      <c r="N68" s="20" t="n">
        <v>2</v>
      </c>
      <c r="O68" s="20" t="n">
        <v>44</v>
      </c>
      <c r="P68" s="20" t="n">
        <v>1</v>
      </c>
      <c r="Q68" s="20" t="n">
        <v>8</v>
      </c>
      <c r="R68" s="20" t="n">
        <v>27</v>
      </c>
      <c r="S68" s="20"/>
      <c r="T68" s="20" t="n">
        <v>1</v>
      </c>
      <c r="U68" s="38" t="n">
        <v>3</v>
      </c>
      <c r="V68" s="38" t="n">
        <v>2</v>
      </c>
      <c r="W68" s="38"/>
      <c r="X68" s="20" t="n">
        <v>34</v>
      </c>
      <c r="Y68" s="20"/>
      <c r="Z68" s="20"/>
      <c r="AA68" s="20"/>
      <c r="AB68" s="20"/>
      <c r="AC68" s="20" t="n">
        <v>0</v>
      </c>
      <c r="AD68" s="20" t="n">
        <v>13</v>
      </c>
      <c r="AE68" s="20" t="n">
        <f aca="false">SUM(I68:AD68)</f>
        <v>427</v>
      </c>
    </row>
    <row r="69" s="1" customFormat="true" ht="16.5" hidden="false" customHeight="false" outlineLevel="0" collapsed="false">
      <c r="A69" s="11" t="n">
        <v>5</v>
      </c>
      <c r="B69" s="12" t="n">
        <v>5</v>
      </c>
      <c r="C69" s="17" t="n">
        <v>147</v>
      </c>
      <c r="D69" s="17" t="s">
        <v>222</v>
      </c>
      <c r="E69" s="17"/>
      <c r="F69" s="17" t="n">
        <v>901</v>
      </c>
      <c r="G69" s="37" t="s">
        <v>34</v>
      </c>
      <c r="H69" s="20" t="n">
        <v>577</v>
      </c>
      <c r="I69" s="20" t="n">
        <v>4</v>
      </c>
      <c r="J69" s="20" t="n">
        <v>55</v>
      </c>
      <c r="K69" s="20" t="n">
        <v>43</v>
      </c>
      <c r="L69" s="20" t="n">
        <v>2</v>
      </c>
      <c r="M69" s="20" t="n">
        <v>115</v>
      </c>
      <c r="N69" s="20" t="n">
        <v>0</v>
      </c>
      <c r="O69" s="20" t="n">
        <v>61</v>
      </c>
      <c r="P69" s="20" t="n">
        <v>0</v>
      </c>
      <c r="Q69" s="20" t="n">
        <v>12</v>
      </c>
      <c r="R69" s="20" t="n">
        <v>33</v>
      </c>
      <c r="S69" s="20"/>
      <c r="T69" s="20" t="n">
        <v>5</v>
      </c>
      <c r="U69" s="38" t="n">
        <v>0</v>
      </c>
      <c r="V69" s="38" t="n">
        <v>2</v>
      </c>
      <c r="W69" s="38"/>
      <c r="X69" s="20" t="n">
        <v>53</v>
      </c>
      <c r="Y69" s="20"/>
      <c r="Z69" s="20"/>
      <c r="AA69" s="20"/>
      <c r="AB69" s="20"/>
      <c r="AC69" s="20" t="n">
        <v>0</v>
      </c>
      <c r="AD69" s="20" t="n">
        <v>8</v>
      </c>
      <c r="AE69" s="20" t="n">
        <f aca="false">SUM(I69:AD69)</f>
        <v>393</v>
      </c>
    </row>
    <row r="70" s="1" customFormat="true" ht="16.5" hidden="false" customHeight="false" outlineLevel="0" collapsed="false">
      <c r="A70" s="11" t="n">
        <v>6</v>
      </c>
      <c r="B70" s="12" t="n">
        <v>5</v>
      </c>
      <c r="C70" s="17" t="n">
        <v>147</v>
      </c>
      <c r="D70" s="17" t="s">
        <v>222</v>
      </c>
      <c r="E70" s="17"/>
      <c r="F70" s="17" t="n">
        <v>901</v>
      </c>
      <c r="G70" s="37" t="s">
        <v>35</v>
      </c>
      <c r="H70" s="20" t="n">
        <v>577</v>
      </c>
      <c r="I70" s="20" t="n">
        <v>7</v>
      </c>
      <c r="J70" s="20" t="n">
        <v>42</v>
      </c>
      <c r="K70" s="20" t="n">
        <v>53</v>
      </c>
      <c r="L70" s="20" t="n">
        <v>8</v>
      </c>
      <c r="M70" s="20" t="n">
        <v>108</v>
      </c>
      <c r="N70" s="20" t="n">
        <v>0</v>
      </c>
      <c r="O70" s="20" t="n">
        <v>56</v>
      </c>
      <c r="P70" s="20" t="n">
        <v>2</v>
      </c>
      <c r="Q70" s="20" t="n">
        <v>21</v>
      </c>
      <c r="R70" s="20" t="n">
        <v>40</v>
      </c>
      <c r="S70" s="20"/>
      <c r="T70" s="20" t="n">
        <v>4</v>
      </c>
      <c r="U70" s="38" t="n">
        <v>2</v>
      </c>
      <c r="V70" s="38" t="n">
        <v>1</v>
      </c>
      <c r="W70" s="38"/>
      <c r="X70" s="20" t="n">
        <v>55</v>
      </c>
      <c r="Y70" s="20"/>
      <c r="Z70" s="20"/>
      <c r="AA70" s="20"/>
      <c r="AB70" s="20"/>
      <c r="AC70" s="20" t="n">
        <v>0</v>
      </c>
      <c r="AD70" s="20" t="n">
        <v>13</v>
      </c>
      <c r="AE70" s="20" t="n">
        <f aca="false">SUM(I70:AD70)</f>
        <v>412</v>
      </c>
    </row>
    <row r="71" s="1" customFormat="true" ht="16.5" hidden="false" customHeight="false" outlineLevel="0" collapsed="false">
      <c r="A71" s="11" t="n">
        <v>7</v>
      </c>
      <c r="B71" s="12" t="n">
        <v>5</v>
      </c>
      <c r="C71" s="17" t="n">
        <v>147</v>
      </c>
      <c r="D71" s="17" t="s">
        <v>222</v>
      </c>
      <c r="E71" s="17"/>
      <c r="F71" s="17" t="n">
        <v>901</v>
      </c>
      <c r="G71" s="37" t="s">
        <v>137</v>
      </c>
      <c r="H71" s="20" t="n">
        <v>577</v>
      </c>
      <c r="I71" s="20" t="n">
        <v>2</v>
      </c>
      <c r="J71" s="20" t="n">
        <v>35</v>
      </c>
      <c r="K71" s="20" t="n">
        <v>46</v>
      </c>
      <c r="L71" s="20" t="n">
        <v>3</v>
      </c>
      <c r="M71" s="20" t="n">
        <v>122</v>
      </c>
      <c r="N71" s="20" t="n">
        <v>1</v>
      </c>
      <c r="O71" s="20" t="n">
        <v>85</v>
      </c>
      <c r="P71" s="20" t="n">
        <v>4</v>
      </c>
      <c r="Q71" s="20" t="n">
        <v>5</v>
      </c>
      <c r="R71" s="20" t="n">
        <v>35</v>
      </c>
      <c r="S71" s="20"/>
      <c r="T71" s="20" t="n">
        <v>11</v>
      </c>
      <c r="U71" s="38" t="n">
        <v>1</v>
      </c>
      <c r="V71" s="38" t="n">
        <v>1</v>
      </c>
      <c r="W71" s="38"/>
      <c r="X71" s="20" t="n">
        <v>53</v>
      </c>
      <c r="Y71" s="20"/>
      <c r="Z71" s="20"/>
      <c r="AA71" s="20"/>
      <c r="AB71" s="20"/>
      <c r="AC71" s="20" t="n">
        <v>0</v>
      </c>
      <c r="AD71" s="20" t="n">
        <v>7</v>
      </c>
      <c r="AE71" s="20" t="n">
        <f aca="false">SUM(I71:AD71)</f>
        <v>411</v>
      </c>
    </row>
    <row r="72" s="1" customFormat="true" ht="16.5" hidden="false" customHeight="false" outlineLevel="0" collapsed="false">
      <c r="A72" s="11" t="n">
        <v>8</v>
      </c>
      <c r="B72" s="12" t="n">
        <v>5</v>
      </c>
      <c r="C72" s="17" t="n">
        <v>147</v>
      </c>
      <c r="D72" s="17" t="s">
        <v>222</v>
      </c>
      <c r="E72" s="17"/>
      <c r="F72" s="17" t="n">
        <v>902</v>
      </c>
      <c r="G72" s="37" t="s">
        <v>33</v>
      </c>
      <c r="H72" s="20" t="n">
        <v>543</v>
      </c>
      <c r="I72" s="20" t="n">
        <v>6</v>
      </c>
      <c r="J72" s="20" t="n">
        <v>81</v>
      </c>
      <c r="K72" s="20" t="n">
        <v>50</v>
      </c>
      <c r="L72" s="20" t="n">
        <v>3</v>
      </c>
      <c r="M72" s="20" t="n">
        <v>66</v>
      </c>
      <c r="N72" s="20" t="n">
        <v>2</v>
      </c>
      <c r="O72" s="20" t="n">
        <v>57</v>
      </c>
      <c r="P72" s="20" t="n">
        <v>3</v>
      </c>
      <c r="Q72" s="20" t="n">
        <v>6</v>
      </c>
      <c r="R72" s="20" t="n">
        <v>55</v>
      </c>
      <c r="S72" s="20"/>
      <c r="T72" s="20" t="n">
        <v>2</v>
      </c>
      <c r="U72" s="38" t="n">
        <v>1</v>
      </c>
      <c r="V72" s="38" t="n">
        <v>0</v>
      </c>
      <c r="W72" s="38"/>
      <c r="X72" s="20" t="n">
        <v>41</v>
      </c>
      <c r="Y72" s="20"/>
      <c r="Z72" s="20"/>
      <c r="AA72" s="20"/>
      <c r="AB72" s="20"/>
      <c r="AC72" s="20" t="n">
        <v>0</v>
      </c>
      <c r="AD72" s="20" t="n">
        <v>10</v>
      </c>
      <c r="AE72" s="20" t="n">
        <f aca="false">SUM(I72:AD72)</f>
        <v>383</v>
      </c>
    </row>
    <row r="73" s="1" customFormat="true" ht="16.5" hidden="false" customHeight="false" outlineLevel="0" collapsed="false">
      <c r="A73" s="11" t="n">
        <v>9</v>
      </c>
      <c r="B73" s="12" t="n">
        <v>5</v>
      </c>
      <c r="C73" s="17" t="n">
        <v>147</v>
      </c>
      <c r="D73" s="17" t="s">
        <v>222</v>
      </c>
      <c r="E73" s="17"/>
      <c r="F73" s="17" t="n">
        <v>902</v>
      </c>
      <c r="G73" s="37" t="s">
        <v>34</v>
      </c>
      <c r="H73" s="20" t="n">
        <v>542</v>
      </c>
      <c r="I73" s="20" t="n">
        <v>5</v>
      </c>
      <c r="J73" s="20" t="n">
        <v>62</v>
      </c>
      <c r="K73" s="20" t="n">
        <v>51</v>
      </c>
      <c r="L73" s="20" t="n">
        <v>7</v>
      </c>
      <c r="M73" s="20" t="n">
        <v>76</v>
      </c>
      <c r="N73" s="20" t="n">
        <v>1</v>
      </c>
      <c r="O73" s="20" t="n">
        <v>54</v>
      </c>
      <c r="P73" s="20" t="n">
        <v>0</v>
      </c>
      <c r="Q73" s="20" t="n">
        <v>5</v>
      </c>
      <c r="R73" s="20" t="n">
        <v>67</v>
      </c>
      <c r="S73" s="20"/>
      <c r="T73" s="20" t="n">
        <v>1</v>
      </c>
      <c r="U73" s="38" t="n">
        <v>5</v>
      </c>
      <c r="V73" s="38" t="n">
        <v>0</v>
      </c>
      <c r="W73" s="38"/>
      <c r="X73" s="20" t="n">
        <v>46</v>
      </c>
      <c r="Y73" s="20"/>
      <c r="Z73" s="20"/>
      <c r="AA73" s="20"/>
      <c r="AB73" s="20"/>
      <c r="AC73" s="20" t="n">
        <v>0</v>
      </c>
      <c r="AD73" s="20" t="n">
        <v>9</v>
      </c>
      <c r="AE73" s="20" t="n">
        <f aca="false">SUM(I73:AD73)</f>
        <v>389</v>
      </c>
    </row>
    <row r="74" s="1" customFormat="true" ht="16.5" hidden="false" customHeight="false" outlineLevel="0" collapsed="false">
      <c r="A74" s="11" t="n">
        <v>10</v>
      </c>
      <c r="B74" s="12" t="n">
        <v>5</v>
      </c>
      <c r="C74" s="17" t="n">
        <v>147</v>
      </c>
      <c r="D74" s="17" t="s">
        <v>222</v>
      </c>
      <c r="E74" s="17"/>
      <c r="F74" s="17" t="n">
        <v>902</v>
      </c>
      <c r="G74" s="37" t="s">
        <v>35</v>
      </c>
      <c r="H74" s="20" t="n">
        <v>542</v>
      </c>
      <c r="I74" s="20" t="n">
        <v>5</v>
      </c>
      <c r="J74" s="20" t="n">
        <v>52</v>
      </c>
      <c r="K74" s="20" t="n">
        <v>66</v>
      </c>
      <c r="L74" s="20" t="n">
        <v>2</v>
      </c>
      <c r="M74" s="20" t="n">
        <v>96</v>
      </c>
      <c r="N74" s="20" t="n">
        <v>4</v>
      </c>
      <c r="O74" s="20" t="n">
        <v>34</v>
      </c>
      <c r="P74" s="20" t="n">
        <v>2</v>
      </c>
      <c r="Q74" s="20" t="n">
        <v>17</v>
      </c>
      <c r="R74" s="20" t="n">
        <v>55</v>
      </c>
      <c r="S74" s="20"/>
      <c r="T74" s="20" t="n">
        <v>1</v>
      </c>
      <c r="U74" s="38" t="n">
        <v>0</v>
      </c>
      <c r="V74" s="38" t="n">
        <v>0</v>
      </c>
      <c r="W74" s="38"/>
      <c r="X74" s="20" t="n">
        <v>56</v>
      </c>
      <c r="Y74" s="20"/>
      <c r="Z74" s="20"/>
      <c r="AA74" s="20"/>
      <c r="AB74" s="20"/>
      <c r="AC74" s="20" t="n">
        <v>0</v>
      </c>
      <c r="AD74" s="20" t="n">
        <v>8</v>
      </c>
      <c r="AE74" s="20" t="n">
        <f aca="false">SUM(I74:AD74)</f>
        <v>398</v>
      </c>
    </row>
    <row r="75" s="1" customFormat="true" ht="16.5" hidden="false" customHeight="false" outlineLevel="0" collapsed="false">
      <c r="A75" s="11" t="n">
        <v>11</v>
      </c>
      <c r="B75" s="12" t="n">
        <v>5</v>
      </c>
      <c r="C75" s="17" t="n">
        <v>147</v>
      </c>
      <c r="D75" s="17" t="s">
        <v>222</v>
      </c>
      <c r="E75" s="17"/>
      <c r="F75" s="17" t="n">
        <v>903</v>
      </c>
      <c r="G75" s="37" t="s">
        <v>33</v>
      </c>
      <c r="H75" s="20" t="n">
        <v>605</v>
      </c>
      <c r="I75" s="20" t="n">
        <v>13</v>
      </c>
      <c r="J75" s="20" t="n">
        <v>57</v>
      </c>
      <c r="K75" s="20" t="n">
        <v>47</v>
      </c>
      <c r="L75" s="20" t="n">
        <v>1</v>
      </c>
      <c r="M75" s="20" t="n">
        <v>120</v>
      </c>
      <c r="N75" s="20" t="n">
        <v>2</v>
      </c>
      <c r="O75" s="20" t="n">
        <v>60</v>
      </c>
      <c r="P75" s="20" t="n">
        <v>0</v>
      </c>
      <c r="Q75" s="20" t="n">
        <v>4</v>
      </c>
      <c r="R75" s="20" t="n">
        <v>55</v>
      </c>
      <c r="S75" s="20"/>
      <c r="T75" s="20" t="n">
        <v>24</v>
      </c>
      <c r="U75" s="38" t="n">
        <v>2</v>
      </c>
      <c r="V75" s="38" t="n">
        <v>0</v>
      </c>
      <c r="W75" s="38"/>
      <c r="X75" s="20" t="n">
        <v>61</v>
      </c>
      <c r="Y75" s="20"/>
      <c r="Z75" s="20"/>
      <c r="AA75" s="20"/>
      <c r="AB75" s="20"/>
      <c r="AC75" s="20" t="n">
        <v>0</v>
      </c>
      <c r="AD75" s="20" t="n">
        <v>4</v>
      </c>
      <c r="AE75" s="20" t="n">
        <f aca="false">SUM(I75:AD75)</f>
        <v>450</v>
      </c>
    </row>
    <row r="76" s="1" customFormat="true" ht="16.5" hidden="false" customHeight="false" outlineLevel="0" collapsed="false">
      <c r="A76" s="11" t="n">
        <v>12</v>
      </c>
      <c r="B76" s="12" t="n">
        <v>5</v>
      </c>
      <c r="C76" s="17" t="n">
        <v>147</v>
      </c>
      <c r="D76" s="17" t="s">
        <v>222</v>
      </c>
      <c r="E76" s="17"/>
      <c r="F76" s="17" t="n">
        <v>903</v>
      </c>
      <c r="G76" s="37" t="s">
        <v>34</v>
      </c>
      <c r="H76" s="20" t="n">
        <v>604</v>
      </c>
      <c r="I76" s="20" t="n">
        <v>5</v>
      </c>
      <c r="J76" s="20" t="n">
        <v>57</v>
      </c>
      <c r="K76" s="20" t="n">
        <v>44</v>
      </c>
      <c r="L76" s="20" t="n">
        <v>4</v>
      </c>
      <c r="M76" s="20" t="n">
        <v>94</v>
      </c>
      <c r="N76" s="20" t="n">
        <v>0</v>
      </c>
      <c r="O76" s="20" t="n">
        <v>47</v>
      </c>
      <c r="P76" s="20" t="n">
        <v>1</v>
      </c>
      <c r="Q76" s="20" t="n">
        <v>16</v>
      </c>
      <c r="R76" s="20" t="n">
        <v>45</v>
      </c>
      <c r="S76" s="20"/>
      <c r="T76" s="20" t="n">
        <v>7</v>
      </c>
      <c r="U76" s="38" t="n">
        <v>1</v>
      </c>
      <c r="V76" s="38" t="n">
        <v>0</v>
      </c>
      <c r="W76" s="38"/>
      <c r="X76" s="20" t="n">
        <v>62</v>
      </c>
      <c r="Y76" s="20"/>
      <c r="Z76" s="20"/>
      <c r="AA76" s="20"/>
      <c r="AB76" s="20"/>
      <c r="AC76" s="20" t="n">
        <v>0</v>
      </c>
      <c r="AD76" s="20" t="n">
        <v>11</v>
      </c>
      <c r="AE76" s="20" t="n">
        <f aca="false">SUM(I76:AD76)</f>
        <v>394</v>
      </c>
    </row>
    <row r="77" s="1" customFormat="true" ht="16.5" hidden="false" customHeight="false" outlineLevel="0" collapsed="false">
      <c r="A77" s="11" t="n">
        <v>13</v>
      </c>
      <c r="B77" s="12" t="n">
        <v>5</v>
      </c>
      <c r="C77" s="17" t="n">
        <v>147</v>
      </c>
      <c r="D77" s="17" t="s">
        <v>222</v>
      </c>
      <c r="E77" s="17"/>
      <c r="F77" s="17" t="n">
        <v>903</v>
      </c>
      <c r="G77" s="37" t="s">
        <v>35</v>
      </c>
      <c r="H77" s="20" t="n">
        <v>604</v>
      </c>
      <c r="I77" s="20" t="n">
        <v>14</v>
      </c>
      <c r="J77" s="20" t="n">
        <v>35</v>
      </c>
      <c r="K77" s="20" t="n">
        <v>53</v>
      </c>
      <c r="L77" s="20" t="n">
        <v>2</v>
      </c>
      <c r="M77" s="20" t="n">
        <v>111</v>
      </c>
      <c r="N77" s="20" t="n">
        <v>2</v>
      </c>
      <c r="O77" s="20" t="n">
        <v>52</v>
      </c>
      <c r="P77" s="20" t="n">
        <v>1</v>
      </c>
      <c r="Q77" s="20" t="n">
        <v>11</v>
      </c>
      <c r="R77" s="20" t="n">
        <v>57</v>
      </c>
      <c r="S77" s="20"/>
      <c r="T77" s="20" t="n">
        <v>4</v>
      </c>
      <c r="U77" s="38" t="n">
        <v>8</v>
      </c>
      <c r="V77" s="38" t="n">
        <v>1</v>
      </c>
      <c r="W77" s="38"/>
      <c r="X77" s="20" t="n">
        <v>64</v>
      </c>
      <c r="Y77" s="20"/>
      <c r="Z77" s="20"/>
      <c r="AA77" s="20"/>
      <c r="AB77" s="20"/>
      <c r="AC77" s="20" t="n">
        <v>0</v>
      </c>
      <c r="AD77" s="20" t="n">
        <v>14</v>
      </c>
      <c r="AE77" s="20" t="n">
        <f aca="false">SUM(I77:AD77)</f>
        <v>429</v>
      </c>
    </row>
    <row r="78" s="1" customFormat="true" ht="16.5" hidden="false" customHeight="false" outlineLevel="0" collapsed="false">
      <c r="A78" s="11" t="n">
        <v>14</v>
      </c>
      <c r="B78" s="12" t="n">
        <v>5</v>
      </c>
      <c r="C78" s="17" t="n">
        <v>147</v>
      </c>
      <c r="D78" s="17" t="s">
        <v>222</v>
      </c>
      <c r="E78" s="17"/>
      <c r="F78" s="17" t="n">
        <v>903</v>
      </c>
      <c r="G78" s="37" t="s">
        <v>137</v>
      </c>
      <c r="H78" s="20" t="n">
        <v>604</v>
      </c>
      <c r="I78" s="20" t="n">
        <v>8</v>
      </c>
      <c r="J78" s="20" t="n">
        <v>56</v>
      </c>
      <c r="K78" s="20" t="n">
        <v>52</v>
      </c>
      <c r="L78" s="20" t="n">
        <v>2</v>
      </c>
      <c r="M78" s="20" t="n">
        <v>114</v>
      </c>
      <c r="N78" s="20" t="n">
        <v>0</v>
      </c>
      <c r="O78" s="20" t="n">
        <v>37</v>
      </c>
      <c r="P78" s="20" t="n">
        <v>2</v>
      </c>
      <c r="Q78" s="20" t="n">
        <v>9</v>
      </c>
      <c r="R78" s="20" t="n">
        <v>61</v>
      </c>
      <c r="S78" s="20"/>
      <c r="T78" s="20" t="n">
        <v>8</v>
      </c>
      <c r="U78" s="38" t="n">
        <v>3</v>
      </c>
      <c r="V78" s="38" t="n">
        <v>2</v>
      </c>
      <c r="W78" s="38"/>
      <c r="X78" s="20" t="n">
        <v>61</v>
      </c>
      <c r="Y78" s="20"/>
      <c r="Z78" s="20"/>
      <c r="AA78" s="20"/>
      <c r="AB78" s="20"/>
      <c r="AC78" s="20" t="n">
        <v>0</v>
      </c>
      <c r="AD78" s="20" t="n">
        <v>12</v>
      </c>
      <c r="AE78" s="20" t="n">
        <f aca="false">SUM(I78:AD78)</f>
        <v>427</v>
      </c>
    </row>
    <row r="79" s="1" customFormat="true" ht="16.5" hidden="false" customHeight="false" outlineLevel="0" collapsed="false">
      <c r="A79" s="11" t="n">
        <v>15</v>
      </c>
      <c r="B79" s="12" t="n">
        <v>5</v>
      </c>
      <c r="C79" s="17" t="n">
        <v>147</v>
      </c>
      <c r="D79" s="17" t="s">
        <v>222</v>
      </c>
      <c r="E79" s="17"/>
      <c r="F79" s="17" t="n">
        <v>904</v>
      </c>
      <c r="G79" s="37" t="s">
        <v>33</v>
      </c>
      <c r="H79" s="20" t="n">
        <v>79</v>
      </c>
      <c r="I79" s="20" t="n">
        <v>1</v>
      </c>
      <c r="J79" s="20" t="n">
        <v>27</v>
      </c>
      <c r="K79" s="20" t="n">
        <v>3</v>
      </c>
      <c r="L79" s="20" t="n">
        <v>1</v>
      </c>
      <c r="M79" s="20" t="n">
        <v>3</v>
      </c>
      <c r="N79" s="20" t="n">
        <v>0</v>
      </c>
      <c r="O79" s="20" t="n">
        <v>7</v>
      </c>
      <c r="P79" s="20" t="n">
        <v>0</v>
      </c>
      <c r="Q79" s="20" t="n">
        <v>0</v>
      </c>
      <c r="R79" s="20" t="n">
        <v>0</v>
      </c>
      <c r="S79" s="20"/>
      <c r="T79" s="20" t="n">
        <v>1</v>
      </c>
      <c r="U79" s="38" t="n">
        <v>0</v>
      </c>
      <c r="V79" s="38" t="n">
        <v>0</v>
      </c>
      <c r="W79" s="38"/>
      <c r="X79" s="20" t="n">
        <v>24</v>
      </c>
      <c r="Y79" s="20"/>
      <c r="Z79" s="20"/>
      <c r="AA79" s="20"/>
      <c r="AB79" s="20"/>
      <c r="AC79" s="20" t="n">
        <v>0</v>
      </c>
      <c r="AD79" s="20" t="n">
        <v>0</v>
      </c>
      <c r="AE79" s="20" t="n">
        <f aca="false">SUM(I79:AD79)</f>
        <v>67</v>
      </c>
    </row>
    <row r="80" s="1" customFormat="true" ht="16.5" hidden="false" customHeight="false" outlineLevel="0" collapsed="false">
      <c r="A80" s="11" t="n">
        <v>16</v>
      </c>
      <c r="B80" s="12" t="n">
        <v>5</v>
      </c>
      <c r="C80" s="17" t="n">
        <v>147</v>
      </c>
      <c r="D80" s="17" t="s">
        <v>222</v>
      </c>
      <c r="E80" s="17"/>
      <c r="F80" s="17" t="n">
        <v>905</v>
      </c>
      <c r="G80" s="37" t="s">
        <v>33</v>
      </c>
      <c r="H80" s="20" t="n">
        <v>361</v>
      </c>
      <c r="I80" s="20" t="n">
        <v>8</v>
      </c>
      <c r="J80" s="20" t="n">
        <v>16</v>
      </c>
      <c r="K80" s="20" t="n">
        <v>44</v>
      </c>
      <c r="L80" s="20" t="n">
        <v>3</v>
      </c>
      <c r="M80" s="20" t="n">
        <v>58</v>
      </c>
      <c r="N80" s="20" t="n">
        <v>3</v>
      </c>
      <c r="O80" s="20" t="n">
        <v>13</v>
      </c>
      <c r="P80" s="20" t="n">
        <v>0</v>
      </c>
      <c r="Q80" s="20" t="n">
        <v>34</v>
      </c>
      <c r="R80" s="20" t="n">
        <v>14</v>
      </c>
      <c r="S80" s="20"/>
      <c r="T80" s="20" t="n">
        <v>9</v>
      </c>
      <c r="U80" s="38" t="n">
        <v>1</v>
      </c>
      <c r="V80" s="38" t="n">
        <v>0</v>
      </c>
      <c r="W80" s="38"/>
      <c r="X80" s="20" t="n">
        <v>33</v>
      </c>
      <c r="Y80" s="20"/>
      <c r="Z80" s="20"/>
      <c r="AA80" s="20"/>
      <c r="AB80" s="20"/>
      <c r="AC80" s="20" t="n">
        <v>0</v>
      </c>
      <c r="AD80" s="20" t="n">
        <v>8</v>
      </c>
      <c r="AE80" s="20" t="n">
        <f aca="false">SUM(I80:AD80)</f>
        <v>244</v>
      </c>
    </row>
    <row r="81" s="1" customFormat="true" ht="16.5" hidden="false" customHeight="false" outlineLevel="0" collapsed="false">
      <c r="C81" s="29" t="s">
        <v>65</v>
      </c>
      <c r="D81" s="30" t="s">
        <v>66</v>
      </c>
      <c r="E81" s="30"/>
      <c r="F81" s="30"/>
      <c r="G81" s="30"/>
      <c r="H81" s="31" t="n">
        <f aca="false">SUM(H65:H80)</f>
        <v>8807</v>
      </c>
      <c r="I81" s="31" t="n">
        <f aca="false">SUM(I65:I80)</f>
        <v>106</v>
      </c>
      <c r="J81" s="31" t="n">
        <f aca="false">SUM(J65:J80)</f>
        <v>795</v>
      </c>
      <c r="K81" s="31" t="n">
        <f aca="false">SUM(K65:K80)</f>
        <v>832</v>
      </c>
      <c r="L81" s="31" t="n">
        <f aca="false">SUM(L65:L80)</f>
        <v>54</v>
      </c>
      <c r="M81" s="31" t="n">
        <f aca="false">SUM(M65:M80)</f>
        <v>1543</v>
      </c>
      <c r="N81" s="31" t="n">
        <f aca="false">SUM(N65:N80)</f>
        <v>18</v>
      </c>
      <c r="O81" s="31" t="n">
        <f aca="false">SUM(O65:O80)</f>
        <v>844</v>
      </c>
      <c r="P81" s="31" t="n">
        <f aca="false">SUM(P65:P80)</f>
        <v>23</v>
      </c>
      <c r="Q81" s="31" t="n">
        <f aca="false">SUM(Q65:Q80)</f>
        <v>192</v>
      </c>
      <c r="R81" s="31" t="n">
        <f aca="false">SUM(R65:R80)</f>
        <v>651</v>
      </c>
      <c r="S81" s="31" t="n">
        <f aca="false">SUM(S65:S74)</f>
        <v>0</v>
      </c>
      <c r="T81" s="31" t="n">
        <f aca="false">SUM(T65:T80)</f>
        <v>88</v>
      </c>
      <c r="U81" s="31" t="n">
        <f aca="false">SUM(U65:U80)</f>
        <v>33</v>
      </c>
      <c r="V81" s="31" t="n">
        <f aca="false">SUM(V65:V80)</f>
        <v>14</v>
      </c>
      <c r="W81" s="31" t="n">
        <f aca="false">SUM(W65:W74)</f>
        <v>0</v>
      </c>
      <c r="X81" s="31" t="n">
        <f aca="false">SUM(X65:X80)</f>
        <v>877</v>
      </c>
      <c r="Y81" s="31" t="n">
        <f aca="false">SUM(Y65:Y74)</f>
        <v>0</v>
      </c>
      <c r="Z81" s="31" t="n">
        <f aca="false">SUM(Z65:Z74)</f>
        <v>0</v>
      </c>
      <c r="AA81" s="31" t="n">
        <f aca="false">SUM(AA65:AA74)</f>
        <v>0</v>
      </c>
      <c r="AB81" s="31" t="n">
        <f aca="false">SUM(AB65:AB74)</f>
        <v>0</v>
      </c>
      <c r="AC81" s="31" t="n">
        <f aca="false">SUM(AC65:AC80)</f>
        <v>0</v>
      </c>
      <c r="AD81" s="31" t="n">
        <f aca="false">SUM(AD65:AD80)</f>
        <v>159</v>
      </c>
      <c r="AE81" s="31" t="n">
        <f aca="false">SUM(AE65:AE80)</f>
        <v>6229</v>
      </c>
    </row>
    <row r="82" s="1" customFormat="true" ht="16.5" hidden="false" customHeight="false" outlineLevel="0" collapsed="false">
      <c r="F82" s="3"/>
      <c r="G82" s="3"/>
      <c r="U82" s="1" t="n">
        <f aca="false">U81/2</f>
        <v>16.5</v>
      </c>
      <c r="V82" s="1" t="n">
        <f aca="false">V81/2</f>
        <v>7</v>
      </c>
    </row>
    <row r="83" s="1" customFormat="true" ht="16.5" hidden="false" customHeight="true" outlineLevel="0" collapsed="false">
      <c r="C83" s="29" t="s">
        <v>67</v>
      </c>
      <c r="D83" s="32" t="s">
        <v>68</v>
      </c>
      <c r="E83" s="32"/>
      <c r="F83" s="32"/>
      <c r="G83" s="32"/>
      <c r="H83" s="33" t="s">
        <v>8</v>
      </c>
      <c r="I83" s="9" t="s">
        <v>9</v>
      </c>
      <c r="J83" s="9" t="s">
        <v>10</v>
      </c>
      <c r="K83" s="9" t="s">
        <v>11</v>
      </c>
      <c r="L83" s="9" t="s">
        <v>12</v>
      </c>
      <c r="M83" s="9" t="s">
        <v>13</v>
      </c>
      <c r="N83" s="9" t="s">
        <v>14</v>
      </c>
      <c r="O83" s="9" t="s">
        <v>15</v>
      </c>
      <c r="P83" s="9" t="s">
        <v>16</v>
      </c>
      <c r="Q83" s="9" t="s">
        <v>17</v>
      </c>
      <c r="R83" s="9" t="s">
        <v>18</v>
      </c>
      <c r="S83" s="9" t="s">
        <v>19</v>
      </c>
      <c r="T83" s="9" t="s">
        <v>20</v>
      </c>
      <c r="U83" s="9" t="s">
        <v>24</v>
      </c>
      <c r="V83" s="9" t="s">
        <v>25</v>
      </c>
      <c r="W83" s="9" t="s">
        <v>26</v>
      </c>
      <c r="X83" s="9" t="s">
        <v>27</v>
      </c>
      <c r="Y83" s="9" t="s">
        <v>28</v>
      </c>
      <c r="Z83" s="9" t="s">
        <v>29</v>
      </c>
      <c r="AA83" s="9" t="s">
        <v>30</v>
      </c>
      <c r="AB83" s="9" t="s">
        <v>31</v>
      </c>
    </row>
    <row r="84" s="1" customFormat="true" ht="16.5" hidden="false" customHeight="false" outlineLevel="0" collapsed="false">
      <c r="D84" s="32"/>
      <c r="E84" s="32"/>
      <c r="F84" s="32"/>
      <c r="G84" s="32"/>
      <c r="H84" s="20" t="n">
        <f aca="false">H81</f>
        <v>8807</v>
      </c>
      <c r="I84" s="20" t="n">
        <f aca="false">I81+16</f>
        <v>122</v>
      </c>
      <c r="J84" s="20" t="n">
        <f aca="false">J81+7</f>
        <v>802</v>
      </c>
      <c r="K84" s="20" t="n">
        <f aca="false">K81+17</f>
        <v>849</v>
      </c>
      <c r="L84" s="20" t="n">
        <f aca="false">L81+7</f>
        <v>61</v>
      </c>
      <c r="M84" s="20" t="n">
        <f aca="false">M81</f>
        <v>1543</v>
      </c>
      <c r="N84" s="20" t="n">
        <f aca="false">N81</f>
        <v>18</v>
      </c>
      <c r="O84" s="20" t="n">
        <f aca="false">O81</f>
        <v>844</v>
      </c>
      <c r="P84" s="20" t="n">
        <f aca="false">P81</f>
        <v>23</v>
      </c>
      <c r="Q84" s="20" t="n">
        <f aca="false">Q81</f>
        <v>192</v>
      </c>
      <c r="R84" s="20" t="n">
        <f aca="false">R81</f>
        <v>651</v>
      </c>
      <c r="S84" s="20" t="n">
        <f aca="false">S81</f>
        <v>0</v>
      </c>
      <c r="T84" s="20" t="n">
        <f aca="false">T81</f>
        <v>88</v>
      </c>
      <c r="U84" s="20" t="n">
        <f aca="false">X81</f>
        <v>877</v>
      </c>
      <c r="V84" s="20" t="n">
        <f aca="false">Y65</f>
        <v>0</v>
      </c>
      <c r="W84" s="20" t="n">
        <f aca="false">Z65</f>
        <v>0</v>
      </c>
      <c r="X84" s="20" t="n">
        <f aca="false">AA65</f>
        <v>0</v>
      </c>
      <c r="Y84" s="20" t="n">
        <f aca="false">AB65</f>
        <v>0</v>
      </c>
      <c r="Z84" s="20" t="n">
        <f aca="false">AC81</f>
        <v>0</v>
      </c>
      <c r="AA84" s="20" t="n">
        <f aca="false">AD81</f>
        <v>159</v>
      </c>
      <c r="AB84" s="20" t="n">
        <f aca="false">SUM(I84:AA84)</f>
        <v>6229</v>
      </c>
    </row>
    <row r="85" s="1" customFormat="true" ht="16.5" hidden="false" customHeight="false" outlineLevel="0" collapsed="false">
      <c r="F85" s="3"/>
      <c r="G85" s="3"/>
    </row>
    <row r="86" s="1" customFormat="true" ht="30.75" hidden="false" customHeight="true" outlineLevel="0" collapsed="false">
      <c r="C86" s="29" t="s">
        <v>69</v>
      </c>
      <c r="D86" s="32" t="s">
        <v>70</v>
      </c>
      <c r="E86" s="32"/>
      <c r="F86" s="32"/>
      <c r="G86" s="32"/>
      <c r="H86" s="33" t="s">
        <v>8</v>
      </c>
      <c r="I86" s="34" t="s">
        <v>71</v>
      </c>
      <c r="J86" s="34"/>
      <c r="K86" s="9" t="s">
        <v>22</v>
      </c>
      <c r="L86" s="9"/>
      <c r="M86" s="9" t="s">
        <v>13</v>
      </c>
      <c r="N86" s="9" t="s">
        <v>14</v>
      </c>
      <c r="O86" s="9" t="s">
        <v>15</v>
      </c>
      <c r="P86" s="9" t="s">
        <v>16</v>
      </c>
      <c r="Q86" s="9" t="s">
        <v>17</v>
      </c>
      <c r="R86" s="9" t="s">
        <v>18</v>
      </c>
      <c r="S86" s="9" t="s">
        <v>19</v>
      </c>
      <c r="T86" s="9" t="s">
        <v>20</v>
      </c>
      <c r="U86" s="9" t="s">
        <v>24</v>
      </c>
      <c r="V86" s="9" t="s">
        <v>25</v>
      </c>
      <c r="W86" s="9" t="s">
        <v>26</v>
      </c>
      <c r="X86" s="9" t="s">
        <v>27</v>
      </c>
      <c r="Y86" s="9" t="s">
        <v>28</v>
      </c>
      <c r="Z86" s="9" t="s">
        <v>29</v>
      </c>
      <c r="AA86" s="9" t="s">
        <v>30</v>
      </c>
      <c r="AB86" s="9" t="s">
        <v>31</v>
      </c>
    </row>
    <row r="87" s="1" customFormat="true" ht="16.5" hidden="false" customHeight="false" outlineLevel="0" collapsed="false">
      <c r="D87" s="32"/>
      <c r="E87" s="32"/>
      <c r="F87" s="32"/>
      <c r="G87" s="32"/>
      <c r="H87" s="20" t="n">
        <f aca="false">H81</f>
        <v>8807</v>
      </c>
      <c r="I87" s="35" t="n">
        <f aca="false">I84+K84</f>
        <v>971</v>
      </c>
      <c r="J87" s="35"/>
      <c r="K87" s="35" t="n">
        <f aca="false">J84+L84</f>
        <v>863</v>
      </c>
      <c r="L87" s="35"/>
      <c r="M87" s="20" t="n">
        <f aca="false">M84</f>
        <v>1543</v>
      </c>
      <c r="N87" s="20" t="n">
        <f aca="false">N84</f>
        <v>18</v>
      </c>
      <c r="O87" s="20" t="n">
        <f aca="false">O84</f>
        <v>844</v>
      </c>
      <c r="P87" s="20" t="n">
        <f aca="false">P84</f>
        <v>23</v>
      </c>
      <c r="Q87" s="20" t="n">
        <f aca="false">Q84</f>
        <v>192</v>
      </c>
      <c r="R87" s="20" t="n">
        <f aca="false">R84</f>
        <v>651</v>
      </c>
      <c r="S87" s="20" t="n">
        <f aca="false">S84</f>
        <v>0</v>
      </c>
      <c r="T87" s="20" t="n">
        <f aca="false">T84</f>
        <v>88</v>
      </c>
      <c r="U87" s="20" t="n">
        <f aca="false">U84</f>
        <v>877</v>
      </c>
      <c r="V87" s="20" t="s">
        <v>148</v>
      </c>
      <c r="W87" s="20" t="s">
        <v>148</v>
      </c>
      <c r="X87" s="20" t="s">
        <v>148</v>
      </c>
      <c r="Y87" s="20" t="s">
        <v>148</v>
      </c>
      <c r="Z87" s="20" t="n">
        <f aca="false">Z84</f>
        <v>0</v>
      </c>
      <c r="AA87" s="20" t="n">
        <f aca="false">AA84</f>
        <v>159</v>
      </c>
      <c r="AB87" s="20" t="n">
        <f aca="false">SUM(I87:AA87)</f>
        <v>6229</v>
      </c>
    </row>
    <row r="94" s="1" customFormat="true" ht="16.5" hidden="false" customHeight="false" outlineLevel="0" collapsed="false">
      <c r="A94" s="5" t="s">
        <v>1</v>
      </c>
      <c r="B94" s="6" t="s">
        <v>2</v>
      </c>
      <c r="C94" s="7" t="s">
        <v>3</v>
      </c>
      <c r="D94" s="5" t="s">
        <v>4</v>
      </c>
      <c r="E94" s="5" t="s">
        <v>5</v>
      </c>
      <c r="F94" s="8" t="s">
        <v>6</v>
      </c>
      <c r="G94" s="8" t="s">
        <v>7</v>
      </c>
      <c r="H94" s="8" t="s">
        <v>8</v>
      </c>
      <c r="I94" s="9" t="s">
        <v>9</v>
      </c>
      <c r="J94" s="9" t="s">
        <v>10</v>
      </c>
      <c r="K94" s="9" t="s">
        <v>11</v>
      </c>
      <c r="L94" s="9" t="s">
        <v>12</v>
      </c>
      <c r="M94" s="9" t="s">
        <v>13</v>
      </c>
      <c r="N94" s="9" t="s">
        <v>14</v>
      </c>
      <c r="O94" s="9" t="s">
        <v>15</v>
      </c>
      <c r="P94" s="9" t="s">
        <v>16</v>
      </c>
      <c r="Q94" s="9" t="s">
        <v>17</v>
      </c>
      <c r="R94" s="9" t="s">
        <v>18</v>
      </c>
      <c r="S94" s="9" t="s">
        <v>19</v>
      </c>
      <c r="T94" s="9" t="s">
        <v>20</v>
      </c>
      <c r="U94" s="10" t="s">
        <v>21</v>
      </c>
      <c r="V94" s="10" t="s">
        <v>22</v>
      </c>
      <c r="W94" s="10" t="s">
        <v>23</v>
      </c>
      <c r="X94" s="9" t="s">
        <v>24</v>
      </c>
      <c r="Y94" s="9" t="s">
        <v>25</v>
      </c>
      <c r="Z94" s="9" t="s">
        <v>26</v>
      </c>
      <c r="AA94" s="9" t="s">
        <v>27</v>
      </c>
      <c r="AB94" s="9" t="s">
        <v>28</v>
      </c>
      <c r="AC94" s="9" t="s">
        <v>29</v>
      </c>
      <c r="AD94" s="9" t="s">
        <v>30</v>
      </c>
      <c r="AE94" s="9" t="s">
        <v>31</v>
      </c>
    </row>
    <row r="95" s="1" customFormat="true" ht="16.5" hidden="false" customHeight="false" outlineLevel="0" collapsed="false">
      <c r="A95" s="11" t="n">
        <v>1</v>
      </c>
      <c r="B95" s="12" t="n">
        <v>5</v>
      </c>
      <c r="C95" s="13" t="n">
        <v>5</v>
      </c>
      <c r="D95" s="17" t="s">
        <v>223</v>
      </c>
      <c r="E95" s="17" t="s">
        <v>223</v>
      </c>
      <c r="F95" s="16" t="n">
        <v>1426</v>
      </c>
      <c r="G95" s="17" t="s">
        <v>33</v>
      </c>
      <c r="H95" s="37" t="n">
        <v>536</v>
      </c>
      <c r="I95" s="20" t="n">
        <v>35</v>
      </c>
      <c r="J95" s="20" t="n">
        <v>56</v>
      </c>
      <c r="K95" s="20" t="n">
        <v>50</v>
      </c>
      <c r="L95" s="20" t="n">
        <v>22</v>
      </c>
      <c r="M95" s="20" t="n">
        <v>10</v>
      </c>
      <c r="N95" s="20" t="n">
        <v>0</v>
      </c>
      <c r="O95" s="20" t="n">
        <v>58</v>
      </c>
      <c r="P95" s="20" t="n">
        <v>69</v>
      </c>
      <c r="Q95" s="20" t="n">
        <v>2</v>
      </c>
      <c r="R95" s="20" t="n">
        <v>37</v>
      </c>
      <c r="S95" s="20" t="n">
        <v>0</v>
      </c>
      <c r="T95" s="20" t="n">
        <v>13</v>
      </c>
      <c r="U95" s="38" t="n">
        <v>5</v>
      </c>
      <c r="V95" s="38" t="n">
        <v>0</v>
      </c>
      <c r="W95" s="38" t="n">
        <v>0</v>
      </c>
      <c r="X95" s="20" t="n">
        <v>31</v>
      </c>
      <c r="Y95" s="20" t="n">
        <v>0</v>
      </c>
      <c r="Z95" s="20" t="n">
        <v>0</v>
      </c>
      <c r="AA95" s="20" t="n">
        <v>0</v>
      </c>
      <c r="AB95" s="20" t="n">
        <v>0</v>
      </c>
      <c r="AC95" s="20" t="n">
        <v>0</v>
      </c>
      <c r="AD95" s="20" t="n">
        <v>15</v>
      </c>
      <c r="AE95" s="20" t="n">
        <v>403</v>
      </c>
    </row>
    <row r="96" s="1" customFormat="true" ht="16.5" hidden="false" customHeight="false" outlineLevel="0" collapsed="false">
      <c r="A96" s="11" t="n">
        <v>2</v>
      </c>
      <c r="B96" s="12" t="n">
        <v>5</v>
      </c>
      <c r="C96" s="13" t="n">
        <v>5</v>
      </c>
      <c r="D96" s="17" t="s">
        <v>223</v>
      </c>
      <c r="E96" s="17" t="s">
        <v>223</v>
      </c>
      <c r="F96" s="16" t="n">
        <v>1426</v>
      </c>
      <c r="G96" s="17" t="s">
        <v>34</v>
      </c>
      <c r="H96" s="37" t="n">
        <v>536</v>
      </c>
      <c r="I96" s="20" t="n">
        <v>33</v>
      </c>
      <c r="J96" s="20" t="n">
        <v>59</v>
      </c>
      <c r="K96" s="20" t="n">
        <v>33</v>
      </c>
      <c r="L96" s="20" t="n">
        <v>18</v>
      </c>
      <c r="M96" s="20" t="n">
        <v>8</v>
      </c>
      <c r="N96" s="20" t="n">
        <v>1</v>
      </c>
      <c r="O96" s="20" t="n">
        <v>37</v>
      </c>
      <c r="P96" s="20" t="n">
        <v>74</v>
      </c>
      <c r="Q96" s="20" t="n">
        <v>2</v>
      </c>
      <c r="R96" s="20" t="n">
        <v>28</v>
      </c>
      <c r="S96" s="20" t="n">
        <v>0</v>
      </c>
      <c r="T96" s="20" t="n">
        <v>28</v>
      </c>
      <c r="U96" s="38" t="n">
        <v>3</v>
      </c>
      <c r="V96" s="38" t="n">
        <v>0</v>
      </c>
      <c r="W96" s="38" t="n">
        <v>0</v>
      </c>
      <c r="X96" s="20" t="n">
        <v>42</v>
      </c>
      <c r="Y96" s="20" t="n">
        <v>0</v>
      </c>
      <c r="Z96" s="20" t="n">
        <v>0</v>
      </c>
      <c r="AA96" s="20" t="n">
        <v>0</v>
      </c>
      <c r="AB96" s="20" t="n">
        <v>0</v>
      </c>
      <c r="AC96" s="20" t="n">
        <v>0</v>
      </c>
      <c r="AD96" s="20" t="n">
        <v>17</v>
      </c>
      <c r="AE96" s="20" t="n">
        <f aca="false">SUM(I96:AD96)</f>
        <v>383</v>
      </c>
    </row>
    <row r="97" s="1" customFormat="true" ht="16.5" hidden="false" customHeight="false" outlineLevel="0" collapsed="false">
      <c r="A97" s="11" t="n">
        <v>3</v>
      </c>
      <c r="B97" s="12" t="n">
        <v>5</v>
      </c>
      <c r="C97" s="13" t="n">
        <v>5</v>
      </c>
      <c r="D97" s="17" t="s">
        <v>223</v>
      </c>
      <c r="E97" s="17" t="s">
        <v>223</v>
      </c>
      <c r="F97" s="16" t="n">
        <v>1427</v>
      </c>
      <c r="G97" s="17" t="s">
        <v>33</v>
      </c>
      <c r="H97" s="37" t="n">
        <v>513</v>
      </c>
      <c r="I97" s="20" t="n">
        <v>42</v>
      </c>
      <c r="J97" s="20" t="n">
        <v>66</v>
      </c>
      <c r="K97" s="20" t="n">
        <v>50</v>
      </c>
      <c r="L97" s="20" t="n">
        <v>24</v>
      </c>
      <c r="M97" s="20" t="n">
        <v>16</v>
      </c>
      <c r="N97" s="20" t="n">
        <v>0</v>
      </c>
      <c r="O97" s="20" t="n">
        <v>20</v>
      </c>
      <c r="P97" s="20" t="n">
        <v>46</v>
      </c>
      <c r="Q97" s="20" t="n">
        <v>2</v>
      </c>
      <c r="R97" s="20" t="n">
        <v>48</v>
      </c>
      <c r="S97" s="20" t="n">
        <v>0</v>
      </c>
      <c r="T97" s="20" t="n">
        <v>20</v>
      </c>
      <c r="U97" s="38" t="n">
        <v>4</v>
      </c>
      <c r="V97" s="38" t="n">
        <v>0</v>
      </c>
      <c r="W97" s="38" t="n">
        <v>0</v>
      </c>
      <c r="X97" s="20" t="n">
        <v>15</v>
      </c>
      <c r="Y97" s="20" t="n">
        <v>0</v>
      </c>
      <c r="Z97" s="20" t="n">
        <v>0</v>
      </c>
      <c r="AA97" s="20" t="n">
        <v>0</v>
      </c>
      <c r="AB97" s="20" t="n">
        <v>0</v>
      </c>
      <c r="AC97" s="20" t="n">
        <v>0</v>
      </c>
      <c r="AD97" s="20" t="n">
        <v>10</v>
      </c>
      <c r="AE97" s="20" t="n">
        <f aca="false">SUM(I97:AD97)</f>
        <v>363</v>
      </c>
    </row>
    <row r="98" s="1" customFormat="true" ht="16.5" hidden="false" customHeight="false" outlineLevel="0" collapsed="false">
      <c r="A98" s="11" t="n">
        <v>4</v>
      </c>
      <c r="B98" s="12" t="n">
        <v>5</v>
      </c>
      <c r="C98" s="13" t="n">
        <v>5</v>
      </c>
      <c r="D98" s="17" t="s">
        <v>223</v>
      </c>
      <c r="E98" s="17" t="s">
        <v>223</v>
      </c>
      <c r="F98" s="16" t="n">
        <v>1427</v>
      </c>
      <c r="G98" s="17" t="s">
        <v>34</v>
      </c>
      <c r="H98" s="37" t="n">
        <v>513</v>
      </c>
      <c r="I98" s="20" t="n">
        <v>55</v>
      </c>
      <c r="J98" s="20" t="n">
        <v>74</v>
      </c>
      <c r="K98" s="20" t="n">
        <v>45</v>
      </c>
      <c r="L98" s="20" t="n">
        <v>17</v>
      </c>
      <c r="M98" s="20" t="n">
        <v>8</v>
      </c>
      <c r="N98" s="20" t="n">
        <v>0</v>
      </c>
      <c r="O98" s="20" t="n">
        <v>37</v>
      </c>
      <c r="P98" s="20" t="n">
        <v>52</v>
      </c>
      <c r="Q98" s="20" t="n">
        <v>2</v>
      </c>
      <c r="R98" s="20" t="n">
        <v>32</v>
      </c>
      <c r="S98" s="20" t="n">
        <v>0</v>
      </c>
      <c r="T98" s="20" t="n">
        <v>16</v>
      </c>
      <c r="U98" s="38" t="n">
        <v>7</v>
      </c>
      <c r="V98" s="38" t="n">
        <v>0</v>
      </c>
      <c r="W98" s="38" t="n">
        <v>0</v>
      </c>
      <c r="X98" s="20" t="n">
        <v>13</v>
      </c>
      <c r="Y98" s="20" t="n">
        <v>0</v>
      </c>
      <c r="Z98" s="20" t="n">
        <v>0</v>
      </c>
      <c r="AA98" s="20" t="n">
        <v>0</v>
      </c>
      <c r="AB98" s="20" t="n">
        <v>0</v>
      </c>
      <c r="AC98" s="20" t="n">
        <v>0</v>
      </c>
      <c r="AD98" s="20" t="n">
        <v>11</v>
      </c>
      <c r="AE98" s="20" t="n">
        <f aca="false">SUM(I98:AD98)</f>
        <v>369</v>
      </c>
    </row>
    <row r="99" s="1" customFormat="true" ht="16.5" hidden="false" customHeight="false" outlineLevel="0" collapsed="false">
      <c r="A99" s="11" t="n">
        <v>5</v>
      </c>
      <c r="B99" s="12" t="n">
        <v>5</v>
      </c>
      <c r="C99" s="13" t="n">
        <v>5</v>
      </c>
      <c r="D99" s="17" t="s">
        <v>223</v>
      </c>
      <c r="E99" s="17" t="s">
        <v>223</v>
      </c>
      <c r="F99" s="16" t="n">
        <v>1427</v>
      </c>
      <c r="G99" s="17" t="s">
        <v>35</v>
      </c>
      <c r="H99" s="37" t="n">
        <v>513</v>
      </c>
      <c r="I99" s="20" t="n">
        <v>52</v>
      </c>
      <c r="J99" s="20" t="n">
        <v>77</v>
      </c>
      <c r="K99" s="20" t="n">
        <v>55</v>
      </c>
      <c r="L99" s="20" t="n">
        <v>15</v>
      </c>
      <c r="M99" s="20" t="n">
        <v>8</v>
      </c>
      <c r="N99" s="20" t="n">
        <v>0</v>
      </c>
      <c r="O99" s="20" t="n">
        <v>26</v>
      </c>
      <c r="P99" s="20" t="n">
        <v>35</v>
      </c>
      <c r="Q99" s="20" t="n">
        <v>2</v>
      </c>
      <c r="R99" s="20" t="n">
        <v>36</v>
      </c>
      <c r="S99" s="20" t="n">
        <v>0</v>
      </c>
      <c r="T99" s="20" t="n">
        <v>17</v>
      </c>
      <c r="U99" s="38" t="n">
        <v>3</v>
      </c>
      <c r="V99" s="38" t="n">
        <v>0</v>
      </c>
      <c r="W99" s="38" t="n">
        <v>0</v>
      </c>
      <c r="X99" s="20" t="n">
        <v>27</v>
      </c>
      <c r="Y99" s="20" t="n">
        <v>0</v>
      </c>
      <c r="Z99" s="20" t="n">
        <v>0</v>
      </c>
      <c r="AA99" s="20" t="n">
        <v>0</v>
      </c>
      <c r="AB99" s="20" t="n">
        <v>0</v>
      </c>
      <c r="AC99" s="20" t="n">
        <v>0</v>
      </c>
      <c r="AD99" s="20" t="n">
        <v>14</v>
      </c>
      <c r="AE99" s="20" t="n">
        <f aca="false">SUM(I99:AD99)</f>
        <v>367</v>
      </c>
    </row>
    <row r="100" s="1" customFormat="true" ht="16.5" hidden="false" customHeight="false" outlineLevel="0" collapsed="false">
      <c r="A100" s="11" t="n">
        <v>6</v>
      </c>
      <c r="B100" s="12" t="n">
        <v>5</v>
      </c>
      <c r="C100" s="13" t="n">
        <v>5</v>
      </c>
      <c r="D100" s="17" t="s">
        <v>223</v>
      </c>
      <c r="E100" s="17" t="s">
        <v>223</v>
      </c>
      <c r="F100" s="16" t="n">
        <v>1428</v>
      </c>
      <c r="G100" s="17" t="s">
        <v>33</v>
      </c>
      <c r="H100" s="37" t="n">
        <v>490</v>
      </c>
      <c r="I100" s="20" t="n">
        <v>32</v>
      </c>
      <c r="J100" s="20" t="n">
        <v>96</v>
      </c>
      <c r="K100" s="20" t="n">
        <v>15</v>
      </c>
      <c r="L100" s="20" t="n">
        <v>10</v>
      </c>
      <c r="M100" s="20" t="n">
        <v>9</v>
      </c>
      <c r="N100" s="20" t="n">
        <v>0</v>
      </c>
      <c r="O100" s="20" t="n">
        <v>108</v>
      </c>
      <c r="P100" s="20" t="n">
        <v>46</v>
      </c>
      <c r="Q100" s="20" t="n">
        <v>0</v>
      </c>
      <c r="R100" s="20" t="n">
        <v>30</v>
      </c>
      <c r="S100" s="20" t="n">
        <v>0</v>
      </c>
      <c r="T100" s="20" t="n">
        <v>11</v>
      </c>
      <c r="U100" s="38" t="n">
        <v>4</v>
      </c>
      <c r="V100" s="38" t="n">
        <v>0</v>
      </c>
      <c r="W100" s="38" t="n">
        <v>0</v>
      </c>
      <c r="X100" s="20" t="n">
        <v>20</v>
      </c>
      <c r="Y100" s="20" t="n">
        <v>0</v>
      </c>
      <c r="Z100" s="20" t="n">
        <v>0</v>
      </c>
      <c r="AA100" s="20" t="n">
        <v>0</v>
      </c>
      <c r="AB100" s="20" t="n">
        <v>0</v>
      </c>
      <c r="AC100" s="20" t="n">
        <v>2</v>
      </c>
      <c r="AD100" s="20" t="n">
        <v>16</v>
      </c>
      <c r="AE100" s="20" t="n">
        <f aca="false">SUM(I100:AD100)</f>
        <v>399</v>
      </c>
    </row>
    <row r="101" s="1" customFormat="true" ht="16.5" hidden="false" customHeight="false" outlineLevel="0" collapsed="false">
      <c r="A101" s="11" t="n">
        <v>7</v>
      </c>
      <c r="B101" s="12" t="n">
        <v>5</v>
      </c>
      <c r="C101" s="13" t="n">
        <v>5</v>
      </c>
      <c r="D101" s="17" t="s">
        <v>223</v>
      </c>
      <c r="E101" s="17" t="s">
        <v>223</v>
      </c>
      <c r="F101" s="16" t="n">
        <v>1428</v>
      </c>
      <c r="G101" s="17" t="s">
        <v>34</v>
      </c>
      <c r="H101" s="37" t="n">
        <v>489</v>
      </c>
      <c r="I101" s="20" t="n">
        <v>36</v>
      </c>
      <c r="J101" s="20" t="n">
        <v>91</v>
      </c>
      <c r="K101" s="20" t="n">
        <v>23</v>
      </c>
      <c r="L101" s="20" t="n">
        <v>12</v>
      </c>
      <c r="M101" s="20" t="n">
        <v>19</v>
      </c>
      <c r="N101" s="20" t="n">
        <v>1</v>
      </c>
      <c r="O101" s="20" t="n">
        <v>65</v>
      </c>
      <c r="P101" s="20" t="n">
        <v>38</v>
      </c>
      <c r="Q101" s="20" t="n">
        <v>0</v>
      </c>
      <c r="R101" s="20" t="n">
        <v>18</v>
      </c>
      <c r="S101" s="20" t="n">
        <v>0</v>
      </c>
      <c r="T101" s="20" t="n">
        <v>16</v>
      </c>
      <c r="U101" s="38" t="n">
        <v>4</v>
      </c>
      <c r="V101" s="38" t="n">
        <v>0</v>
      </c>
      <c r="W101" s="38" t="n">
        <v>0</v>
      </c>
      <c r="X101" s="20" t="n">
        <v>37</v>
      </c>
      <c r="Y101" s="20" t="n">
        <v>0</v>
      </c>
      <c r="Z101" s="20" t="n">
        <v>0</v>
      </c>
      <c r="AA101" s="20" t="n">
        <v>0</v>
      </c>
      <c r="AB101" s="20" t="n">
        <v>0</v>
      </c>
      <c r="AC101" s="20" t="n">
        <v>0</v>
      </c>
      <c r="AD101" s="20" t="n">
        <v>11</v>
      </c>
      <c r="AE101" s="20" t="n">
        <f aca="false">SUM(I101:AD101)</f>
        <v>371</v>
      </c>
    </row>
    <row r="102" s="1" customFormat="true" ht="16.5" hidden="false" customHeight="false" outlineLevel="0" collapsed="false">
      <c r="A102" s="11" t="n">
        <v>8</v>
      </c>
      <c r="B102" s="12" t="n">
        <v>5</v>
      </c>
      <c r="C102" s="13" t="n">
        <v>5</v>
      </c>
      <c r="D102" s="17" t="s">
        <v>223</v>
      </c>
      <c r="E102" s="17" t="s">
        <v>223</v>
      </c>
      <c r="F102" s="16" t="n">
        <v>1429</v>
      </c>
      <c r="G102" s="17" t="s">
        <v>33</v>
      </c>
      <c r="H102" s="37" t="n">
        <v>606</v>
      </c>
      <c r="I102" s="20" t="n">
        <v>71</v>
      </c>
      <c r="J102" s="20" t="n">
        <v>78</v>
      </c>
      <c r="K102" s="20" t="n">
        <v>74</v>
      </c>
      <c r="L102" s="20" t="n">
        <v>30</v>
      </c>
      <c r="M102" s="20" t="n">
        <v>8</v>
      </c>
      <c r="N102" s="20" t="n">
        <v>0</v>
      </c>
      <c r="O102" s="20" t="n">
        <v>44</v>
      </c>
      <c r="P102" s="20" t="n">
        <v>25</v>
      </c>
      <c r="Q102" s="20" t="n">
        <v>1</v>
      </c>
      <c r="R102" s="20" t="n">
        <v>48</v>
      </c>
      <c r="S102" s="20" t="n">
        <v>0</v>
      </c>
      <c r="T102" s="20" t="n">
        <v>19</v>
      </c>
      <c r="U102" s="38" t="n">
        <v>5</v>
      </c>
      <c r="V102" s="38" t="n">
        <v>0</v>
      </c>
      <c r="W102" s="38" t="n">
        <v>0</v>
      </c>
      <c r="X102" s="20" t="n">
        <v>32</v>
      </c>
      <c r="Y102" s="20" t="n">
        <v>0</v>
      </c>
      <c r="Z102" s="20" t="n">
        <v>0</v>
      </c>
      <c r="AA102" s="20" t="n">
        <v>0</v>
      </c>
      <c r="AB102" s="20" t="n">
        <v>0</v>
      </c>
      <c r="AC102" s="20" t="n">
        <v>0</v>
      </c>
      <c r="AD102" s="20" t="n">
        <v>13</v>
      </c>
      <c r="AE102" s="20" t="n">
        <f aca="false">SUM(I102:AD102)</f>
        <v>448</v>
      </c>
    </row>
    <row r="103" s="1" customFormat="true" ht="16.5" hidden="false" customHeight="false" outlineLevel="0" collapsed="false">
      <c r="A103" s="11" t="n">
        <v>9</v>
      </c>
      <c r="B103" s="12" t="n">
        <v>5</v>
      </c>
      <c r="C103" s="13" t="n">
        <v>5</v>
      </c>
      <c r="D103" s="17" t="s">
        <v>223</v>
      </c>
      <c r="E103" s="17" t="s">
        <v>223</v>
      </c>
      <c r="F103" s="16" t="n">
        <v>1429</v>
      </c>
      <c r="G103" s="17" t="s">
        <v>34</v>
      </c>
      <c r="H103" s="37" t="n">
        <v>605</v>
      </c>
      <c r="I103" s="20" t="n">
        <v>75</v>
      </c>
      <c r="J103" s="20" t="n">
        <v>88</v>
      </c>
      <c r="K103" s="20" t="n">
        <v>55</v>
      </c>
      <c r="L103" s="20" t="n">
        <v>25</v>
      </c>
      <c r="M103" s="20" t="n">
        <v>12</v>
      </c>
      <c r="N103" s="20" t="n">
        <v>0</v>
      </c>
      <c r="O103" s="20" t="n">
        <v>33</v>
      </c>
      <c r="P103" s="20" t="n">
        <v>52</v>
      </c>
      <c r="Q103" s="20" t="n">
        <v>0</v>
      </c>
      <c r="R103" s="20" t="n">
        <v>37</v>
      </c>
      <c r="S103" s="20" t="n">
        <v>0</v>
      </c>
      <c r="T103" s="20" t="n">
        <v>19</v>
      </c>
      <c r="U103" s="38" t="n">
        <v>8</v>
      </c>
      <c r="V103" s="38" t="n">
        <v>0</v>
      </c>
      <c r="W103" s="38" t="n">
        <v>0</v>
      </c>
      <c r="X103" s="20" t="n">
        <v>34</v>
      </c>
      <c r="Y103" s="20" t="n">
        <v>0</v>
      </c>
      <c r="Z103" s="20" t="n">
        <v>0</v>
      </c>
      <c r="AA103" s="20" t="n">
        <v>0</v>
      </c>
      <c r="AB103" s="20" t="n">
        <v>0</v>
      </c>
      <c r="AC103" s="20" t="n">
        <v>0</v>
      </c>
      <c r="AD103" s="20" t="n">
        <v>9</v>
      </c>
      <c r="AE103" s="20" t="n">
        <f aca="false">SUM(I103:AD103)</f>
        <v>447</v>
      </c>
    </row>
    <row r="104" s="1" customFormat="true" ht="16.5" hidden="false" customHeight="false" outlineLevel="0" collapsed="false">
      <c r="A104" s="11" t="n">
        <v>10</v>
      </c>
      <c r="B104" s="12" t="n">
        <v>5</v>
      </c>
      <c r="C104" s="13" t="n">
        <v>5</v>
      </c>
      <c r="D104" s="17" t="s">
        <v>223</v>
      </c>
      <c r="E104" s="17" t="s">
        <v>224</v>
      </c>
      <c r="F104" s="16" t="n">
        <v>1430</v>
      </c>
      <c r="G104" s="17" t="s">
        <v>33</v>
      </c>
      <c r="H104" s="37" t="n">
        <v>241</v>
      </c>
      <c r="I104" s="20" t="n">
        <v>17</v>
      </c>
      <c r="J104" s="20" t="n">
        <v>70</v>
      </c>
      <c r="K104" s="20" t="n">
        <v>25</v>
      </c>
      <c r="L104" s="20" t="n">
        <v>10</v>
      </c>
      <c r="M104" s="20" t="n">
        <v>1</v>
      </c>
      <c r="N104" s="20" t="n">
        <v>0</v>
      </c>
      <c r="O104" s="20" t="n">
        <v>3</v>
      </c>
      <c r="P104" s="20" t="n">
        <v>13</v>
      </c>
      <c r="Q104" s="20" t="n">
        <v>0</v>
      </c>
      <c r="R104" s="20" t="n">
        <v>15</v>
      </c>
      <c r="S104" s="20" t="n">
        <v>0</v>
      </c>
      <c r="T104" s="20" t="n">
        <v>9</v>
      </c>
      <c r="U104" s="38" t="n">
        <v>1</v>
      </c>
      <c r="V104" s="38" t="n">
        <v>0</v>
      </c>
      <c r="W104" s="38" t="n">
        <v>0</v>
      </c>
      <c r="X104" s="20" t="n">
        <v>9</v>
      </c>
      <c r="Y104" s="20" t="n">
        <v>0</v>
      </c>
      <c r="Z104" s="20" t="n">
        <v>0</v>
      </c>
      <c r="AA104" s="20" t="n">
        <v>0</v>
      </c>
      <c r="AB104" s="20" t="n">
        <v>0</v>
      </c>
      <c r="AC104" s="20" t="n">
        <v>0</v>
      </c>
      <c r="AD104" s="20" t="n">
        <v>5</v>
      </c>
      <c r="AE104" s="20" t="n">
        <f aca="false">SUM(I104:AD104)</f>
        <v>178</v>
      </c>
    </row>
    <row r="105" s="1" customFormat="true" ht="16.5" hidden="false" customHeight="false" outlineLevel="0" collapsed="false">
      <c r="C105" s="29" t="s">
        <v>65</v>
      </c>
      <c r="D105" s="30" t="s">
        <v>66</v>
      </c>
      <c r="E105" s="30"/>
      <c r="F105" s="30"/>
      <c r="G105" s="30"/>
      <c r="H105" s="31" t="n">
        <f aca="false">SUM(H95:H104)</f>
        <v>5042</v>
      </c>
      <c r="I105" s="31" t="n">
        <f aca="false">SUM(I95:I104)</f>
        <v>448</v>
      </c>
      <c r="J105" s="31" t="n">
        <f aca="false">SUM(J95:J104)</f>
        <v>755</v>
      </c>
      <c r="K105" s="31" t="n">
        <f aca="false">SUM(K95:K104)</f>
        <v>425</v>
      </c>
      <c r="L105" s="31" t="n">
        <f aca="false">SUM(L95:L104)</f>
        <v>183</v>
      </c>
      <c r="M105" s="31" t="n">
        <f aca="false">SUM(M95:M104)</f>
        <v>99</v>
      </c>
      <c r="N105" s="31" t="n">
        <f aca="false">SUM(N95:N104)</f>
        <v>2</v>
      </c>
      <c r="O105" s="31" t="n">
        <f aca="false">SUM(O95:O104)</f>
        <v>431</v>
      </c>
      <c r="P105" s="31" t="n">
        <f aca="false">SUM(P95:P104)</f>
        <v>450</v>
      </c>
      <c r="Q105" s="31" t="n">
        <f aca="false">SUM(Q95:Q104)</f>
        <v>11</v>
      </c>
      <c r="R105" s="31" t="n">
        <f aca="false">SUM(R95:R104)</f>
        <v>329</v>
      </c>
      <c r="S105" s="31" t="n">
        <f aca="false">SUM(S95:S104)</f>
        <v>0</v>
      </c>
      <c r="T105" s="31" t="n">
        <f aca="false">SUM(T95:T104)</f>
        <v>168</v>
      </c>
      <c r="U105" s="31" t="n">
        <f aca="false">SUM(U95:U104)</f>
        <v>44</v>
      </c>
      <c r="V105" s="31" t="n">
        <f aca="false">SUM(V95:V104)</f>
        <v>0</v>
      </c>
      <c r="W105" s="31" t="n">
        <f aca="false">SUM(W95:W104)</f>
        <v>0</v>
      </c>
      <c r="X105" s="31" t="n">
        <f aca="false">SUM(X95:X104)</f>
        <v>260</v>
      </c>
      <c r="Y105" s="31" t="n">
        <f aca="false">SUM(Y95:Y104)</f>
        <v>0</v>
      </c>
      <c r="Z105" s="31" t="n">
        <f aca="false">SUM(Z95:Z104)</f>
        <v>0</v>
      </c>
      <c r="AA105" s="31" t="n">
        <f aca="false">SUM(AA95:AA104)</f>
        <v>0</v>
      </c>
      <c r="AB105" s="31" t="n">
        <f aca="false">SUM(AB95:AB104)</f>
        <v>0</v>
      </c>
      <c r="AC105" s="31" t="n">
        <f aca="false">SUM(AC95:AC104)</f>
        <v>2</v>
      </c>
      <c r="AD105" s="31" t="n">
        <f aca="false">SUM(AD95:AD104)</f>
        <v>121</v>
      </c>
      <c r="AE105" s="31" t="n">
        <f aca="false">SUM(AE95:AE104)</f>
        <v>3728</v>
      </c>
    </row>
    <row r="106" s="1" customFormat="true" ht="16.5" hidden="false" customHeight="false" outlineLevel="0" collapsed="false">
      <c r="F106" s="3"/>
      <c r="G106" s="3"/>
      <c r="U106" s="1" t="n">
        <f aca="false">U105/2</f>
        <v>22</v>
      </c>
    </row>
    <row r="107" s="1" customFormat="true" ht="16.5" hidden="false" customHeight="true" outlineLevel="0" collapsed="false">
      <c r="C107" s="29" t="s">
        <v>67</v>
      </c>
      <c r="D107" s="32" t="s">
        <v>68</v>
      </c>
      <c r="E107" s="32"/>
      <c r="F107" s="32"/>
      <c r="G107" s="32"/>
      <c r="H107" s="33" t="s">
        <v>8</v>
      </c>
      <c r="I107" s="9" t="s">
        <v>9</v>
      </c>
      <c r="J107" s="9" t="s">
        <v>10</v>
      </c>
      <c r="K107" s="9" t="s">
        <v>11</v>
      </c>
      <c r="L107" s="9" t="s">
        <v>12</v>
      </c>
      <c r="M107" s="9" t="s">
        <v>13</v>
      </c>
      <c r="N107" s="9" t="s">
        <v>14</v>
      </c>
      <c r="O107" s="9" t="s">
        <v>15</v>
      </c>
      <c r="P107" s="9" t="s">
        <v>16</v>
      </c>
      <c r="Q107" s="9" t="s">
        <v>17</v>
      </c>
      <c r="R107" s="9" t="s">
        <v>18</v>
      </c>
      <c r="S107" s="9" t="s">
        <v>19</v>
      </c>
      <c r="T107" s="9" t="s">
        <v>20</v>
      </c>
      <c r="U107" s="9" t="s">
        <v>24</v>
      </c>
      <c r="V107" s="9" t="s">
        <v>25</v>
      </c>
      <c r="W107" s="9" t="s">
        <v>26</v>
      </c>
      <c r="X107" s="9" t="s">
        <v>27</v>
      </c>
      <c r="Y107" s="9" t="s">
        <v>28</v>
      </c>
      <c r="Z107" s="9" t="s">
        <v>29</v>
      </c>
      <c r="AA107" s="9" t="s">
        <v>30</v>
      </c>
      <c r="AB107" s="9" t="s">
        <v>31</v>
      </c>
    </row>
    <row r="108" s="1" customFormat="true" ht="16.5" hidden="false" customHeight="false" outlineLevel="0" collapsed="false">
      <c r="D108" s="32"/>
      <c r="E108" s="32"/>
      <c r="F108" s="32"/>
      <c r="G108" s="32"/>
      <c r="H108" s="20" t="n">
        <f aca="false">H105</f>
        <v>5042</v>
      </c>
      <c r="I108" s="20" t="n">
        <f aca="false">I105+22</f>
        <v>470</v>
      </c>
      <c r="J108" s="20" t="n">
        <v>755</v>
      </c>
      <c r="K108" s="20" t="n">
        <f aca="false">K105+22</f>
        <v>447</v>
      </c>
      <c r="L108" s="20" t="n">
        <v>183</v>
      </c>
      <c r="M108" s="20" t="n">
        <f aca="false">M105</f>
        <v>99</v>
      </c>
      <c r="N108" s="20" t="n">
        <f aca="false">N105</f>
        <v>2</v>
      </c>
      <c r="O108" s="20" t="n">
        <f aca="false">O105</f>
        <v>431</v>
      </c>
      <c r="P108" s="20" t="n">
        <f aca="false">P105</f>
        <v>450</v>
      </c>
      <c r="Q108" s="20" t="n">
        <f aca="false">Q105</f>
        <v>11</v>
      </c>
      <c r="R108" s="20" t="n">
        <f aca="false">R105</f>
        <v>329</v>
      </c>
      <c r="S108" s="20" t="n">
        <f aca="false">S105</f>
        <v>0</v>
      </c>
      <c r="T108" s="20" t="n">
        <f aca="false">T105</f>
        <v>168</v>
      </c>
      <c r="U108" s="20" t="n">
        <v>260</v>
      </c>
      <c r="V108" s="20" t="n">
        <f aca="false">Y95</f>
        <v>0</v>
      </c>
      <c r="W108" s="20" t="n">
        <f aca="false">Z95</f>
        <v>0</v>
      </c>
      <c r="X108" s="20" t="n">
        <f aca="false">AA95</f>
        <v>0</v>
      </c>
      <c r="Y108" s="20" t="n">
        <f aca="false">AB95</f>
        <v>0</v>
      </c>
      <c r="Z108" s="20" t="n">
        <f aca="false">AC105</f>
        <v>2</v>
      </c>
      <c r="AA108" s="20" t="n">
        <f aca="false">AD105</f>
        <v>121</v>
      </c>
      <c r="AB108" s="20" t="n">
        <f aca="false">SUM(I108:AA108)</f>
        <v>3728</v>
      </c>
    </row>
    <row r="109" s="1" customFormat="true" ht="16.5" hidden="false" customHeight="false" outlineLevel="0" collapsed="false">
      <c r="F109" s="3"/>
      <c r="G109" s="3"/>
    </row>
    <row r="110" s="1" customFormat="true" ht="30.75" hidden="false" customHeight="true" outlineLevel="0" collapsed="false">
      <c r="C110" s="29" t="s">
        <v>69</v>
      </c>
      <c r="D110" s="32" t="s">
        <v>70</v>
      </c>
      <c r="E110" s="32"/>
      <c r="F110" s="32"/>
      <c r="G110" s="32"/>
      <c r="H110" s="33" t="s">
        <v>8</v>
      </c>
      <c r="I110" s="34" t="s">
        <v>71</v>
      </c>
      <c r="J110" s="34"/>
      <c r="K110" s="9" t="s">
        <v>10</v>
      </c>
      <c r="L110" s="9" t="s">
        <v>12</v>
      </c>
      <c r="M110" s="9" t="s">
        <v>13</v>
      </c>
      <c r="N110" s="9" t="s">
        <v>14</v>
      </c>
      <c r="O110" s="9" t="s">
        <v>15</v>
      </c>
      <c r="P110" s="9" t="s">
        <v>16</v>
      </c>
      <c r="Q110" s="9" t="s">
        <v>17</v>
      </c>
      <c r="R110" s="9" t="s">
        <v>18</v>
      </c>
      <c r="S110" s="9" t="s">
        <v>19</v>
      </c>
      <c r="T110" s="9" t="s">
        <v>20</v>
      </c>
      <c r="U110" s="9" t="s">
        <v>24</v>
      </c>
      <c r="V110" s="9" t="s">
        <v>25</v>
      </c>
      <c r="W110" s="9" t="s">
        <v>26</v>
      </c>
      <c r="X110" s="9" t="s">
        <v>27</v>
      </c>
      <c r="Y110" s="9" t="s">
        <v>28</v>
      </c>
      <c r="Z110" s="9" t="s">
        <v>29</v>
      </c>
      <c r="AA110" s="9" t="s">
        <v>30</v>
      </c>
      <c r="AB110" s="9" t="s">
        <v>31</v>
      </c>
    </row>
    <row r="111" s="1" customFormat="true" ht="16.5" hidden="false" customHeight="false" outlineLevel="0" collapsed="false">
      <c r="D111" s="32"/>
      <c r="E111" s="32"/>
      <c r="F111" s="32"/>
      <c r="G111" s="32"/>
      <c r="H111" s="20" t="n">
        <f aca="false">H105</f>
        <v>5042</v>
      </c>
      <c r="I111" s="35" t="n">
        <f aca="false">I108+K108</f>
        <v>917</v>
      </c>
      <c r="J111" s="35"/>
      <c r="K111" s="20" t="n">
        <v>755</v>
      </c>
      <c r="L111" s="20" t="n">
        <v>183</v>
      </c>
      <c r="M111" s="20" t="n">
        <f aca="false">M108</f>
        <v>99</v>
      </c>
      <c r="N111" s="20" t="n">
        <f aca="false">N108</f>
        <v>2</v>
      </c>
      <c r="O111" s="20" t="n">
        <f aca="false">O108</f>
        <v>431</v>
      </c>
      <c r="P111" s="20" t="n">
        <f aca="false">P108</f>
        <v>450</v>
      </c>
      <c r="Q111" s="20" t="n">
        <f aca="false">Q108</f>
        <v>11</v>
      </c>
      <c r="R111" s="20" t="n">
        <f aca="false">R108</f>
        <v>329</v>
      </c>
      <c r="S111" s="20" t="s">
        <v>148</v>
      </c>
      <c r="T111" s="20" t="n">
        <f aca="false">T108</f>
        <v>168</v>
      </c>
      <c r="U111" s="20" t="n">
        <f aca="false">U108</f>
        <v>260</v>
      </c>
      <c r="V111" s="20" t="s">
        <v>148</v>
      </c>
      <c r="W111" s="20" t="s">
        <v>148</v>
      </c>
      <c r="X111" s="20" t="s">
        <v>148</v>
      </c>
      <c r="Y111" s="20" t="s">
        <v>148</v>
      </c>
      <c r="Z111" s="20" t="n">
        <f aca="false">Z108</f>
        <v>2</v>
      </c>
      <c r="AA111" s="20" t="n">
        <f aca="false">AA108</f>
        <v>121</v>
      </c>
      <c r="AB111" s="20" t="n">
        <f aca="false">SUM(I111:AA111)</f>
        <v>3728</v>
      </c>
    </row>
    <row r="114" s="1" customFormat="true" ht="16.5" hidden="false" customHeight="false" outlineLevel="0" collapsed="false">
      <c r="A114" s="5" t="s">
        <v>1</v>
      </c>
      <c r="B114" s="6" t="s">
        <v>2</v>
      </c>
      <c r="C114" s="7" t="s">
        <v>3</v>
      </c>
      <c r="D114" s="5" t="s">
        <v>4</v>
      </c>
      <c r="E114" s="5" t="s">
        <v>5</v>
      </c>
      <c r="F114" s="8" t="s">
        <v>6</v>
      </c>
      <c r="G114" s="8" t="s">
        <v>7</v>
      </c>
      <c r="H114" s="8" t="s">
        <v>8</v>
      </c>
      <c r="I114" s="9" t="s">
        <v>9</v>
      </c>
      <c r="J114" s="9" t="s">
        <v>10</v>
      </c>
      <c r="K114" s="9" t="s">
        <v>11</v>
      </c>
      <c r="L114" s="9" t="s">
        <v>12</v>
      </c>
      <c r="M114" s="9" t="s">
        <v>13</v>
      </c>
      <c r="N114" s="9" t="s">
        <v>14</v>
      </c>
      <c r="O114" s="9" t="s">
        <v>15</v>
      </c>
      <c r="P114" s="9" t="s">
        <v>16</v>
      </c>
      <c r="Q114" s="9" t="s">
        <v>17</v>
      </c>
      <c r="R114" s="9" t="s">
        <v>18</v>
      </c>
      <c r="S114" s="9" t="s">
        <v>19</v>
      </c>
      <c r="T114" s="9" t="s">
        <v>20</v>
      </c>
      <c r="U114" s="10" t="s">
        <v>21</v>
      </c>
      <c r="V114" s="10" t="s">
        <v>22</v>
      </c>
      <c r="W114" s="10" t="s">
        <v>23</v>
      </c>
      <c r="X114" s="9" t="s">
        <v>24</v>
      </c>
      <c r="Y114" s="9" t="s">
        <v>25</v>
      </c>
      <c r="Z114" s="9" t="s">
        <v>26</v>
      </c>
      <c r="AA114" s="9" t="s">
        <v>27</v>
      </c>
      <c r="AB114" s="9" t="s">
        <v>28</v>
      </c>
      <c r="AC114" s="9" t="s">
        <v>29</v>
      </c>
      <c r="AD114" s="9" t="s">
        <v>30</v>
      </c>
      <c r="AE114" s="9" t="s">
        <v>31</v>
      </c>
    </row>
    <row r="115" s="1" customFormat="true" ht="16.5" hidden="false" customHeight="false" outlineLevel="0" collapsed="false">
      <c r="A115" s="11" t="n">
        <v>1</v>
      </c>
      <c r="B115" s="12" t="n">
        <v>5</v>
      </c>
      <c r="C115" s="13" t="n">
        <v>334</v>
      </c>
      <c r="D115" s="17" t="s">
        <v>225</v>
      </c>
      <c r="E115" s="17" t="s">
        <v>225</v>
      </c>
      <c r="F115" s="16" t="n">
        <v>1589</v>
      </c>
      <c r="G115" s="17" t="s">
        <v>33</v>
      </c>
      <c r="H115" s="37" t="n">
        <v>571</v>
      </c>
      <c r="I115" s="20" t="n">
        <v>10</v>
      </c>
      <c r="J115" s="20" t="n">
        <v>130</v>
      </c>
      <c r="K115" s="20" t="n">
        <v>17</v>
      </c>
      <c r="L115" s="20" t="n">
        <v>7</v>
      </c>
      <c r="M115" s="20" t="n">
        <v>2</v>
      </c>
      <c r="N115" s="20" t="n">
        <v>3</v>
      </c>
      <c r="O115" s="20" t="n">
        <v>3</v>
      </c>
      <c r="P115" s="20" t="n">
        <v>0</v>
      </c>
      <c r="Q115" s="20" t="n">
        <v>0</v>
      </c>
      <c r="R115" s="20" t="n">
        <v>209</v>
      </c>
      <c r="S115" s="20" t="n">
        <v>0</v>
      </c>
      <c r="T115" s="20" t="n">
        <v>0</v>
      </c>
      <c r="U115" s="38" t="n">
        <v>0</v>
      </c>
      <c r="V115" s="38" t="n">
        <v>1</v>
      </c>
      <c r="W115" s="38" t="n">
        <v>0</v>
      </c>
      <c r="X115" s="20" t="n">
        <v>0</v>
      </c>
      <c r="Y115" s="20" t="n">
        <v>0</v>
      </c>
      <c r="Z115" s="20" t="n">
        <v>0</v>
      </c>
      <c r="AA115" s="20" t="n">
        <v>0</v>
      </c>
      <c r="AB115" s="20" t="n">
        <v>0</v>
      </c>
      <c r="AC115" s="20" t="n">
        <v>0</v>
      </c>
      <c r="AD115" s="20" t="n">
        <v>13</v>
      </c>
      <c r="AE115" s="20" t="n">
        <f aca="false">SUM(I115:AD115)</f>
        <v>395</v>
      </c>
    </row>
    <row r="116" s="1" customFormat="true" ht="16.5" hidden="false" customHeight="false" outlineLevel="0" collapsed="false">
      <c r="A116" s="11" t="n">
        <v>2</v>
      </c>
      <c r="B116" s="12" t="n">
        <v>5</v>
      </c>
      <c r="C116" s="13" t="n">
        <v>334</v>
      </c>
      <c r="D116" s="17" t="s">
        <v>225</v>
      </c>
      <c r="E116" s="17" t="s">
        <v>225</v>
      </c>
      <c r="F116" s="16" t="n">
        <v>1589</v>
      </c>
      <c r="G116" s="17" t="s">
        <v>34</v>
      </c>
      <c r="H116" s="37" t="n">
        <v>570</v>
      </c>
      <c r="I116" s="20" t="n">
        <v>11</v>
      </c>
      <c r="J116" s="20" t="n">
        <v>127</v>
      </c>
      <c r="K116" s="20" t="n">
        <v>30</v>
      </c>
      <c r="L116" s="20" t="n">
        <v>2</v>
      </c>
      <c r="M116" s="20" t="n">
        <v>2</v>
      </c>
      <c r="N116" s="20" t="n">
        <v>0</v>
      </c>
      <c r="O116" s="20" t="n">
        <v>5</v>
      </c>
      <c r="P116" s="20" t="n">
        <v>0</v>
      </c>
      <c r="Q116" s="20" t="n">
        <v>0</v>
      </c>
      <c r="R116" s="20" t="n">
        <v>195</v>
      </c>
      <c r="S116" s="20" t="n">
        <v>0</v>
      </c>
      <c r="T116" s="20" t="n">
        <v>0</v>
      </c>
      <c r="U116" s="38" t="n">
        <v>0</v>
      </c>
      <c r="V116" s="38" t="n">
        <v>0</v>
      </c>
      <c r="W116" s="38" t="n">
        <v>0</v>
      </c>
      <c r="X116" s="20" t="n">
        <v>0</v>
      </c>
      <c r="Y116" s="20" t="n">
        <v>0</v>
      </c>
      <c r="Z116" s="20" t="n">
        <v>0</v>
      </c>
      <c r="AA116" s="20" t="n">
        <v>0</v>
      </c>
      <c r="AB116" s="20" t="n">
        <v>0</v>
      </c>
      <c r="AC116" s="20" t="n">
        <v>1</v>
      </c>
      <c r="AD116" s="20" t="n">
        <v>6</v>
      </c>
      <c r="AE116" s="20" t="n">
        <f aca="false">SUM(I116:AD116)</f>
        <v>379</v>
      </c>
    </row>
    <row r="117" s="1" customFormat="true" ht="16.5" hidden="false" customHeight="false" outlineLevel="0" collapsed="false">
      <c r="A117" s="11" t="n">
        <v>3</v>
      </c>
      <c r="B117" s="12" t="n">
        <v>5</v>
      </c>
      <c r="C117" s="13" t="n">
        <v>334</v>
      </c>
      <c r="D117" s="17" t="s">
        <v>225</v>
      </c>
      <c r="E117" s="17" t="s">
        <v>225</v>
      </c>
      <c r="F117" s="16" t="n">
        <v>1590</v>
      </c>
      <c r="G117" s="17" t="s">
        <v>33</v>
      </c>
      <c r="H117" s="37" t="n">
        <v>528</v>
      </c>
      <c r="I117" s="20" t="n">
        <v>5</v>
      </c>
      <c r="J117" s="20" t="n">
        <v>139</v>
      </c>
      <c r="K117" s="20" t="n">
        <v>31</v>
      </c>
      <c r="L117" s="20" t="n">
        <v>4</v>
      </c>
      <c r="M117" s="20" t="n">
        <v>4</v>
      </c>
      <c r="N117" s="20" t="n">
        <v>0</v>
      </c>
      <c r="O117" s="20" t="n">
        <v>5</v>
      </c>
      <c r="P117" s="20" t="n">
        <v>0</v>
      </c>
      <c r="Q117" s="20" t="n">
        <v>0</v>
      </c>
      <c r="R117" s="20" t="n">
        <v>156</v>
      </c>
      <c r="S117" s="20" t="n">
        <v>0</v>
      </c>
      <c r="T117" s="20" t="n">
        <v>0</v>
      </c>
      <c r="U117" s="38" t="n">
        <v>0</v>
      </c>
      <c r="V117" s="38" t="n">
        <v>6</v>
      </c>
      <c r="W117" s="38" t="n">
        <v>0</v>
      </c>
      <c r="X117" s="20" t="n">
        <v>0</v>
      </c>
      <c r="Y117" s="20" t="n">
        <v>0</v>
      </c>
      <c r="Z117" s="20" t="n">
        <v>0</v>
      </c>
      <c r="AA117" s="20" t="n">
        <v>0</v>
      </c>
      <c r="AB117" s="20" t="n">
        <v>0</v>
      </c>
      <c r="AC117" s="20" t="n">
        <v>2</v>
      </c>
      <c r="AD117" s="20" t="n">
        <v>13</v>
      </c>
      <c r="AE117" s="20" t="n">
        <f aca="false">SUM(I117:AD117)</f>
        <v>365</v>
      </c>
    </row>
    <row r="118" s="1" customFormat="true" ht="16.5" hidden="false" customHeight="false" outlineLevel="0" collapsed="false">
      <c r="A118" s="11" t="n">
        <v>4</v>
      </c>
      <c r="B118" s="12" t="n">
        <v>5</v>
      </c>
      <c r="C118" s="13" t="n">
        <v>334</v>
      </c>
      <c r="D118" s="17" t="s">
        <v>225</v>
      </c>
      <c r="E118" s="17" t="s">
        <v>225</v>
      </c>
      <c r="F118" s="16" t="n">
        <v>1590</v>
      </c>
      <c r="G118" s="17" t="s">
        <v>34</v>
      </c>
      <c r="H118" s="37" t="n">
        <v>528</v>
      </c>
      <c r="I118" s="20" t="n">
        <v>7</v>
      </c>
      <c r="J118" s="20" t="n">
        <v>169</v>
      </c>
      <c r="K118" s="20" t="n">
        <v>17</v>
      </c>
      <c r="L118" s="20" t="n">
        <v>3</v>
      </c>
      <c r="M118" s="20" t="n">
        <v>1</v>
      </c>
      <c r="N118" s="20" t="n">
        <v>2</v>
      </c>
      <c r="O118" s="20" t="n">
        <v>5</v>
      </c>
      <c r="P118" s="20" t="n">
        <v>0</v>
      </c>
      <c r="Q118" s="20" t="n">
        <v>0</v>
      </c>
      <c r="R118" s="20" t="n">
        <v>185</v>
      </c>
      <c r="S118" s="20" t="n">
        <v>0</v>
      </c>
      <c r="T118" s="20" t="n">
        <v>0</v>
      </c>
      <c r="U118" s="38" t="n">
        <v>0</v>
      </c>
      <c r="V118" s="38" t="n">
        <v>2</v>
      </c>
      <c r="W118" s="38" t="n">
        <v>0</v>
      </c>
      <c r="X118" s="20" t="n">
        <v>0</v>
      </c>
      <c r="Y118" s="20" t="n">
        <v>0</v>
      </c>
      <c r="Z118" s="20" t="n">
        <v>0</v>
      </c>
      <c r="AA118" s="20" t="n">
        <v>0</v>
      </c>
      <c r="AB118" s="20" t="n">
        <v>0</v>
      </c>
      <c r="AC118" s="20" t="n">
        <v>0</v>
      </c>
      <c r="AD118" s="20" t="n">
        <v>3</v>
      </c>
      <c r="AE118" s="20" t="n">
        <f aca="false">SUM(I118:AD118)</f>
        <v>394</v>
      </c>
    </row>
    <row r="119" s="1" customFormat="true" ht="16.5" hidden="false" customHeight="false" outlineLevel="0" collapsed="false">
      <c r="A119" s="11" t="n">
        <v>5</v>
      </c>
      <c r="B119" s="12" t="n">
        <v>5</v>
      </c>
      <c r="C119" s="13" t="n">
        <v>334</v>
      </c>
      <c r="D119" s="17" t="s">
        <v>225</v>
      </c>
      <c r="E119" s="17" t="s">
        <v>226</v>
      </c>
      <c r="F119" s="16" t="n">
        <v>1591</v>
      </c>
      <c r="G119" s="17" t="s">
        <v>33</v>
      </c>
      <c r="H119" s="37" t="n">
        <v>334</v>
      </c>
      <c r="I119" s="20" t="n">
        <v>1</v>
      </c>
      <c r="J119" s="20" t="n">
        <v>80</v>
      </c>
      <c r="K119" s="20" t="n">
        <v>5</v>
      </c>
      <c r="L119" s="20" t="n">
        <v>2</v>
      </c>
      <c r="M119" s="20" t="n">
        <v>3</v>
      </c>
      <c r="N119" s="20" t="n">
        <v>3</v>
      </c>
      <c r="O119" s="20" t="n">
        <v>14</v>
      </c>
      <c r="P119" s="20" t="n">
        <v>0</v>
      </c>
      <c r="Q119" s="20" t="n">
        <v>0</v>
      </c>
      <c r="R119" s="20" t="n">
        <v>110</v>
      </c>
      <c r="S119" s="20" t="n">
        <v>0</v>
      </c>
      <c r="T119" s="20" t="n">
        <v>0</v>
      </c>
      <c r="U119" s="38" t="n">
        <v>0</v>
      </c>
      <c r="V119" s="38" t="n">
        <v>0</v>
      </c>
      <c r="W119" s="38" t="n">
        <v>0</v>
      </c>
      <c r="X119" s="20" t="n">
        <v>0</v>
      </c>
      <c r="Y119" s="20" t="n">
        <v>0</v>
      </c>
      <c r="Z119" s="20" t="n">
        <v>0</v>
      </c>
      <c r="AA119" s="20" t="n">
        <v>0</v>
      </c>
      <c r="AB119" s="20" t="n">
        <v>0</v>
      </c>
      <c r="AC119" s="20" t="n">
        <v>0</v>
      </c>
      <c r="AD119" s="20" t="n">
        <v>9</v>
      </c>
      <c r="AE119" s="20" t="n">
        <f aca="false">SUM(I119:AD119)</f>
        <v>227</v>
      </c>
    </row>
    <row r="120" s="1" customFormat="true" ht="16.5" hidden="false" customHeight="false" outlineLevel="0" collapsed="false">
      <c r="A120" s="11" t="n">
        <v>6</v>
      </c>
      <c r="B120" s="12" t="n">
        <v>5</v>
      </c>
      <c r="C120" s="13" t="n">
        <v>334</v>
      </c>
      <c r="D120" s="17" t="s">
        <v>225</v>
      </c>
      <c r="E120" s="17" t="s">
        <v>227</v>
      </c>
      <c r="F120" s="16" t="n">
        <v>1592</v>
      </c>
      <c r="G120" s="17" t="s">
        <v>33</v>
      </c>
      <c r="H120" s="37" t="n">
        <v>536</v>
      </c>
      <c r="I120" s="20" t="n">
        <v>8</v>
      </c>
      <c r="J120" s="20" t="n">
        <v>98</v>
      </c>
      <c r="K120" s="20" t="n">
        <v>21</v>
      </c>
      <c r="L120" s="20" t="n">
        <v>2</v>
      </c>
      <c r="M120" s="20" t="n">
        <v>1</v>
      </c>
      <c r="N120" s="20" t="n">
        <v>1</v>
      </c>
      <c r="O120" s="20" t="n">
        <v>3</v>
      </c>
      <c r="P120" s="20" t="n">
        <v>0</v>
      </c>
      <c r="Q120" s="20" t="n">
        <v>0</v>
      </c>
      <c r="R120" s="20" t="n">
        <v>225</v>
      </c>
      <c r="S120" s="20" t="n">
        <v>0</v>
      </c>
      <c r="T120" s="20" t="n">
        <v>0</v>
      </c>
      <c r="U120" s="38" t="n">
        <v>0</v>
      </c>
      <c r="V120" s="38" t="n">
        <v>3</v>
      </c>
      <c r="W120" s="38" t="n">
        <v>0</v>
      </c>
      <c r="X120" s="20" t="n">
        <v>0</v>
      </c>
      <c r="Y120" s="20" t="n">
        <v>0</v>
      </c>
      <c r="Z120" s="20" t="n">
        <v>0</v>
      </c>
      <c r="AA120" s="20" t="n">
        <v>0</v>
      </c>
      <c r="AB120" s="20" t="n">
        <v>0</v>
      </c>
      <c r="AC120" s="20" t="n">
        <v>0</v>
      </c>
      <c r="AD120" s="20" t="n">
        <v>10</v>
      </c>
      <c r="AE120" s="20" t="n">
        <f aca="false">SUM(I120:AD120)</f>
        <v>372</v>
      </c>
    </row>
    <row r="121" s="1" customFormat="true" ht="16.5" hidden="false" customHeight="false" outlineLevel="0" collapsed="false">
      <c r="A121" s="11" t="n">
        <v>7</v>
      </c>
      <c r="B121" s="12" t="n">
        <v>5</v>
      </c>
      <c r="C121" s="13" t="n">
        <v>334</v>
      </c>
      <c r="D121" s="17" t="s">
        <v>225</v>
      </c>
      <c r="E121" s="17" t="s">
        <v>228</v>
      </c>
      <c r="F121" s="16" t="n">
        <v>1593</v>
      </c>
      <c r="G121" s="17" t="s">
        <v>33</v>
      </c>
      <c r="H121" s="37" t="n">
        <v>65</v>
      </c>
      <c r="I121" s="20" t="n">
        <v>1</v>
      </c>
      <c r="J121" s="20" t="n">
        <v>27</v>
      </c>
      <c r="K121" s="20" t="n">
        <v>2</v>
      </c>
      <c r="L121" s="20" t="n">
        <v>1</v>
      </c>
      <c r="M121" s="20" t="n">
        <v>0</v>
      </c>
      <c r="N121" s="20" t="n">
        <v>0</v>
      </c>
      <c r="O121" s="20" t="n">
        <v>0</v>
      </c>
      <c r="P121" s="20" t="n">
        <v>0</v>
      </c>
      <c r="Q121" s="20" t="n">
        <v>0</v>
      </c>
      <c r="R121" s="20" t="n">
        <v>10</v>
      </c>
      <c r="S121" s="20" t="n">
        <v>0</v>
      </c>
      <c r="T121" s="20" t="n">
        <v>0</v>
      </c>
      <c r="U121" s="38" t="n">
        <v>0</v>
      </c>
      <c r="V121" s="38" t="n">
        <v>1</v>
      </c>
      <c r="W121" s="38" t="n">
        <v>0</v>
      </c>
      <c r="X121" s="20" t="n">
        <v>0</v>
      </c>
      <c r="Y121" s="20" t="n">
        <v>0</v>
      </c>
      <c r="Z121" s="20" t="n">
        <v>0</v>
      </c>
      <c r="AA121" s="20" t="n">
        <v>0</v>
      </c>
      <c r="AB121" s="20" t="n">
        <v>0</v>
      </c>
      <c r="AC121" s="20" t="n">
        <v>0</v>
      </c>
      <c r="AD121" s="20" t="n">
        <v>0</v>
      </c>
      <c r="AE121" s="20" t="n">
        <f aca="false">SUM(I121:AD121)</f>
        <v>42</v>
      </c>
    </row>
    <row r="122" s="1" customFormat="true" ht="16.5" hidden="false" customHeight="false" outlineLevel="0" collapsed="false">
      <c r="C122" s="29" t="s">
        <v>65</v>
      </c>
      <c r="D122" s="30" t="s">
        <v>66</v>
      </c>
      <c r="E122" s="30"/>
      <c r="F122" s="30"/>
      <c r="G122" s="30"/>
      <c r="H122" s="31" t="n">
        <f aca="false">SUM(H115:H121)</f>
        <v>3132</v>
      </c>
      <c r="I122" s="31" t="n">
        <f aca="false">SUM(I115:I121)</f>
        <v>43</v>
      </c>
      <c r="J122" s="31" t="n">
        <f aca="false">SUM(J115:J121)</f>
        <v>770</v>
      </c>
      <c r="K122" s="31" t="n">
        <f aca="false">SUM(K115:K121)</f>
        <v>123</v>
      </c>
      <c r="L122" s="31" t="n">
        <f aca="false">SUM(L115:L121)</f>
        <v>21</v>
      </c>
      <c r="M122" s="31" t="n">
        <f aca="false">SUM(M115:M121)</f>
        <v>13</v>
      </c>
      <c r="N122" s="31" t="n">
        <f aca="false">SUM(N115:N121)</f>
        <v>9</v>
      </c>
      <c r="O122" s="31" t="n">
        <f aca="false">SUM(O115:O121)</f>
        <v>35</v>
      </c>
      <c r="P122" s="31" t="n">
        <f aca="false">SUM(P115:P121)</f>
        <v>0</v>
      </c>
      <c r="Q122" s="31" t="n">
        <f aca="false">SUM(Q115:Q121)</f>
        <v>0</v>
      </c>
      <c r="R122" s="31" t="n">
        <f aca="false">SUM(R115:R121)</f>
        <v>1090</v>
      </c>
      <c r="S122" s="31" t="n">
        <f aca="false">SUM(S115:S121)</f>
        <v>0</v>
      </c>
      <c r="T122" s="31" t="n">
        <f aca="false">SUM(T115:T121)</f>
        <v>0</v>
      </c>
      <c r="U122" s="31" t="n">
        <f aca="false">SUM(U115:U121)</f>
        <v>0</v>
      </c>
      <c r="V122" s="31" t="n">
        <f aca="false">SUM(V115:V121)</f>
        <v>13</v>
      </c>
      <c r="W122" s="31" t="n">
        <f aca="false">SUM(W115:W121)</f>
        <v>0</v>
      </c>
      <c r="X122" s="31" t="n">
        <f aca="false">SUM(X115:X121)</f>
        <v>0</v>
      </c>
      <c r="Y122" s="31" t="n">
        <f aca="false">SUM(Y115:Y121)</f>
        <v>0</v>
      </c>
      <c r="Z122" s="31" t="n">
        <f aca="false">SUM(Z115:Z121)</f>
        <v>0</v>
      </c>
      <c r="AA122" s="31" t="n">
        <f aca="false">SUM(AA115:AA121)</f>
        <v>0</v>
      </c>
      <c r="AB122" s="31" t="n">
        <f aca="false">SUM(AB115:AB121)</f>
        <v>0</v>
      </c>
      <c r="AC122" s="31" t="n">
        <f aca="false">SUM(AC115:AC121)</f>
        <v>3</v>
      </c>
      <c r="AD122" s="31" t="n">
        <f aca="false">SUM(AD115:AD121)</f>
        <v>54</v>
      </c>
      <c r="AE122" s="31" t="n">
        <f aca="false">SUM(AE115:AE121)</f>
        <v>2174</v>
      </c>
    </row>
    <row r="123" s="1" customFormat="true" ht="16.5" hidden="false" customHeight="false" outlineLevel="0" collapsed="false">
      <c r="F123" s="3"/>
      <c r="G123" s="3"/>
    </row>
    <row r="124" s="1" customFormat="true" ht="16.5" hidden="false" customHeight="true" outlineLevel="0" collapsed="false">
      <c r="C124" s="29" t="s">
        <v>67</v>
      </c>
      <c r="D124" s="32" t="s">
        <v>68</v>
      </c>
      <c r="E124" s="32"/>
      <c r="F124" s="32"/>
      <c r="G124" s="32"/>
      <c r="H124" s="33" t="s">
        <v>8</v>
      </c>
      <c r="I124" s="9" t="s">
        <v>9</v>
      </c>
      <c r="J124" s="9" t="s">
        <v>10</v>
      </c>
      <c r="K124" s="9" t="s">
        <v>11</v>
      </c>
      <c r="L124" s="9" t="s">
        <v>12</v>
      </c>
      <c r="M124" s="9" t="s">
        <v>13</v>
      </c>
      <c r="N124" s="9" t="s">
        <v>14</v>
      </c>
      <c r="O124" s="9" t="s">
        <v>15</v>
      </c>
      <c r="P124" s="9" t="s">
        <v>16</v>
      </c>
      <c r="Q124" s="9" t="s">
        <v>17</v>
      </c>
      <c r="R124" s="9" t="s">
        <v>18</v>
      </c>
      <c r="S124" s="9" t="s">
        <v>19</v>
      </c>
      <c r="T124" s="9" t="s">
        <v>20</v>
      </c>
      <c r="U124" s="9" t="s">
        <v>24</v>
      </c>
      <c r="V124" s="9" t="s">
        <v>25</v>
      </c>
      <c r="W124" s="9" t="s">
        <v>26</v>
      </c>
      <c r="X124" s="9" t="s">
        <v>27</v>
      </c>
      <c r="Y124" s="9" t="s">
        <v>28</v>
      </c>
      <c r="Z124" s="9" t="s">
        <v>29</v>
      </c>
      <c r="AA124" s="9" t="s">
        <v>30</v>
      </c>
      <c r="AB124" s="9" t="s">
        <v>31</v>
      </c>
    </row>
    <row r="125" s="1" customFormat="true" ht="16.5" hidden="false" customHeight="false" outlineLevel="0" collapsed="false">
      <c r="D125" s="32"/>
      <c r="E125" s="32"/>
      <c r="F125" s="32"/>
      <c r="G125" s="32"/>
      <c r="H125" s="20" t="n">
        <f aca="false">H122</f>
        <v>3132</v>
      </c>
      <c r="I125" s="20" t="n">
        <f aca="false">I122</f>
        <v>43</v>
      </c>
      <c r="J125" s="20" t="n">
        <f aca="false">J122+7</f>
        <v>777</v>
      </c>
      <c r="K125" s="20" t="n">
        <f aca="false">K122</f>
        <v>123</v>
      </c>
      <c r="L125" s="20" t="n">
        <f aca="false">L122+6</f>
        <v>27</v>
      </c>
      <c r="M125" s="20" t="n">
        <f aca="false">M122</f>
        <v>13</v>
      </c>
      <c r="N125" s="20" t="n">
        <f aca="false">N122</f>
        <v>9</v>
      </c>
      <c r="O125" s="20" t="n">
        <f aca="false">O122</f>
        <v>35</v>
      </c>
      <c r="P125" s="20" t="n">
        <f aca="false">P122</f>
        <v>0</v>
      </c>
      <c r="Q125" s="20" t="n">
        <f aca="false">Q122</f>
        <v>0</v>
      </c>
      <c r="R125" s="20" t="n">
        <f aca="false">R122</f>
        <v>1090</v>
      </c>
      <c r="S125" s="20" t="n">
        <f aca="false">S122</f>
        <v>0</v>
      </c>
      <c r="T125" s="20" t="n">
        <f aca="false">T122</f>
        <v>0</v>
      </c>
      <c r="U125" s="20" t="n">
        <f aca="false">X115</f>
        <v>0</v>
      </c>
      <c r="V125" s="20" t="n">
        <f aca="false">Y115</f>
        <v>0</v>
      </c>
      <c r="W125" s="20" t="n">
        <f aca="false">Z115</f>
        <v>0</v>
      </c>
      <c r="X125" s="20" t="n">
        <f aca="false">AA115</f>
        <v>0</v>
      </c>
      <c r="Y125" s="20" t="n">
        <f aca="false">AB115</f>
        <v>0</v>
      </c>
      <c r="Z125" s="20" t="n">
        <f aca="false">AC122</f>
        <v>3</v>
      </c>
      <c r="AA125" s="20" t="n">
        <f aca="false">AD122</f>
        <v>54</v>
      </c>
      <c r="AB125" s="20" t="n">
        <f aca="false">SUM(I125:AA125)</f>
        <v>2174</v>
      </c>
    </row>
    <row r="126" s="1" customFormat="true" ht="16.5" hidden="false" customHeight="false" outlineLevel="0" collapsed="false">
      <c r="F126" s="3"/>
      <c r="G126" s="3"/>
    </row>
    <row r="127" s="1" customFormat="true" ht="30.75" hidden="false" customHeight="true" outlineLevel="0" collapsed="false">
      <c r="C127" s="29" t="s">
        <v>69</v>
      </c>
      <c r="D127" s="32" t="s">
        <v>70</v>
      </c>
      <c r="E127" s="32"/>
      <c r="F127" s="32"/>
      <c r="G127" s="32"/>
      <c r="H127" s="33" t="s">
        <v>8</v>
      </c>
      <c r="I127" s="72" t="s">
        <v>9</v>
      </c>
      <c r="J127" s="90" t="s">
        <v>72</v>
      </c>
      <c r="K127" s="90"/>
      <c r="L127" s="91" t="s">
        <v>11</v>
      </c>
      <c r="M127" s="9" t="s">
        <v>13</v>
      </c>
      <c r="N127" s="9" t="s">
        <v>14</v>
      </c>
      <c r="O127" s="9" t="s">
        <v>15</v>
      </c>
      <c r="P127" s="9" t="s">
        <v>16</v>
      </c>
      <c r="Q127" s="9" t="s">
        <v>17</v>
      </c>
      <c r="R127" s="9" t="s">
        <v>18</v>
      </c>
      <c r="S127" s="9" t="s">
        <v>19</v>
      </c>
      <c r="T127" s="9" t="s">
        <v>20</v>
      </c>
      <c r="U127" s="9" t="s">
        <v>24</v>
      </c>
      <c r="V127" s="9" t="s">
        <v>25</v>
      </c>
      <c r="W127" s="9" t="s">
        <v>26</v>
      </c>
      <c r="X127" s="9" t="s">
        <v>27</v>
      </c>
      <c r="Y127" s="9" t="s">
        <v>28</v>
      </c>
      <c r="Z127" s="9" t="s">
        <v>29</v>
      </c>
      <c r="AA127" s="9" t="s">
        <v>30</v>
      </c>
      <c r="AB127" s="9" t="s">
        <v>31</v>
      </c>
    </row>
    <row r="128" s="1" customFormat="true" ht="16.5" hidden="false" customHeight="false" outlineLevel="0" collapsed="false">
      <c r="D128" s="32"/>
      <c r="E128" s="32"/>
      <c r="F128" s="32"/>
      <c r="G128" s="32"/>
      <c r="H128" s="20" t="n">
        <f aca="false">H122</f>
        <v>3132</v>
      </c>
      <c r="I128" s="74" t="n">
        <f aca="false">I125</f>
        <v>43</v>
      </c>
      <c r="J128" s="92" t="n">
        <f aca="false">J125+L125</f>
        <v>804</v>
      </c>
      <c r="K128" s="92"/>
      <c r="L128" s="64" t="n">
        <f aca="false">K125</f>
        <v>123</v>
      </c>
      <c r="M128" s="20" t="n">
        <f aca="false">M125</f>
        <v>13</v>
      </c>
      <c r="N128" s="20" t="n">
        <f aca="false">N125</f>
        <v>9</v>
      </c>
      <c r="O128" s="20" t="n">
        <f aca="false">O125</f>
        <v>35</v>
      </c>
      <c r="P128" s="20" t="s">
        <v>148</v>
      </c>
      <c r="Q128" s="20" t="s">
        <v>148</v>
      </c>
      <c r="R128" s="20" t="n">
        <f aca="false">R125</f>
        <v>1090</v>
      </c>
      <c r="S128" s="20" t="s">
        <v>148</v>
      </c>
      <c r="T128" s="20" t="s">
        <v>148</v>
      </c>
      <c r="U128" s="20" t="s">
        <v>148</v>
      </c>
      <c r="V128" s="20" t="s">
        <v>148</v>
      </c>
      <c r="W128" s="20" t="s">
        <v>148</v>
      </c>
      <c r="X128" s="20" t="s">
        <v>148</v>
      </c>
      <c r="Y128" s="20" t="s">
        <v>148</v>
      </c>
      <c r="Z128" s="20" t="n">
        <f aca="false">Z125</f>
        <v>3</v>
      </c>
      <c r="AA128" s="20" t="n">
        <f aca="false">AA125</f>
        <v>54</v>
      </c>
      <c r="AB128" s="20" t="n">
        <f aca="false">SUM(I128:AA128)</f>
        <v>2174</v>
      </c>
    </row>
    <row r="132" customFormat="false" ht="15" hidden="false" customHeight="false" outlineLevel="0" collapsed="false">
      <c r="A132" s="5" t="s">
        <v>1</v>
      </c>
      <c r="B132" s="6" t="s">
        <v>2</v>
      </c>
      <c r="C132" s="7" t="s">
        <v>3</v>
      </c>
      <c r="D132" s="5" t="s">
        <v>4</v>
      </c>
      <c r="E132" s="5" t="s">
        <v>5</v>
      </c>
      <c r="F132" s="8" t="s">
        <v>6</v>
      </c>
      <c r="G132" s="8" t="s">
        <v>7</v>
      </c>
      <c r="H132" s="8" t="s">
        <v>8</v>
      </c>
      <c r="I132" s="9" t="s">
        <v>9</v>
      </c>
      <c r="J132" s="9" t="s">
        <v>10</v>
      </c>
      <c r="K132" s="9" t="s">
        <v>11</v>
      </c>
      <c r="L132" s="9" t="s">
        <v>12</v>
      </c>
      <c r="M132" s="9" t="s">
        <v>13</v>
      </c>
      <c r="N132" s="9" t="s">
        <v>14</v>
      </c>
      <c r="O132" s="9" t="s">
        <v>15</v>
      </c>
      <c r="P132" s="9" t="s">
        <v>16</v>
      </c>
      <c r="Q132" s="9" t="s">
        <v>17</v>
      </c>
      <c r="R132" s="9" t="s">
        <v>18</v>
      </c>
      <c r="S132" s="9" t="s">
        <v>19</v>
      </c>
      <c r="T132" s="9" t="s">
        <v>20</v>
      </c>
      <c r="U132" s="10" t="s">
        <v>21</v>
      </c>
      <c r="V132" s="10" t="s">
        <v>22</v>
      </c>
      <c r="W132" s="10" t="s">
        <v>23</v>
      </c>
      <c r="X132" s="9" t="s">
        <v>24</v>
      </c>
      <c r="Y132" s="9" t="s">
        <v>25</v>
      </c>
      <c r="Z132" s="9" t="s">
        <v>26</v>
      </c>
      <c r="AA132" s="9" t="s">
        <v>27</v>
      </c>
      <c r="AB132" s="9" t="s">
        <v>28</v>
      </c>
      <c r="AC132" s="9" t="s">
        <v>29</v>
      </c>
      <c r="AD132" s="9" t="s">
        <v>30</v>
      </c>
      <c r="AE132" s="9" t="s">
        <v>31</v>
      </c>
    </row>
    <row r="133" customFormat="false" ht="16.5" hidden="false" customHeight="false" outlineLevel="0" collapsed="false">
      <c r="A133" s="11" t="n">
        <v>1</v>
      </c>
      <c r="B133" s="12" t="n">
        <v>5</v>
      </c>
      <c r="C133" s="13" t="n">
        <v>457</v>
      </c>
      <c r="D133" s="17" t="s">
        <v>229</v>
      </c>
      <c r="E133" s="17" t="s">
        <v>229</v>
      </c>
      <c r="F133" s="16" t="n">
        <v>1973</v>
      </c>
      <c r="G133" s="17" t="s">
        <v>33</v>
      </c>
      <c r="H133" s="37" t="n">
        <v>563</v>
      </c>
      <c r="I133" s="20" t="n">
        <v>234</v>
      </c>
      <c r="J133" s="20" t="n">
        <v>172</v>
      </c>
      <c r="K133" s="20" t="n">
        <v>10</v>
      </c>
      <c r="L133" s="20" t="n">
        <v>3</v>
      </c>
      <c r="M133" s="20" t="n">
        <v>2</v>
      </c>
      <c r="N133" s="20"/>
      <c r="O133" s="20"/>
      <c r="P133" s="20"/>
      <c r="Q133" s="20" t="n">
        <v>4</v>
      </c>
      <c r="R133" s="20" t="n">
        <v>15</v>
      </c>
      <c r="S133" s="20"/>
      <c r="T133" s="20"/>
      <c r="U133" s="38" t="n">
        <v>8</v>
      </c>
      <c r="V133" s="38" t="n">
        <v>0</v>
      </c>
      <c r="W133" s="38"/>
      <c r="X133" s="20"/>
      <c r="Y133" s="20"/>
      <c r="Z133" s="20"/>
      <c r="AA133" s="20"/>
      <c r="AB133" s="20"/>
      <c r="AC133" s="20" t="n">
        <v>0</v>
      </c>
      <c r="AD133" s="20" t="n">
        <v>10</v>
      </c>
      <c r="AE133" s="20" t="n">
        <v>458</v>
      </c>
    </row>
    <row r="134" customFormat="false" ht="16.5" hidden="false" customHeight="false" outlineLevel="0" collapsed="false">
      <c r="A134" s="11" t="n">
        <v>2</v>
      </c>
      <c r="B134" s="12" t="n">
        <v>5</v>
      </c>
      <c r="C134" s="13" t="n">
        <v>457</v>
      </c>
      <c r="D134" s="17" t="s">
        <v>229</v>
      </c>
      <c r="E134" s="17" t="s">
        <v>229</v>
      </c>
      <c r="F134" s="16" t="n">
        <v>1974</v>
      </c>
      <c r="G134" s="17" t="s">
        <v>33</v>
      </c>
      <c r="H134" s="37" t="n">
        <v>504</v>
      </c>
      <c r="I134" s="20" t="n">
        <v>215</v>
      </c>
      <c r="J134" s="20" t="n">
        <v>136</v>
      </c>
      <c r="K134" s="20" t="n">
        <v>5</v>
      </c>
      <c r="L134" s="20" t="n">
        <v>2</v>
      </c>
      <c r="M134" s="20" t="n">
        <v>0</v>
      </c>
      <c r="N134" s="20"/>
      <c r="O134" s="20"/>
      <c r="P134" s="20"/>
      <c r="Q134" s="20" t="n">
        <v>1</v>
      </c>
      <c r="R134" s="20" t="n">
        <v>9</v>
      </c>
      <c r="S134" s="20"/>
      <c r="T134" s="20"/>
      <c r="U134" s="38" t="n">
        <v>3</v>
      </c>
      <c r="V134" s="38" t="n">
        <v>0</v>
      </c>
      <c r="W134" s="38"/>
      <c r="X134" s="20"/>
      <c r="Y134" s="20"/>
      <c r="Z134" s="20"/>
      <c r="AA134" s="20"/>
      <c r="AB134" s="20"/>
      <c r="AC134" s="20" t="n">
        <v>0</v>
      </c>
      <c r="AD134" s="20" t="n">
        <v>10</v>
      </c>
      <c r="AE134" s="20" t="n">
        <v>381</v>
      </c>
    </row>
    <row r="135" customFormat="false" ht="16.5" hidden="false" customHeight="false" outlineLevel="0" collapsed="false">
      <c r="A135" s="11" t="n">
        <v>3</v>
      </c>
      <c r="B135" s="12" t="n">
        <v>5</v>
      </c>
      <c r="C135" s="13" t="n">
        <v>457</v>
      </c>
      <c r="D135" s="17" t="s">
        <v>229</v>
      </c>
      <c r="E135" s="17" t="s">
        <v>112</v>
      </c>
      <c r="F135" s="16" t="n">
        <v>1975</v>
      </c>
      <c r="G135" s="17" t="s">
        <v>33</v>
      </c>
      <c r="H135" s="37" t="n">
        <v>496</v>
      </c>
      <c r="I135" s="20" t="n">
        <v>212</v>
      </c>
      <c r="J135" s="20" t="n">
        <v>150</v>
      </c>
      <c r="K135" s="20" t="n">
        <v>4</v>
      </c>
      <c r="L135" s="20" t="n">
        <v>3</v>
      </c>
      <c r="M135" s="20" t="n">
        <v>2</v>
      </c>
      <c r="N135" s="20"/>
      <c r="O135" s="20"/>
      <c r="P135" s="20"/>
      <c r="Q135" s="20" t="n">
        <v>3</v>
      </c>
      <c r="R135" s="20" t="n">
        <v>3</v>
      </c>
      <c r="S135" s="20"/>
      <c r="T135" s="20"/>
      <c r="U135" s="38" t="n">
        <v>1</v>
      </c>
      <c r="V135" s="38" t="n">
        <v>1</v>
      </c>
      <c r="W135" s="38"/>
      <c r="X135" s="20"/>
      <c r="Y135" s="20"/>
      <c r="Z135" s="20"/>
      <c r="AA135" s="20"/>
      <c r="AB135" s="20"/>
      <c r="AC135" s="20" t="n">
        <v>0</v>
      </c>
      <c r="AD135" s="20" t="n">
        <v>1</v>
      </c>
      <c r="AE135" s="20" t="n">
        <v>380</v>
      </c>
    </row>
    <row r="136" customFormat="false" ht="16.5" hidden="false" customHeight="false" outlineLevel="0" collapsed="false">
      <c r="C136" s="29" t="s">
        <v>65</v>
      </c>
      <c r="D136" s="30" t="s">
        <v>66</v>
      </c>
      <c r="E136" s="30"/>
      <c r="F136" s="30"/>
      <c r="G136" s="30"/>
      <c r="H136" s="31" t="n">
        <v>1563</v>
      </c>
      <c r="I136" s="31" t="n">
        <v>661</v>
      </c>
      <c r="J136" s="31" t="n">
        <v>458</v>
      </c>
      <c r="K136" s="31" t="n">
        <v>19</v>
      </c>
      <c r="L136" s="31" t="n">
        <v>8</v>
      </c>
      <c r="M136" s="31" t="n">
        <v>4</v>
      </c>
      <c r="N136" s="31"/>
      <c r="O136" s="31"/>
      <c r="P136" s="31"/>
      <c r="Q136" s="31" t="n">
        <v>8</v>
      </c>
      <c r="R136" s="31" t="n">
        <v>27</v>
      </c>
      <c r="S136" s="31"/>
      <c r="T136" s="31"/>
      <c r="U136" s="31" t="n">
        <v>12</v>
      </c>
      <c r="V136" s="31" t="n">
        <v>1</v>
      </c>
      <c r="W136" s="31"/>
      <c r="X136" s="31"/>
      <c r="Y136" s="31"/>
      <c r="Z136" s="31"/>
      <c r="AA136" s="31"/>
      <c r="AB136" s="31"/>
      <c r="AC136" s="31" t="n">
        <v>0</v>
      </c>
      <c r="AD136" s="31" t="n">
        <v>21</v>
      </c>
      <c r="AE136" s="31" t="n">
        <v>1219</v>
      </c>
    </row>
    <row r="137" customFormat="false" ht="16.5" hidden="false" customHeight="false" outlineLevel="0" collapsed="false">
      <c r="F137" s="3"/>
      <c r="G137" s="3"/>
    </row>
    <row r="138" customFormat="false" ht="16.5" hidden="false" customHeight="true" outlineLevel="0" collapsed="false">
      <c r="C138" s="29" t="s">
        <v>67</v>
      </c>
      <c r="D138" s="32" t="s">
        <v>68</v>
      </c>
      <c r="E138" s="32"/>
      <c r="F138" s="32"/>
      <c r="G138" s="32"/>
      <c r="H138" s="33" t="s">
        <v>8</v>
      </c>
      <c r="I138" s="9" t="s">
        <v>9</v>
      </c>
      <c r="J138" s="9" t="s">
        <v>10</v>
      </c>
      <c r="K138" s="9" t="s">
        <v>11</v>
      </c>
      <c r="L138" s="9" t="s">
        <v>12</v>
      </c>
      <c r="M138" s="9" t="s">
        <v>13</v>
      </c>
      <c r="N138" s="9" t="s">
        <v>14</v>
      </c>
      <c r="O138" s="9" t="s">
        <v>15</v>
      </c>
      <c r="P138" s="9" t="s">
        <v>16</v>
      </c>
      <c r="Q138" s="9" t="s">
        <v>17</v>
      </c>
      <c r="R138" s="9" t="s">
        <v>18</v>
      </c>
      <c r="S138" s="9" t="s">
        <v>19</v>
      </c>
      <c r="T138" s="9" t="s">
        <v>20</v>
      </c>
      <c r="U138" s="9" t="s">
        <v>24</v>
      </c>
      <c r="V138" s="9" t="s">
        <v>25</v>
      </c>
      <c r="W138" s="9" t="s">
        <v>26</v>
      </c>
      <c r="X138" s="9" t="s">
        <v>27</v>
      </c>
      <c r="Y138" s="9" t="s">
        <v>28</v>
      </c>
      <c r="Z138" s="9" t="s">
        <v>29</v>
      </c>
      <c r="AA138" s="9" t="s">
        <v>30</v>
      </c>
      <c r="AB138" s="9" t="s">
        <v>31</v>
      </c>
    </row>
    <row r="139" customFormat="false" ht="16.5" hidden="false" customHeight="false" outlineLevel="0" collapsed="false">
      <c r="D139" s="32"/>
      <c r="E139" s="32"/>
      <c r="F139" s="32"/>
      <c r="G139" s="32"/>
      <c r="H139" s="20" t="n">
        <v>1563</v>
      </c>
      <c r="I139" s="20" t="n">
        <v>667</v>
      </c>
      <c r="J139" s="20" t="n">
        <v>459</v>
      </c>
      <c r="K139" s="20" t="n">
        <v>25</v>
      </c>
      <c r="L139" s="20" t="n">
        <v>8</v>
      </c>
      <c r="M139" s="20" t="n">
        <v>4</v>
      </c>
      <c r="N139" s="20"/>
      <c r="O139" s="20"/>
      <c r="P139" s="20"/>
      <c r="Q139" s="20" t="n">
        <v>8</v>
      </c>
      <c r="R139" s="20" t="n">
        <v>27</v>
      </c>
      <c r="S139" s="20"/>
      <c r="T139" s="20"/>
      <c r="U139" s="20"/>
      <c r="V139" s="20"/>
      <c r="W139" s="20"/>
      <c r="X139" s="20"/>
      <c r="Y139" s="20"/>
      <c r="Z139" s="20" t="n">
        <v>0</v>
      </c>
      <c r="AA139" s="20" t="n">
        <v>21</v>
      </c>
      <c r="AB139" s="20" t="n">
        <f aca="false">SUM(I139:AA139)</f>
        <v>1219</v>
      </c>
    </row>
    <row r="140" customFormat="false" ht="16.5" hidden="false" customHeight="false" outlineLevel="0" collapsed="false">
      <c r="F140" s="3"/>
      <c r="G140" s="3"/>
    </row>
    <row r="141" customFormat="false" ht="30" hidden="false" customHeight="true" outlineLevel="0" collapsed="false">
      <c r="C141" s="29" t="s">
        <v>69</v>
      </c>
      <c r="D141" s="32" t="s">
        <v>70</v>
      </c>
      <c r="E141" s="32"/>
      <c r="F141" s="32"/>
      <c r="G141" s="32"/>
      <c r="H141" s="33" t="s">
        <v>8</v>
      </c>
      <c r="I141" s="34" t="s">
        <v>71</v>
      </c>
      <c r="J141" s="34"/>
      <c r="K141" s="34" t="s">
        <v>72</v>
      </c>
      <c r="L141" s="34"/>
      <c r="M141" s="9" t="s">
        <v>13</v>
      </c>
      <c r="N141" s="9" t="s">
        <v>14</v>
      </c>
      <c r="O141" s="9" t="s">
        <v>15</v>
      </c>
      <c r="P141" s="9" t="s">
        <v>16</v>
      </c>
      <c r="Q141" s="9" t="s">
        <v>17</v>
      </c>
      <c r="R141" s="9" t="s">
        <v>18</v>
      </c>
      <c r="S141" s="9" t="s">
        <v>19</v>
      </c>
      <c r="T141" s="9" t="s">
        <v>20</v>
      </c>
      <c r="U141" s="9" t="s">
        <v>24</v>
      </c>
      <c r="V141" s="9" t="s">
        <v>25</v>
      </c>
      <c r="W141" s="9" t="s">
        <v>26</v>
      </c>
      <c r="X141" s="9" t="s">
        <v>27</v>
      </c>
      <c r="Y141" s="9" t="s">
        <v>28</v>
      </c>
      <c r="Z141" s="9" t="s">
        <v>29</v>
      </c>
      <c r="AA141" s="9" t="s">
        <v>30</v>
      </c>
      <c r="AB141" s="9" t="s">
        <v>31</v>
      </c>
    </row>
    <row r="142" customFormat="false" ht="16.5" hidden="false" customHeight="false" outlineLevel="0" collapsed="false">
      <c r="D142" s="32"/>
      <c r="E142" s="32"/>
      <c r="F142" s="32"/>
      <c r="G142" s="32"/>
      <c r="H142" s="20" t="n">
        <v>1563</v>
      </c>
      <c r="I142" s="35" t="n">
        <f aca="false">I139+K139</f>
        <v>692</v>
      </c>
      <c r="J142" s="35"/>
      <c r="K142" s="35" t="n">
        <f aca="false">J139+L139</f>
        <v>467</v>
      </c>
      <c r="L142" s="35"/>
      <c r="M142" s="20" t="n">
        <v>4</v>
      </c>
      <c r="N142" s="20" t="s">
        <v>148</v>
      </c>
      <c r="O142" s="20" t="s">
        <v>148</v>
      </c>
      <c r="P142" s="20" t="s">
        <v>148</v>
      </c>
      <c r="Q142" s="20" t="n">
        <v>8</v>
      </c>
      <c r="R142" s="20" t="n">
        <v>27</v>
      </c>
      <c r="S142" s="20" t="s">
        <v>148</v>
      </c>
      <c r="T142" s="20" t="s">
        <v>148</v>
      </c>
      <c r="U142" s="20" t="s">
        <v>148</v>
      </c>
      <c r="V142" s="20" t="s">
        <v>148</v>
      </c>
      <c r="W142" s="20" t="s">
        <v>148</v>
      </c>
      <c r="X142" s="20" t="s">
        <v>148</v>
      </c>
      <c r="Y142" s="20" t="s">
        <v>148</v>
      </c>
      <c r="Z142" s="20" t="n">
        <v>0</v>
      </c>
      <c r="AA142" s="20" t="n">
        <v>21</v>
      </c>
      <c r="AB142" s="20" t="n">
        <f aca="false">SUM(I142:AA142)</f>
        <v>1219</v>
      </c>
    </row>
    <row r="145" s="1" customFormat="true" ht="16.5" hidden="false" customHeight="false" outlineLevel="0" collapsed="false">
      <c r="A145" s="5" t="s">
        <v>1</v>
      </c>
      <c r="B145" s="6" t="s">
        <v>2</v>
      </c>
      <c r="C145" s="7" t="s">
        <v>3</v>
      </c>
      <c r="D145" s="5" t="s">
        <v>4</v>
      </c>
      <c r="E145" s="5" t="s">
        <v>5</v>
      </c>
      <c r="F145" s="8" t="s">
        <v>6</v>
      </c>
      <c r="G145" s="8" t="s">
        <v>7</v>
      </c>
      <c r="H145" s="8" t="s">
        <v>8</v>
      </c>
      <c r="I145" s="9" t="s">
        <v>9</v>
      </c>
      <c r="J145" s="9" t="s">
        <v>10</v>
      </c>
      <c r="K145" s="9" t="s">
        <v>11</v>
      </c>
      <c r="L145" s="9" t="s">
        <v>12</v>
      </c>
      <c r="M145" s="9" t="s">
        <v>13</v>
      </c>
      <c r="N145" s="9" t="s">
        <v>14</v>
      </c>
      <c r="O145" s="9" t="s">
        <v>15</v>
      </c>
      <c r="P145" s="9" t="s">
        <v>16</v>
      </c>
      <c r="Q145" s="9" t="s">
        <v>17</v>
      </c>
      <c r="R145" s="9" t="s">
        <v>18</v>
      </c>
      <c r="S145" s="9" t="s">
        <v>19</v>
      </c>
      <c r="T145" s="9" t="s">
        <v>20</v>
      </c>
      <c r="U145" s="10" t="s">
        <v>21</v>
      </c>
      <c r="V145" s="10" t="s">
        <v>22</v>
      </c>
      <c r="W145" s="10" t="s">
        <v>23</v>
      </c>
      <c r="X145" s="9" t="s">
        <v>24</v>
      </c>
      <c r="Y145" s="9" t="s">
        <v>25</v>
      </c>
      <c r="Z145" s="9" t="s">
        <v>26</v>
      </c>
      <c r="AA145" s="9" t="s">
        <v>27</v>
      </c>
      <c r="AB145" s="9" t="s">
        <v>28</v>
      </c>
      <c r="AC145" s="9" t="s">
        <v>29</v>
      </c>
      <c r="AD145" s="9" t="s">
        <v>30</v>
      </c>
      <c r="AE145" s="9" t="s">
        <v>31</v>
      </c>
    </row>
    <row r="146" s="1" customFormat="true" ht="16.5" hidden="false" customHeight="false" outlineLevel="0" collapsed="false">
      <c r="A146" s="11" t="n">
        <v>1</v>
      </c>
      <c r="B146" s="12" t="n">
        <v>5</v>
      </c>
      <c r="C146" s="13" t="n">
        <v>2</v>
      </c>
      <c r="D146" s="17" t="s">
        <v>230</v>
      </c>
      <c r="E146" s="17"/>
      <c r="F146" s="16" t="n">
        <v>2112</v>
      </c>
      <c r="G146" s="17" t="s">
        <v>33</v>
      </c>
      <c r="H146" s="53" t="n">
        <v>671</v>
      </c>
      <c r="I146" s="20" t="n">
        <v>6</v>
      </c>
      <c r="J146" s="20" t="n">
        <v>145</v>
      </c>
      <c r="K146" s="20" t="n">
        <v>167</v>
      </c>
      <c r="L146" s="20" t="n">
        <v>2</v>
      </c>
      <c r="M146" s="20" t="n">
        <v>84</v>
      </c>
      <c r="N146" s="20" t="n">
        <v>0</v>
      </c>
      <c r="O146" s="20" t="n">
        <v>16</v>
      </c>
      <c r="P146" s="20" t="n">
        <v>0</v>
      </c>
      <c r="Q146" s="20" t="n">
        <v>3</v>
      </c>
      <c r="R146" s="20" t="n">
        <v>27</v>
      </c>
      <c r="S146" s="20" t="n">
        <v>0</v>
      </c>
      <c r="T146" s="20" t="n">
        <v>0</v>
      </c>
      <c r="U146" s="38" t="n">
        <v>5</v>
      </c>
      <c r="V146" s="38" t="n">
        <v>6</v>
      </c>
      <c r="W146" s="38" t="n">
        <v>0</v>
      </c>
      <c r="X146" s="20" t="n">
        <v>0</v>
      </c>
      <c r="Y146" s="20" t="n">
        <v>0</v>
      </c>
      <c r="Z146" s="20" t="n">
        <v>0</v>
      </c>
      <c r="AA146" s="20" t="n">
        <v>0</v>
      </c>
      <c r="AB146" s="20" t="n">
        <v>0</v>
      </c>
      <c r="AC146" s="20" t="n">
        <v>0</v>
      </c>
      <c r="AD146" s="20" t="n">
        <v>8</v>
      </c>
      <c r="AE146" s="20" t="n">
        <f aca="false">SUM(I146:AD146)</f>
        <v>469</v>
      </c>
    </row>
    <row r="147" s="1" customFormat="true" ht="16.5" hidden="false" customHeight="false" outlineLevel="0" collapsed="false">
      <c r="A147" s="11" t="n">
        <v>2</v>
      </c>
      <c r="B147" s="12" t="n">
        <v>5</v>
      </c>
      <c r="C147" s="13" t="n">
        <v>2</v>
      </c>
      <c r="D147" s="17" t="s">
        <v>230</v>
      </c>
      <c r="E147" s="17"/>
      <c r="F147" s="16" t="n">
        <v>2112</v>
      </c>
      <c r="G147" s="17" t="s">
        <v>34</v>
      </c>
      <c r="H147" s="53" t="n">
        <v>670</v>
      </c>
      <c r="I147" s="20" t="n">
        <v>4</v>
      </c>
      <c r="J147" s="20" t="n">
        <v>204</v>
      </c>
      <c r="K147" s="20" t="n">
        <v>97</v>
      </c>
      <c r="L147" s="20" t="n">
        <v>2</v>
      </c>
      <c r="M147" s="20" t="n">
        <v>79</v>
      </c>
      <c r="N147" s="20" t="n">
        <v>0</v>
      </c>
      <c r="O147" s="20" t="n">
        <v>23</v>
      </c>
      <c r="P147" s="20" t="n">
        <v>0</v>
      </c>
      <c r="Q147" s="20" t="n">
        <v>4</v>
      </c>
      <c r="R147" s="20" t="n">
        <v>29</v>
      </c>
      <c r="S147" s="20" t="n">
        <v>0</v>
      </c>
      <c r="T147" s="20" t="n">
        <v>0</v>
      </c>
      <c r="U147" s="38" t="n">
        <v>1</v>
      </c>
      <c r="V147" s="38" t="n">
        <v>6</v>
      </c>
      <c r="W147" s="38" t="n">
        <v>0</v>
      </c>
      <c r="X147" s="20" t="n">
        <v>0</v>
      </c>
      <c r="Y147" s="20" t="n">
        <v>0</v>
      </c>
      <c r="Z147" s="20" t="n">
        <v>0</v>
      </c>
      <c r="AA147" s="20" t="n">
        <v>0</v>
      </c>
      <c r="AB147" s="20" t="n">
        <v>0</v>
      </c>
      <c r="AC147" s="20" t="n">
        <v>0</v>
      </c>
      <c r="AD147" s="20" t="n">
        <v>5</v>
      </c>
      <c r="AE147" s="20" t="n">
        <f aca="false">SUM(I147:AD147)</f>
        <v>454</v>
      </c>
    </row>
    <row r="148" s="1" customFormat="true" ht="16.5" hidden="false" customHeight="false" outlineLevel="0" collapsed="false">
      <c r="A148" s="11" t="n">
        <v>3</v>
      </c>
      <c r="B148" s="12" t="n">
        <v>5</v>
      </c>
      <c r="C148" s="13" t="n">
        <v>2</v>
      </c>
      <c r="D148" s="17" t="s">
        <v>230</v>
      </c>
      <c r="E148" s="17"/>
      <c r="F148" s="16" t="n">
        <v>2112</v>
      </c>
      <c r="G148" s="17" t="s">
        <v>35</v>
      </c>
      <c r="H148" s="53" t="n">
        <v>670</v>
      </c>
      <c r="I148" s="20" t="n">
        <v>6</v>
      </c>
      <c r="J148" s="20" t="n">
        <v>169</v>
      </c>
      <c r="K148" s="20" t="n">
        <v>125</v>
      </c>
      <c r="L148" s="20" t="n">
        <v>3</v>
      </c>
      <c r="M148" s="20" t="n">
        <v>99</v>
      </c>
      <c r="N148" s="20" t="n">
        <v>0</v>
      </c>
      <c r="O148" s="20" t="n">
        <v>22</v>
      </c>
      <c r="P148" s="20" t="n">
        <v>0</v>
      </c>
      <c r="Q148" s="20" t="n">
        <v>3</v>
      </c>
      <c r="R148" s="20" t="n">
        <v>39</v>
      </c>
      <c r="S148" s="20" t="n">
        <v>0</v>
      </c>
      <c r="T148" s="20" t="n">
        <v>0</v>
      </c>
      <c r="U148" s="38" t="n">
        <v>3</v>
      </c>
      <c r="V148" s="38" t="n">
        <v>0</v>
      </c>
      <c r="W148" s="38" t="n">
        <v>0</v>
      </c>
      <c r="X148" s="20" t="n">
        <v>0</v>
      </c>
      <c r="Y148" s="20" t="n">
        <v>0</v>
      </c>
      <c r="Z148" s="20" t="n">
        <v>0</v>
      </c>
      <c r="AA148" s="20" t="n">
        <v>0</v>
      </c>
      <c r="AB148" s="20" t="n">
        <v>0</v>
      </c>
      <c r="AC148" s="20" t="n">
        <v>0</v>
      </c>
      <c r="AD148" s="20" t="n">
        <v>4</v>
      </c>
      <c r="AE148" s="20" t="n">
        <f aca="false">SUM(I148:AD148)</f>
        <v>473</v>
      </c>
    </row>
    <row r="149" s="1" customFormat="true" ht="16.5" hidden="false" customHeight="false" outlineLevel="0" collapsed="false">
      <c r="A149" s="11" t="n">
        <v>4</v>
      </c>
      <c r="B149" s="12" t="n">
        <v>5</v>
      </c>
      <c r="C149" s="13" t="n">
        <v>2</v>
      </c>
      <c r="D149" s="17" t="s">
        <v>230</v>
      </c>
      <c r="E149" s="17"/>
      <c r="F149" s="16" t="n">
        <v>2113</v>
      </c>
      <c r="G149" s="17" t="s">
        <v>33</v>
      </c>
      <c r="H149" s="53" t="n">
        <v>617</v>
      </c>
      <c r="I149" s="20" t="n">
        <v>7</v>
      </c>
      <c r="J149" s="20" t="n">
        <v>135</v>
      </c>
      <c r="K149" s="20" t="n">
        <v>125</v>
      </c>
      <c r="L149" s="20" t="n">
        <v>1</v>
      </c>
      <c r="M149" s="20" t="n">
        <v>56</v>
      </c>
      <c r="N149" s="20" t="n">
        <v>0</v>
      </c>
      <c r="O149" s="20" t="n">
        <v>41</v>
      </c>
      <c r="P149" s="20" t="n">
        <v>0</v>
      </c>
      <c r="Q149" s="20" t="n">
        <v>3</v>
      </c>
      <c r="R149" s="20" t="n">
        <v>37</v>
      </c>
      <c r="S149" s="20" t="n">
        <v>0</v>
      </c>
      <c r="T149" s="20" t="n">
        <v>0</v>
      </c>
      <c r="U149" s="38" t="n">
        <v>5</v>
      </c>
      <c r="V149" s="38" t="n">
        <v>3</v>
      </c>
      <c r="W149" s="38" t="n">
        <v>0</v>
      </c>
      <c r="X149" s="20" t="n">
        <v>0</v>
      </c>
      <c r="Y149" s="20" t="n">
        <v>0</v>
      </c>
      <c r="Z149" s="20" t="n">
        <v>0</v>
      </c>
      <c r="AA149" s="20" t="n">
        <v>0</v>
      </c>
      <c r="AB149" s="20" t="n">
        <v>0</v>
      </c>
      <c r="AC149" s="20" t="n">
        <v>0</v>
      </c>
      <c r="AD149" s="20" t="n">
        <v>7</v>
      </c>
      <c r="AE149" s="20" t="n">
        <f aca="false">SUM(I149:AD149)</f>
        <v>420</v>
      </c>
    </row>
    <row r="150" s="1" customFormat="true" ht="16.5" hidden="false" customHeight="false" outlineLevel="0" collapsed="false">
      <c r="A150" s="11" t="n">
        <v>5</v>
      </c>
      <c r="B150" s="12" t="n">
        <v>5</v>
      </c>
      <c r="C150" s="13" t="n">
        <v>2</v>
      </c>
      <c r="D150" s="17" t="s">
        <v>230</v>
      </c>
      <c r="E150" s="17"/>
      <c r="F150" s="16" t="n">
        <v>2113</v>
      </c>
      <c r="G150" s="17" t="s">
        <v>34</v>
      </c>
      <c r="H150" s="53" t="n">
        <v>617</v>
      </c>
      <c r="I150" s="20" t="n">
        <v>11</v>
      </c>
      <c r="J150" s="20" t="n">
        <v>126</v>
      </c>
      <c r="K150" s="20" t="n">
        <v>103</v>
      </c>
      <c r="L150" s="20" t="n">
        <v>3</v>
      </c>
      <c r="M150" s="20" t="n">
        <v>52</v>
      </c>
      <c r="N150" s="20" t="n">
        <v>0</v>
      </c>
      <c r="O150" s="20" t="n">
        <v>38</v>
      </c>
      <c r="P150" s="20" t="n">
        <v>0</v>
      </c>
      <c r="Q150" s="20" t="n">
        <v>0</v>
      </c>
      <c r="R150" s="20" t="n">
        <v>28</v>
      </c>
      <c r="S150" s="20" t="n">
        <v>0</v>
      </c>
      <c r="T150" s="20" t="n">
        <v>0</v>
      </c>
      <c r="U150" s="38" t="n">
        <v>9</v>
      </c>
      <c r="V150" s="38" t="n">
        <v>4</v>
      </c>
      <c r="W150" s="38" t="n">
        <v>0</v>
      </c>
      <c r="X150" s="20" t="n">
        <v>0</v>
      </c>
      <c r="Y150" s="20" t="n">
        <v>0</v>
      </c>
      <c r="Z150" s="20" t="n">
        <v>0</v>
      </c>
      <c r="AA150" s="20" t="n">
        <v>0</v>
      </c>
      <c r="AB150" s="20" t="n">
        <v>0</v>
      </c>
      <c r="AC150" s="20" t="n">
        <v>0</v>
      </c>
      <c r="AD150" s="20" t="n">
        <v>11</v>
      </c>
      <c r="AE150" s="20" t="n">
        <f aca="false">SUM(I150:AD150)</f>
        <v>385</v>
      </c>
    </row>
    <row r="151" s="1" customFormat="true" ht="16.5" hidden="false" customHeight="false" outlineLevel="0" collapsed="false">
      <c r="A151" s="11" t="n">
        <v>6</v>
      </c>
      <c r="B151" s="12" t="n">
        <v>5</v>
      </c>
      <c r="C151" s="13" t="n">
        <v>2</v>
      </c>
      <c r="D151" s="17" t="s">
        <v>230</v>
      </c>
      <c r="E151" s="17"/>
      <c r="F151" s="16" t="n">
        <v>2113</v>
      </c>
      <c r="G151" s="17" t="s">
        <v>35</v>
      </c>
      <c r="H151" s="53" t="n">
        <v>617</v>
      </c>
      <c r="I151" s="20" t="n">
        <v>9</v>
      </c>
      <c r="J151" s="20" t="n">
        <v>118</v>
      </c>
      <c r="K151" s="20" t="n">
        <v>125</v>
      </c>
      <c r="L151" s="20" t="n">
        <v>3</v>
      </c>
      <c r="M151" s="20" t="n">
        <v>50</v>
      </c>
      <c r="N151" s="20" t="n">
        <v>0</v>
      </c>
      <c r="O151" s="20" t="n">
        <v>40</v>
      </c>
      <c r="P151" s="20" t="n">
        <v>0</v>
      </c>
      <c r="Q151" s="20" t="n">
        <v>1</v>
      </c>
      <c r="R151" s="20" t="n">
        <v>31</v>
      </c>
      <c r="S151" s="20" t="n">
        <v>0</v>
      </c>
      <c r="T151" s="20" t="n">
        <v>0</v>
      </c>
      <c r="U151" s="38" t="n">
        <v>4</v>
      </c>
      <c r="V151" s="38" t="n">
        <v>2</v>
      </c>
      <c r="W151" s="38" t="n">
        <v>0</v>
      </c>
      <c r="X151" s="20" t="n">
        <v>0</v>
      </c>
      <c r="Y151" s="20" t="n">
        <v>0</v>
      </c>
      <c r="Z151" s="20" t="n">
        <v>0</v>
      </c>
      <c r="AA151" s="20" t="n">
        <v>0</v>
      </c>
      <c r="AB151" s="20" t="n">
        <v>0</v>
      </c>
      <c r="AC151" s="20" t="n">
        <v>0</v>
      </c>
      <c r="AD151" s="20" t="n">
        <v>12</v>
      </c>
      <c r="AE151" s="20" t="n">
        <f aca="false">SUM(I151:AD151)</f>
        <v>395</v>
      </c>
    </row>
    <row r="152" s="1" customFormat="true" ht="16.5" hidden="false" customHeight="false" outlineLevel="0" collapsed="false">
      <c r="A152" s="11" t="n">
        <v>7</v>
      </c>
      <c r="B152" s="12" t="n">
        <v>5</v>
      </c>
      <c r="C152" s="13" t="n">
        <v>2</v>
      </c>
      <c r="D152" s="17" t="s">
        <v>230</v>
      </c>
      <c r="E152" s="17"/>
      <c r="F152" s="16" t="n">
        <v>2114</v>
      </c>
      <c r="G152" s="17" t="s">
        <v>33</v>
      </c>
      <c r="H152" s="53" t="n">
        <v>532</v>
      </c>
      <c r="I152" s="20" t="n">
        <v>10</v>
      </c>
      <c r="J152" s="20" t="n">
        <v>113</v>
      </c>
      <c r="K152" s="20" t="n">
        <v>95</v>
      </c>
      <c r="L152" s="20" t="n">
        <v>4</v>
      </c>
      <c r="M152" s="20" t="n">
        <v>65</v>
      </c>
      <c r="N152" s="20" t="n">
        <v>0</v>
      </c>
      <c r="O152" s="20" t="n">
        <v>20</v>
      </c>
      <c r="P152" s="20" t="n">
        <v>0</v>
      </c>
      <c r="Q152" s="20" t="n">
        <v>3</v>
      </c>
      <c r="R152" s="20" t="n">
        <v>26</v>
      </c>
      <c r="S152" s="20" t="n">
        <v>0</v>
      </c>
      <c r="T152" s="20" t="n">
        <v>0</v>
      </c>
      <c r="U152" s="38" t="n">
        <v>4</v>
      </c>
      <c r="V152" s="38" t="n">
        <v>6</v>
      </c>
      <c r="W152" s="38" t="n">
        <v>0</v>
      </c>
      <c r="X152" s="20" t="n">
        <v>0</v>
      </c>
      <c r="Y152" s="20" t="n">
        <v>0</v>
      </c>
      <c r="Z152" s="20" t="n">
        <v>0</v>
      </c>
      <c r="AA152" s="20" t="n">
        <v>0</v>
      </c>
      <c r="AB152" s="20" t="n">
        <v>0</v>
      </c>
      <c r="AC152" s="20" t="n">
        <v>0</v>
      </c>
      <c r="AD152" s="20" t="n">
        <v>9</v>
      </c>
      <c r="AE152" s="20" t="n">
        <f aca="false">SUM(I152:AD152)</f>
        <v>355</v>
      </c>
    </row>
    <row r="153" s="1" customFormat="true" ht="16.5" hidden="false" customHeight="false" outlineLevel="0" collapsed="false">
      <c r="A153" s="11" t="n">
        <v>8</v>
      </c>
      <c r="B153" s="12" t="n">
        <v>5</v>
      </c>
      <c r="C153" s="13" t="n">
        <v>2</v>
      </c>
      <c r="D153" s="17" t="s">
        <v>230</v>
      </c>
      <c r="E153" s="17"/>
      <c r="F153" s="16" t="n">
        <v>2114</v>
      </c>
      <c r="G153" s="17" t="s">
        <v>34</v>
      </c>
      <c r="H153" s="53" t="n">
        <v>532</v>
      </c>
      <c r="I153" s="20" t="n">
        <v>7</v>
      </c>
      <c r="J153" s="20" t="n">
        <v>137</v>
      </c>
      <c r="K153" s="20" t="n">
        <v>100</v>
      </c>
      <c r="L153" s="20" t="n">
        <v>2</v>
      </c>
      <c r="M153" s="20" t="n">
        <v>53</v>
      </c>
      <c r="N153" s="20" t="n">
        <v>0</v>
      </c>
      <c r="O153" s="20" t="n">
        <v>23</v>
      </c>
      <c r="P153" s="20" t="n">
        <v>0</v>
      </c>
      <c r="Q153" s="20" t="n">
        <v>1</v>
      </c>
      <c r="R153" s="20" t="n">
        <v>18</v>
      </c>
      <c r="S153" s="20" t="n">
        <v>0</v>
      </c>
      <c r="T153" s="20" t="n">
        <v>0</v>
      </c>
      <c r="U153" s="38" t="n">
        <v>5</v>
      </c>
      <c r="V153" s="38" t="n">
        <v>1</v>
      </c>
      <c r="W153" s="38" t="n">
        <v>0</v>
      </c>
      <c r="X153" s="20" t="n">
        <v>0</v>
      </c>
      <c r="Y153" s="20" t="n">
        <v>0</v>
      </c>
      <c r="Z153" s="20" t="n">
        <v>0</v>
      </c>
      <c r="AA153" s="20" t="n">
        <v>0</v>
      </c>
      <c r="AB153" s="20" t="n">
        <v>0</v>
      </c>
      <c r="AC153" s="20" t="n">
        <v>0</v>
      </c>
      <c r="AD153" s="20" t="n">
        <v>5</v>
      </c>
      <c r="AE153" s="20" t="n">
        <f aca="false">SUM(I153:AD153)</f>
        <v>352</v>
      </c>
    </row>
    <row r="154" s="1" customFormat="true" ht="16.5" hidden="false" customHeight="false" outlineLevel="0" collapsed="false">
      <c r="A154" s="11" t="n">
        <v>9</v>
      </c>
      <c r="B154" s="12" t="n">
        <v>5</v>
      </c>
      <c r="C154" s="13" t="n">
        <v>2</v>
      </c>
      <c r="D154" s="17" t="s">
        <v>230</v>
      </c>
      <c r="E154" s="17"/>
      <c r="F154" s="16" t="n">
        <v>2114</v>
      </c>
      <c r="G154" s="17" t="s">
        <v>35</v>
      </c>
      <c r="H154" s="53" t="n">
        <v>532</v>
      </c>
      <c r="I154" s="20" t="n">
        <v>9</v>
      </c>
      <c r="J154" s="20" t="n">
        <v>102</v>
      </c>
      <c r="K154" s="20" t="n">
        <v>95</v>
      </c>
      <c r="L154" s="20" t="n">
        <v>2</v>
      </c>
      <c r="M154" s="20" t="n">
        <v>50</v>
      </c>
      <c r="N154" s="20" t="n">
        <v>0</v>
      </c>
      <c r="O154" s="20" t="n">
        <v>28</v>
      </c>
      <c r="P154" s="20" t="n">
        <v>0</v>
      </c>
      <c r="Q154" s="20" t="n">
        <v>1</v>
      </c>
      <c r="R154" s="20" t="n">
        <v>23</v>
      </c>
      <c r="S154" s="20" t="n">
        <v>0</v>
      </c>
      <c r="T154" s="20" t="n">
        <v>0</v>
      </c>
      <c r="U154" s="38" t="n">
        <v>1</v>
      </c>
      <c r="V154" s="38" t="n">
        <v>2</v>
      </c>
      <c r="W154" s="38" t="n">
        <v>0</v>
      </c>
      <c r="X154" s="20" t="n">
        <v>0</v>
      </c>
      <c r="Y154" s="20" t="n">
        <v>0</v>
      </c>
      <c r="Z154" s="20" t="n">
        <v>0</v>
      </c>
      <c r="AA154" s="20" t="n">
        <v>0</v>
      </c>
      <c r="AB154" s="20" t="n">
        <v>0</v>
      </c>
      <c r="AC154" s="20" t="n">
        <v>0</v>
      </c>
      <c r="AD154" s="20" t="n">
        <v>10</v>
      </c>
      <c r="AE154" s="20" t="n">
        <f aca="false">SUM(I154:AD154)</f>
        <v>323</v>
      </c>
    </row>
    <row r="155" s="1" customFormat="true" ht="16.5" hidden="false" customHeight="false" outlineLevel="0" collapsed="false">
      <c r="A155" s="11" t="n">
        <v>10</v>
      </c>
      <c r="B155" s="12" t="n">
        <v>5</v>
      </c>
      <c r="C155" s="13" t="n">
        <v>2</v>
      </c>
      <c r="D155" s="17" t="s">
        <v>230</v>
      </c>
      <c r="E155" s="17"/>
      <c r="F155" s="16" t="n">
        <v>2115</v>
      </c>
      <c r="G155" s="17" t="s">
        <v>33</v>
      </c>
      <c r="H155" s="53" t="n">
        <v>589</v>
      </c>
      <c r="I155" s="20" t="n">
        <v>13</v>
      </c>
      <c r="J155" s="20" t="n">
        <v>69</v>
      </c>
      <c r="K155" s="20" t="n">
        <v>116</v>
      </c>
      <c r="L155" s="20" t="n">
        <v>3</v>
      </c>
      <c r="M155" s="20" t="n">
        <v>78</v>
      </c>
      <c r="N155" s="20" t="n">
        <v>0</v>
      </c>
      <c r="O155" s="20" t="n">
        <v>31</v>
      </c>
      <c r="P155" s="20" t="n">
        <v>0</v>
      </c>
      <c r="Q155" s="20" t="n">
        <v>4</v>
      </c>
      <c r="R155" s="20" t="n">
        <v>37</v>
      </c>
      <c r="S155" s="20" t="n">
        <v>0</v>
      </c>
      <c r="T155" s="20" t="n">
        <v>0</v>
      </c>
      <c r="U155" s="38" t="n">
        <v>1</v>
      </c>
      <c r="V155" s="38" t="n">
        <v>1</v>
      </c>
      <c r="W155" s="38" t="n">
        <v>0</v>
      </c>
      <c r="X155" s="20" t="n">
        <v>0</v>
      </c>
      <c r="Y155" s="20" t="n">
        <v>0</v>
      </c>
      <c r="Z155" s="20" t="n">
        <v>0</v>
      </c>
      <c r="AA155" s="20" t="n">
        <v>0</v>
      </c>
      <c r="AB155" s="20" t="n">
        <v>0</v>
      </c>
      <c r="AC155" s="20" t="n">
        <v>0</v>
      </c>
      <c r="AD155" s="20" t="n">
        <v>6</v>
      </c>
      <c r="AE155" s="20" t="n">
        <f aca="false">SUM(I155:AD155)</f>
        <v>359</v>
      </c>
    </row>
    <row r="156" s="1" customFormat="true" ht="16.5" hidden="false" customHeight="false" outlineLevel="0" collapsed="false">
      <c r="A156" s="11" t="n">
        <v>11</v>
      </c>
      <c r="B156" s="12" t="n">
        <v>5</v>
      </c>
      <c r="C156" s="13" t="n">
        <v>2</v>
      </c>
      <c r="D156" s="17" t="s">
        <v>230</v>
      </c>
      <c r="E156" s="17"/>
      <c r="F156" s="16" t="n">
        <v>2116</v>
      </c>
      <c r="G156" s="17" t="s">
        <v>33</v>
      </c>
      <c r="H156" s="53" t="n">
        <v>526</v>
      </c>
      <c r="I156" s="20" t="n">
        <v>16</v>
      </c>
      <c r="J156" s="20" t="n">
        <v>124</v>
      </c>
      <c r="K156" s="20" t="n">
        <v>166</v>
      </c>
      <c r="L156" s="20" t="n">
        <v>6</v>
      </c>
      <c r="M156" s="20" t="n">
        <v>26</v>
      </c>
      <c r="N156" s="20" t="n">
        <v>0</v>
      </c>
      <c r="O156" s="20" t="n">
        <v>1</v>
      </c>
      <c r="P156" s="20" t="n">
        <v>0</v>
      </c>
      <c r="Q156" s="20" t="n">
        <v>2</v>
      </c>
      <c r="R156" s="20" t="n">
        <v>9</v>
      </c>
      <c r="S156" s="20" t="n">
        <v>0</v>
      </c>
      <c r="T156" s="20" t="n">
        <v>0</v>
      </c>
      <c r="U156" s="38" t="n">
        <v>7</v>
      </c>
      <c r="V156" s="38" t="n">
        <v>4</v>
      </c>
      <c r="W156" s="38" t="n">
        <v>0</v>
      </c>
      <c r="X156" s="20" t="n">
        <v>0</v>
      </c>
      <c r="Y156" s="20" t="n">
        <v>0</v>
      </c>
      <c r="Z156" s="20" t="n">
        <v>0</v>
      </c>
      <c r="AA156" s="20" t="n">
        <v>0</v>
      </c>
      <c r="AB156" s="20" t="n">
        <v>0</v>
      </c>
      <c r="AC156" s="20" t="n">
        <v>0</v>
      </c>
      <c r="AD156" s="20" t="n">
        <v>5</v>
      </c>
      <c r="AE156" s="20" t="n">
        <f aca="false">SUM(I156:AD156)</f>
        <v>366</v>
      </c>
    </row>
    <row r="157" s="1" customFormat="true" ht="17.25" hidden="false" customHeight="false" outlineLevel="0" collapsed="false">
      <c r="A157" s="11" t="n">
        <v>12</v>
      </c>
      <c r="B157" s="12" t="n">
        <v>5</v>
      </c>
      <c r="C157" s="13" t="n">
        <v>2</v>
      </c>
      <c r="D157" s="17" t="s">
        <v>230</v>
      </c>
      <c r="E157" s="17"/>
      <c r="F157" s="16" t="n">
        <v>2116</v>
      </c>
      <c r="G157" s="17" t="s">
        <v>34</v>
      </c>
      <c r="H157" s="93" t="n">
        <v>526</v>
      </c>
      <c r="I157" s="20" t="n">
        <v>19</v>
      </c>
      <c r="J157" s="20" t="n">
        <v>111</v>
      </c>
      <c r="K157" s="20" t="n">
        <v>176</v>
      </c>
      <c r="L157" s="20" t="n">
        <v>7</v>
      </c>
      <c r="M157" s="20" t="n">
        <v>11</v>
      </c>
      <c r="N157" s="20" t="n">
        <v>0</v>
      </c>
      <c r="O157" s="20" t="n">
        <v>1</v>
      </c>
      <c r="P157" s="20" t="n">
        <v>0</v>
      </c>
      <c r="Q157" s="20" t="n">
        <v>2</v>
      </c>
      <c r="R157" s="20" t="n">
        <v>9</v>
      </c>
      <c r="S157" s="20" t="n">
        <v>0</v>
      </c>
      <c r="T157" s="20" t="n">
        <v>0</v>
      </c>
      <c r="U157" s="38" t="n">
        <v>2</v>
      </c>
      <c r="V157" s="38" t="n">
        <v>6</v>
      </c>
      <c r="W157" s="38" t="n">
        <v>0</v>
      </c>
      <c r="X157" s="20" t="n">
        <v>0</v>
      </c>
      <c r="Y157" s="20" t="n">
        <v>0</v>
      </c>
      <c r="Z157" s="20" t="n">
        <v>0</v>
      </c>
      <c r="AA157" s="20" t="n">
        <v>0</v>
      </c>
      <c r="AB157" s="20" t="n">
        <v>0</v>
      </c>
      <c r="AC157" s="20" t="n">
        <v>0</v>
      </c>
      <c r="AD157" s="20" t="n">
        <v>7</v>
      </c>
      <c r="AE157" s="20" t="n">
        <f aca="false">SUM(I157:AD157)</f>
        <v>351</v>
      </c>
    </row>
    <row r="158" s="1" customFormat="true" ht="16.5" hidden="false" customHeight="false" outlineLevel="0" collapsed="false">
      <c r="C158" s="29" t="s">
        <v>65</v>
      </c>
      <c r="D158" s="30" t="s">
        <v>66</v>
      </c>
      <c r="E158" s="30"/>
      <c r="F158" s="30"/>
      <c r="G158" s="30"/>
      <c r="H158" s="31" t="n">
        <f aca="false">SUM(H146:H157)</f>
        <v>7099</v>
      </c>
      <c r="I158" s="31" t="n">
        <f aca="false">SUM(I146:I157)</f>
        <v>117</v>
      </c>
      <c r="J158" s="31" t="n">
        <f aca="false">SUM(J146:J157)</f>
        <v>1553</v>
      </c>
      <c r="K158" s="31" t="n">
        <f aca="false">SUM(K146:K157)</f>
        <v>1490</v>
      </c>
      <c r="L158" s="31" t="n">
        <f aca="false">SUM(L146:L157)</f>
        <v>38</v>
      </c>
      <c r="M158" s="31" t="n">
        <f aca="false">SUM(M146:M157)</f>
        <v>703</v>
      </c>
      <c r="N158" s="31" t="n">
        <f aca="false">SUM(N146:N157)</f>
        <v>0</v>
      </c>
      <c r="O158" s="31" t="n">
        <f aca="false">SUM(O146:O157)</f>
        <v>284</v>
      </c>
      <c r="P158" s="31" t="n">
        <f aca="false">SUM(P146:P157)</f>
        <v>0</v>
      </c>
      <c r="Q158" s="31" t="n">
        <f aca="false">SUM(Q146:Q157)</f>
        <v>27</v>
      </c>
      <c r="R158" s="31" t="n">
        <f aca="false">SUM(R146:R157)</f>
        <v>313</v>
      </c>
      <c r="S158" s="31" t="n">
        <f aca="false">SUM(S146:S157)</f>
        <v>0</v>
      </c>
      <c r="T158" s="31" t="n">
        <f aca="false">SUM(T146:T157)</f>
        <v>0</v>
      </c>
      <c r="U158" s="31" t="n">
        <f aca="false">SUM(U146:U157)</f>
        <v>47</v>
      </c>
      <c r="V158" s="31" t="n">
        <f aca="false">SUM(V146:V157)</f>
        <v>41</v>
      </c>
      <c r="W158" s="31" t="n">
        <f aca="false">SUM(W146:W157)</f>
        <v>0</v>
      </c>
      <c r="X158" s="31" t="n">
        <f aca="false">SUM(X146:X157)</f>
        <v>0</v>
      </c>
      <c r="Y158" s="31" t="n">
        <f aca="false">SUM(Y146:Y157)</f>
        <v>0</v>
      </c>
      <c r="Z158" s="31" t="n">
        <f aca="false">SUM(Z146:Z157)</f>
        <v>0</v>
      </c>
      <c r="AA158" s="31" t="n">
        <f aca="false">SUM(AA146:AA157)</f>
        <v>0</v>
      </c>
      <c r="AB158" s="31" t="n">
        <f aca="false">SUM(AB146:AB157)</f>
        <v>0</v>
      </c>
      <c r="AC158" s="31" t="n">
        <f aca="false">SUM(AC146:AC157)</f>
        <v>0</v>
      </c>
      <c r="AD158" s="31" t="n">
        <f aca="false">SUM(AD146:AD157)</f>
        <v>89</v>
      </c>
      <c r="AE158" s="31" t="n">
        <f aca="false">SUM(AE146:AE157)</f>
        <v>4702</v>
      </c>
    </row>
    <row r="159" s="1" customFormat="true" ht="16.5" hidden="false" customHeight="false" outlineLevel="0" collapsed="false">
      <c r="F159" s="3"/>
      <c r="G159" s="3"/>
      <c r="U159" s="1" t="n">
        <f aca="false">U158/2</f>
        <v>23.5</v>
      </c>
      <c r="V159" s="1" t="n">
        <f aca="false">V158/2</f>
        <v>20.5</v>
      </c>
    </row>
    <row r="160" s="1" customFormat="true" ht="16.5" hidden="false" customHeight="true" outlineLevel="0" collapsed="false">
      <c r="C160" s="29" t="s">
        <v>67</v>
      </c>
      <c r="D160" s="32" t="s">
        <v>68</v>
      </c>
      <c r="E160" s="32"/>
      <c r="F160" s="32"/>
      <c r="G160" s="32"/>
      <c r="H160" s="33" t="s">
        <v>8</v>
      </c>
      <c r="I160" s="9" t="s">
        <v>9</v>
      </c>
      <c r="J160" s="9" t="s">
        <v>10</v>
      </c>
      <c r="K160" s="9" t="s">
        <v>11</v>
      </c>
      <c r="L160" s="9" t="s">
        <v>12</v>
      </c>
      <c r="M160" s="9" t="s">
        <v>13</v>
      </c>
      <c r="N160" s="9" t="s">
        <v>14</v>
      </c>
      <c r="O160" s="9" t="s">
        <v>15</v>
      </c>
      <c r="P160" s="9" t="s">
        <v>16</v>
      </c>
      <c r="Q160" s="9" t="s">
        <v>17</v>
      </c>
      <c r="R160" s="9" t="s">
        <v>18</v>
      </c>
      <c r="S160" s="9" t="s">
        <v>19</v>
      </c>
      <c r="T160" s="9" t="s">
        <v>20</v>
      </c>
      <c r="U160" s="9" t="s">
        <v>24</v>
      </c>
      <c r="V160" s="9" t="s">
        <v>25</v>
      </c>
      <c r="W160" s="9" t="s">
        <v>26</v>
      </c>
      <c r="X160" s="9" t="s">
        <v>27</v>
      </c>
      <c r="Y160" s="9" t="s">
        <v>28</v>
      </c>
      <c r="Z160" s="9" t="s">
        <v>29</v>
      </c>
      <c r="AA160" s="9" t="s">
        <v>30</v>
      </c>
      <c r="AB160" s="9" t="s">
        <v>31</v>
      </c>
    </row>
    <row r="161" s="1" customFormat="true" ht="16.5" hidden="false" customHeight="false" outlineLevel="0" collapsed="false">
      <c r="D161" s="32"/>
      <c r="E161" s="32"/>
      <c r="F161" s="32"/>
      <c r="G161" s="32"/>
      <c r="H161" s="20" t="n">
        <f aca="false">SUM(H146:H157)</f>
        <v>7099</v>
      </c>
      <c r="I161" s="20" t="n">
        <f aca="false">I158+23</f>
        <v>140</v>
      </c>
      <c r="J161" s="20" t="n">
        <f aca="false">J158+21</f>
        <v>1574</v>
      </c>
      <c r="K161" s="20" t="n">
        <f aca="false">K158+24</f>
        <v>1514</v>
      </c>
      <c r="L161" s="20" t="n">
        <f aca="false">L158+20</f>
        <v>58</v>
      </c>
      <c r="M161" s="20" t="n">
        <f aca="false">M158</f>
        <v>703</v>
      </c>
      <c r="N161" s="20" t="n">
        <f aca="false">N158</f>
        <v>0</v>
      </c>
      <c r="O161" s="20" t="n">
        <f aca="false">O158</f>
        <v>284</v>
      </c>
      <c r="P161" s="20" t="n">
        <f aca="false">P158</f>
        <v>0</v>
      </c>
      <c r="Q161" s="20" t="n">
        <f aca="false">Q158</f>
        <v>27</v>
      </c>
      <c r="R161" s="20" t="n">
        <f aca="false">R158</f>
        <v>313</v>
      </c>
      <c r="S161" s="20" t="n">
        <f aca="false">S158</f>
        <v>0</v>
      </c>
      <c r="T161" s="20" t="n">
        <f aca="false">T158</f>
        <v>0</v>
      </c>
      <c r="U161" s="20" t="n">
        <f aca="false">X146</f>
        <v>0</v>
      </c>
      <c r="V161" s="20" t="n">
        <f aca="false">Y146</f>
        <v>0</v>
      </c>
      <c r="W161" s="20" t="n">
        <f aca="false">Z146</f>
        <v>0</v>
      </c>
      <c r="X161" s="20" t="n">
        <f aca="false">AA146</f>
        <v>0</v>
      </c>
      <c r="Y161" s="20" t="n">
        <f aca="false">AB146</f>
        <v>0</v>
      </c>
      <c r="Z161" s="20" t="n">
        <f aca="false">AC158</f>
        <v>0</v>
      </c>
      <c r="AA161" s="20" t="n">
        <f aca="false">AD158</f>
        <v>89</v>
      </c>
      <c r="AB161" s="20" t="n">
        <f aca="false">SUM(I161:AA161)</f>
        <v>4702</v>
      </c>
    </row>
    <row r="162" s="1" customFormat="true" ht="16.5" hidden="false" customHeight="false" outlineLevel="0" collapsed="false">
      <c r="F162" s="3"/>
      <c r="G162" s="3"/>
    </row>
    <row r="163" s="1" customFormat="true" ht="30.75" hidden="false" customHeight="true" outlineLevel="0" collapsed="false">
      <c r="C163" s="29" t="s">
        <v>69</v>
      </c>
      <c r="D163" s="32" t="s">
        <v>70</v>
      </c>
      <c r="E163" s="32"/>
      <c r="F163" s="32"/>
      <c r="G163" s="32"/>
      <c r="H163" s="33" t="s">
        <v>8</v>
      </c>
      <c r="I163" s="34" t="s">
        <v>71</v>
      </c>
      <c r="J163" s="34"/>
      <c r="K163" s="34" t="s">
        <v>72</v>
      </c>
      <c r="L163" s="34"/>
      <c r="M163" s="9" t="s">
        <v>13</v>
      </c>
      <c r="N163" s="9" t="s">
        <v>14</v>
      </c>
      <c r="O163" s="9" t="s">
        <v>15</v>
      </c>
      <c r="P163" s="9" t="s">
        <v>16</v>
      </c>
      <c r="Q163" s="9" t="s">
        <v>17</v>
      </c>
      <c r="R163" s="9" t="s">
        <v>18</v>
      </c>
      <c r="S163" s="9" t="s">
        <v>19</v>
      </c>
      <c r="T163" s="9" t="s">
        <v>20</v>
      </c>
      <c r="U163" s="9" t="s">
        <v>24</v>
      </c>
      <c r="V163" s="9" t="s">
        <v>25</v>
      </c>
      <c r="W163" s="9" t="s">
        <v>26</v>
      </c>
      <c r="X163" s="9" t="s">
        <v>27</v>
      </c>
      <c r="Y163" s="9" t="s">
        <v>28</v>
      </c>
      <c r="Z163" s="9" t="s">
        <v>29</v>
      </c>
      <c r="AA163" s="9" t="s">
        <v>30</v>
      </c>
      <c r="AB163" s="9" t="s">
        <v>31</v>
      </c>
    </row>
    <row r="164" s="1" customFormat="true" ht="16.5" hidden="false" customHeight="false" outlineLevel="0" collapsed="false">
      <c r="D164" s="32"/>
      <c r="E164" s="32"/>
      <c r="F164" s="32"/>
      <c r="G164" s="32"/>
      <c r="H164" s="20" t="n">
        <f aca="false">H158</f>
        <v>7099</v>
      </c>
      <c r="I164" s="35" t="n">
        <f aca="false">I161+K161</f>
        <v>1654</v>
      </c>
      <c r="J164" s="35"/>
      <c r="K164" s="35" t="n">
        <f aca="false">J161+L161</f>
        <v>1632</v>
      </c>
      <c r="L164" s="35"/>
      <c r="M164" s="20" t="n">
        <f aca="false">M161</f>
        <v>703</v>
      </c>
      <c r="N164" s="20" t="s">
        <v>148</v>
      </c>
      <c r="O164" s="20" t="n">
        <f aca="false">O161</f>
        <v>284</v>
      </c>
      <c r="P164" s="20" t="s">
        <v>148</v>
      </c>
      <c r="Q164" s="20" t="n">
        <f aca="false">Q161</f>
        <v>27</v>
      </c>
      <c r="R164" s="20" t="n">
        <f aca="false">R161</f>
        <v>313</v>
      </c>
      <c r="S164" s="20" t="s">
        <v>148</v>
      </c>
      <c r="T164" s="20" t="s">
        <v>148</v>
      </c>
      <c r="U164" s="20" t="s">
        <v>148</v>
      </c>
      <c r="V164" s="20" t="s">
        <v>148</v>
      </c>
      <c r="W164" s="20" t="s">
        <v>148</v>
      </c>
      <c r="X164" s="20" t="s">
        <v>148</v>
      </c>
      <c r="Y164" s="20" t="s">
        <v>148</v>
      </c>
      <c r="Z164" s="20" t="n">
        <f aca="false">Z161</f>
        <v>0</v>
      </c>
      <c r="AA164" s="20" t="n">
        <f aca="false">AA161</f>
        <v>89</v>
      </c>
      <c r="AB164" s="20" t="n">
        <f aca="false">SUM(I164:AA164)</f>
        <v>4702</v>
      </c>
    </row>
    <row r="167" s="1" customFormat="true" ht="16.5" hidden="false" customHeight="false" outlineLevel="0" collapsed="false">
      <c r="A167" s="5" t="s">
        <v>1</v>
      </c>
      <c r="B167" s="6" t="s">
        <v>2</v>
      </c>
      <c r="C167" s="7" t="s">
        <v>3</v>
      </c>
      <c r="D167" s="5" t="s">
        <v>4</v>
      </c>
      <c r="E167" s="5" t="s">
        <v>5</v>
      </c>
      <c r="F167" s="8" t="s">
        <v>6</v>
      </c>
      <c r="G167" s="8" t="s">
        <v>7</v>
      </c>
      <c r="H167" s="8" t="s">
        <v>8</v>
      </c>
      <c r="I167" s="9" t="s">
        <v>9</v>
      </c>
      <c r="J167" s="9" t="s">
        <v>10</v>
      </c>
      <c r="K167" s="9" t="s">
        <v>11</v>
      </c>
      <c r="L167" s="9" t="s">
        <v>12</v>
      </c>
      <c r="M167" s="9" t="s">
        <v>13</v>
      </c>
      <c r="N167" s="9" t="s">
        <v>14</v>
      </c>
      <c r="O167" s="9" t="s">
        <v>15</v>
      </c>
      <c r="P167" s="9" t="s">
        <v>16</v>
      </c>
      <c r="Q167" s="9" t="s">
        <v>17</v>
      </c>
      <c r="R167" s="9" t="s">
        <v>18</v>
      </c>
      <c r="S167" s="9" t="s">
        <v>19</v>
      </c>
      <c r="T167" s="9" t="s">
        <v>20</v>
      </c>
      <c r="U167" s="10" t="s">
        <v>21</v>
      </c>
      <c r="V167" s="10" t="s">
        <v>22</v>
      </c>
      <c r="W167" s="10" t="s">
        <v>23</v>
      </c>
      <c r="X167" s="9" t="s">
        <v>24</v>
      </c>
      <c r="Y167" s="9" t="s">
        <v>25</v>
      </c>
      <c r="Z167" s="9" t="s">
        <v>26</v>
      </c>
      <c r="AA167" s="9" t="s">
        <v>27</v>
      </c>
      <c r="AB167" s="9" t="s">
        <v>28</v>
      </c>
      <c r="AC167" s="9" t="s">
        <v>29</v>
      </c>
      <c r="AD167" s="9" t="s">
        <v>30</v>
      </c>
      <c r="AE167" s="9" t="s">
        <v>31</v>
      </c>
    </row>
    <row r="168" s="1" customFormat="true" ht="16.5" hidden="false" customHeight="false" outlineLevel="0" collapsed="false">
      <c r="A168" s="11" t="n">
        <v>1</v>
      </c>
      <c r="B168" s="12" t="n">
        <v>1</v>
      </c>
      <c r="C168" s="13" t="n">
        <v>9</v>
      </c>
      <c r="D168" s="17" t="s">
        <v>231</v>
      </c>
      <c r="E168" s="17"/>
      <c r="F168" s="16" t="n">
        <v>2305</v>
      </c>
      <c r="G168" s="17" t="s">
        <v>33</v>
      </c>
      <c r="H168" s="53" t="n">
        <v>701</v>
      </c>
      <c r="I168" s="20" t="n">
        <v>0</v>
      </c>
      <c r="J168" s="20" t="n">
        <v>89</v>
      </c>
      <c r="K168" s="20" t="n">
        <v>10</v>
      </c>
      <c r="L168" s="20" t="n">
        <v>4</v>
      </c>
      <c r="M168" s="20" t="n">
        <v>216</v>
      </c>
      <c r="N168" s="20" t="n">
        <v>29</v>
      </c>
      <c r="O168" s="20" t="n">
        <v>7</v>
      </c>
      <c r="P168" s="20" t="n">
        <v>37</v>
      </c>
      <c r="Q168" s="20" t="n">
        <v>0</v>
      </c>
      <c r="R168" s="20" t="n">
        <v>57</v>
      </c>
      <c r="S168" s="20" t="n">
        <v>0</v>
      </c>
      <c r="T168" s="20" t="n">
        <v>0</v>
      </c>
      <c r="U168" s="38" t="n">
        <v>0</v>
      </c>
      <c r="V168" s="38" t="n">
        <v>1</v>
      </c>
      <c r="W168" s="38" t="n">
        <v>0</v>
      </c>
      <c r="X168" s="20" t="n">
        <v>0</v>
      </c>
      <c r="Y168" s="20" t="n">
        <v>0</v>
      </c>
      <c r="Z168" s="20" t="n">
        <v>0</v>
      </c>
      <c r="AA168" s="20" t="n">
        <v>0</v>
      </c>
      <c r="AB168" s="20" t="n">
        <v>0</v>
      </c>
      <c r="AC168" s="20" t="n">
        <v>0</v>
      </c>
      <c r="AD168" s="20" t="n">
        <v>7</v>
      </c>
      <c r="AE168" s="20" t="n">
        <f aca="false">SUM(I168:AD168)</f>
        <v>457</v>
      </c>
    </row>
    <row r="169" s="1" customFormat="true" ht="16.5" hidden="false" customHeight="false" outlineLevel="0" collapsed="false">
      <c r="A169" s="11" t="n">
        <v>2</v>
      </c>
      <c r="B169" s="12" t="n">
        <v>1</v>
      </c>
      <c r="C169" s="13" t="n">
        <v>9</v>
      </c>
      <c r="D169" s="17" t="s">
        <v>231</v>
      </c>
      <c r="E169" s="17"/>
      <c r="F169" s="16" t="n">
        <v>2305</v>
      </c>
      <c r="G169" s="50" t="s">
        <v>34</v>
      </c>
      <c r="H169" s="53" t="n">
        <v>700</v>
      </c>
      <c r="I169" s="20" t="n">
        <v>0</v>
      </c>
      <c r="J169" s="20" t="n">
        <v>97</v>
      </c>
      <c r="K169" s="20" t="n">
        <v>4</v>
      </c>
      <c r="L169" s="20" t="n">
        <v>2</v>
      </c>
      <c r="M169" s="20" t="n">
        <v>211</v>
      </c>
      <c r="N169" s="20" t="n">
        <v>31</v>
      </c>
      <c r="O169" s="20" t="n">
        <v>19</v>
      </c>
      <c r="P169" s="20" t="n">
        <v>33</v>
      </c>
      <c r="Q169" s="20" t="n">
        <v>0</v>
      </c>
      <c r="R169" s="20" t="n">
        <v>59</v>
      </c>
      <c r="S169" s="20" t="n">
        <v>0</v>
      </c>
      <c r="T169" s="20" t="n">
        <v>0</v>
      </c>
      <c r="U169" s="38" t="n">
        <v>0</v>
      </c>
      <c r="V169" s="38" t="n">
        <v>1</v>
      </c>
      <c r="W169" s="38" t="n">
        <v>0</v>
      </c>
      <c r="X169" s="20" t="n">
        <v>0</v>
      </c>
      <c r="Y169" s="20" t="n">
        <v>0</v>
      </c>
      <c r="Z169" s="20" t="n">
        <v>0</v>
      </c>
      <c r="AA169" s="20" t="n">
        <v>0</v>
      </c>
      <c r="AB169" s="20" t="n">
        <v>0</v>
      </c>
      <c r="AC169" s="20" t="n">
        <v>0</v>
      </c>
      <c r="AD169" s="20" t="n">
        <v>15</v>
      </c>
      <c r="AE169" s="20" t="n">
        <f aca="false">SUM(I169:AD169)</f>
        <v>472</v>
      </c>
    </row>
    <row r="170" s="1" customFormat="true" ht="16.5" hidden="false" customHeight="false" outlineLevel="0" collapsed="false">
      <c r="A170" s="11" t="n">
        <v>3</v>
      </c>
      <c r="B170" s="12" t="n">
        <v>1</v>
      </c>
      <c r="C170" s="13" t="n">
        <v>9</v>
      </c>
      <c r="D170" s="17" t="s">
        <v>231</v>
      </c>
      <c r="E170" s="17"/>
      <c r="F170" s="16" t="n">
        <v>2306</v>
      </c>
      <c r="G170" s="17" t="s">
        <v>33</v>
      </c>
      <c r="H170" s="53" t="n">
        <v>602</v>
      </c>
      <c r="I170" s="20" t="n">
        <v>1</v>
      </c>
      <c r="J170" s="20" t="n">
        <v>113</v>
      </c>
      <c r="K170" s="20" t="n">
        <v>8</v>
      </c>
      <c r="L170" s="20" t="n">
        <v>1</v>
      </c>
      <c r="M170" s="20" t="n">
        <v>159</v>
      </c>
      <c r="N170" s="20" t="n">
        <v>29</v>
      </c>
      <c r="O170" s="20" t="n">
        <v>13</v>
      </c>
      <c r="P170" s="20" t="n">
        <v>23</v>
      </c>
      <c r="Q170" s="20" t="n">
        <v>0</v>
      </c>
      <c r="R170" s="20" t="n">
        <v>45</v>
      </c>
      <c r="S170" s="20" t="n">
        <v>0</v>
      </c>
      <c r="T170" s="20" t="n">
        <v>0</v>
      </c>
      <c r="U170" s="38" t="n">
        <v>0</v>
      </c>
      <c r="V170" s="38" t="n">
        <v>3</v>
      </c>
      <c r="W170" s="38" t="n">
        <v>0</v>
      </c>
      <c r="X170" s="20" t="n">
        <v>0</v>
      </c>
      <c r="Y170" s="20" t="n">
        <v>0</v>
      </c>
      <c r="Z170" s="20" t="n">
        <v>0</v>
      </c>
      <c r="AA170" s="20" t="n">
        <v>0</v>
      </c>
      <c r="AB170" s="20" t="n">
        <v>0</v>
      </c>
      <c r="AC170" s="20" t="n">
        <v>1</v>
      </c>
      <c r="AD170" s="20" t="n">
        <v>8</v>
      </c>
      <c r="AE170" s="20" t="n">
        <f aca="false">SUM(I170:AD170)</f>
        <v>404</v>
      </c>
    </row>
    <row r="171" s="1" customFormat="true" ht="16.5" hidden="false" customHeight="false" outlineLevel="0" collapsed="false">
      <c r="A171" s="11" t="n">
        <v>4</v>
      </c>
      <c r="B171" s="12" t="n">
        <v>1</v>
      </c>
      <c r="C171" s="13" t="n">
        <v>9</v>
      </c>
      <c r="D171" s="17" t="s">
        <v>231</v>
      </c>
      <c r="E171" s="17"/>
      <c r="F171" s="16" t="n">
        <v>2306</v>
      </c>
      <c r="G171" s="50" t="s">
        <v>34</v>
      </c>
      <c r="H171" s="53" t="n">
        <v>602</v>
      </c>
      <c r="I171" s="20" t="n">
        <v>1</v>
      </c>
      <c r="J171" s="20" t="n">
        <v>81</v>
      </c>
      <c r="K171" s="20" t="n">
        <v>8</v>
      </c>
      <c r="L171" s="20" t="n">
        <v>2</v>
      </c>
      <c r="M171" s="20" t="n">
        <v>155</v>
      </c>
      <c r="N171" s="20" t="n">
        <v>26</v>
      </c>
      <c r="O171" s="20" t="n">
        <v>5</v>
      </c>
      <c r="P171" s="20" t="n">
        <v>26</v>
      </c>
      <c r="Q171" s="20" t="n">
        <v>0</v>
      </c>
      <c r="R171" s="20" t="n">
        <v>32</v>
      </c>
      <c r="S171" s="20" t="n">
        <v>0</v>
      </c>
      <c r="T171" s="20" t="n">
        <v>0</v>
      </c>
      <c r="U171" s="38" t="n">
        <v>0</v>
      </c>
      <c r="V171" s="38" t="n">
        <v>1</v>
      </c>
      <c r="W171" s="38" t="n">
        <v>0</v>
      </c>
      <c r="X171" s="20" t="n">
        <v>0</v>
      </c>
      <c r="Y171" s="20" t="n">
        <v>0</v>
      </c>
      <c r="Z171" s="20" t="n">
        <v>0</v>
      </c>
      <c r="AA171" s="20" t="n">
        <v>0</v>
      </c>
      <c r="AB171" s="20" t="n">
        <v>0</v>
      </c>
      <c r="AC171" s="20" t="n">
        <v>0</v>
      </c>
      <c r="AD171" s="20" t="n">
        <v>15</v>
      </c>
      <c r="AE171" s="20" t="n">
        <f aca="false">SUM(I171:AD171)</f>
        <v>352</v>
      </c>
    </row>
    <row r="172" s="1" customFormat="true" ht="16.5" hidden="false" customHeight="false" outlineLevel="0" collapsed="false">
      <c r="A172" s="11" t="n">
        <v>5</v>
      </c>
      <c r="B172" s="12" t="n">
        <v>1</v>
      </c>
      <c r="C172" s="13" t="n">
        <v>9</v>
      </c>
      <c r="D172" s="17" t="s">
        <v>231</v>
      </c>
      <c r="E172" s="17"/>
      <c r="F172" s="16" t="n">
        <v>2307</v>
      </c>
      <c r="G172" s="17" t="s">
        <v>33</v>
      </c>
      <c r="H172" s="53" t="n">
        <v>424</v>
      </c>
      <c r="I172" s="20" t="n">
        <v>1</v>
      </c>
      <c r="J172" s="20" t="n">
        <v>60</v>
      </c>
      <c r="K172" s="20" t="n">
        <v>1</v>
      </c>
      <c r="L172" s="20" t="n">
        <v>1</v>
      </c>
      <c r="M172" s="20" t="n">
        <v>142</v>
      </c>
      <c r="N172" s="20" t="n">
        <v>27</v>
      </c>
      <c r="O172" s="20" t="n">
        <v>2</v>
      </c>
      <c r="P172" s="20" t="n">
        <v>15</v>
      </c>
      <c r="Q172" s="20" t="n">
        <v>0</v>
      </c>
      <c r="R172" s="20" t="n">
        <v>17</v>
      </c>
      <c r="S172" s="20" t="n">
        <v>0</v>
      </c>
      <c r="T172" s="20" t="n">
        <v>0</v>
      </c>
      <c r="U172" s="38" t="n">
        <v>0</v>
      </c>
      <c r="V172" s="38" t="n">
        <v>0</v>
      </c>
      <c r="W172" s="38" t="n">
        <v>0</v>
      </c>
      <c r="X172" s="20" t="n">
        <v>0</v>
      </c>
      <c r="Y172" s="20" t="n">
        <v>0</v>
      </c>
      <c r="Z172" s="20" t="n">
        <v>0</v>
      </c>
      <c r="AA172" s="20" t="n">
        <v>0</v>
      </c>
      <c r="AB172" s="20" t="n">
        <v>0</v>
      </c>
      <c r="AC172" s="20" t="n">
        <v>1</v>
      </c>
      <c r="AD172" s="20" t="n">
        <v>5</v>
      </c>
      <c r="AE172" s="20" t="n">
        <f aca="false">SUM(I172:AD172)</f>
        <v>272</v>
      </c>
    </row>
    <row r="173" s="1" customFormat="true" ht="16.5" hidden="false" customHeight="false" outlineLevel="0" collapsed="false">
      <c r="A173" s="11" t="n">
        <v>6</v>
      </c>
      <c r="B173" s="12" t="n">
        <v>1</v>
      </c>
      <c r="C173" s="13" t="n">
        <v>9</v>
      </c>
      <c r="D173" s="17" t="s">
        <v>231</v>
      </c>
      <c r="E173" s="17"/>
      <c r="F173" s="16" t="n">
        <v>2307</v>
      </c>
      <c r="G173" s="17" t="s">
        <v>34</v>
      </c>
      <c r="H173" s="53" t="n">
        <v>424</v>
      </c>
      <c r="I173" s="20" t="n">
        <v>2</v>
      </c>
      <c r="J173" s="20" t="n">
        <v>66</v>
      </c>
      <c r="K173" s="20" t="n">
        <v>0</v>
      </c>
      <c r="L173" s="20" t="n">
        <v>0</v>
      </c>
      <c r="M173" s="20" t="n">
        <v>164</v>
      </c>
      <c r="N173" s="20" t="n">
        <v>16</v>
      </c>
      <c r="O173" s="20" t="n">
        <v>1</v>
      </c>
      <c r="P173" s="20" t="n">
        <v>20</v>
      </c>
      <c r="Q173" s="20" t="n">
        <v>0</v>
      </c>
      <c r="R173" s="20" t="n">
        <v>22</v>
      </c>
      <c r="S173" s="20" t="n">
        <v>0</v>
      </c>
      <c r="T173" s="20" t="n">
        <v>0</v>
      </c>
      <c r="U173" s="38" t="n">
        <v>0</v>
      </c>
      <c r="V173" s="38" t="n">
        <v>0</v>
      </c>
      <c r="W173" s="38" t="n">
        <v>0</v>
      </c>
      <c r="X173" s="20" t="n">
        <v>0</v>
      </c>
      <c r="Y173" s="20" t="n">
        <v>0</v>
      </c>
      <c r="Z173" s="20" t="n">
        <v>0</v>
      </c>
      <c r="AA173" s="20" t="n">
        <v>0</v>
      </c>
      <c r="AB173" s="20" t="n">
        <v>0</v>
      </c>
      <c r="AC173" s="20" t="n">
        <v>0</v>
      </c>
      <c r="AD173" s="20" t="n">
        <v>3</v>
      </c>
      <c r="AE173" s="20" t="n">
        <f aca="false">SUM(I173:AD173)</f>
        <v>294</v>
      </c>
    </row>
    <row r="174" s="1" customFormat="true" ht="16.5" hidden="false" customHeight="false" outlineLevel="0" collapsed="false">
      <c r="A174" s="11" t="n">
        <v>7</v>
      </c>
      <c r="B174" s="12" t="n">
        <v>1</v>
      </c>
      <c r="C174" s="13" t="n">
        <v>9</v>
      </c>
      <c r="D174" s="17" t="s">
        <v>231</v>
      </c>
      <c r="E174" s="17"/>
      <c r="F174" s="16" t="n">
        <v>2308</v>
      </c>
      <c r="G174" s="17" t="s">
        <v>33</v>
      </c>
      <c r="H174" s="53" t="n">
        <v>452</v>
      </c>
      <c r="I174" s="20" t="n">
        <v>2</v>
      </c>
      <c r="J174" s="20" t="n">
        <v>71</v>
      </c>
      <c r="K174" s="20" t="n">
        <v>0</v>
      </c>
      <c r="L174" s="20" t="n">
        <v>0</v>
      </c>
      <c r="M174" s="20" t="n">
        <v>133</v>
      </c>
      <c r="N174" s="20" t="n">
        <v>29</v>
      </c>
      <c r="O174" s="20" t="n">
        <v>3</v>
      </c>
      <c r="P174" s="20" t="n">
        <v>27</v>
      </c>
      <c r="Q174" s="20" t="n">
        <v>0</v>
      </c>
      <c r="R174" s="20" t="n">
        <v>35</v>
      </c>
      <c r="S174" s="20" t="n">
        <v>0</v>
      </c>
      <c r="T174" s="20" t="n">
        <v>0</v>
      </c>
      <c r="U174" s="38" t="n">
        <v>0</v>
      </c>
      <c r="V174" s="38" t="n">
        <v>0</v>
      </c>
      <c r="W174" s="38" t="n">
        <v>0</v>
      </c>
      <c r="X174" s="20" t="n">
        <v>0</v>
      </c>
      <c r="Y174" s="20" t="n">
        <v>0</v>
      </c>
      <c r="Z174" s="20" t="n">
        <v>0</v>
      </c>
      <c r="AA174" s="20" t="n">
        <v>0</v>
      </c>
      <c r="AB174" s="20" t="n">
        <v>0</v>
      </c>
      <c r="AC174" s="20" t="n">
        <v>0</v>
      </c>
      <c r="AD174" s="20" t="n">
        <v>9</v>
      </c>
      <c r="AE174" s="20" t="n">
        <f aca="false">SUM(I174:AD174)</f>
        <v>309</v>
      </c>
    </row>
    <row r="175" s="1" customFormat="true" ht="16.5" hidden="false" customHeight="false" outlineLevel="0" collapsed="false">
      <c r="A175" s="11" t="n">
        <v>8</v>
      </c>
      <c r="B175" s="12" t="n">
        <v>1</v>
      </c>
      <c r="C175" s="13" t="n">
        <v>9</v>
      </c>
      <c r="D175" s="17" t="s">
        <v>231</v>
      </c>
      <c r="E175" s="17"/>
      <c r="F175" s="16" t="n">
        <v>2308</v>
      </c>
      <c r="G175" s="50" t="s">
        <v>34</v>
      </c>
      <c r="H175" s="53" t="n">
        <v>452</v>
      </c>
      <c r="I175" s="20" t="n">
        <v>0</v>
      </c>
      <c r="J175" s="20" t="n">
        <v>91</v>
      </c>
      <c r="K175" s="20" t="n">
        <v>3</v>
      </c>
      <c r="L175" s="20" t="n">
        <v>0</v>
      </c>
      <c r="M175" s="20" t="n">
        <v>111</v>
      </c>
      <c r="N175" s="20" t="n">
        <v>24</v>
      </c>
      <c r="O175" s="20" t="n">
        <v>2</v>
      </c>
      <c r="P175" s="20" t="n">
        <v>27</v>
      </c>
      <c r="Q175" s="20" t="n">
        <v>0</v>
      </c>
      <c r="R175" s="20" t="n">
        <v>26</v>
      </c>
      <c r="S175" s="20" t="n">
        <v>0</v>
      </c>
      <c r="T175" s="20" t="n">
        <v>0</v>
      </c>
      <c r="U175" s="38" t="n">
        <v>0</v>
      </c>
      <c r="V175" s="38" t="n">
        <v>1</v>
      </c>
      <c r="W175" s="38" t="n">
        <v>0</v>
      </c>
      <c r="X175" s="20" t="n">
        <v>0</v>
      </c>
      <c r="Y175" s="20" t="n">
        <v>0</v>
      </c>
      <c r="Z175" s="20" t="n">
        <v>0</v>
      </c>
      <c r="AA175" s="20" t="n">
        <v>0</v>
      </c>
      <c r="AB175" s="20" t="n">
        <v>0</v>
      </c>
      <c r="AC175" s="20" t="n">
        <v>0</v>
      </c>
      <c r="AD175" s="20" t="n">
        <v>11</v>
      </c>
      <c r="AE175" s="20" t="n">
        <f aca="false">SUM(I175:AD175)</f>
        <v>296</v>
      </c>
    </row>
    <row r="176" s="1" customFormat="true" ht="16.5" hidden="false" customHeight="false" outlineLevel="0" collapsed="false">
      <c r="A176" s="11" t="n">
        <v>9</v>
      </c>
      <c r="B176" s="12" t="n">
        <v>1</v>
      </c>
      <c r="C176" s="13" t="n">
        <v>9</v>
      </c>
      <c r="D176" s="17" t="s">
        <v>231</v>
      </c>
      <c r="E176" s="17"/>
      <c r="F176" s="16" t="n">
        <v>2309</v>
      </c>
      <c r="G176" s="17" t="s">
        <v>33</v>
      </c>
      <c r="H176" s="53" t="n">
        <v>436</v>
      </c>
      <c r="I176" s="20" t="n">
        <v>1</v>
      </c>
      <c r="J176" s="20" t="n">
        <v>97</v>
      </c>
      <c r="K176" s="20" t="n">
        <v>1</v>
      </c>
      <c r="L176" s="20" t="n">
        <v>1</v>
      </c>
      <c r="M176" s="20" t="n">
        <v>134</v>
      </c>
      <c r="N176" s="20" t="n">
        <v>23</v>
      </c>
      <c r="O176" s="20" t="n">
        <v>1</v>
      </c>
      <c r="P176" s="20" t="n">
        <v>18</v>
      </c>
      <c r="Q176" s="20" t="n">
        <v>0</v>
      </c>
      <c r="R176" s="20" t="n">
        <v>31</v>
      </c>
      <c r="S176" s="20" t="n">
        <v>0</v>
      </c>
      <c r="T176" s="20" t="n">
        <v>0</v>
      </c>
      <c r="U176" s="38" t="n">
        <v>0</v>
      </c>
      <c r="V176" s="38" t="n">
        <v>1</v>
      </c>
      <c r="W176" s="38" t="n">
        <v>0</v>
      </c>
      <c r="X176" s="20" t="n">
        <v>0</v>
      </c>
      <c r="Y176" s="20" t="n">
        <v>0</v>
      </c>
      <c r="Z176" s="20" t="n">
        <v>0</v>
      </c>
      <c r="AA176" s="20" t="n">
        <v>0</v>
      </c>
      <c r="AB176" s="20" t="n">
        <v>0</v>
      </c>
      <c r="AC176" s="20" t="n">
        <v>1</v>
      </c>
      <c r="AD176" s="20" t="n">
        <v>6</v>
      </c>
      <c r="AE176" s="20" t="n">
        <f aca="false">SUM(I176:AD176)</f>
        <v>315</v>
      </c>
    </row>
    <row r="177" s="1" customFormat="true" ht="16.5" hidden="false" customHeight="false" outlineLevel="0" collapsed="false">
      <c r="A177" s="11" t="n">
        <v>10</v>
      </c>
      <c r="B177" s="12" t="n">
        <v>1</v>
      </c>
      <c r="C177" s="13" t="n">
        <v>9</v>
      </c>
      <c r="D177" s="17" t="s">
        <v>231</v>
      </c>
      <c r="E177" s="17"/>
      <c r="F177" s="16" t="n">
        <v>2309</v>
      </c>
      <c r="G177" s="50" t="s">
        <v>34</v>
      </c>
      <c r="H177" s="53" t="n">
        <v>436</v>
      </c>
      <c r="I177" s="20" t="n">
        <v>1</v>
      </c>
      <c r="J177" s="20" t="n">
        <v>73</v>
      </c>
      <c r="K177" s="20" t="n">
        <v>2</v>
      </c>
      <c r="L177" s="20" t="n">
        <v>2</v>
      </c>
      <c r="M177" s="20" t="n">
        <v>125</v>
      </c>
      <c r="N177" s="20" t="n">
        <v>35</v>
      </c>
      <c r="O177" s="20" t="n">
        <v>1</v>
      </c>
      <c r="P177" s="20" t="n">
        <v>24</v>
      </c>
      <c r="Q177" s="20" t="n">
        <v>0</v>
      </c>
      <c r="R177" s="20" t="n">
        <v>20</v>
      </c>
      <c r="S177" s="20" t="n">
        <v>0</v>
      </c>
      <c r="T177" s="20" t="n">
        <v>0</v>
      </c>
      <c r="U177" s="38" t="n">
        <v>0</v>
      </c>
      <c r="V177" s="38" t="n">
        <v>1</v>
      </c>
      <c r="W177" s="38" t="n">
        <v>0</v>
      </c>
      <c r="X177" s="20" t="n">
        <v>0</v>
      </c>
      <c r="Y177" s="20" t="n">
        <v>0</v>
      </c>
      <c r="Z177" s="20" t="n">
        <v>0</v>
      </c>
      <c r="AA177" s="20" t="n">
        <v>0</v>
      </c>
      <c r="AB177" s="20" t="n">
        <v>0</v>
      </c>
      <c r="AC177" s="20" t="n">
        <v>0</v>
      </c>
      <c r="AD177" s="20" t="n">
        <v>9</v>
      </c>
      <c r="AE177" s="20" t="n">
        <f aca="false">SUM(I177:AD177)</f>
        <v>293</v>
      </c>
    </row>
    <row r="178" s="1" customFormat="true" ht="17.25" hidden="false" customHeight="false" outlineLevel="0" collapsed="false">
      <c r="A178" s="11" t="n">
        <v>11</v>
      </c>
      <c r="B178" s="12" t="n">
        <v>1</v>
      </c>
      <c r="C178" s="13" t="n">
        <v>9</v>
      </c>
      <c r="D178" s="17" t="s">
        <v>231</v>
      </c>
      <c r="E178" s="17"/>
      <c r="F178" s="16" t="n">
        <v>2310</v>
      </c>
      <c r="G178" s="17" t="s">
        <v>33</v>
      </c>
      <c r="H178" s="93" t="n">
        <v>153</v>
      </c>
      <c r="I178" s="20" t="n">
        <v>0</v>
      </c>
      <c r="J178" s="20" t="n">
        <v>40</v>
      </c>
      <c r="K178" s="20" t="n">
        <v>1</v>
      </c>
      <c r="L178" s="20" t="n">
        <v>2</v>
      </c>
      <c r="M178" s="20" t="n">
        <v>39</v>
      </c>
      <c r="N178" s="20" t="n">
        <v>7</v>
      </c>
      <c r="O178" s="20" t="n">
        <v>4</v>
      </c>
      <c r="P178" s="20" t="n">
        <v>11</v>
      </c>
      <c r="Q178" s="20" t="n">
        <v>0</v>
      </c>
      <c r="R178" s="20" t="n">
        <v>3</v>
      </c>
      <c r="S178" s="20" t="n">
        <v>0</v>
      </c>
      <c r="T178" s="20" t="n">
        <v>0</v>
      </c>
      <c r="U178" s="38" t="n">
        <v>0</v>
      </c>
      <c r="V178" s="38" t="n">
        <v>1</v>
      </c>
      <c r="W178" s="38" t="n">
        <v>0</v>
      </c>
      <c r="X178" s="20" t="n">
        <v>0</v>
      </c>
      <c r="Y178" s="20" t="n">
        <v>0</v>
      </c>
      <c r="Z178" s="20" t="n">
        <v>0</v>
      </c>
      <c r="AA178" s="20" t="n">
        <v>0</v>
      </c>
      <c r="AB178" s="20" t="n">
        <v>0</v>
      </c>
      <c r="AC178" s="20" t="n">
        <v>0</v>
      </c>
      <c r="AD178" s="20" t="n">
        <v>4</v>
      </c>
      <c r="AE178" s="20" t="n">
        <f aca="false">SUM(I178:AD178)</f>
        <v>112</v>
      </c>
    </row>
    <row r="179" s="1" customFormat="true" ht="16.5" hidden="false" customHeight="false" outlineLevel="0" collapsed="false">
      <c r="C179" s="29" t="s">
        <v>65</v>
      </c>
      <c r="D179" s="30" t="s">
        <v>66</v>
      </c>
      <c r="E179" s="30"/>
      <c r="F179" s="30"/>
      <c r="G179" s="30"/>
      <c r="H179" s="31" t="n">
        <f aca="false">SUM(H168:H178)</f>
        <v>5382</v>
      </c>
      <c r="I179" s="31" t="n">
        <f aca="false">SUM(I168:I178)</f>
        <v>9</v>
      </c>
      <c r="J179" s="31" t="n">
        <f aca="false">SUM(J168:J178)</f>
        <v>878</v>
      </c>
      <c r="K179" s="31" t="n">
        <f aca="false">SUM(K168:K178)</f>
        <v>38</v>
      </c>
      <c r="L179" s="31" t="n">
        <f aca="false">SUM(L168:L178)</f>
        <v>15</v>
      </c>
      <c r="M179" s="31" t="n">
        <f aca="false">SUM(M168:M178)</f>
        <v>1589</v>
      </c>
      <c r="N179" s="31" t="n">
        <f aca="false">SUM(N168:N178)</f>
        <v>276</v>
      </c>
      <c r="O179" s="31" t="n">
        <f aca="false">SUM(O168:O178)</f>
        <v>58</v>
      </c>
      <c r="P179" s="31" t="n">
        <f aca="false">SUM(P168:P178)</f>
        <v>261</v>
      </c>
      <c r="Q179" s="31" t="n">
        <f aca="false">SUM(Q168:Q178)</f>
        <v>0</v>
      </c>
      <c r="R179" s="31" t="n">
        <f aca="false">SUM(R168:R178)</f>
        <v>347</v>
      </c>
      <c r="S179" s="31" t="n">
        <f aca="false">SUM(S168:S178)</f>
        <v>0</v>
      </c>
      <c r="T179" s="31" t="n">
        <f aca="false">SUM(T168:T178)</f>
        <v>0</v>
      </c>
      <c r="U179" s="31" t="n">
        <f aca="false">SUM(U168:U178)</f>
        <v>0</v>
      </c>
      <c r="V179" s="31" t="n">
        <f aca="false">SUM(V168:V178)</f>
        <v>10</v>
      </c>
      <c r="W179" s="31" t="n">
        <f aca="false">SUM(W168:W178)</f>
        <v>0</v>
      </c>
      <c r="X179" s="31" t="n">
        <f aca="false">SUM(X168:X178)</f>
        <v>0</v>
      </c>
      <c r="Y179" s="31" t="n">
        <f aca="false">SUM(Y168:Y178)</f>
        <v>0</v>
      </c>
      <c r="Z179" s="31" t="n">
        <f aca="false">SUM(Z168:Z178)</f>
        <v>0</v>
      </c>
      <c r="AA179" s="31" t="n">
        <f aca="false">SUM(AA168:AA178)</f>
        <v>0</v>
      </c>
      <c r="AB179" s="31" t="n">
        <f aca="false">SUM(AB168:AB178)</f>
        <v>0</v>
      </c>
      <c r="AC179" s="31" t="n">
        <f aca="false">SUM(AC168:AC178)</f>
        <v>3</v>
      </c>
      <c r="AD179" s="31" t="n">
        <f aca="false">SUM(AD168:AD178)</f>
        <v>92</v>
      </c>
      <c r="AE179" s="31" t="n">
        <f aca="false">SUM(AE168:AE178)</f>
        <v>3576</v>
      </c>
    </row>
    <row r="180" s="1" customFormat="true" ht="16.5" hidden="false" customHeight="false" outlineLevel="0" collapsed="false">
      <c r="F180" s="3"/>
      <c r="G180" s="3"/>
    </row>
    <row r="181" s="1" customFormat="true" ht="16.5" hidden="false" customHeight="true" outlineLevel="0" collapsed="false">
      <c r="C181" s="29" t="s">
        <v>67</v>
      </c>
      <c r="D181" s="32" t="s">
        <v>68</v>
      </c>
      <c r="E181" s="32"/>
      <c r="F181" s="32"/>
      <c r="G181" s="32"/>
      <c r="H181" s="33" t="s">
        <v>8</v>
      </c>
      <c r="I181" s="9" t="s">
        <v>9</v>
      </c>
      <c r="J181" s="9" t="s">
        <v>10</v>
      </c>
      <c r="K181" s="9" t="s">
        <v>11</v>
      </c>
      <c r="L181" s="9" t="s">
        <v>12</v>
      </c>
      <c r="M181" s="9" t="s">
        <v>13</v>
      </c>
      <c r="N181" s="9" t="s">
        <v>14</v>
      </c>
      <c r="O181" s="9" t="s">
        <v>15</v>
      </c>
      <c r="P181" s="9" t="s">
        <v>16</v>
      </c>
      <c r="Q181" s="9" t="s">
        <v>17</v>
      </c>
      <c r="R181" s="9" t="s">
        <v>18</v>
      </c>
      <c r="S181" s="9" t="s">
        <v>19</v>
      </c>
      <c r="T181" s="9" t="s">
        <v>20</v>
      </c>
      <c r="U181" s="9" t="s">
        <v>24</v>
      </c>
      <c r="V181" s="9" t="s">
        <v>25</v>
      </c>
      <c r="W181" s="9" t="s">
        <v>26</v>
      </c>
      <c r="X181" s="9" t="s">
        <v>27</v>
      </c>
      <c r="Y181" s="9" t="s">
        <v>28</v>
      </c>
      <c r="Z181" s="9" t="s">
        <v>29</v>
      </c>
      <c r="AA181" s="9" t="s">
        <v>30</v>
      </c>
      <c r="AB181" s="9" t="s">
        <v>31</v>
      </c>
    </row>
    <row r="182" s="1" customFormat="true" ht="16.5" hidden="false" customHeight="false" outlineLevel="0" collapsed="false">
      <c r="D182" s="32"/>
      <c r="E182" s="32"/>
      <c r="F182" s="32"/>
      <c r="G182" s="32"/>
      <c r="H182" s="20" t="n">
        <f aca="false">H179</f>
        <v>5382</v>
      </c>
      <c r="I182" s="20" t="n">
        <v>9</v>
      </c>
      <c r="J182" s="20" t="n">
        <f aca="false">J179+5</f>
        <v>883</v>
      </c>
      <c r="K182" s="20" t="n">
        <v>38</v>
      </c>
      <c r="L182" s="20" t="n">
        <f aca="false">L179+5</f>
        <v>20</v>
      </c>
      <c r="M182" s="20" t="n">
        <f aca="false">M179</f>
        <v>1589</v>
      </c>
      <c r="N182" s="20" t="n">
        <f aca="false">N179</f>
        <v>276</v>
      </c>
      <c r="O182" s="20" t="n">
        <f aca="false">O179</f>
        <v>58</v>
      </c>
      <c r="P182" s="20" t="n">
        <f aca="false">P179</f>
        <v>261</v>
      </c>
      <c r="Q182" s="20" t="n">
        <f aca="false">Q179</f>
        <v>0</v>
      </c>
      <c r="R182" s="20" t="n">
        <f aca="false">R179</f>
        <v>347</v>
      </c>
      <c r="S182" s="20" t="n">
        <f aca="false">S179</f>
        <v>0</v>
      </c>
      <c r="T182" s="20" t="n">
        <f aca="false">T179</f>
        <v>0</v>
      </c>
      <c r="U182" s="20" t="n">
        <f aca="false">X168</f>
        <v>0</v>
      </c>
      <c r="V182" s="20" t="n">
        <f aca="false">Y168</f>
        <v>0</v>
      </c>
      <c r="W182" s="20" t="n">
        <f aca="false">Z168</f>
        <v>0</v>
      </c>
      <c r="X182" s="20" t="n">
        <f aca="false">AA168</f>
        <v>0</v>
      </c>
      <c r="Y182" s="20" t="n">
        <f aca="false">AB168</f>
        <v>0</v>
      </c>
      <c r="Z182" s="20" t="n">
        <f aca="false">AC179</f>
        <v>3</v>
      </c>
      <c r="AA182" s="20" t="n">
        <f aca="false">AD179</f>
        <v>92</v>
      </c>
      <c r="AB182" s="20" t="n">
        <f aca="false">SUM(I182:AA182)</f>
        <v>3576</v>
      </c>
    </row>
    <row r="183" s="1" customFormat="true" ht="16.5" hidden="false" customHeight="false" outlineLevel="0" collapsed="false">
      <c r="F183" s="3"/>
      <c r="G183" s="3"/>
    </row>
    <row r="184" s="1" customFormat="true" ht="30" hidden="false" customHeight="true" outlineLevel="0" collapsed="false">
      <c r="C184" s="29" t="s">
        <v>69</v>
      </c>
      <c r="D184" s="32" t="s">
        <v>70</v>
      </c>
      <c r="E184" s="32"/>
      <c r="F184" s="32"/>
      <c r="G184" s="32"/>
      <c r="H184" s="33" t="s">
        <v>8</v>
      </c>
      <c r="I184" s="34" t="s">
        <v>71</v>
      </c>
      <c r="J184" s="34"/>
      <c r="K184" s="34" t="s">
        <v>72</v>
      </c>
      <c r="L184" s="34"/>
      <c r="M184" s="9" t="s">
        <v>13</v>
      </c>
      <c r="N184" s="9" t="s">
        <v>14</v>
      </c>
      <c r="O184" s="9" t="s">
        <v>15</v>
      </c>
      <c r="P184" s="9" t="s">
        <v>16</v>
      </c>
      <c r="Q184" s="9" t="s">
        <v>17</v>
      </c>
      <c r="R184" s="9" t="s">
        <v>18</v>
      </c>
      <c r="S184" s="9" t="s">
        <v>19</v>
      </c>
      <c r="T184" s="9" t="s">
        <v>20</v>
      </c>
      <c r="U184" s="9" t="s">
        <v>24</v>
      </c>
      <c r="V184" s="9" t="s">
        <v>25</v>
      </c>
      <c r="W184" s="9" t="s">
        <v>26</v>
      </c>
      <c r="X184" s="9" t="s">
        <v>27</v>
      </c>
      <c r="Y184" s="9" t="s">
        <v>28</v>
      </c>
      <c r="Z184" s="9" t="s">
        <v>29</v>
      </c>
      <c r="AA184" s="9" t="s">
        <v>30</v>
      </c>
      <c r="AB184" s="9" t="s">
        <v>31</v>
      </c>
    </row>
    <row r="185" s="1" customFormat="true" ht="16.5" hidden="false" customHeight="false" outlineLevel="0" collapsed="false">
      <c r="D185" s="32"/>
      <c r="E185" s="32"/>
      <c r="F185" s="32"/>
      <c r="G185" s="32"/>
      <c r="H185" s="20" t="n">
        <f aca="false">H179</f>
        <v>5382</v>
      </c>
      <c r="I185" s="35" t="n">
        <f aca="false">I182+K182</f>
        <v>47</v>
      </c>
      <c r="J185" s="35"/>
      <c r="K185" s="35" t="n">
        <f aca="false">J182+L182</f>
        <v>903</v>
      </c>
      <c r="L185" s="35"/>
      <c r="M185" s="20" t="n">
        <f aca="false">M182</f>
        <v>1589</v>
      </c>
      <c r="N185" s="20" t="n">
        <f aca="false">N182</f>
        <v>276</v>
      </c>
      <c r="O185" s="20" t="n">
        <f aca="false">O182</f>
        <v>58</v>
      </c>
      <c r="P185" s="20" t="n">
        <f aca="false">P182</f>
        <v>261</v>
      </c>
      <c r="Q185" s="20" t="s">
        <v>148</v>
      </c>
      <c r="R185" s="20" t="n">
        <f aca="false">R182</f>
        <v>347</v>
      </c>
      <c r="S185" s="20" t="s">
        <v>148</v>
      </c>
      <c r="T185" s="20" t="s">
        <v>148</v>
      </c>
      <c r="U185" s="20" t="s">
        <v>148</v>
      </c>
      <c r="V185" s="20" t="s">
        <v>148</v>
      </c>
      <c r="W185" s="20" t="s">
        <v>148</v>
      </c>
      <c r="X185" s="20" t="s">
        <v>148</v>
      </c>
      <c r="Y185" s="20" t="s">
        <v>148</v>
      </c>
      <c r="Z185" s="20" t="n">
        <f aca="false">Z182</f>
        <v>3</v>
      </c>
      <c r="AA185" s="20" t="n">
        <f aca="false">AA182</f>
        <v>92</v>
      </c>
      <c r="AB185" s="20" t="n">
        <f aca="false">SUM(I185:AA185)</f>
        <v>3576</v>
      </c>
    </row>
    <row r="188" s="1" customFormat="true" ht="16.5" hidden="false" customHeight="false" outlineLevel="0" collapsed="false">
      <c r="A188" s="5" t="s">
        <v>1</v>
      </c>
      <c r="B188" s="6" t="s">
        <v>2</v>
      </c>
      <c r="C188" s="7" t="s">
        <v>3</v>
      </c>
      <c r="D188" s="5" t="s">
        <v>4</v>
      </c>
      <c r="E188" s="5" t="s">
        <v>5</v>
      </c>
      <c r="F188" s="8" t="s">
        <v>6</v>
      </c>
      <c r="G188" s="8" t="s">
        <v>7</v>
      </c>
      <c r="H188" s="8" t="s">
        <v>8</v>
      </c>
      <c r="I188" s="9" t="s">
        <v>9</v>
      </c>
      <c r="J188" s="9" t="s">
        <v>10</v>
      </c>
      <c r="K188" s="9" t="s">
        <v>11</v>
      </c>
      <c r="L188" s="9" t="s">
        <v>12</v>
      </c>
      <c r="M188" s="9" t="s">
        <v>13</v>
      </c>
      <c r="N188" s="9" t="s">
        <v>14</v>
      </c>
      <c r="O188" s="9" t="s">
        <v>15</v>
      </c>
      <c r="P188" s="9" t="s">
        <v>16</v>
      </c>
      <c r="Q188" s="9" t="s">
        <v>17</v>
      </c>
      <c r="R188" s="9" t="s">
        <v>18</v>
      </c>
      <c r="S188" s="9" t="s">
        <v>19</v>
      </c>
      <c r="T188" s="9" t="s">
        <v>20</v>
      </c>
      <c r="U188" s="10" t="s">
        <v>21</v>
      </c>
      <c r="V188" s="10" t="s">
        <v>22</v>
      </c>
      <c r="W188" s="10" t="s">
        <v>23</v>
      </c>
      <c r="X188" s="9" t="s">
        <v>24</v>
      </c>
      <c r="Y188" s="9" t="s">
        <v>25</v>
      </c>
      <c r="Z188" s="9" t="s">
        <v>26</v>
      </c>
      <c r="AA188" s="9" t="s">
        <v>27</v>
      </c>
      <c r="AB188" s="9" t="s">
        <v>28</v>
      </c>
      <c r="AC188" s="9" t="s">
        <v>29</v>
      </c>
      <c r="AD188" s="9" t="s">
        <v>30</v>
      </c>
      <c r="AE188" s="9" t="s">
        <v>31</v>
      </c>
    </row>
    <row r="189" s="1" customFormat="true" ht="16.5" hidden="false" customHeight="false" outlineLevel="0" collapsed="false">
      <c r="A189" s="11" t="n">
        <v>1</v>
      </c>
      <c r="B189" s="12" t="n">
        <v>1</v>
      </c>
      <c r="C189" s="13" t="n">
        <v>2</v>
      </c>
      <c r="D189" s="17" t="s">
        <v>232</v>
      </c>
      <c r="E189" s="17" t="s">
        <v>232</v>
      </c>
      <c r="F189" s="16" t="n">
        <v>2321</v>
      </c>
      <c r="G189" s="17" t="s">
        <v>33</v>
      </c>
      <c r="H189" s="37" t="n">
        <v>665</v>
      </c>
      <c r="I189" s="20" t="n">
        <v>4</v>
      </c>
      <c r="J189" s="20" t="n">
        <v>184</v>
      </c>
      <c r="K189" s="20" t="n">
        <v>130</v>
      </c>
      <c r="L189" s="20" t="n">
        <v>4</v>
      </c>
      <c r="M189" s="20" t="n">
        <v>4</v>
      </c>
      <c r="N189" s="20" t="n">
        <v>0</v>
      </c>
      <c r="O189" s="20" t="n">
        <v>0</v>
      </c>
      <c r="P189" s="20" t="n">
        <v>0</v>
      </c>
      <c r="Q189" s="20" t="n">
        <v>62</v>
      </c>
      <c r="R189" s="20" t="n">
        <v>86</v>
      </c>
      <c r="S189" s="20" t="n">
        <v>0</v>
      </c>
      <c r="T189" s="20" t="n">
        <v>0</v>
      </c>
      <c r="U189" s="38" t="n">
        <v>3</v>
      </c>
      <c r="V189" s="38" t="n">
        <v>5</v>
      </c>
      <c r="W189" s="38" t="n">
        <v>0</v>
      </c>
      <c r="X189" s="20" t="n">
        <v>0</v>
      </c>
      <c r="Y189" s="20" t="n">
        <v>0</v>
      </c>
      <c r="Z189" s="20" t="n">
        <v>0</v>
      </c>
      <c r="AA189" s="20" t="n">
        <v>0</v>
      </c>
      <c r="AB189" s="20" t="n">
        <v>0</v>
      </c>
      <c r="AC189" s="20" t="n">
        <v>0</v>
      </c>
      <c r="AD189" s="20" t="n">
        <v>11</v>
      </c>
      <c r="AE189" s="20" t="n">
        <v>493</v>
      </c>
    </row>
    <row r="190" s="1" customFormat="true" ht="16.5" hidden="false" customHeight="false" outlineLevel="0" collapsed="false">
      <c r="A190" s="11" t="n">
        <v>2</v>
      </c>
      <c r="B190" s="12" t="n">
        <v>1</v>
      </c>
      <c r="C190" s="13" t="n">
        <v>2</v>
      </c>
      <c r="D190" s="17" t="s">
        <v>232</v>
      </c>
      <c r="E190" s="17" t="s">
        <v>232</v>
      </c>
      <c r="F190" s="16" t="n">
        <v>2322</v>
      </c>
      <c r="G190" s="17" t="s">
        <v>33</v>
      </c>
      <c r="H190" s="37" t="n">
        <v>739</v>
      </c>
      <c r="I190" s="20" t="n">
        <v>14</v>
      </c>
      <c r="J190" s="20" t="n">
        <v>105</v>
      </c>
      <c r="K190" s="20" t="n">
        <v>166</v>
      </c>
      <c r="L190" s="20" t="n">
        <v>6</v>
      </c>
      <c r="M190" s="20" t="n">
        <v>2</v>
      </c>
      <c r="N190" s="20" t="n">
        <v>0</v>
      </c>
      <c r="O190" s="20" t="n">
        <v>0</v>
      </c>
      <c r="P190" s="20" t="n">
        <v>0</v>
      </c>
      <c r="Q190" s="20" t="n">
        <v>60</v>
      </c>
      <c r="R190" s="20" t="n">
        <v>162</v>
      </c>
      <c r="S190" s="20" t="n">
        <v>0</v>
      </c>
      <c r="T190" s="20" t="n">
        <v>0</v>
      </c>
      <c r="U190" s="38" t="n">
        <v>5</v>
      </c>
      <c r="V190" s="38" t="n">
        <v>3</v>
      </c>
      <c r="W190" s="38" t="n">
        <v>0</v>
      </c>
      <c r="X190" s="20" t="n">
        <v>0</v>
      </c>
      <c r="Y190" s="20" t="n">
        <v>0</v>
      </c>
      <c r="Z190" s="20" t="n">
        <v>0</v>
      </c>
      <c r="AA190" s="20" t="n">
        <v>0</v>
      </c>
      <c r="AB190" s="20" t="n">
        <v>0</v>
      </c>
      <c r="AC190" s="20" t="n">
        <v>0</v>
      </c>
      <c r="AD190" s="20" t="n">
        <v>24</v>
      </c>
      <c r="AE190" s="20" t="n">
        <v>546</v>
      </c>
    </row>
    <row r="191" s="1" customFormat="true" ht="17.25" hidden="false" customHeight="false" outlineLevel="0" collapsed="false">
      <c r="A191" s="11" t="n">
        <v>3</v>
      </c>
      <c r="B191" s="12" t="n">
        <v>1</v>
      </c>
      <c r="C191" s="13" t="n">
        <v>2</v>
      </c>
      <c r="D191" s="17" t="s">
        <v>232</v>
      </c>
      <c r="E191" s="17" t="s">
        <v>233</v>
      </c>
      <c r="F191" s="16" t="n">
        <v>2323</v>
      </c>
      <c r="G191" s="54" t="s">
        <v>33</v>
      </c>
      <c r="H191" s="37" t="n">
        <v>370</v>
      </c>
      <c r="I191" s="20" t="n">
        <v>3</v>
      </c>
      <c r="J191" s="20" t="n">
        <v>83</v>
      </c>
      <c r="K191" s="20" t="n">
        <v>81</v>
      </c>
      <c r="L191" s="20" t="n">
        <v>5</v>
      </c>
      <c r="M191" s="20" t="n">
        <v>2</v>
      </c>
      <c r="N191" s="20" t="n">
        <v>0</v>
      </c>
      <c r="O191" s="20" t="n">
        <v>0</v>
      </c>
      <c r="P191" s="20" t="n">
        <v>0</v>
      </c>
      <c r="Q191" s="20" t="n">
        <v>26</v>
      </c>
      <c r="R191" s="20" t="n">
        <v>49</v>
      </c>
      <c r="S191" s="20" t="n">
        <v>0</v>
      </c>
      <c r="T191" s="20" t="n">
        <v>0</v>
      </c>
      <c r="U191" s="38" t="n">
        <v>3</v>
      </c>
      <c r="V191" s="38" t="n">
        <v>0</v>
      </c>
      <c r="W191" s="38" t="n">
        <v>0</v>
      </c>
      <c r="X191" s="20" t="n">
        <v>0</v>
      </c>
      <c r="Y191" s="20" t="n">
        <v>0</v>
      </c>
      <c r="Z191" s="20" t="n">
        <v>0</v>
      </c>
      <c r="AA191" s="20" t="n">
        <v>0</v>
      </c>
      <c r="AB191" s="20" t="n">
        <v>0</v>
      </c>
      <c r="AC191" s="20" t="n">
        <v>0</v>
      </c>
      <c r="AD191" s="20" t="n">
        <v>2</v>
      </c>
      <c r="AE191" s="20" t="n">
        <v>254</v>
      </c>
    </row>
    <row r="192" s="1" customFormat="true" ht="16.5" hidden="false" customHeight="false" outlineLevel="0" collapsed="false">
      <c r="C192" s="29" t="s">
        <v>65</v>
      </c>
      <c r="D192" s="30" t="s">
        <v>66</v>
      </c>
      <c r="E192" s="30"/>
      <c r="F192" s="30"/>
      <c r="G192" s="30"/>
      <c r="H192" s="31" t="n">
        <f aca="false">SUM(H189:H191)</f>
        <v>1774</v>
      </c>
      <c r="I192" s="31" t="n">
        <f aca="false">SUM(I189:I191)</f>
        <v>21</v>
      </c>
      <c r="J192" s="31" t="n">
        <f aca="false">SUM(J189:J191)</f>
        <v>372</v>
      </c>
      <c r="K192" s="31" t="n">
        <f aca="false">SUM(K189:K191)</f>
        <v>377</v>
      </c>
      <c r="L192" s="31" t="n">
        <f aca="false">SUM(L189:L191)</f>
        <v>15</v>
      </c>
      <c r="M192" s="31" t="n">
        <f aca="false">SUM(M189:M191)</f>
        <v>8</v>
      </c>
      <c r="N192" s="31" t="n">
        <f aca="false">SUM(N189:N191)</f>
        <v>0</v>
      </c>
      <c r="O192" s="31" t="n">
        <f aca="false">SUM(O189:O191)</f>
        <v>0</v>
      </c>
      <c r="P192" s="31" t="n">
        <f aca="false">SUM(P189:P191)</f>
        <v>0</v>
      </c>
      <c r="Q192" s="31" t="n">
        <f aca="false">SUM(Q189:Q191)</f>
        <v>148</v>
      </c>
      <c r="R192" s="31" t="n">
        <f aca="false">SUM(R189:R191)</f>
        <v>297</v>
      </c>
      <c r="S192" s="31" t="n">
        <f aca="false">SUM(S189:S191)</f>
        <v>0</v>
      </c>
      <c r="T192" s="31" t="n">
        <f aca="false">SUM(T189:T191)</f>
        <v>0</v>
      </c>
      <c r="U192" s="31" t="n">
        <f aca="false">SUM(U189:U191)</f>
        <v>11</v>
      </c>
      <c r="V192" s="31" t="n">
        <f aca="false">SUM(V189:V191)</f>
        <v>8</v>
      </c>
      <c r="W192" s="31" t="n">
        <f aca="false">SUM(W189:W191)</f>
        <v>0</v>
      </c>
      <c r="X192" s="31" t="n">
        <f aca="false">SUM(X189:X191)</f>
        <v>0</v>
      </c>
      <c r="Y192" s="31" t="n">
        <f aca="false">SUM(Y189:Y191)</f>
        <v>0</v>
      </c>
      <c r="Z192" s="31" t="n">
        <f aca="false">SUM(Z189:Z191)</f>
        <v>0</v>
      </c>
      <c r="AA192" s="31" t="n">
        <f aca="false">SUM(AA189:AA191)</f>
        <v>0</v>
      </c>
      <c r="AB192" s="31" t="n">
        <f aca="false">SUM(AB189:AB191)</f>
        <v>0</v>
      </c>
      <c r="AC192" s="31" t="n">
        <f aca="false">SUM(AC189:AC191)</f>
        <v>0</v>
      </c>
      <c r="AD192" s="31" t="n">
        <f aca="false">SUM(AD189:AD191)</f>
        <v>37</v>
      </c>
      <c r="AE192" s="31" t="n">
        <f aca="false">1294</f>
        <v>1294</v>
      </c>
    </row>
    <row r="193" s="1" customFormat="true" ht="16.5" hidden="false" customHeight="false" outlineLevel="0" collapsed="false">
      <c r="F193" s="3"/>
      <c r="G193" s="3"/>
      <c r="U193" s="1" t="n">
        <f aca="false">U192/2</f>
        <v>5.5</v>
      </c>
      <c r="V193" s="1" t="n">
        <f aca="false">V192/2</f>
        <v>4</v>
      </c>
    </row>
    <row r="194" s="1" customFormat="true" ht="16.5" hidden="false" customHeight="true" outlineLevel="0" collapsed="false">
      <c r="C194" s="29" t="s">
        <v>67</v>
      </c>
      <c r="D194" s="32" t="s">
        <v>68</v>
      </c>
      <c r="E194" s="32"/>
      <c r="F194" s="32"/>
      <c r="G194" s="32"/>
      <c r="H194" s="33" t="s">
        <v>8</v>
      </c>
      <c r="I194" s="9" t="s">
        <v>9</v>
      </c>
      <c r="J194" s="9" t="s">
        <v>10</v>
      </c>
      <c r="K194" s="9" t="s">
        <v>11</v>
      </c>
      <c r="L194" s="9" t="s">
        <v>12</v>
      </c>
      <c r="M194" s="9" t="s">
        <v>13</v>
      </c>
      <c r="N194" s="9" t="s">
        <v>14</v>
      </c>
      <c r="O194" s="9" t="s">
        <v>15</v>
      </c>
      <c r="P194" s="9" t="s">
        <v>16</v>
      </c>
      <c r="Q194" s="9" t="s">
        <v>17</v>
      </c>
      <c r="R194" s="9" t="s">
        <v>18</v>
      </c>
      <c r="S194" s="9" t="s">
        <v>19</v>
      </c>
      <c r="T194" s="9" t="s">
        <v>20</v>
      </c>
      <c r="U194" s="9" t="s">
        <v>24</v>
      </c>
      <c r="V194" s="9" t="s">
        <v>25</v>
      </c>
      <c r="W194" s="9" t="s">
        <v>26</v>
      </c>
      <c r="X194" s="9" t="s">
        <v>27</v>
      </c>
      <c r="Y194" s="9" t="s">
        <v>28</v>
      </c>
      <c r="Z194" s="9" t="s">
        <v>29</v>
      </c>
      <c r="AA194" s="9" t="s">
        <v>30</v>
      </c>
      <c r="AB194" s="9" t="s">
        <v>31</v>
      </c>
    </row>
    <row r="195" s="1" customFormat="true" ht="16.5" hidden="false" customHeight="false" outlineLevel="0" collapsed="false">
      <c r="D195" s="32"/>
      <c r="E195" s="32"/>
      <c r="F195" s="32"/>
      <c r="G195" s="32"/>
      <c r="H195" s="20" t="n">
        <f aca="false">H192</f>
        <v>1774</v>
      </c>
      <c r="I195" s="20" t="n">
        <f aca="false">I192+5</f>
        <v>26</v>
      </c>
      <c r="J195" s="20" t="n">
        <f aca="false">J192+4</f>
        <v>376</v>
      </c>
      <c r="K195" s="20" t="n">
        <f aca="false">K192+6</f>
        <v>383</v>
      </c>
      <c r="L195" s="20" t="n">
        <f aca="false">L192+4</f>
        <v>19</v>
      </c>
      <c r="M195" s="20" t="n">
        <f aca="false">M192</f>
        <v>8</v>
      </c>
      <c r="N195" s="20" t="n">
        <f aca="false">N192</f>
        <v>0</v>
      </c>
      <c r="O195" s="20" t="n">
        <f aca="false">O192</f>
        <v>0</v>
      </c>
      <c r="P195" s="20" t="n">
        <f aca="false">P192</f>
        <v>0</v>
      </c>
      <c r="Q195" s="20" t="n">
        <f aca="false">Q192</f>
        <v>148</v>
      </c>
      <c r="R195" s="20" t="n">
        <f aca="false">R192</f>
        <v>297</v>
      </c>
      <c r="S195" s="20" t="n">
        <f aca="false">S192</f>
        <v>0</v>
      </c>
      <c r="T195" s="20" t="n">
        <f aca="false">T192</f>
        <v>0</v>
      </c>
      <c r="U195" s="20" t="n">
        <f aca="false">X189</f>
        <v>0</v>
      </c>
      <c r="V195" s="20" t="n">
        <f aca="false">Y189</f>
        <v>0</v>
      </c>
      <c r="W195" s="20" t="n">
        <f aca="false">Z189</f>
        <v>0</v>
      </c>
      <c r="X195" s="20" t="n">
        <f aca="false">AA189</f>
        <v>0</v>
      </c>
      <c r="Y195" s="20" t="n">
        <f aca="false">AB189</f>
        <v>0</v>
      </c>
      <c r="Z195" s="20" t="n">
        <f aca="false">AC192</f>
        <v>0</v>
      </c>
      <c r="AA195" s="20" t="n">
        <f aca="false">AD192</f>
        <v>37</v>
      </c>
      <c r="AB195" s="20" t="n">
        <f aca="false">SUM(I195:AA195)</f>
        <v>1294</v>
      </c>
    </row>
    <row r="196" s="1" customFormat="true" ht="16.5" hidden="false" customHeight="false" outlineLevel="0" collapsed="false">
      <c r="F196" s="3"/>
      <c r="G196" s="3"/>
    </row>
    <row r="197" s="1" customFormat="true" ht="30.75" hidden="false" customHeight="true" outlineLevel="0" collapsed="false">
      <c r="C197" s="29" t="s">
        <v>69</v>
      </c>
      <c r="D197" s="32" t="s">
        <v>70</v>
      </c>
      <c r="E197" s="32"/>
      <c r="F197" s="32"/>
      <c r="G197" s="32"/>
      <c r="H197" s="33" t="s">
        <v>8</v>
      </c>
      <c r="I197" s="34" t="s">
        <v>71</v>
      </c>
      <c r="J197" s="34"/>
      <c r="K197" s="34" t="s">
        <v>72</v>
      </c>
      <c r="L197" s="34"/>
      <c r="M197" s="9" t="s">
        <v>13</v>
      </c>
      <c r="N197" s="9" t="s">
        <v>14</v>
      </c>
      <c r="O197" s="9" t="s">
        <v>15</v>
      </c>
      <c r="P197" s="9" t="s">
        <v>16</v>
      </c>
      <c r="Q197" s="9" t="s">
        <v>17</v>
      </c>
      <c r="R197" s="9" t="s">
        <v>18</v>
      </c>
      <c r="S197" s="9" t="s">
        <v>19</v>
      </c>
      <c r="T197" s="9" t="s">
        <v>20</v>
      </c>
      <c r="U197" s="9" t="s">
        <v>24</v>
      </c>
      <c r="V197" s="9" t="s">
        <v>25</v>
      </c>
      <c r="W197" s="9" t="s">
        <v>26</v>
      </c>
      <c r="X197" s="9" t="s">
        <v>27</v>
      </c>
      <c r="Y197" s="9" t="s">
        <v>28</v>
      </c>
      <c r="Z197" s="9" t="s">
        <v>29</v>
      </c>
      <c r="AA197" s="9" t="s">
        <v>30</v>
      </c>
      <c r="AB197" s="9" t="s">
        <v>31</v>
      </c>
    </row>
    <row r="198" s="1" customFormat="true" ht="16.5" hidden="false" customHeight="false" outlineLevel="0" collapsed="false">
      <c r="D198" s="32"/>
      <c r="E198" s="32"/>
      <c r="F198" s="32"/>
      <c r="G198" s="32"/>
      <c r="H198" s="20" t="n">
        <f aca="false">H192</f>
        <v>1774</v>
      </c>
      <c r="I198" s="35" t="n">
        <f aca="false">I195+K195</f>
        <v>409</v>
      </c>
      <c r="J198" s="35"/>
      <c r="K198" s="35" t="n">
        <f aca="false">J195+L195</f>
        <v>395</v>
      </c>
      <c r="L198" s="35"/>
      <c r="M198" s="20" t="n">
        <f aca="false">M195</f>
        <v>8</v>
      </c>
      <c r="N198" s="20" t="s">
        <v>148</v>
      </c>
      <c r="O198" s="20" t="s">
        <v>148</v>
      </c>
      <c r="P198" s="20" t="s">
        <v>148</v>
      </c>
      <c r="Q198" s="20" t="n">
        <f aca="false">Q195</f>
        <v>148</v>
      </c>
      <c r="R198" s="20" t="n">
        <f aca="false">R195</f>
        <v>297</v>
      </c>
      <c r="S198" s="20" t="s">
        <v>148</v>
      </c>
      <c r="T198" s="20" t="s">
        <v>148</v>
      </c>
      <c r="U198" s="20" t="s">
        <v>148</v>
      </c>
      <c r="V198" s="20" t="s">
        <v>148</v>
      </c>
      <c r="W198" s="20" t="s">
        <v>148</v>
      </c>
      <c r="X198" s="20" t="s">
        <v>148</v>
      </c>
      <c r="Y198" s="20" t="s">
        <v>148</v>
      </c>
      <c r="Z198" s="20" t="n">
        <f aca="false">Z195</f>
        <v>0</v>
      </c>
      <c r="AA198" s="20" t="n">
        <f aca="false">AA195</f>
        <v>37</v>
      </c>
      <c r="AB198" s="20" t="n">
        <f aca="false">SUM(I198:AA198)</f>
        <v>1294</v>
      </c>
    </row>
    <row r="199" s="1" customFormat="true" ht="16.5" hidden="false" customHeight="false" outlineLevel="0" collapsed="false"/>
  </sheetData>
  <mergeCells count="64">
    <mergeCell ref="D26:E26"/>
    <mergeCell ref="D28:G29"/>
    <mergeCell ref="D31:G32"/>
    <mergeCell ref="I31:J31"/>
    <mergeCell ref="K31:L31"/>
    <mergeCell ref="I32:J32"/>
    <mergeCell ref="K32:L32"/>
    <mergeCell ref="D40:E40"/>
    <mergeCell ref="D42:G43"/>
    <mergeCell ref="D45:G46"/>
    <mergeCell ref="I45:J45"/>
    <mergeCell ref="I46:J46"/>
    <mergeCell ref="D55:E55"/>
    <mergeCell ref="D57:G58"/>
    <mergeCell ref="D60:G61"/>
    <mergeCell ref="I60:J60"/>
    <mergeCell ref="K60:L60"/>
    <mergeCell ref="I61:J61"/>
    <mergeCell ref="K61:L61"/>
    <mergeCell ref="D81:E81"/>
    <mergeCell ref="D83:G84"/>
    <mergeCell ref="D86:G87"/>
    <mergeCell ref="I86:J86"/>
    <mergeCell ref="K86:L86"/>
    <mergeCell ref="I87:J87"/>
    <mergeCell ref="K87:L87"/>
    <mergeCell ref="D105:E105"/>
    <mergeCell ref="D107:G108"/>
    <mergeCell ref="D110:G111"/>
    <mergeCell ref="I110:J110"/>
    <mergeCell ref="I111:J111"/>
    <mergeCell ref="D122:E122"/>
    <mergeCell ref="D124:G125"/>
    <mergeCell ref="D127:G128"/>
    <mergeCell ref="J127:K127"/>
    <mergeCell ref="J128:K128"/>
    <mergeCell ref="D136:E136"/>
    <mergeCell ref="D138:G139"/>
    <mergeCell ref="D141:G142"/>
    <mergeCell ref="I141:J141"/>
    <mergeCell ref="K141:L141"/>
    <mergeCell ref="I142:J142"/>
    <mergeCell ref="K142:L142"/>
    <mergeCell ref="D158:E158"/>
    <mergeCell ref="D160:G161"/>
    <mergeCell ref="D163:G164"/>
    <mergeCell ref="I163:J163"/>
    <mergeCell ref="K163:L163"/>
    <mergeCell ref="I164:J164"/>
    <mergeCell ref="K164:L164"/>
    <mergeCell ref="D179:E179"/>
    <mergeCell ref="D181:G182"/>
    <mergeCell ref="D184:G185"/>
    <mergeCell ref="I184:J184"/>
    <mergeCell ref="K184:L184"/>
    <mergeCell ref="I185:J185"/>
    <mergeCell ref="K185:L185"/>
    <mergeCell ref="D192:E192"/>
    <mergeCell ref="D194:G195"/>
    <mergeCell ref="D197:G198"/>
    <mergeCell ref="I197:J197"/>
    <mergeCell ref="K197:L197"/>
    <mergeCell ref="I198:J198"/>
    <mergeCell ref="K198:L19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17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pane xSplit="0" ySplit="1" topLeftCell="A132" activePane="bottomLeft" state="frozen"/>
      <selection pane="topLeft" activeCell="E1" activeCellId="0" sqref="E1"/>
      <selection pane="bottomLeft" activeCell="N153" activeCellId="0" sqref="N153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5.01"/>
    <col collapsed="false" customWidth="true" hidden="false" outlineLevel="0" max="3" min="3" style="0" width="4.14"/>
    <col collapsed="false" customWidth="true" hidden="false" outlineLevel="0" max="4" min="4" style="0" width="22.28"/>
    <col collapsed="false" customWidth="true" hidden="false" outlineLevel="0" max="5" min="5" style="0" width="33.86"/>
    <col collapsed="false" customWidth="true" hidden="false" outlineLevel="0" max="6" min="6" style="0" width="8.29"/>
    <col collapsed="false" customWidth="true" hidden="false" outlineLevel="0" max="7" min="7" style="0" width="12.71"/>
    <col collapsed="false" customWidth="true" hidden="false" outlineLevel="0" max="8" min="8" style="0" width="12.29"/>
    <col collapsed="false" customWidth="true" hidden="false" outlineLevel="0" max="10" min="9" style="0" width="8.71"/>
    <col collapsed="false" customWidth="true" hidden="false" outlineLevel="0" max="11" min="11" style="0" width="5.01"/>
    <col collapsed="false" customWidth="true" hidden="false" outlineLevel="0" max="12" min="12" style="0" width="5.28"/>
    <col collapsed="false" customWidth="true" hidden="false" outlineLevel="0" max="13" min="13" style="0" width="3.99"/>
    <col collapsed="false" customWidth="true" hidden="false" outlineLevel="0" max="14" min="14" style="0" width="4.43"/>
    <col collapsed="false" customWidth="true" hidden="false" outlineLevel="0" max="16" min="15" style="0" width="4.14"/>
    <col collapsed="false" customWidth="true" hidden="false" outlineLevel="0" max="17" min="17" style="0" width="4.29"/>
    <col collapsed="false" customWidth="true" hidden="false" outlineLevel="0" max="18" min="18" style="0" width="7.71"/>
    <col collapsed="false" customWidth="true" hidden="false" outlineLevel="0" max="19" min="19" style="0" width="4.14"/>
    <col collapsed="false" customWidth="true" hidden="false" outlineLevel="0" max="20" min="20" style="0" width="4.29"/>
    <col collapsed="false" customWidth="true" hidden="false" outlineLevel="0" max="21" min="21" style="0" width="8"/>
    <col collapsed="false" customWidth="true" hidden="false" outlineLevel="0" max="22" min="22" style="0" width="8.57"/>
    <col collapsed="false" customWidth="true" hidden="false" outlineLevel="0" max="23" min="23" style="0" width="8"/>
    <col collapsed="false" customWidth="true" hidden="false" outlineLevel="0" max="24" min="24" style="0" width="5.57"/>
    <col collapsed="false" customWidth="true" hidden="false" outlineLevel="0" max="27" min="25" style="0" width="6.57"/>
    <col collapsed="false" customWidth="true" hidden="false" outlineLevel="0" max="28" min="28" style="0" width="9.71"/>
    <col collapsed="false" customWidth="true" hidden="false" outlineLevel="0" max="29" min="29" style="0" width="4.43"/>
    <col collapsed="false" customWidth="true" hidden="false" outlineLevel="0" max="30" min="30" style="0" width="6.57"/>
    <col collapsed="false" customWidth="true" hidden="false" outlineLevel="0" max="31" min="31" style="0" width="9.71"/>
  </cols>
  <sheetData>
    <row r="1" s="1" customFormat="true" ht="16.5" hidden="false" customHeight="false" outlineLevel="0" collapsed="false">
      <c r="A1" s="5" t="s">
        <v>1</v>
      </c>
      <c r="B1" s="6" t="s">
        <v>2</v>
      </c>
      <c r="C1" s="7" t="s">
        <v>3</v>
      </c>
      <c r="D1" s="5" t="s">
        <v>4</v>
      </c>
      <c r="E1" s="5" t="s">
        <v>5</v>
      </c>
      <c r="F1" s="8" t="s">
        <v>6</v>
      </c>
      <c r="G1" s="8" t="s">
        <v>7</v>
      </c>
      <c r="H1" s="8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21</v>
      </c>
      <c r="V1" s="10" t="s">
        <v>22</v>
      </c>
      <c r="W1" s="10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</row>
    <row r="2" s="1" customFormat="true" ht="16.5" hidden="false" customHeight="false" outlineLevel="0" collapsed="false">
      <c r="A2" s="11" t="n">
        <v>1</v>
      </c>
      <c r="B2" s="12" t="n">
        <v>6</v>
      </c>
      <c r="C2" s="13" t="n">
        <v>5</v>
      </c>
      <c r="D2" s="17" t="s">
        <v>234</v>
      </c>
      <c r="E2" s="17" t="s">
        <v>235</v>
      </c>
      <c r="F2" s="16" t="n">
        <v>42</v>
      </c>
      <c r="G2" s="17" t="s">
        <v>33</v>
      </c>
      <c r="H2" s="82" t="n">
        <v>431</v>
      </c>
      <c r="I2" s="20" t="n">
        <v>145</v>
      </c>
      <c r="J2" s="20" t="n">
        <v>141</v>
      </c>
      <c r="K2" s="20" t="n">
        <v>1</v>
      </c>
      <c r="L2" s="20" t="n">
        <v>2</v>
      </c>
      <c r="M2" s="20" t="n">
        <v>0</v>
      </c>
      <c r="N2" s="20" t="n">
        <v>0</v>
      </c>
      <c r="O2" s="20" t="n">
        <v>0</v>
      </c>
      <c r="P2" s="20" t="n">
        <v>0</v>
      </c>
      <c r="Q2" s="20" t="n">
        <v>0</v>
      </c>
      <c r="R2" s="20" t="n">
        <v>26</v>
      </c>
      <c r="S2" s="20" t="n">
        <v>0</v>
      </c>
      <c r="T2" s="20" t="n">
        <v>0</v>
      </c>
      <c r="U2" s="38" t="n">
        <v>1</v>
      </c>
      <c r="V2" s="38" t="n">
        <v>0</v>
      </c>
      <c r="W2" s="38" t="n">
        <v>0</v>
      </c>
      <c r="X2" s="20" t="n">
        <v>0</v>
      </c>
      <c r="Y2" s="20" t="n">
        <v>0</v>
      </c>
      <c r="Z2" s="20" t="n">
        <v>0</v>
      </c>
      <c r="AA2" s="20" t="n">
        <v>0</v>
      </c>
      <c r="AB2" s="20" t="n">
        <v>0</v>
      </c>
      <c r="AC2" s="20" t="n">
        <v>0</v>
      </c>
      <c r="AD2" s="20" t="n">
        <v>4</v>
      </c>
      <c r="AE2" s="20" t="n">
        <f aca="false">SUM(I2:AD2)</f>
        <v>320</v>
      </c>
    </row>
    <row r="3" s="1" customFormat="true" ht="16.5" hidden="false" customHeight="false" outlineLevel="0" collapsed="false">
      <c r="A3" s="11" t="n">
        <v>2</v>
      </c>
      <c r="B3" s="12" t="n">
        <v>6</v>
      </c>
      <c r="C3" s="13" t="n">
        <v>5</v>
      </c>
      <c r="D3" s="17" t="s">
        <v>234</v>
      </c>
      <c r="E3" s="17" t="s">
        <v>235</v>
      </c>
      <c r="F3" s="53" t="n">
        <v>42</v>
      </c>
      <c r="G3" s="53" t="s">
        <v>236</v>
      </c>
      <c r="H3" s="76" t="n">
        <v>430</v>
      </c>
      <c r="I3" s="20" t="n">
        <v>132</v>
      </c>
      <c r="J3" s="20" t="n">
        <v>172</v>
      </c>
      <c r="K3" s="20" t="n">
        <v>0</v>
      </c>
      <c r="L3" s="20" t="n">
        <v>1</v>
      </c>
      <c r="M3" s="20" t="n">
        <v>0</v>
      </c>
      <c r="N3" s="20" t="n">
        <v>0</v>
      </c>
      <c r="O3" s="20" t="n">
        <v>0</v>
      </c>
      <c r="P3" s="20" t="n">
        <v>0</v>
      </c>
      <c r="Q3" s="20" t="n">
        <v>0</v>
      </c>
      <c r="R3" s="20" t="n">
        <v>22</v>
      </c>
      <c r="S3" s="20" t="n">
        <v>0</v>
      </c>
      <c r="T3" s="20" t="n">
        <v>0</v>
      </c>
      <c r="U3" s="38" t="n">
        <v>0</v>
      </c>
      <c r="V3" s="38" t="n">
        <v>5</v>
      </c>
      <c r="W3" s="38" t="n">
        <v>0</v>
      </c>
      <c r="X3" s="20" t="n">
        <v>0</v>
      </c>
      <c r="Y3" s="20" t="n">
        <v>0</v>
      </c>
      <c r="Z3" s="20" t="n">
        <v>0</v>
      </c>
      <c r="AA3" s="20" t="n">
        <v>0</v>
      </c>
      <c r="AB3" s="20" t="n">
        <v>0</v>
      </c>
      <c r="AC3" s="20" t="n">
        <v>0</v>
      </c>
      <c r="AD3" s="20" t="n">
        <v>5</v>
      </c>
      <c r="AE3" s="20" t="n">
        <f aca="false">SUM(I3:AD3)</f>
        <v>337</v>
      </c>
    </row>
    <row r="4" s="1" customFormat="true" ht="16.5" hidden="false" customHeight="false" outlineLevel="0" collapsed="false">
      <c r="C4" s="29" t="s">
        <v>65</v>
      </c>
      <c r="D4" s="30" t="s">
        <v>66</v>
      </c>
      <c r="E4" s="30"/>
      <c r="F4" s="30"/>
      <c r="G4" s="30"/>
      <c r="H4" s="31" t="n">
        <f aca="false">SUM(H2:H3)</f>
        <v>861</v>
      </c>
      <c r="I4" s="31" t="n">
        <f aca="false">SUM(I2:I3)</f>
        <v>277</v>
      </c>
      <c r="J4" s="31" t="n">
        <f aca="false">SUM(J2:J3)</f>
        <v>313</v>
      </c>
      <c r="K4" s="31" t="n">
        <f aca="false">SUM(K2:K3)</f>
        <v>1</v>
      </c>
      <c r="L4" s="31" t="n">
        <f aca="false">SUM(L2:L3)</f>
        <v>3</v>
      </c>
      <c r="M4" s="31" t="n">
        <f aca="false">SUM(M2:M3)</f>
        <v>0</v>
      </c>
      <c r="N4" s="31" t="n">
        <f aca="false">SUM(N2:N3)</f>
        <v>0</v>
      </c>
      <c r="O4" s="31" t="n">
        <f aca="false">SUM(O2:O3)</f>
        <v>0</v>
      </c>
      <c r="P4" s="31" t="n">
        <f aca="false">SUM(P2:P3)</f>
        <v>0</v>
      </c>
      <c r="Q4" s="31" t="n">
        <f aca="false">SUM(Q2:Q3)</f>
        <v>0</v>
      </c>
      <c r="R4" s="31" t="n">
        <f aca="false">SUM(R2:R3)</f>
        <v>48</v>
      </c>
      <c r="S4" s="31" t="n">
        <f aca="false">SUM(S2:S3)</f>
        <v>0</v>
      </c>
      <c r="T4" s="31" t="n">
        <f aca="false">SUM(T2:T3)</f>
        <v>0</v>
      </c>
      <c r="U4" s="31" t="n">
        <f aca="false">SUM(U2:U3)</f>
        <v>1</v>
      </c>
      <c r="V4" s="31" t="n">
        <f aca="false">SUM(V2:V3)</f>
        <v>5</v>
      </c>
      <c r="W4" s="31" t="n">
        <f aca="false">SUM(W2:W3)</f>
        <v>0</v>
      </c>
      <c r="X4" s="31" t="n">
        <f aca="false">SUM(X2:X3)</f>
        <v>0</v>
      </c>
      <c r="Y4" s="31" t="n">
        <f aca="false">SUM(Y2:Y3)</f>
        <v>0</v>
      </c>
      <c r="Z4" s="31" t="n">
        <f aca="false">SUM(Z2:Z3)</f>
        <v>0</v>
      </c>
      <c r="AA4" s="31" t="n">
        <f aca="false">SUM(AA2:AA3)</f>
        <v>0</v>
      </c>
      <c r="AB4" s="31" t="n">
        <f aca="false">SUM(AB2:AB3)</f>
        <v>0</v>
      </c>
      <c r="AC4" s="31" t="n">
        <f aca="false">SUM(AC2:AC3)</f>
        <v>0</v>
      </c>
      <c r="AD4" s="31" t="n">
        <f aca="false">SUM(AD2:AD3)</f>
        <v>9</v>
      </c>
      <c r="AE4" s="31" t="n">
        <f aca="false">SUM(AE2:AE3)</f>
        <v>657</v>
      </c>
    </row>
    <row r="5" s="1" customFormat="true" ht="16.5" hidden="false" customHeight="false" outlineLevel="0" collapsed="false">
      <c r="F5" s="3"/>
      <c r="G5" s="3"/>
    </row>
    <row r="6" s="1" customFormat="true" ht="16.5" hidden="false" customHeight="true" outlineLevel="0" collapsed="false">
      <c r="C6" s="29" t="s">
        <v>67</v>
      </c>
      <c r="D6" s="32" t="s">
        <v>68</v>
      </c>
      <c r="E6" s="32"/>
      <c r="F6" s="32"/>
      <c r="G6" s="32"/>
      <c r="H6" s="33" t="s">
        <v>8</v>
      </c>
      <c r="I6" s="9" t="s">
        <v>9</v>
      </c>
      <c r="J6" s="9" t="s">
        <v>10</v>
      </c>
      <c r="K6" s="9" t="s">
        <v>11</v>
      </c>
      <c r="L6" s="9" t="s">
        <v>12</v>
      </c>
      <c r="M6" s="9" t="s">
        <v>13</v>
      </c>
      <c r="N6" s="9" t="s">
        <v>14</v>
      </c>
      <c r="O6" s="9" t="s">
        <v>15</v>
      </c>
      <c r="P6" s="9" t="s">
        <v>16</v>
      </c>
      <c r="Q6" s="9" t="s">
        <v>17</v>
      </c>
      <c r="R6" s="9" t="s">
        <v>18</v>
      </c>
      <c r="S6" s="9" t="s">
        <v>19</v>
      </c>
      <c r="T6" s="9" t="s">
        <v>20</v>
      </c>
      <c r="U6" s="9" t="s">
        <v>24</v>
      </c>
      <c r="V6" s="9" t="s">
        <v>25</v>
      </c>
      <c r="W6" s="9" t="s">
        <v>26</v>
      </c>
      <c r="X6" s="9" t="s">
        <v>27</v>
      </c>
      <c r="Y6" s="9" t="s">
        <v>28</v>
      </c>
      <c r="Z6" s="9" t="s">
        <v>29</v>
      </c>
      <c r="AA6" s="9" t="s">
        <v>30</v>
      </c>
      <c r="AB6" s="9" t="s">
        <v>31</v>
      </c>
    </row>
    <row r="7" s="1" customFormat="true" ht="16.5" hidden="false" customHeight="false" outlineLevel="0" collapsed="false">
      <c r="D7" s="32"/>
      <c r="E7" s="32"/>
      <c r="F7" s="32"/>
      <c r="G7" s="32"/>
      <c r="H7" s="20" t="n">
        <f aca="false">H4</f>
        <v>861</v>
      </c>
      <c r="I7" s="20" t="n">
        <v>278</v>
      </c>
      <c r="J7" s="20" t="n">
        <v>316</v>
      </c>
      <c r="K7" s="20" t="n">
        <v>1</v>
      </c>
      <c r="L7" s="20" t="n">
        <v>5</v>
      </c>
      <c r="M7" s="20" t="n">
        <f aca="false">M4</f>
        <v>0</v>
      </c>
      <c r="N7" s="20" t="n">
        <f aca="false">N4</f>
        <v>0</v>
      </c>
      <c r="O7" s="20" t="n">
        <f aca="false">O4</f>
        <v>0</v>
      </c>
      <c r="P7" s="20" t="n">
        <f aca="false">P4</f>
        <v>0</v>
      </c>
      <c r="Q7" s="20" t="n">
        <f aca="false">Q4</f>
        <v>0</v>
      </c>
      <c r="R7" s="20" t="n">
        <f aca="false">R4</f>
        <v>48</v>
      </c>
      <c r="S7" s="20" t="n">
        <f aca="false">S4</f>
        <v>0</v>
      </c>
      <c r="T7" s="20" t="n">
        <f aca="false">T4</f>
        <v>0</v>
      </c>
      <c r="U7" s="20" t="n">
        <f aca="false">X2</f>
        <v>0</v>
      </c>
      <c r="V7" s="20" t="n">
        <f aca="false">Y2</f>
        <v>0</v>
      </c>
      <c r="W7" s="20" t="n">
        <f aca="false">Z2</f>
        <v>0</v>
      </c>
      <c r="X7" s="20" t="n">
        <f aca="false">AA2</f>
        <v>0</v>
      </c>
      <c r="Y7" s="20" t="n">
        <f aca="false">AB2</f>
        <v>0</v>
      </c>
      <c r="Z7" s="20" t="n">
        <f aca="false">AC4</f>
        <v>0</v>
      </c>
      <c r="AA7" s="20" t="n">
        <f aca="false">AD4</f>
        <v>9</v>
      </c>
      <c r="AB7" s="20" t="n">
        <f aca="false">SUM(I7:AA7)</f>
        <v>657</v>
      </c>
    </row>
    <row r="8" s="1" customFormat="true" ht="16.5" hidden="false" customHeight="false" outlineLevel="0" collapsed="false">
      <c r="F8" s="3"/>
      <c r="G8" s="3"/>
    </row>
    <row r="9" s="1" customFormat="true" ht="30.75" hidden="false" customHeight="true" outlineLevel="0" collapsed="false">
      <c r="C9" s="29" t="s">
        <v>69</v>
      </c>
      <c r="D9" s="32" t="s">
        <v>70</v>
      </c>
      <c r="E9" s="32"/>
      <c r="F9" s="32"/>
      <c r="G9" s="32"/>
      <c r="H9" s="33" t="s">
        <v>8</v>
      </c>
      <c r="I9" s="34" t="s">
        <v>71</v>
      </c>
      <c r="J9" s="34"/>
      <c r="K9" s="34" t="s">
        <v>72</v>
      </c>
      <c r="L9" s="34"/>
      <c r="M9" s="9" t="s">
        <v>13</v>
      </c>
      <c r="N9" s="9" t="s">
        <v>14</v>
      </c>
      <c r="O9" s="9" t="s">
        <v>15</v>
      </c>
      <c r="P9" s="9" t="s">
        <v>16</v>
      </c>
      <c r="Q9" s="9" t="s">
        <v>17</v>
      </c>
      <c r="R9" s="9" t="s">
        <v>18</v>
      </c>
      <c r="S9" s="9" t="s">
        <v>19</v>
      </c>
      <c r="T9" s="9" t="s">
        <v>20</v>
      </c>
      <c r="U9" s="9" t="s">
        <v>24</v>
      </c>
      <c r="V9" s="9" t="s">
        <v>25</v>
      </c>
      <c r="W9" s="9" t="s">
        <v>26</v>
      </c>
      <c r="X9" s="9" t="s">
        <v>27</v>
      </c>
      <c r="Y9" s="9" t="s">
        <v>28</v>
      </c>
      <c r="Z9" s="9" t="s">
        <v>29</v>
      </c>
      <c r="AA9" s="9" t="s">
        <v>30</v>
      </c>
      <c r="AB9" s="9" t="s">
        <v>31</v>
      </c>
    </row>
    <row r="10" s="1" customFormat="true" ht="16.5" hidden="false" customHeight="false" outlineLevel="0" collapsed="false">
      <c r="D10" s="32"/>
      <c r="E10" s="32"/>
      <c r="F10" s="32"/>
      <c r="G10" s="32"/>
      <c r="H10" s="20" t="n">
        <f aca="false">H4</f>
        <v>861</v>
      </c>
      <c r="I10" s="35" t="n">
        <f aca="false">I7+K7</f>
        <v>279</v>
      </c>
      <c r="J10" s="35"/>
      <c r="K10" s="35" t="n">
        <f aca="false">J7+L7</f>
        <v>321</v>
      </c>
      <c r="L10" s="35"/>
      <c r="M10" s="20" t="n">
        <f aca="false">M7</f>
        <v>0</v>
      </c>
      <c r="N10" s="20" t="s">
        <v>148</v>
      </c>
      <c r="O10" s="20" t="s">
        <v>148</v>
      </c>
      <c r="P10" s="20" t="s">
        <v>148</v>
      </c>
      <c r="Q10" s="20" t="s">
        <v>148</v>
      </c>
      <c r="R10" s="20" t="n">
        <f aca="false">R7</f>
        <v>48</v>
      </c>
      <c r="S10" s="20" t="s">
        <v>148</v>
      </c>
      <c r="T10" s="20" t="s">
        <v>148</v>
      </c>
      <c r="U10" s="20" t="s">
        <v>148</v>
      </c>
      <c r="V10" s="20" t="s">
        <v>148</v>
      </c>
      <c r="W10" s="20" t="s">
        <v>148</v>
      </c>
      <c r="X10" s="20" t="s">
        <v>148</v>
      </c>
      <c r="Y10" s="20" t="s">
        <v>148</v>
      </c>
      <c r="Z10" s="20" t="n">
        <f aca="false">Z7</f>
        <v>0</v>
      </c>
      <c r="AA10" s="20" t="n">
        <f aca="false">AA7</f>
        <v>9</v>
      </c>
      <c r="AB10" s="20" t="n">
        <f aca="false">SUM(I10:AA10)</f>
        <v>657</v>
      </c>
    </row>
    <row r="13" s="1" customFormat="true" ht="16.5" hidden="false" customHeight="false" outlineLevel="0" collapsed="false">
      <c r="A13" s="5" t="s">
        <v>1</v>
      </c>
      <c r="B13" s="6" t="s">
        <v>2</v>
      </c>
      <c r="C13" s="7" t="s">
        <v>3</v>
      </c>
      <c r="D13" s="5" t="s">
        <v>4</v>
      </c>
      <c r="E13" s="5" t="s">
        <v>5</v>
      </c>
      <c r="F13" s="8" t="s">
        <v>6</v>
      </c>
      <c r="G13" s="8" t="s">
        <v>7</v>
      </c>
      <c r="H13" s="8" t="s">
        <v>8</v>
      </c>
      <c r="I13" s="9" t="s">
        <v>9</v>
      </c>
      <c r="J13" s="9" t="s">
        <v>10</v>
      </c>
      <c r="K13" s="9" t="s">
        <v>11</v>
      </c>
      <c r="L13" s="9" t="s">
        <v>12</v>
      </c>
      <c r="M13" s="9" t="s">
        <v>13</v>
      </c>
      <c r="N13" s="9" t="s">
        <v>14</v>
      </c>
      <c r="O13" s="9" t="s">
        <v>15</v>
      </c>
      <c r="P13" s="9" t="s">
        <v>16</v>
      </c>
      <c r="Q13" s="9" t="s">
        <v>17</v>
      </c>
      <c r="R13" s="9" t="s">
        <v>18</v>
      </c>
      <c r="S13" s="9" t="s">
        <v>19</v>
      </c>
      <c r="T13" s="9" t="s">
        <v>20</v>
      </c>
      <c r="U13" s="10" t="s">
        <v>21</v>
      </c>
      <c r="V13" s="10" t="s">
        <v>22</v>
      </c>
      <c r="W13" s="10" t="s">
        <v>23</v>
      </c>
      <c r="X13" s="9" t="s">
        <v>24</v>
      </c>
      <c r="Y13" s="9" t="s">
        <v>25</v>
      </c>
      <c r="Z13" s="9" t="s">
        <v>26</v>
      </c>
      <c r="AA13" s="9" t="s">
        <v>27</v>
      </c>
      <c r="AB13" s="9" t="s">
        <v>28</v>
      </c>
      <c r="AC13" s="9" t="s">
        <v>29</v>
      </c>
      <c r="AD13" s="9" t="s">
        <v>30</v>
      </c>
      <c r="AE13" s="9" t="s">
        <v>31</v>
      </c>
    </row>
    <row r="14" s="1" customFormat="true" ht="16.5" hidden="false" customHeight="false" outlineLevel="0" collapsed="false">
      <c r="A14" s="1" t="n">
        <v>1</v>
      </c>
      <c r="B14" s="3" t="n">
        <v>6</v>
      </c>
      <c r="C14" s="3" t="n">
        <v>31</v>
      </c>
      <c r="D14" s="14" t="s">
        <v>237</v>
      </c>
      <c r="E14" s="14" t="s">
        <v>237</v>
      </c>
      <c r="F14" s="16" t="n">
        <v>187</v>
      </c>
      <c r="G14" s="14" t="s">
        <v>33</v>
      </c>
      <c r="H14" s="82" t="n">
        <v>391</v>
      </c>
      <c r="I14" s="20" t="n">
        <v>1</v>
      </c>
      <c r="J14" s="20" t="n">
        <v>118</v>
      </c>
      <c r="K14" s="20" t="n">
        <v>12</v>
      </c>
      <c r="L14" s="20" t="n">
        <v>1</v>
      </c>
      <c r="M14" s="20" t="n">
        <v>7</v>
      </c>
      <c r="N14" s="20" t="n">
        <v>1</v>
      </c>
      <c r="O14" s="20" t="n">
        <v>0</v>
      </c>
      <c r="P14" s="20" t="n">
        <v>2</v>
      </c>
      <c r="Q14" s="20" t="n">
        <v>2</v>
      </c>
      <c r="R14" s="20" t="n">
        <v>134</v>
      </c>
      <c r="S14" s="20" t="n">
        <v>0</v>
      </c>
      <c r="T14" s="20" t="n">
        <v>0</v>
      </c>
      <c r="U14" s="38" t="n">
        <v>0</v>
      </c>
      <c r="V14" s="38" t="n">
        <v>2</v>
      </c>
      <c r="W14" s="38" t="n">
        <v>0</v>
      </c>
      <c r="X14" s="20" t="n">
        <v>0</v>
      </c>
      <c r="Y14" s="20" t="n">
        <v>0</v>
      </c>
      <c r="Z14" s="20" t="n">
        <v>0</v>
      </c>
      <c r="AA14" s="20" t="n">
        <v>0</v>
      </c>
      <c r="AB14" s="20" t="n">
        <v>0</v>
      </c>
      <c r="AC14" s="20" t="n">
        <v>0</v>
      </c>
      <c r="AD14" s="20" t="n">
        <v>10</v>
      </c>
      <c r="AE14" s="20" t="n">
        <f aca="false">SUM(I14:AD14)</f>
        <v>290</v>
      </c>
    </row>
    <row r="15" s="1" customFormat="true" ht="17.25" hidden="false" customHeight="false" outlineLevel="0" collapsed="false">
      <c r="A15" s="66" t="n">
        <v>2</v>
      </c>
      <c r="B15" s="11" t="n">
        <v>6</v>
      </c>
      <c r="C15" s="12" t="n">
        <v>31</v>
      </c>
      <c r="D15" s="13" t="s">
        <v>237</v>
      </c>
      <c r="E15" s="14" t="s">
        <v>238</v>
      </c>
      <c r="F15" s="16" t="n">
        <v>188</v>
      </c>
      <c r="G15" s="14" t="s">
        <v>33</v>
      </c>
      <c r="H15" s="83" t="n">
        <v>407</v>
      </c>
      <c r="I15" s="20" t="n">
        <v>5</v>
      </c>
      <c r="J15" s="20" t="n">
        <v>26</v>
      </c>
      <c r="K15" s="20" t="n">
        <v>148</v>
      </c>
      <c r="L15" s="20" t="n">
        <v>0</v>
      </c>
      <c r="M15" s="20" t="n">
        <v>0</v>
      </c>
      <c r="N15" s="20" t="n">
        <v>1</v>
      </c>
      <c r="O15" s="20" t="n">
        <v>0</v>
      </c>
      <c r="P15" s="20" t="n">
        <v>0</v>
      </c>
      <c r="Q15" s="20" t="n">
        <v>8</v>
      </c>
      <c r="R15" s="20" t="n">
        <v>34</v>
      </c>
      <c r="S15" s="20" t="n">
        <v>0</v>
      </c>
      <c r="T15" s="20" t="n">
        <v>0</v>
      </c>
      <c r="U15" s="38" t="n">
        <v>7</v>
      </c>
      <c r="V15" s="38" t="n">
        <v>1</v>
      </c>
      <c r="W15" s="38" t="n">
        <v>0</v>
      </c>
      <c r="X15" s="20" t="n">
        <v>0</v>
      </c>
      <c r="Y15" s="20" t="n">
        <v>0</v>
      </c>
      <c r="Z15" s="20" t="n">
        <v>0</v>
      </c>
      <c r="AA15" s="20" t="n">
        <v>0</v>
      </c>
      <c r="AB15" s="20" t="n">
        <v>0</v>
      </c>
      <c r="AC15" s="20" t="n">
        <v>0</v>
      </c>
      <c r="AD15" s="20" t="n">
        <v>4</v>
      </c>
      <c r="AE15" s="20" t="n">
        <f aca="false">SUM(I15:AD15)</f>
        <v>234</v>
      </c>
    </row>
    <row r="16" s="1" customFormat="true" ht="16.5" hidden="false" customHeight="false" outlineLevel="0" collapsed="false">
      <c r="C16" s="29" t="s">
        <v>65</v>
      </c>
      <c r="D16" s="30" t="s">
        <v>66</v>
      </c>
      <c r="E16" s="30"/>
      <c r="F16" s="30"/>
      <c r="G16" s="30"/>
      <c r="H16" s="31" t="n">
        <f aca="false">SUM(H14:H15)</f>
        <v>798</v>
      </c>
      <c r="I16" s="31" t="n">
        <f aca="false">SUM(I14:I15)</f>
        <v>6</v>
      </c>
      <c r="J16" s="31" t="n">
        <f aca="false">SUM(J14:J15)</f>
        <v>144</v>
      </c>
      <c r="K16" s="31" t="n">
        <f aca="false">SUM(K14:K15)</f>
        <v>160</v>
      </c>
      <c r="L16" s="31" t="n">
        <f aca="false">SUM(L14:L15)</f>
        <v>1</v>
      </c>
      <c r="M16" s="31" t="n">
        <f aca="false">SUM(M14:M15)</f>
        <v>7</v>
      </c>
      <c r="N16" s="31" t="n">
        <f aca="false">SUM(N14:N15)</f>
        <v>2</v>
      </c>
      <c r="O16" s="31" t="n">
        <f aca="false">SUM(O14:O15)</f>
        <v>0</v>
      </c>
      <c r="P16" s="31" t="n">
        <f aca="false">SUM(P14:P15)</f>
        <v>2</v>
      </c>
      <c r="Q16" s="31" t="n">
        <f aca="false">SUM(Q14:Q15)</f>
        <v>10</v>
      </c>
      <c r="R16" s="31" t="n">
        <f aca="false">SUM(R14:R15)</f>
        <v>168</v>
      </c>
      <c r="S16" s="31" t="n">
        <f aca="false">SUM(S14:S15)</f>
        <v>0</v>
      </c>
      <c r="T16" s="31" t="n">
        <f aca="false">SUM(T14:T15)</f>
        <v>0</v>
      </c>
      <c r="U16" s="31" t="n">
        <f aca="false">SUM(U14:U15)</f>
        <v>7</v>
      </c>
      <c r="V16" s="31" t="n">
        <f aca="false">SUM(V14:V15)</f>
        <v>3</v>
      </c>
      <c r="W16" s="31" t="n">
        <f aca="false">SUM(W14:W15)</f>
        <v>0</v>
      </c>
      <c r="X16" s="31" t="n">
        <f aca="false">SUM(X14:X15)</f>
        <v>0</v>
      </c>
      <c r="Y16" s="31" t="n">
        <f aca="false">SUM(Y14:Y15)</f>
        <v>0</v>
      </c>
      <c r="Z16" s="31" t="n">
        <f aca="false">SUM(Z14:Z15)</f>
        <v>0</v>
      </c>
      <c r="AA16" s="31" t="n">
        <f aca="false">SUM(AA14:AA15)</f>
        <v>0</v>
      </c>
      <c r="AB16" s="31" t="n">
        <f aca="false">SUM(AB14:AB15)</f>
        <v>0</v>
      </c>
      <c r="AC16" s="31" t="n">
        <f aca="false">SUM(AC14:AC15)</f>
        <v>0</v>
      </c>
      <c r="AD16" s="31" t="n">
        <f aca="false">SUM(AD14:AD15)</f>
        <v>14</v>
      </c>
      <c r="AE16" s="31" t="n">
        <f aca="false">SUM(AE14:AE15)</f>
        <v>524</v>
      </c>
    </row>
    <row r="17" s="1" customFormat="true" ht="16.5" hidden="false" customHeight="false" outlineLevel="0" collapsed="false">
      <c r="F17" s="3"/>
      <c r="G17" s="3"/>
    </row>
    <row r="18" s="1" customFormat="true" ht="16.5" hidden="false" customHeight="true" outlineLevel="0" collapsed="false">
      <c r="C18" s="29" t="s">
        <v>67</v>
      </c>
      <c r="D18" s="32" t="s">
        <v>68</v>
      </c>
      <c r="E18" s="32"/>
      <c r="F18" s="32"/>
      <c r="G18" s="32"/>
      <c r="H18" s="33" t="s">
        <v>8</v>
      </c>
      <c r="I18" s="9" t="s">
        <v>9</v>
      </c>
      <c r="J18" s="9" t="s">
        <v>10</v>
      </c>
      <c r="K18" s="9" t="s">
        <v>11</v>
      </c>
      <c r="L18" s="9" t="s">
        <v>12</v>
      </c>
      <c r="M18" s="9" t="s">
        <v>13</v>
      </c>
      <c r="N18" s="9" t="s">
        <v>14</v>
      </c>
      <c r="O18" s="9" t="s">
        <v>15</v>
      </c>
      <c r="P18" s="9" t="s">
        <v>16</v>
      </c>
      <c r="Q18" s="9" t="s">
        <v>17</v>
      </c>
      <c r="R18" s="9" t="s">
        <v>18</v>
      </c>
      <c r="S18" s="9" t="s">
        <v>19</v>
      </c>
      <c r="T18" s="9" t="s">
        <v>20</v>
      </c>
      <c r="U18" s="9" t="s">
        <v>24</v>
      </c>
      <c r="V18" s="9" t="s">
        <v>25</v>
      </c>
      <c r="W18" s="9" t="s">
        <v>26</v>
      </c>
      <c r="X18" s="9" t="s">
        <v>27</v>
      </c>
      <c r="Y18" s="9" t="s">
        <v>28</v>
      </c>
      <c r="Z18" s="9" t="s">
        <v>29</v>
      </c>
      <c r="AA18" s="9" t="s">
        <v>30</v>
      </c>
      <c r="AB18" s="9" t="s">
        <v>31</v>
      </c>
    </row>
    <row r="19" s="1" customFormat="true" ht="16.5" hidden="false" customHeight="false" outlineLevel="0" collapsed="false">
      <c r="D19" s="32"/>
      <c r="E19" s="32"/>
      <c r="F19" s="32"/>
      <c r="G19" s="32"/>
      <c r="H19" s="20" t="n">
        <f aca="false">H16</f>
        <v>798</v>
      </c>
      <c r="I19" s="20" t="n">
        <v>9</v>
      </c>
      <c r="J19" s="20" t="n">
        <v>146</v>
      </c>
      <c r="K19" s="20" t="n">
        <v>164</v>
      </c>
      <c r="L19" s="20" t="n">
        <f aca="false">L16+1</f>
        <v>2</v>
      </c>
      <c r="M19" s="20" t="n">
        <f aca="false">M16</f>
        <v>7</v>
      </c>
      <c r="N19" s="20" t="n">
        <f aca="false">N16</f>
        <v>2</v>
      </c>
      <c r="O19" s="20" t="n">
        <f aca="false">O16</f>
        <v>0</v>
      </c>
      <c r="P19" s="20" t="n">
        <f aca="false">P16</f>
        <v>2</v>
      </c>
      <c r="Q19" s="20" t="n">
        <f aca="false">Q16</f>
        <v>10</v>
      </c>
      <c r="R19" s="20" t="n">
        <f aca="false">R16</f>
        <v>168</v>
      </c>
      <c r="S19" s="20" t="n">
        <f aca="false">S16</f>
        <v>0</v>
      </c>
      <c r="T19" s="20" t="n">
        <f aca="false">T16</f>
        <v>0</v>
      </c>
      <c r="U19" s="20" t="n">
        <f aca="false">X14</f>
        <v>0</v>
      </c>
      <c r="V19" s="20" t="n">
        <f aca="false">Y14</f>
        <v>0</v>
      </c>
      <c r="W19" s="20" t="n">
        <f aca="false">Z14</f>
        <v>0</v>
      </c>
      <c r="X19" s="20" t="n">
        <f aca="false">AA14</f>
        <v>0</v>
      </c>
      <c r="Y19" s="20" t="n">
        <f aca="false">AB14</f>
        <v>0</v>
      </c>
      <c r="Z19" s="20" t="n">
        <f aca="false">AC16</f>
        <v>0</v>
      </c>
      <c r="AA19" s="20" t="n">
        <f aca="false">AD16</f>
        <v>14</v>
      </c>
      <c r="AB19" s="20" t="n">
        <f aca="false">SUM(I19:AA19)</f>
        <v>524</v>
      </c>
    </row>
    <row r="20" s="1" customFormat="true" ht="16.5" hidden="false" customHeight="false" outlineLevel="0" collapsed="false">
      <c r="F20" s="3"/>
      <c r="G20" s="3"/>
    </row>
    <row r="21" s="1" customFormat="true" ht="30.75" hidden="false" customHeight="true" outlineLevel="0" collapsed="false">
      <c r="C21" s="29" t="s">
        <v>69</v>
      </c>
      <c r="D21" s="32" t="s">
        <v>70</v>
      </c>
      <c r="E21" s="32"/>
      <c r="F21" s="32"/>
      <c r="G21" s="32"/>
      <c r="H21" s="33" t="s">
        <v>8</v>
      </c>
      <c r="I21" s="34" t="s">
        <v>71</v>
      </c>
      <c r="J21" s="34"/>
      <c r="K21" s="34" t="s">
        <v>72</v>
      </c>
      <c r="L21" s="34"/>
      <c r="M21" s="9" t="s">
        <v>13</v>
      </c>
      <c r="N21" s="9" t="s">
        <v>14</v>
      </c>
      <c r="O21" s="9" t="s">
        <v>15</v>
      </c>
      <c r="P21" s="9" t="s">
        <v>16</v>
      </c>
      <c r="Q21" s="9" t="s">
        <v>17</v>
      </c>
      <c r="R21" s="9" t="s">
        <v>18</v>
      </c>
      <c r="S21" s="9" t="s">
        <v>19</v>
      </c>
      <c r="T21" s="9" t="s">
        <v>20</v>
      </c>
      <c r="U21" s="9" t="s">
        <v>24</v>
      </c>
      <c r="V21" s="9" t="s">
        <v>25</v>
      </c>
      <c r="W21" s="9" t="s">
        <v>26</v>
      </c>
      <c r="X21" s="9" t="s">
        <v>27</v>
      </c>
      <c r="Y21" s="9" t="s">
        <v>28</v>
      </c>
      <c r="Z21" s="9" t="s">
        <v>29</v>
      </c>
      <c r="AA21" s="9" t="s">
        <v>30</v>
      </c>
      <c r="AB21" s="9" t="s">
        <v>31</v>
      </c>
    </row>
    <row r="22" s="1" customFormat="true" ht="16.5" hidden="false" customHeight="false" outlineLevel="0" collapsed="false">
      <c r="D22" s="32"/>
      <c r="E22" s="32"/>
      <c r="F22" s="32"/>
      <c r="G22" s="32"/>
      <c r="H22" s="20" t="n">
        <f aca="false">H16</f>
        <v>798</v>
      </c>
      <c r="I22" s="35" t="n">
        <f aca="false">I19+K19</f>
        <v>173</v>
      </c>
      <c r="J22" s="35"/>
      <c r="K22" s="35" t="n">
        <f aca="false">J19+L19</f>
        <v>148</v>
      </c>
      <c r="L22" s="35"/>
      <c r="M22" s="20" t="n">
        <f aca="false">M19</f>
        <v>7</v>
      </c>
      <c r="N22" s="20" t="n">
        <f aca="false">N19</f>
        <v>2</v>
      </c>
      <c r="O22" s="20" t="s">
        <v>148</v>
      </c>
      <c r="P22" s="20" t="n">
        <f aca="false">P19</f>
        <v>2</v>
      </c>
      <c r="Q22" s="20" t="n">
        <f aca="false">Q19</f>
        <v>10</v>
      </c>
      <c r="R22" s="20" t="n">
        <f aca="false">R19</f>
        <v>168</v>
      </c>
      <c r="S22" s="20" t="s">
        <v>148</v>
      </c>
      <c r="T22" s="20" t="s">
        <v>148</v>
      </c>
      <c r="U22" s="20" t="s">
        <v>148</v>
      </c>
      <c r="V22" s="20" t="s">
        <v>148</v>
      </c>
      <c r="W22" s="20" t="s">
        <v>148</v>
      </c>
      <c r="X22" s="20" t="s">
        <v>148</v>
      </c>
      <c r="Y22" s="20" t="s">
        <v>148</v>
      </c>
      <c r="Z22" s="20" t="n">
        <f aca="false">Z19</f>
        <v>0</v>
      </c>
      <c r="AA22" s="20" t="n">
        <f aca="false">AA19</f>
        <v>14</v>
      </c>
      <c r="AB22" s="20" t="n">
        <f aca="false">SUM(I22:AA22)</f>
        <v>524</v>
      </c>
    </row>
    <row r="25" s="1" customFormat="true" ht="16.5" hidden="false" customHeight="false" outlineLevel="0" collapsed="false">
      <c r="A25" s="5" t="s">
        <v>1</v>
      </c>
      <c r="B25" s="6" t="s">
        <v>2</v>
      </c>
      <c r="C25" s="7" t="s">
        <v>3</v>
      </c>
      <c r="D25" s="5" t="s">
        <v>4</v>
      </c>
      <c r="E25" s="5" t="s">
        <v>5</v>
      </c>
      <c r="F25" s="8" t="s">
        <v>6</v>
      </c>
      <c r="G25" s="8" t="s">
        <v>7</v>
      </c>
      <c r="H25" s="8" t="s">
        <v>8</v>
      </c>
      <c r="I25" s="9" t="s">
        <v>9</v>
      </c>
      <c r="J25" s="9" t="s">
        <v>10</v>
      </c>
      <c r="K25" s="9" t="s">
        <v>11</v>
      </c>
      <c r="L25" s="9" t="s">
        <v>12</v>
      </c>
      <c r="M25" s="9" t="s">
        <v>13</v>
      </c>
      <c r="N25" s="9" t="s">
        <v>14</v>
      </c>
      <c r="O25" s="9" t="s">
        <v>15</v>
      </c>
      <c r="P25" s="9" t="s">
        <v>16</v>
      </c>
      <c r="Q25" s="9" t="s">
        <v>17</v>
      </c>
      <c r="R25" s="9" t="s">
        <v>18</v>
      </c>
      <c r="S25" s="9" t="s">
        <v>19</v>
      </c>
      <c r="T25" s="9" t="s">
        <v>20</v>
      </c>
      <c r="U25" s="10" t="s">
        <v>21</v>
      </c>
      <c r="V25" s="10" t="s">
        <v>22</v>
      </c>
      <c r="W25" s="10" t="s">
        <v>23</v>
      </c>
      <c r="X25" s="9" t="s">
        <v>24</v>
      </c>
      <c r="Y25" s="9" t="s">
        <v>25</v>
      </c>
      <c r="Z25" s="9" t="s">
        <v>26</v>
      </c>
      <c r="AA25" s="9" t="s">
        <v>27</v>
      </c>
      <c r="AB25" s="9" t="s">
        <v>28</v>
      </c>
      <c r="AC25" s="9" t="s">
        <v>29</v>
      </c>
      <c r="AD25" s="9" t="s">
        <v>30</v>
      </c>
      <c r="AE25" s="9" t="s">
        <v>31</v>
      </c>
    </row>
    <row r="26" s="1" customFormat="true" ht="16.5" hidden="false" customHeight="false" outlineLevel="0" collapsed="false">
      <c r="A26" s="1" t="n">
        <v>1</v>
      </c>
      <c r="B26" s="3" t="n">
        <v>6</v>
      </c>
      <c r="C26" s="3" t="n">
        <v>32</v>
      </c>
      <c r="D26" s="14" t="s">
        <v>239</v>
      </c>
      <c r="E26" s="14"/>
      <c r="F26" s="16" t="n">
        <v>189</v>
      </c>
      <c r="G26" s="14" t="s">
        <v>33</v>
      </c>
      <c r="H26" s="37" t="n">
        <v>461</v>
      </c>
      <c r="I26" s="20" t="n">
        <v>0</v>
      </c>
      <c r="J26" s="20" t="n">
        <v>94</v>
      </c>
      <c r="K26" s="20" t="n">
        <v>0</v>
      </c>
      <c r="L26" s="20" t="n">
        <v>2</v>
      </c>
      <c r="M26" s="20" t="n">
        <v>161</v>
      </c>
      <c r="N26" s="20" t="n">
        <v>0</v>
      </c>
      <c r="O26" s="20" t="n">
        <v>0</v>
      </c>
      <c r="P26" s="20" t="n">
        <v>24</v>
      </c>
      <c r="Q26" s="20" t="n">
        <v>0</v>
      </c>
      <c r="R26" s="20" t="n">
        <v>0</v>
      </c>
      <c r="S26" s="20" t="n">
        <v>0</v>
      </c>
      <c r="T26" s="20" t="n">
        <v>0</v>
      </c>
      <c r="U26" s="38" t="n">
        <v>0</v>
      </c>
      <c r="V26" s="38" t="n">
        <v>0</v>
      </c>
      <c r="W26" s="38"/>
      <c r="X26" s="20"/>
      <c r="Y26" s="20"/>
      <c r="Z26" s="20"/>
      <c r="AA26" s="20"/>
      <c r="AB26" s="20"/>
      <c r="AC26" s="20" t="n">
        <v>0</v>
      </c>
      <c r="AD26" s="20" t="n">
        <v>5</v>
      </c>
      <c r="AE26" s="20" t="n">
        <f aca="false">SUM(I26:AD26)</f>
        <v>286</v>
      </c>
    </row>
    <row r="27" s="1" customFormat="true" ht="16.5" hidden="false" customHeight="false" outlineLevel="0" collapsed="false">
      <c r="A27" s="1" t="n">
        <v>2</v>
      </c>
      <c r="B27" s="3" t="n">
        <v>6</v>
      </c>
      <c r="C27" s="3" t="n">
        <v>32</v>
      </c>
      <c r="D27" s="14" t="s">
        <v>239</v>
      </c>
      <c r="E27" s="14"/>
      <c r="F27" s="16" t="n">
        <v>190</v>
      </c>
      <c r="G27" s="14" t="s">
        <v>33</v>
      </c>
      <c r="H27" s="37" t="n">
        <v>309</v>
      </c>
      <c r="I27" s="20" t="n">
        <v>0</v>
      </c>
      <c r="J27" s="20" t="n">
        <v>52</v>
      </c>
      <c r="K27" s="20" t="n">
        <v>0</v>
      </c>
      <c r="L27" s="20" t="n">
        <v>0</v>
      </c>
      <c r="M27" s="20" t="n">
        <v>111</v>
      </c>
      <c r="N27" s="20" t="n">
        <v>2</v>
      </c>
      <c r="O27" s="20" t="n">
        <v>0</v>
      </c>
      <c r="P27" s="20" t="n">
        <v>6</v>
      </c>
      <c r="Q27" s="20" t="n">
        <v>0</v>
      </c>
      <c r="R27" s="20" t="n">
        <v>3</v>
      </c>
      <c r="S27" s="20" t="n">
        <v>0</v>
      </c>
      <c r="T27" s="20" t="n">
        <v>0</v>
      </c>
      <c r="U27" s="38" t="n">
        <v>0</v>
      </c>
      <c r="V27" s="38" t="n">
        <v>1</v>
      </c>
      <c r="W27" s="38"/>
      <c r="X27" s="20"/>
      <c r="Y27" s="20"/>
      <c r="Z27" s="20"/>
      <c r="AA27" s="20"/>
      <c r="AB27" s="20"/>
      <c r="AC27" s="20" t="n">
        <v>0</v>
      </c>
      <c r="AD27" s="20" t="n">
        <v>7</v>
      </c>
      <c r="AE27" s="20" t="n">
        <f aca="false">SUM(I27:AD27)</f>
        <v>182</v>
      </c>
    </row>
    <row r="28" s="1" customFormat="true" ht="16.5" hidden="false" customHeight="false" outlineLevel="0" collapsed="false">
      <c r="A28" s="66" t="n">
        <v>3</v>
      </c>
      <c r="B28" s="11" t="n">
        <v>6</v>
      </c>
      <c r="C28" s="12" t="n">
        <v>32</v>
      </c>
      <c r="D28" s="13" t="s">
        <v>239</v>
      </c>
      <c r="E28" s="14"/>
      <c r="F28" s="16" t="n">
        <v>191</v>
      </c>
      <c r="G28" s="14" t="s">
        <v>33</v>
      </c>
      <c r="H28" s="37" t="n">
        <v>386</v>
      </c>
      <c r="I28" s="20" t="n">
        <v>0</v>
      </c>
      <c r="J28" s="20" t="n">
        <v>87</v>
      </c>
      <c r="K28" s="20" t="n">
        <v>0</v>
      </c>
      <c r="L28" s="20" t="n">
        <v>0</v>
      </c>
      <c r="M28" s="20" t="n">
        <v>84</v>
      </c>
      <c r="N28" s="20" t="n">
        <v>0</v>
      </c>
      <c r="O28" s="20" t="n">
        <v>0</v>
      </c>
      <c r="P28" s="20" t="n">
        <v>8</v>
      </c>
      <c r="Q28" s="20" t="n">
        <v>0</v>
      </c>
      <c r="R28" s="20" t="n">
        <v>119</v>
      </c>
      <c r="S28" s="20" t="n">
        <v>0</v>
      </c>
      <c r="T28" s="20" t="n">
        <v>0</v>
      </c>
      <c r="U28" s="38" t="n">
        <v>0</v>
      </c>
      <c r="V28" s="38" t="n">
        <v>0</v>
      </c>
      <c r="W28" s="38"/>
      <c r="X28" s="20"/>
      <c r="Y28" s="20"/>
      <c r="Z28" s="20"/>
      <c r="AA28" s="20"/>
      <c r="AB28" s="20"/>
      <c r="AC28" s="20" t="n">
        <v>0</v>
      </c>
      <c r="AD28" s="20" t="n">
        <v>7</v>
      </c>
      <c r="AE28" s="20" t="n">
        <f aca="false">SUM(I28:AD28)</f>
        <v>305</v>
      </c>
    </row>
    <row r="29" s="1" customFormat="true" ht="16.5" hidden="false" customHeight="false" outlineLevel="0" collapsed="false">
      <c r="C29" s="29" t="s">
        <v>65</v>
      </c>
      <c r="D29" s="30" t="s">
        <v>66</v>
      </c>
      <c r="E29" s="30"/>
      <c r="F29" s="30"/>
      <c r="G29" s="30"/>
      <c r="H29" s="31" t="n">
        <f aca="false">SUM(H26:H28)</f>
        <v>1156</v>
      </c>
      <c r="I29" s="31" t="n">
        <f aca="false">SUM(I26:I28)</f>
        <v>0</v>
      </c>
      <c r="J29" s="31" t="n">
        <f aca="false">SUM(J26:J28)</f>
        <v>233</v>
      </c>
      <c r="K29" s="31" t="n">
        <f aca="false">SUM(K26:K28)</f>
        <v>0</v>
      </c>
      <c r="L29" s="31" t="n">
        <f aca="false">SUM(L26:L28)</f>
        <v>2</v>
      </c>
      <c r="M29" s="31" t="n">
        <f aca="false">SUM(M26:M28)</f>
        <v>356</v>
      </c>
      <c r="N29" s="31" t="n">
        <f aca="false">SUM(N26:N28)</f>
        <v>2</v>
      </c>
      <c r="O29" s="31" t="n">
        <f aca="false">SUM(O26:O28)</f>
        <v>0</v>
      </c>
      <c r="P29" s="31" t="n">
        <f aca="false">SUM(P26:P28)</f>
        <v>38</v>
      </c>
      <c r="Q29" s="31" t="n">
        <f aca="false">SUM(Q26:Q28)</f>
        <v>0</v>
      </c>
      <c r="R29" s="31" t="n">
        <f aca="false">SUM(R26:R28)</f>
        <v>122</v>
      </c>
      <c r="S29" s="31" t="n">
        <f aca="false">SUM(S26:S28)</f>
        <v>0</v>
      </c>
      <c r="T29" s="31" t="n">
        <f aca="false">SUM(T26:T28)</f>
        <v>0</v>
      </c>
      <c r="U29" s="31" t="n">
        <f aca="false">SUM(U26:U28)</f>
        <v>0</v>
      </c>
      <c r="V29" s="31" t="n">
        <f aca="false">SUM(V26:V28)</f>
        <v>1</v>
      </c>
      <c r="W29" s="31" t="n">
        <f aca="false">SUM(W26:W28)</f>
        <v>0</v>
      </c>
      <c r="X29" s="31" t="n">
        <f aca="false">SUM(X26:X28)</f>
        <v>0</v>
      </c>
      <c r="Y29" s="31" t="n">
        <f aca="false">SUM(Y26:Y28)</f>
        <v>0</v>
      </c>
      <c r="Z29" s="31" t="n">
        <f aca="false">SUM(Z26:Z28)</f>
        <v>0</v>
      </c>
      <c r="AA29" s="31" t="n">
        <f aca="false">SUM(AA26:AA28)</f>
        <v>0</v>
      </c>
      <c r="AB29" s="31" t="n">
        <f aca="false">SUM(AB26:AB28)</f>
        <v>0</v>
      </c>
      <c r="AC29" s="31" t="n">
        <f aca="false">SUM(AC26:AC28)</f>
        <v>0</v>
      </c>
      <c r="AD29" s="31" t="n">
        <f aca="false">SUM(AD26:AD28)</f>
        <v>19</v>
      </c>
      <c r="AE29" s="31" t="n">
        <f aca="false">SUM(AE26:AE28)</f>
        <v>773</v>
      </c>
    </row>
    <row r="30" s="1" customFormat="true" ht="16.5" hidden="false" customHeight="false" outlineLevel="0" collapsed="false">
      <c r="F30" s="3"/>
      <c r="G30" s="3"/>
    </row>
    <row r="31" s="1" customFormat="true" ht="16.5" hidden="false" customHeight="true" outlineLevel="0" collapsed="false">
      <c r="C31" s="29" t="s">
        <v>67</v>
      </c>
      <c r="D31" s="32" t="s">
        <v>68</v>
      </c>
      <c r="E31" s="32"/>
      <c r="F31" s="32"/>
      <c r="G31" s="32"/>
      <c r="H31" s="33" t="s">
        <v>8</v>
      </c>
      <c r="I31" s="9" t="s">
        <v>9</v>
      </c>
      <c r="J31" s="9" t="s">
        <v>10</v>
      </c>
      <c r="K31" s="9" t="s">
        <v>11</v>
      </c>
      <c r="L31" s="9" t="s">
        <v>12</v>
      </c>
      <c r="M31" s="9" t="s">
        <v>13</v>
      </c>
      <c r="N31" s="9" t="s">
        <v>14</v>
      </c>
      <c r="O31" s="9" t="s">
        <v>15</v>
      </c>
      <c r="P31" s="9" t="s">
        <v>16</v>
      </c>
      <c r="Q31" s="9" t="s">
        <v>17</v>
      </c>
      <c r="R31" s="9" t="s">
        <v>18</v>
      </c>
      <c r="S31" s="9" t="s">
        <v>19</v>
      </c>
      <c r="T31" s="9" t="s">
        <v>20</v>
      </c>
      <c r="U31" s="9" t="s">
        <v>24</v>
      </c>
      <c r="V31" s="9" t="s">
        <v>25</v>
      </c>
      <c r="W31" s="9" t="s">
        <v>26</v>
      </c>
      <c r="X31" s="9" t="s">
        <v>27</v>
      </c>
      <c r="Y31" s="9" t="s">
        <v>28</v>
      </c>
      <c r="Z31" s="9" t="s">
        <v>29</v>
      </c>
      <c r="AA31" s="9" t="s">
        <v>30</v>
      </c>
      <c r="AB31" s="9" t="s">
        <v>31</v>
      </c>
    </row>
    <row r="32" s="1" customFormat="true" ht="16.5" hidden="false" customHeight="false" outlineLevel="0" collapsed="false">
      <c r="D32" s="32"/>
      <c r="E32" s="32"/>
      <c r="F32" s="32"/>
      <c r="G32" s="32"/>
      <c r="H32" s="20" t="n">
        <f aca="false">H29</f>
        <v>1156</v>
      </c>
      <c r="I32" s="20" t="n">
        <f aca="false">I29</f>
        <v>0</v>
      </c>
      <c r="J32" s="20" t="n">
        <f aca="false">J29+1</f>
        <v>234</v>
      </c>
      <c r="K32" s="20" t="n">
        <f aca="false">K29</f>
        <v>0</v>
      </c>
      <c r="L32" s="20" t="n">
        <f aca="false">L29</f>
        <v>2</v>
      </c>
      <c r="M32" s="20" t="n">
        <f aca="false">M29</f>
        <v>356</v>
      </c>
      <c r="N32" s="20" t="n">
        <f aca="false">N29</f>
        <v>2</v>
      </c>
      <c r="O32" s="20" t="n">
        <f aca="false">O29</f>
        <v>0</v>
      </c>
      <c r="P32" s="20" t="n">
        <f aca="false">P29</f>
        <v>38</v>
      </c>
      <c r="Q32" s="20" t="n">
        <f aca="false">Q29</f>
        <v>0</v>
      </c>
      <c r="R32" s="20" t="n">
        <f aca="false">R29</f>
        <v>122</v>
      </c>
      <c r="S32" s="20" t="n">
        <f aca="false">S29</f>
        <v>0</v>
      </c>
      <c r="T32" s="20" t="n">
        <f aca="false">T29</f>
        <v>0</v>
      </c>
      <c r="U32" s="20" t="n">
        <f aca="false">X26</f>
        <v>0</v>
      </c>
      <c r="V32" s="20" t="n">
        <f aca="false">Y26</f>
        <v>0</v>
      </c>
      <c r="W32" s="20" t="n">
        <f aca="false">Z26</f>
        <v>0</v>
      </c>
      <c r="X32" s="20" t="n">
        <f aca="false">AA26</f>
        <v>0</v>
      </c>
      <c r="Y32" s="20" t="n">
        <f aca="false">AB26</f>
        <v>0</v>
      </c>
      <c r="Z32" s="20" t="n">
        <f aca="false">AC29</f>
        <v>0</v>
      </c>
      <c r="AA32" s="20" t="n">
        <f aca="false">AD29</f>
        <v>19</v>
      </c>
      <c r="AB32" s="20" t="n">
        <f aca="false">SUM(I32:AA32)</f>
        <v>773</v>
      </c>
    </row>
    <row r="33" s="1" customFormat="true" ht="16.5" hidden="false" customHeight="false" outlineLevel="0" collapsed="false">
      <c r="F33" s="3"/>
      <c r="G33" s="3"/>
    </row>
    <row r="34" s="1" customFormat="true" ht="30.75" hidden="false" customHeight="true" outlineLevel="0" collapsed="false">
      <c r="C34" s="29" t="s">
        <v>69</v>
      </c>
      <c r="D34" s="32" t="s">
        <v>70</v>
      </c>
      <c r="E34" s="32"/>
      <c r="F34" s="32"/>
      <c r="G34" s="32"/>
      <c r="H34" s="33" t="s">
        <v>8</v>
      </c>
      <c r="I34" s="34" t="s">
        <v>71</v>
      </c>
      <c r="J34" s="34"/>
      <c r="K34" s="34" t="s">
        <v>72</v>
      </c>
      <c r="L34" s="34"/>
      <c r="M34" s="9" t="s">
        <v>13</v>
      </c>
      <c r="N34" s="9" t="s">
        <v>14</v>
      </c>
      <c r="O34" s="9" t="s">
        <v>15</v>
      </c>
      <c r="P34" s="9" t="s">
        <v>16</v>
      </c>
      <c r="Q34" s="9" t="s">
        <v>17</v>
      </c>
      <c r="R34" s="9" t="s">
        <v>18</v>
      </c>
      <c r="S34" s="9" t="s">
        <v>19</v>
      </c>
      <c r="T34" s="9" t="s">
        <v>20</v>
      </c>
      <c r="U34" s="9" t="s">
        <v>24</v>
      </c>
      <c r="V34" s="9" t="s">
        <v>25</v>
      </c>
      <c r="W34" s="9" t="s">
        <v>26</v>
      </c>
      <c r="X34" s="9" t="s">
        <v>27</v>
      </c>
      <c r="Y34" s="9" t="s">
        <v>28</v>
      </c>
      <c r="Z34" s="9" t="s">
        <v>29</v>
      </c>
      <c r="AA34" s="9" t="s">
        <v>30</v>
      </c>
      <c r="AB34" s="9" t="s">
        <v>31</v>
      </c>
    </row>
    <row r="35" s="1" customFormat="true" ht="16.5" hidden="false" customHeight="false" outlineLevel="0" collapsed="false">
      <c r="D35" s="32"/>
      <c r="E35" s="32"/>
      <c r="F35" s="32"/>
      <c r="G35" s="32"/>
      <c r="H35" s="20" t="n">
        <f aca="false">H29</f>
        <v>1156</v>
      </c>
      <c r="I35" s="35" t="s">
        <v>148</v>
      </c>
      <c r="J35" s="35"/>
      <c r="K35" s="35" t="n">
        <f aca="false">J32+L32</f>
        <v>236</v>
      </c>
      <c r="L35" s="35"/>
      <c r="M35" s="20" t="n">
        <f aca="false">M32</f>
        <v>356</v>
      </c>
      <c r="N35" s="20" t="n">
        <f aca="false">N32</f>
        <v>2</v>
      </c>
      <c r="O35" s="20" t="s">
        <v>148</v>
      </c>
      <c r="P35" s="20" t="n">
        <f aca="false">P32</f>
        <v>38</v>
      </c>
      <c r="Q35" s="20" t="s">
        <v>148</v>
      </c>
      <c r="R35" s="20" t="n">
        <f aca="false">R32</f>
        <v>122</v>
      </c>
      <c r="S35" s="20" t="s">
        <v>148</v>
      </c>
      <c r="T35" s="20" t="s">
        <v>148</v>
      </c>
      <c r="U35" s="20" t="s">
        <v>148</v>
      </c>
      <c r="V35" s="20" t="s">
        <v>148</v>
      </c>
      <c r="W35" s="20" t="s">
        <v>148</v>
      </c>
      <c r="X35" s="20" t="s">
        <v>148</v>
      </c>
      <c r="Y35" s="20" t="s">
        <v>148</v>
      </c>
      <c r="Z35" s="20" t="n">
        <f aca="false">Z32</f>
        <v>0</v>
      </c>
      <c r="AA35" s="20" t="n">
        <f aca="false">AA32</f>
        <v>19</v>
      </c>
      <c r="AB35" s="20" t="n">
        <f aca="false">SUM(I35:AA35)</f>
        <v>773</v>
      </c>
    </row>
    <row r="38" s="1" customFormat="true" ht="16.5" hidden="false" customHeight="false" outlineLevel="0" collapsed="false">
      <c r="A38" s="5" t="s">
        <v>1</v>
      </c>
      <c r="B38" s="6" t="s">
        <v>2</v>
      </c>
      <c r="C38" s="7" t="s">
        <v>3</v>
      </c>
      <c r="D38" s="5" t="s">
        <v>4</v>
      </c>
      <c r="E38" s="5" t="s">
        <v>5</v>
      </c>
      <c r="F38" s="94" t="s">
        <v>6</v>
      </c>
      <c r="G38" s="94" t="s">
        <v>7</v>
      </c>
      <c r="H38" s="94" t="s">
        <v>8</v>
      </c>
      <c r="I38" s="95" t="s">
        <v>9</v>
      </c>
      <c r="J38" s="95" t="s">
        <v>10</v>
      </c>
      <c r="K38" s="95" t="s">
        <v>11</v>
      </c>
      <c r="L38" s="95" t="s">
        <v>12</v>
      </c>
      <c r="M38" s="95" t="s">
        <v>13</v>
      </c>
      <c r="N38" s="95" t="s">
        <v>14</v>
      </c>
      <c r="O38" s="95" t="s">
        <v>15</v>
      </c>
      <c r="P38" s="95" t="s">
        <v>16</v>
      </c>
      <c r="Q38" s="95" t="s">
        <v>17</v>
      </c>
      <c r="R38" s="95" t="s">
        <v>18</v>
      </c>
      <c r="S38" s="95" t="s">
        <v>20</v>
      </c>
      <c r="T38" s="9" t="s">
        <v>20</v>
      </c>
      <c r="U38" s="96" t="s">
        <v>21</v>
      </c>
      <c r="V38" s="96" t="s">
        <v>22</v>
      </c>
      <c r="X38" s="9" t="s">
        <v>24</v>
      </c>
      <c r="Y38" s="9" t="s">
        <v>25</v>
      </c>
      <c r="Z38" s="9" t="s">
        <v>26</v>
      </c>
      <c r="AA38" s="9" t="s">
        <v>27</v>
      </c>
      <c r="AC38" s="95" t="s">
        <v>29</v>
      </c>
      <c r="AD38" s="95" t="s">
        <v>30</v>
      </c>
      <c r="AE38" s="95" t="s">
        <v>31</v>
      </c>
    </row>
    <row r="39" s="1" customFormat="true" ht="16.5" hidden="false" customHeight="false" outlineLevel="0" collapsed="false">
      <c r="A39" s="11" t="n">
        <v>1</v>
      </c>
      <c r="B39" s="12" t="n">
        <v>6</v>
      </c>
      <c r="C39" s="13" t="n">
        <v>39</v>
      </c>
      <c r="D39" s="17" t="s">
        <v>240</v>
      </c>
      <c r="E39" s="97" t="s">
        <v>241</v>
      </c>
      <c r="F39" s="98" t="n">
        <v>201</v>
      </c>
      <c r="G39" s="99" t="s">
        <v>33</v>
      </c>
      <c r="H39" s="82" t="n">
        <v>632</v>
      </c>
      <c r="I39" s="100" t="n">
        <v>50</v>
      </c>
      <c r="J39" s="100" t="n">
        <v>95</v>
      </c>
      <c r="K39" s="100" t="n">
        <v>13</v>
      </c>
      <c r="L39" s="100" t="n">
        <v>5</v>
      </c>
      <c r="M39" s="100" t="n">
        <v>6</v>
      </c>
      <c r="N39" s="100" t="n">
        <v>8</v>
      </c>
      <c r="O39" s="100" t="n">
        <v>4</v>
      </c>
      <c r="P39" s="100" t="n">
        <v>4</v>
      </c>
      <c r="Q39" s="100" t="n">
        <v>3</v>
      </c>
      <c r="R39" s="100" t="n">
        <v>87</v>
      </c>
      <c r="T39" s="100" t="n">
        <v>2</v>
      </c>
      <c r="U39" s="100" t="n">
        <v>1</v>
      </c>
      <c r="V39" s="100" t="n">
        <v>0</v>
      </c>
      <c r="X39" s="100" t="n">
        <v>5</v>
      </c>
      <c r="Y39" s="100" t="n">
        <v>3</v>
      </c>
      <c r="Z39" s="100" t="n">
        <v>8</v>
      </c>
      <c r="AA39" s="100" t="n">
        <v>4</v>
      </c>
      <c r="AC39" s="100" t="n">
        <v>0</v>
      </c>
      <c r="AD39" s="100" t="n">
        <v>8</v>
      </c>
      <c r="AE39" s="81" t="n">
        <f aca="false">SUM(I39:AD39)</f>
        <v>306</v>
      </c>
    </row>
    <row r="40" s="1" customFormat="true" ht="16.5" hidden="false" customHeight="false" outlineLevel="0" collapsed="false">
      <c r="A40" s="11" t="n">
        <v>2</v>
      </c>
      <c r="B40" s="12" t="n">
        <v>6</v>
      </c>
      <c r="C40" s="13" t="n">
        <v>39</v>
      </c>
      <c r="D40" s="17" t="s">
        <v>240</v>
      </c>
      <c r="E40" s="97" t="s">
        <v>241</v>
      </c>
      <c r="F40" s="98" t="n">
        <v>201</v>
      </c>
      <c r="G40" s="99" t="s">
        <v>34</v>
      </c>
      <c r="H40" s="82" t="n">
        <v>632</v>
      </c>
      <c r="I40" s="100" t="n">
        <v>46</v>
      </c>
      <c r="J40" s="100" t="n">
        <v>93</v>
      </c>
      <c r="K40" s="100" t="n">
        <v>13</v>
      </c>
      <c r="L40" s="100" t="n">
        <v>3</v>
      </c>
      <c r="M40" s="100" t="n">
        <v>2</v>
      </c>
      <c r="N40" s="100" t="n">
        <v>14</v>
      </c>
      <c r="O40" s="100" t="n">
        <v>2</v>
      </c>
      <c r="P40" s="100" t="n">
        <v>3</v>
      </c>
      <c r="Q40" s="100" t="n">
        <v>1</v>
      </c>
      <c r="R40" s="100" t="n">
        <v>83</v>
      </c>
      <c r="T40" s="100" t="n">
        <v>0</v>
      </c>
      <c r="U40" s="100" t="n">
        <v>2</v>
      </c>
      <c r="V40" s="100" t="n">
        <v>3</v>
      </c>
      <c r="X40" s="100" t="n">
        <v>5</v>
      </c>
      <c r="Y40" s="100" t="n">
        <v>1</v>
      </c>
      <c r="Z40" s="100" t="n">
        <v>3</v>
      </c>
      <c r="AA40" s="100" t="n">
        <v>8</v>
      </c>
      <c r="AC40" s="100" t="n">
        <v>0</v>
      </c>
      <c r="AD40" s="100" t="n">
        <v>5</v>
      </c>
      <c r="AE40" s="81" t="n">
        <f aca="false">SUM(I40:AD40)</f>
        <v>287</v>
      </c>
    </row>
    <row r="41" s="1" customFormat="true" ht="16.5" hidden="false" customHeight="false" outlineLevel="0" collapsed="false">
      <c r="A41" s="11" t="n">
        <v>3</v>
      </c>
      <c r="B41" s="12" t="n">
        <v>6</v>
      </c>
      <c r="C41" s="13" t="n">
        <v>39</v>
      </c>
      <c r="D41" s="17" t="s">
        <v>240</v>
      </c>
      <c r="E41" s="97" t="s">
        <v>241</v>
      </c>
      <c r="F41" s="98" t="n">
        <v>201</v>
      </c>
      <c r="G41" s="99" t="s">
        <v>35</v>
      </c>
      <c r="H41" s="82" t="n">
        <v>632</v>
      </c>
      <c r="I41" s="100" t="n">
        <v>55</v>
      </c>
      <c r="J41" s="100" t="n">
        <v>68</v>
      </c>
      <c r="K41" s="100" t="n">
        <v>13</v>
      </c>
      <c r="L41" s="100" t="n">
        <v>3</v>
      </c>
      <c r="M41" s="100" t="n">
        <v>1</v>
      </c>
      <c r="N41" s="100" t="n">
        <v>8</v>
      </c>
      <c r="O41" s="100" t="n">
        <v>2</v>
      </c>
      <c r="P41" s="100" t="n">
        <v>3</v>
      </c>
      <c r="Q41" s="100" t="n">
        <v>2</v>
      </c>
      <c r="R41" s="100" t="n">
        <v>95</v>
      </c>
      <c r="T41" s="100" t="n">
        <v>3</v>
      </c>
      <c r="U41" s="100" t="n">
        <v>1</v>
      </c>
      <c r="V41" s="100" t="n">
        <v>3</v>
      </c>
      <c r="X41" s="100" t="n">
        <v>9</v>
      </c>
      <c r="Y41" s="100" t="n">
        <v>0</v>
      </c>
      <c r="Z41" s="100" t="n">
        <v>6</v>
      </c>
      <c r="AA41" s="100" t="n">
        <v>6</v>
      </c>
      <c r="AC41" s="100" t="n">
        <v>0</v>
      </c>
      <c r="AD41" s="100" t="n">
        <v>4</v>
      </c>
      <c r="AE41" s="81" t="n">
        <f aca="false">SUM(I41:AD41)</f>
        <v>282</v>
      </c>
    </row>
    <row r="42" s="1" customFormat="true" ht="16.5" hidden="false" customHeight="false" outlineLevel="0" collapsed="false">
      <c r="A42" s="11" t="n">
        <v>4</v>
      </c>
      <c r="B42" s="12" t="n">
        <v>6</v>
      </c>
      <c r="C42" s="13" t="n">
        <v>39</v>
      </c>
      <c r="D42" s="17" t="s">
        <v>240</v>
      </c>
      <c r="E42" s="97" t="s">
        <v>241</v>
      </c>
      <c r="F42" s="98" t="n">
        <v>201</v>
      </c>
      <c r="G42" s="99" t="s">
        <v>137</v>
      </c>
      <c r="H42" s="82" t="n">
        <v>631</v>
      </c>
      <c r="I42" s="100" t="n">
        <v>56</v>
      </c>
      <c r="J42" s="100" t="n">
        <v>64</v>
      </c>
      <c r="K42" s="100" t="n">
        <v>13</v>
      </c>
      <c r="L42" s="100" t="n">
        <v>5</v>
      </c>
      <c r="M42" s="100" t="n">
        <v>8</v>
      </c>
      <c r="N42" s="100" t="n">
        <v>13</v>
      </c>
      <c r="O42" s="100" t="n">
        <v>0</v>
      </c>
      <c r="P42" s="100" t="n">
        <v>8</v>
      </c>
      <c r="Q42" s="100" t="n">
        <v>1</v>
      </c>
      <c r="R42" s="100" t="n">
        <v>98</v>
      </c>
      <c r="T42" s="100" t="n">
        <v>0</v>
      </c>
      <c r="U42" s="100" t="n">
        <v>2</v>
      </c>
      <c r="V42" s="100" t="n">
        <v>2</v>
      </c>
      <c r="X42" s="100" t="n">
        <v>3</v>
      </c>
      <c r="Y42" s="100" t="n">
        <v>1</v>
      </c>
      <c r="Z42" s="100" t="n">
        <v>7</v>
      </c>
      <c r="AA42" s="100" t="n">
        <v>4</v>
      </c>
      <c r="AC42" s="100" t="n">
        <v>0</v>
      </c>
      <c r="AD42" s="100" t="n">
        <v>6</v>
      </c>
      <c r="AE42" s="81" t="n">
        <f aca="false">SUM(I42:AD42)</f>
        <v>291</v>
      </c>
    </row>
    <row r="43" s="1" customFormat="true" ht="16.5" hidden="false" customHeight="false" outlineLevel="0" collapsed="false">
      <c r="A43" s="11" t="n">
        <v>5</v>
      </c>
      <c r="B43" s="12" t="n">
        <v>6</v>
      </c>
      <c r="C43" s="13" t="n">
        <v>39</v>
      </c>
      <c r="D43" s="17" t="s">
        <v>240</v>
      </c>
      <c r="E43" s="97" t="s">
        <v>241</v>
      </c>
      <c r="F43" s="98" t="n">
        <v>201</v>
      </c>
      <c r="G43" s="99" t="s">
        <v>138</v>
      </c>
      <c r="H43" s="82" t="n">
        <v>631</v>
      </c>
      <c r="I43" s="100" t="n">
        <v>47</v>
      </c>
      <c r="J43" s="100" t="n">
        <v>92</v>
      </c>
      <c r="K43" s="100" t="n">
        <v>10</v>
      </c>
      <c r="L43" s="100" t="n">
        <v>4</v>
      </c>
      <c r="M43" s="100" t="n">
        <v>4</v>
      </c>
      <c r="N43" s="100" t="n">
        <v>6</v>
      </c>
      <c r="O43" s="100" t="n">
        <v>1</v>
      </c>
      <c r="P43" s="100" t="n">
        <v>7</v>
      </c>
      <c r="Q43" s="100" t="n">
        <v>0</v>
      </c>
      <c r="R43" s="100" t="n">
        <v>111</v>
      </c>
      <c r="T43" s="100" t="n">
        <v>1</v>
      </c>
      <c r="U43" s="100" t="n">
        <v>1</v>
      </c>
      <c r="V43" s="100" t="n">
        <v>2</v>
      </c>
      <c r="X43" s="100" t="n">
        <v>9</v>
      </c>
      <c r="Y43" s="100" t="n">
        <v>1</v>
      </c>
      <c r="Z43" s="100" t="n">
        <v>6</v>
      </c>
      <c r="AA43" s="100" t="n">
        <v>13</v>
      </c>
      <c r="AC43" s="100" t="n">
        <v>0</v>
      </c>
      <c r="AD43" s="100" t="n">
        <v>1</v>
      </c>
      <c r="AE43" s="81" t="n">
        <f aca="false">SUM(I43:AD43)</f>
        <v>316</v>
      </c>
    </row>
    <row r="44" s="1" customFormat="true" ht="16.5" hidden="false" customHeight="false" outlineLevel="0" collapsed="false">
      <c r="A44" s="11" t="n">
        <v>6</v>
      </c>
      <c r="B44" s="12" t="n">
        <v>6</v>
      </c>
      <c r="C44" s="13" t="n">
        <v>39</v>
      </c>
      <c r="D44" s="17" t="s">
        <v>240</v>
      </c>
      <c r="E44" s="97" t="s">
        <v>242</v>
      </c>
      <c r="F44" s="98" t="n">
        <v>202</v>
      </c>
      <c r="G44" s="99" t="s">
        <v>33</v>
      </c>
      <c r="H44" s="82" t="n">
        <v>641</v>
      </c>
      <c r="I44" s="100" t="n">
        <v>29</v>
      </c>
      <c r="J44" s="100" t="n">
        <v>70</v>
      </c>
      <c r="K44" s="100" t="n">
        <v>16</v>
      </c>
      <c r="L44" s="100" t="n">
        <v>5</v>
      </c>
      <c r="M44" s="100" t="n">
        <v>3</v>
      </c>
      <c r="N44" s="100" t="n">
        <v>10</v>
      </c>
      <c r="O44" s="100" t="n">
        <v>1</v>
      </c>
      <c r="P44" s="100" t="n">
        <v>10</v>
      </c>
      <c r="Q44" s="100" t="n">
        <v>3</v>
      </c>
      <c r="R44" s="100" t="n">
        <v>83</v>
      </c>
      <c r="T44" s="100" t="n">
        <v>0</v>
      </c>
      <c r="U44" s="100" t="n">
        <v>1</v>
      </c>
      <c r="V44" s="100" t="n">
        <v>2</v>
      </c>
      <c r="X44" s="100" t="n">
        <v>9</v>
      </c>
      <c r="Y44" s="100" t="n">
        <v>3</v>
      </c>
      <c r="Z44" s="100" t="n">
        <v>15</v>
      </c>
      <c r="AA44" s="100" t="n">
        <v>3</v>
      </c>
      <c r="AC44" s="100" t="n">
        <v>1</v>
      </c>
      <c r="AD44" s="100" t="n">
        <v>10</v>
      </c>
      <c r="AE44" s="81" t="n">
        <f aca="false">SUM(I44:AD44)</f>
        <v>274</v>
      </c>
    </row>
    <row r="45" s="1" customFormat="true" ht="16.5" hidden="false" customHeight="false" outlineLevel="0" collapsed="false">
      <c r="A45" s="11" t="n">
        <v>7</v>
      </c>
      <c r="B45" s="12" t="n">
        <v>6</v>
      </c>
      <c r="C45" s="13" t="n">
        <v>39</v>
      </c>
      <c r="D45" s="17" t="s">
        <v>240</v>
      </c>
      <c r="E45" s="97" t="s">
        <v>242</v>
      </c>
      <c r="F45" s="98" t="n">
        <v>202</v>
      </c>
      <c r="G45" s="99" t="s">
        <v>34</v>
      </c>
      <c r="H45" s="82" t="n">
        <v>641</v>
      </c>
      <c r="I45" s="100" t="n">
        <v>48</v>
      </c>
      <c r="J45" s="100" t="n">
        <v>55</v>
      </c>
      <c r="K45" s="100" t="n">
        <v>18</v>
      </c>
      <c r="L45" s="100" t="n">
        <v>6</v>
      </c>
      <c r="M45" s="100" t="n">
        <v>7</v>
      </c>
      <c r="N45" s="100" t="n">
        <v>7</v>
      </c>
      <c r="O45" s="100" t="n">
        <v>2</v>
      </c>
      <c r="P45" s="100" t="n">
        <v>8</v>
      </c>
      <c r="Q45" s="100" t="n">
        <v>5</v>
      </c>
      <c r="R45" s="100" t="n">
        <v>91</v>
      </c>
      <c r="T45" s="100" t="n">
        <v>2</v>
      </c>
      <c r="U45" s="100" t="n">
        <v>0</v>
      </c>
      <c r="V45" s="100" t="n">
        <v>1</v>
      </c>
      <c r="X45" s="100" t="n">
        <v>7</v>
      </c>
      <c r="Y45" s="100" t="n">
        <v>1</v>
      </c>
      <c r="Z45" s="100" t="n">
        <v>5</v>
      </c>
      <c r="AA45" s="100" t="n">
        <v>2</v>
      </c>
      <c r="AC45" s="100" t="n">
        <v>1</v>
      </c>
      <c r="AD45" s="100" t="n">
        <v>9</v>
      </c>
      <c r="AE45" s="81" t="n">
        <f aca="false">SUM(I45:AD45)</f>
        <v>275</v>
      </c>
    </row>
    <row r="46" s="1" customFormat="true" ht="16.5" hidden="false" customHeight="false" outlineLevel="0" collapsed="false">
      <c r="A46" s="11" t="n">
        <v>8</v>
      </c>
      <c r="B46" s="12" t="n">
        <v>6</v>
      </c>
      <c r="C46" s="13" t="n">
        <v>39</v>
      </c>
      <c r="D46" s="17" t="s">
        <v>240</v>
      </c>
      <c r="E46" s="97" t="s">
        <v>242</v>
      </c>
      <c r="F46" s="98" t="n">
        <v>202</v>
      </c>
      <c r="G46" s="99" t="s">
        <v>35</v>
      </c>
      <c r="H46" s="82" t="n">
        <v>641</v>
      </c>
      <c r="I46" s="100" t="n">
        <v>40</v>
      </c>
      <c r="J46" s="100" t="n">
        <v>48</v>
      </c>
      <c r="K46" s="100" t="n">
        <v>13</v>
      </c>
      <c r="L46" s="100" t="n">
        <v>2</v>
      </c>
      <c r="M46" s="100" t="n">
        <v>6</v>
      </c>
      <c r="N46" s="100" t="n">
        <v>12</v>
      </c>
      <c r="O46" s="100" t="n">
        <v>0</v>
      </c>
      <c r="P46" s="100" t="n">
        <v>3</v>
      </c>
      <c r="Q46" s="100" t="n">
        <v>1</v>
      </c>
      <c r="R46" s="100" t="n">
        <v>86</v>
      </c>
      <c r="T46" s="100" t="n">
        <v>1</v>
      </c>
      <c r="U46" s="100" t="n">
        <v>2</v>
      </c>
      <c r="V46" s="100" t="n">
        <v>5</v>
      </c>
      <c r="X46" s="100" t="n">
        <v>4</v>
      </c>
      <c r="Y46" s="100" t="n">
        <v>2</v>
      </c>
      <c r="Z46" s="100" t="n">
        <v>7</v>
      </c>
      <c r="AA46" s="100" t="n">
        <v>4</v>
      </c>
      <c r="AC46" s="100" t="n">
        <v>0</v>
      </c>
      <c r="AD46" s="100" t="n">
        <v>5</v>
      </c>
      <c r="AE46" s="81" t="n">
        <f aca="false">SUM(I46:AD46)</f>
        <v>241</v>
      </c>
    </row>
    <row r="47" s="1" customFormat="true" ht="16.5" hidden="false" customHeight="false" outlineLevel="0" collapsed="false">
      <c r="A47" s="11" t="n">
        <v>9</v>
      </c>
      <c r="B47" s="12" t="n">
        <v>6</v>
      </c>
      <c r="C47" s="13" t="n">
        <v>39</v>
      </c>
      <c r="D47" s="17" t="s">
        <v>240</v>
      </c>
      <c r="E47" s="97" t="s">
        <v>242</v>
      </c>
      <c r="F47" s="98" t="n">
        <v>202</v>
      </c>
      <c r="G47" s="99" t="s">
        <v>137</v>
      </c>
      <c r="H47" s="82" t="n">
        <v>641</v>
      </c>
      <c r="I47" s="100" t="n">
        <v>51</v>
      </c>
      <c r="J47" s="100" t="n">
        <v>59</v>
      </c>
      <c r="K47" s="100" t="n">
        <v>6</v>
      </c>
      <c r="L47" s="100" t="n">
        <v>5</v>
      </c>
      <c r="M47" s="100" t="n">
        <v>13</v>
      </c>
      <c r="N47" s="100" t="n">
        <v>10</v>
      </c>
      <c r="O47" s="100" t="n">
        <v>1</v>
      </c>
      <c r="P47" s="100" t="n">
        <v>5</v>
      </c>
      <c r="Q47" s="100" t="n">
        <v>1</v>
      </c>
      <c r="R47" s="100" t="n">
        <v>87</v>
      </c>
      <c r="T47" s="100" t="n">
        <v>0</v>
      </c>
      <c r="U47" s="100" t="n">
        <v>4</v>
      </c>
      <c r="V47" s="100" t="n">
        <v>0</v>
      </c>
      <c r="X47" s="100" t="n">
        <v>4</v>
      </c>
      <c r="Y47" s="100" t="n">
        <v>2</v>
      </c>
      <c r="Z47" s="100" t="n">
        <v>4</v>
      </c>
      <c r="AA47" s="100" t="n">
        <v>3</v>
      </c>
      <c r="AC47" s="100" t="n">
        <v>0</v>
      </c>
      <c r="AD47" s="100" t="n">
        <v>7</v>
      </c>
      <c r="AE47" s="81" t="n">
        <f aca="false">SUM(I47:AD47)</f>
        <v>262</v>
      </c>
    </row>
    <row r="48" s="1" customFormat="true" ht="16.5" hidden="false" customHeight="false" outlineLevel="0" collapsed="false">
      <c r="A48" s="11" t="n">
        <v>10</v>
      </c>
      <c r="B48" s="12" t="n">
        <v>6</v>
      </c>
      <c r="C48" s="13" t="n">
        <v>39</v>
      </c>
      <c r="D48" s="17" t="s">
        <v>240</v>
      </c>
      <c r="E48" s="97" t="s">
        <v>243</v>
      </c>
      <c r="F48" s="98" t="n">
        <v>203</v>
      </c>
      <c r="G48" s="99" t="s">
        <v>33</v>
      </c>
      <c r="H48" s="82" t="n">
        <v>678</v>
      </c>
      <c r="I48" s="100" t="n">
        <v>72</v>
      </c>
      <c r="J48" s="100" t="n">
        <v>70</v>
      </c>
      <c r="K48" s="100" t="n">
        <v>25</v>
      </c>
      <c r="L48" s="100" t="n">
        <v>0</v>
      </c>
      <c r="M48" s="100" t="n">
        <v>5</v>
      </c>
      <c r="N48" s="100" t="n">
        <v>1</v>
      </c>
      <c r="O48" s="100" t="n">
        <v>0</v>
      </c>
      <c r="P48" s="100" t="n">
        <v>10</v>
      </c>
      <c r="Q48" s="100" t="n">
        <v>2</v>
      </c>
      <c r="R48" s="100" t="n">
        <v>130</v>
      </c>
      <c r="T48" s="100" t="n">
        <v>0</v>
      </c>
      <c r="U48" s="100" t="n">
        <v>4</v>
      </c>
      <c r="V48" s="100" t="n">
        <v>0</v>
      </c>
      <c r="X48" s="100" t="n">
        <v>8</v>
      </c>
      <c r="Y48" s="100" t="n">
        <v>1</v>
      </c>
      <c r="Z48" s="100" t="n">
        <v>7</v>
      </c>
      <c r="AA48" s="100" t="n">
        <v>10</v>
      </c>
      <c r="AC48" s="100" t="n">
        <v>0</v>
      </c>
      <c r="AD48" s="100" t="n">
        <v>7</v>
      </c>
      <c r="AE48" s="81" t="n">
        <f aca="false">SUM(I48:AD48)</f>
        <v>352</v>
      </c>
    </row>
    <row r="49" s="1" customFormat="true" ht="16.5" hidden="false" customHeight="false" outlineLevel="0" collapsed="false">
      <c r="A49" s="11" t="n">
        <v>11</v>
      </c>
      <c r="B49" s="12" t="n">
        <v>6</v>
      </c>
      <c r="C49" s="13" t="n">
        <v>39</v>
      </c>
      <c r="D49" s="17" t="s">
        <v>240</v>
      </c>
      <c r="E49" s="97" t="s">
        <v>243</v>
      </c>
      <c r="F49" s="98" t="n">
        <v>203</v>
      </c>
      <c r="G49" s="99" t="s">
        <v>34</v>
      </c>
      <c r="H49" s="82" t="n">
        <v>677</v>
      </c>
      <c r="I49" s="100" t="n">
        <v>60</v>
      </c>
      <c r="J49" s="100" t="n">
        <v>65</v>
      </c>
      <c r="K49" s="100" t="n">
        <v>18</v>
      </c>
      <c r="L49" s="100" t="n">
        <v>0</v>
      </c>
      <c r="M49" s="100" t="n">
        <v>9</v>
      </c>
      <c r="N49" s="100" t="n">
        <v>4</v>
      </c>
      <c r="O49" s="100" t="n">
        <v>2</v>
      </c>
      <c r="P49" s="100" t="n">
        <v>7</v>
      </c>
      <c r="Q49" s="100" t="n">
        <v>2</v>
      </c>
      <c r="R49" s="100" t="n">
        <v>125</v>
      </c>
      <c r="T49" s="100" t="n">
        <v>1</v>
      </c>
      <c r="U49" s="100" t="n">
        <v>2</v>
      </c>
      <c r="V49" s="100" t="n">
        <v>2</v>
      </c>
      <c r="X49" s="100" t="n">
        <v>10</v>
      </c>
      <c r="Y49" s="100" t="n">
        <v>2</v>
      </c>
      <c r="Z49" s="100" t="n">
        <v>4</v>
      </c>
      <c r="AA49" s="100" t="n">
        <v>3</v>
      </c>
      <c r="AC49" s="100" t="n">
        <v>0</v>
      </c>
      <c r="AD49" s="100" t="n">
        <v>12</v>
      </c>
      <c r="AE49" s="81" t="n">
        <f aca="false">SUM(I49:AD49)</f>
        <v>328</v>
      </c>
    </row>
    <row r="50" s="1" customFormat="true" ht="16.5" hidden="false" customHeight="false" outlineLevel="0" collapsed="false">
      <c r="A50" s="11" t="n">
        <v>12</v>
      </c>
      <c r="B50" s="12" t="n">
        <v>6</v>
      </c>
      <c r="C50" s="13" t="n">
        <v>39</v>
      </c>
      <c r="D50" s="17" t="s">
        <v>240</v>
      </c>
      <c r="E50" s="97" t="s">
        <v>243</v>
      </c>
      <c r="F50" s="98" t="n">
        <v>203</v>
      </c>
      <c r="G50" s="99" t="s">
        <v>35</v>
      </c>
      <c r="H50" s="82" t="n">
        <v>677</v>
      </c>
      <c r="I50" s="100" t="n">
        <v>61</v>
      </c>
      <c r="J50" s="100" t="n">
        <v>75</v>
      </c>
      <c r="K50" s="100" t="n">
        <v>17</v>
      </c>
      <c r="L50" s="100" t="n">
        <v>4</v>
      </c>
      <c r="M50" s="100" t="n">
        <v>8</v>
      </c>
      <c r="N50" s="100" t="n">
        <v>4</v>
      </c>
      <c r="O50" s="100" t="n">
        <v>1</v>
      </c>
      <c r="P50" s="100" t="n">
        <v>8</v>
      </c>
      <c r="Q50" s="100" t="n">
        <v>0</v>
      </c>
      <c r="R50" s="100" t="n">
        <v>129</v>
      </c>
      <c r="T50" s="100" t="n">
        <v>1</v>
      </c>
      <c r="U50" s="100" t="n">
        <v>3</v>
      </c>
      <c r="V50" s="100" t="n">
        <v>0</v>
      </c>
      <c r="X50" s="100" t="n">
        <v>6</v>
      </c>
      <c r="Y50" s="100" t="n">
        <v>0</v>
      </c>
      <c r="Z50" s="100" t="n">
        <v>9</v>
      </c>
      <c r="AA50" s="100" t="n">
        <v>16</v>
      </c>
      <c r="AC50" s="100" t="n">
        <v>0</v>
      </c>
      <c r="AD50" s="100" t="n">
        <v>5</v>
      </c>
      <c r="AE50" s="81" t="n">
        <f aca="false">SUM(I50:AD50)</f>
        <v>347</v>
      </c>
    </row>
    <row r="51" s="1" customFormat="true" ht="16.5" hidden="false" customHeight="false" outlineLevel="0" collapsed="false">
      <c r="A51" s="11" t="n">
        <v>13</v>
      </c>
      <c r="B51" s="12" t="n">
        <v>6</v>
      </c>
      <c r="C51" s="13" t="n">
        <v>39</v>
      </c>
      <c r="D51" s="17" t="s">
        <v>240</v>
      </c>
      <c r="E51" s="97" t="s">
        <v>243</v>
      </c>
      <c r="F51" s="98" t="n">
        <v>203</v>
      </c>
      <c r="G51" s="99" t="s">
        <v>137</v>
      </c>
      <c r="H51" s="82" t="n">
        <v>677</v>
      </c>
      <c r="I51" s="100" t="n">
        <v>75</v>
      </c>
      <c r="J51" s="100" t="n">
        <v>52</v>
      </c>
      <c r="K51" s="100" t="n">
        <v>6</v>
      </c>
      <c r="L51" s="100" t="n">
        <v>1</v>
      </c>
      <c r="M51" s="100" t="n">
        <v>8</v>
      </c>
      <c r="N51" s="100" t="n">
        <v>4</v>
      </c>
      <c r="O51" s="100" t="n">
        <v>3</v>
      </c>
      <c r="P51" s="100" t="n">
        <v>6</v>
      </c>
      <c r="Q51" s="100" t="n">
        <v>0</v>
      </c>
      <c r="R51" s="100" t="n">
        <v>139</v>
      </c>
      <c r="T51" s="100" t="n">
        <v>2</v>
      </c>
      <c r="U51" s="100" t="n">
        <v>0</v>
      </c>
      <c r="V51" s="100" t="n">
        <v>6</v>
      </c>
      <c r="X51" s="100" t="n">
        <v>14</v>
      </c>
      <c r="Y51" s="100" t="n">
        <v>2</v>
      </c>
      <c r="Z51" s="100" t="n">
        <v>8</v>
      </c>
      <c r="AA51" s="100" t="n">
        <v>7</v>
      </c>
      <c r="AC51" s="100" t="n">
        <v>0</v>
      </c>
      <c r="AD51" s="100" t="n">
        <v>2</v>
      </c>
      <c r="AE51" s="81" t="n">
        <f aca="false">SUM(I51:AD51)</f>
        <v>335</v>
      </c>
    </row>
    <row r="52" s="1" customFormat="true" ht="16.5" hidden="false" customHeight="false" outlineLevel="0" collapsed="false">
      <c r="A52" s="11" t="n">
        <v>14</v>
      </c>
      <c r="B52" s="12" t="n">
        <v>6</v>
      </c>
      <c r="C52" s="13" t="n">
        <v>39</v>
      </c>
      <c r="D52" s="17" t="s">
        <v>240</v>
      </c>
      <c r="E52" s="97" t="s">
        <v>243</v>
      </c>
      <c r="F52" s="98" t="n">
        <v>204</v>
      </c>
      <c r="G52" s="99" t="s">
        <v>33</v>
      </c>
      <c r="H52" s="82" t="n">
        <v>564</v>
      </c>
      <c r="I52" s="100" t="n">
        <v>46</v>
      </c>
      <c r="J52" s="100" t="n">
        <v>91</v>
      </c>
      <c r="K52" s="100" t="n">
        <v>5</v>
      </c>
      <c r="L52" s="100" t="n">
        <v>0</v>
      </c>
      <c r="M52" s="100" t="n">
        <v>3</v>
      </c>
      <c r="N52" s="100" t="n">
        <v>3</v>
      </c>
      <c r="O52" s="100" t="n">
        <v>2</v>
      </c>
      <c r="P52" s="100" t="n">
        <v>5</v>
      </c>
      <c r="Q52" s="100" t="n">
        <v>0</v>
      </c>
      <c r="R52" s="100" t="n">
        <v>99</v>
      </c>
      <c r="T52" s="100" t="n">
        <v>2</v>
      </c>
      <c r="U52" s="100" t="n">
        <v>1</v>
      </c>
      <c r="V52" s="100" t="n">
        <v>2</v>
      </c>
      <c r="X52" s="100" t="n">
        <v>6</v>
      </c>
      <c r="Y52" s="100" t="n">
        <v>1</v>
      </c>
      <c r="Z52" s="100" t="n">
        <v>11</v>
      </c>
      <c r="AA52" s="100" t="n">
        <v>11</v>
      </c>
      <c r="AC52" s="100" t="n">
        <v>0</v>
      </c>
      <c r="AD52" s="100" t="n">
        <v>4</v>
      </c>
      <c r="AE52" s="81" t="n">
        <f aca="false">SUM(I52:AD52)</f>
        <v>292</v>
      </c>
    </row>
    <row r="53" s="1" customFormat="true" ht="16.5" hidden="false" customHeight="false" outlineLevel="0" collapsed="false">
      <c r="A53" s="11" t="n">
        <v>15</v>
      </c>
      <c r="B53" s="12" t="n">
        <v>6</v>
      </c>
      <c r="C53" s="13" t="n">
        <v>39</v>
      </c>
      <c r="D53" s="17" t="s">
        <v>240</v>
      </c>
      <c r="E53" s="97" t="s">
        <v>243</v>
      </c>
      <c r="F53" s="98" t="n">
        <v>204</v>
      </c>
      <c r="G53" s="99" t="s">
        <v>34</v>
      </c>
      <c r="H53" s="82" t="n">
        <v>563</v>
      </c>
      <c r="I53" s="100" t="n">
        <v>33</v>
      </c>
      <c r="J53" s="100" t="n">
        <v>69</v>
      </c>
      <c r="K53" s="100" t="n">
        <v>13</v>
      </c>
      <c r="L53" s="100" t="n">
        <v>2</v>
      </c>
      <c r="M53" s="100" t="n">
        <v>2</v>
      </c>
      <c r="N53" s="100" t="n">
        <v>10</v>
      </c>
      <c r="O53" s="100" t="n">
        <v>3</v>
      </c>
      <c r="P53" s="100" t="n">
        <v>2</v>
      </c>
      <c r="Q53" s="100" t="n">
        <v>0</v>
      </c>
      <c r="R53" s="100" t="n">
        <v>70</v>
      </c>
      <c r="T53" s="100" t="n">
        <v>0</v>
      </c>
      <c r="U53" s="100" t="n">
        <v>1</v>
      </c>
      <c r="V53" s="100" t="n">
        <v>0</v>
      </c>
      <c r="X53" s="100" t="n">
        <v>9</v>
      </c>
      <c r="Y53" s="100" t="n">
        <v>3</v>
      </c>
      <c r="Z53" s="100" t="n">
        <v>9</v>
      </c>
      <c r="AA53" s="100" t="n">
        <v>12</v>
      </c>
      <c r="AC53" s="100" t="n">
        <v>0</v>
      </c>
      <c r="AD53" s="100" t="n">
        <v>4</v>
      </c>
      <c r="AE53" s="81" t="n">
        <f aca="false">SUM(I53:AD53)</f>
        <v>242</v>
      </c>
    </row>
    <row r="54" s="1" customFormat="true" ht="16.5" hidden="false" customHeight="false" outlineLevel="0" collapsed="false">
      <c r="A54" s="11" t="n">
        <v>16</v>
      </c>
      <c r="B54" s="12" t="n">
        <v>6</v>
      </c>
      <c r="C54" s="13" t="n">
        <v>39</v>
      </c>
      <c r="D54" s="17" t="s">
        <v>240</v>
      </c>
      <c r="E54" s="97" t="s">
        <v>243</v>
      </c>
      <c r="F54" s="98" t="n">
        <v>204</v>
      </c>
      <c r="G54" s="99" t="s">
        <v>35</v>
      </c>
      <c r="H54" s="82" t="n">
        <v>563</v>
      </c>
      <c r="I54" s="100" t="n">
        <v>33</v>
      </c>
      <c r="J54" s="100" t="n">
        <v>106</v>
      </c>
      <c r="K54" s="100" t="n">
        <v>6</v>
      </c>
      <c r="L54" s="100" t="n">
        <v>1</v>
      </c>
      <c r="M54" s="100" t="n">
        <v>4</v>
      </c>
      <c r="N54" s="100" t="n">
        <v>4</v>
      </c>
      <c r="O54" s="100" t="n">
        <v>0</v>
      </c>
      <c r="P54" s="100" t="n">
        <v>7</v>
      </c>
      <c r="Q54" s="100" t="n">
        <v>2</v>
      </c>
      <c r="R54" s="100" t="n">
        <v>87</v>
      </c>
      <c r="T54" s="100" t="n">
        <v>0</v>
      </c>
      <c r="U54" s="100" t="n">
        <v>1</v>
      </c>
      <c r="V54" s="100" t="n">
        <v>0</v>
      </c>
      <c r="X54" s="100" t="n">
        <v>8</v>
      </c>
      <c r="Y54" s="100" t="n">
        <v>2</v>
      </c>
      <c r="Z54" s="100" t="n">
        <v>4</v>
      </c>
      <c r="AA54" s="100" t="n">
        <v>9</v>
      </c>
      <c r="AC54" s="100" t="n">
        <v>0</v>
      </c>
      <c r="AD54" s="100" t="n">
        <v>8</v>
      </c>
      <c r="AE54" s="81" t="n">
        <f aca="false">SUM(I54:AD54)</f>
        <v>282</v>
      </c>
    </row>
    <row r="55" s="1" customFormat="true" ht="16.5" hidden="false" customHeight="false" outlineLevel="0" collapsed="false">
      <c r="A55" s="11" t="n">
        <v>17</v>
      </c>
      <c r="B55" s="12" t="n">
        <v>6</v>
      </c>
      <c r="C55" s="13" t="n">
        <v>39</v>
      </c>
      <c r="D55" s="17" t="s">
        <v>240</v>
      </c>
      <c r="E55" s="97" t="s">
        <v>243</v>
      </c>
      <c r="F55" s="98" t="n">
        <v>204</v>
      </c>
      <c r="G55" s="99" t="s">
        <v>137</v>
      </c>
      <c r="H55" s="82" t="n">
        <v>563</v>
      </c>
      <c r="I55" s="100" t="n">
        <v>41</v>
      </c>
      <c r="J55" s="100" t="n">
        <v>55</v>
      </c>
      <c r="K55" s="100" t="n">
        <v>11</v>
      </c>
      <c r="L55" s="100" t="n">
        <v>0</v>
      </c>
      <c r="M55" s="100" t="n">
        <v>7</v>
      </c>
      <c r="N55" s="100" t="n">
        <v>9</v>
      </c>
      <c r="O55" s="100" t="n">
        <v>1</v>
      </c>
      <c r="P55" s="100" t="n">
        <v>8</v>
      </c>
      <c r="Q55" s="100" t="n">
        <v>0</v>
      </c>
      <c r="R55" s="100" t="n">
        <v>109</v>
      </c>
      <c r="T55" s="100" t="n">
        <v>0</v>
      </c>
      <c r="U55" s="100" t="n">
        <v>1</v>
      </c>
      <c r="V55" s="100" t="n">
        <v>0</v>
      </c>
      <c r="X55" s="100" t="n">
        <v>8</v>
      </c>
      <c r="Y55" s="100" t="n">
        <v>3</v>
      </c>
      <c r="Z55" s="100" t="n">
        <v>7</v>
      </c>
      <c r="AA55" s="100" t="n">
        <v>8</v>
      </c>
      <c r="AC55" s="100" t="n">
        <v>0</v>
      </c>
      <c r="AD55" s="100" t="n">
        <v>5</v>
      </c>
      <c r="AE55" s="81" t="n">
        <f aca="false">SUM(I55:AD55)</f>
        <v>273</v>
      </c>
    </row>
    <row r="56" s="1" customFormat="true" ht="16.5" hidden="false" customHeight="false" outlineLevel="0" collapsed="false">
      <c r="A56" s="11" t="n">
        <v>18</v>
      </c>
      <c r="B56" s="12" t="n">
        <v>6</v>
      </c>
      <c r="C56" s="13" t="n">
        <v>39</v>
      </c>
      <c r="D56" s="17" t="s">
        <v>240</v>
      </c>
      <c r="E56" s="97" t="s">
        <v>244</v>
      </c>
      <c r="F56" s="98" t="n">
        <v>205</v>
      </c>
      <c r="G56" s="99" t="s">
        <v>33</v>
      </c>
      <c r="H56" s="82" t="n">
        <v>576</v>
      </c>
      <c r="I56" s="100" t="n">
        <v>37</v>
      </c>
      <c r="J56" s="100" t="n">
        <v>77</v>
      </c>
      <c r="K56" s="100" t="n">
        <v>6</v>
      </c>
      <c r="L56" s="100" t="n">
        <v>2</v>
      </c>
      <c r="M56" s="100" t="n">
        <v>13</v>
      </c>
      <c r="N56" s="100" t="n">
        <v>8</v>
      </c>
      <c r="O56" s="100" t="n">
        <v>2</v>
      </c>
      <c r="P56" s="100" t="n">
        <v>7</v>
      </c>
      <c r="Q56" s="100" t="n">
        <v>0</v>
      </c>
      <c r="R56" s="100" t="n">
        <v>143</v>
      </c>
      <c r="T56" s="100" t="n">
        <v>1</v>
      </c>
      <c r="U56" s="100" t="n">
        <v>3</v>
      </c>
      <c r="V56" s="100" t="n">
        <v>1</v>
      </c>
      <c r="X56" s="100" t="n">
        <v>4</v>
      </c>
      <c r="Y56" s="100" t="n">
        <v>0</v>
      </c>
      <c r="Z56" s="100" t="n">
        <v>5</v>
      </c>
      <c r="AA56" s="100" t="n">
        <v>7</v>
      </c>
      <c r="AC56" s="100" t="n">
        <v>0</v>
      </c>
      <c r="AD56" s="100" t="n">
        <v>10</v>
      </c>
      <c r="AE56" s="81" t="n">
        <f aca="false">SUM(I56:AD56)</f>
        <v>326</v>
      </c>
    </row>
    <row r="57" s="1" customFormat="true" ht="16.5" hidden="false" customHeight="false" outlineLevel="0" collapsed="false">
      <c r="A57" s="11" t="n">
        <v>19</v>
      </c>
      <c r="B57" s="12" t="n">
        <v>6</v>
      </c>
      <c r="C57" s="13" t="n">
        <v>39</v>
      </c>
      <c r="D57" s="17" t="s">
        <v>240</v>
      </c>
      <c r="E57" s="97" t="s">
        <v>244</v>
      </c>
      <c r="F57" s="98" t="n">
        <v>205</v>
      </c>
      <c r="G57" s="99" t="s">
        <v>34</v>
      </c>
      <c r="H57" s="82" t="n">
        <v>576</v>
      </c>
      <c r="I57" s="100" t="n">
        <v>47</v>
      </c>
      <c r="J57" s="100" t="n">
        <v>60</v>
      </c>
      <c r="K57" s="100" t="n">
        <v>11</v>
      </c>
      <c r="L57" s="100" t="n">
        <v>2</v>
      </c>
      <c r="M57" s="100" t="n">
        <v>9</v>
      </c>
      <c r="N57" s="100" t="n">
        <v>5</v>
      </c>
      <c r="O57" s="100" t="n">
        <v>0</v>
      </c>
      <c r="P57" s="100" t="n">
        <v>6</v>
      </c>
      <c r="Q57" s="100" t="n">
        <v>1</v>
      </c>
      <c r="R57" s="100" t="n">
        <v>118</v>
      </c>
      <c r="T57" s="100" t="n">
        <v>1</v>
      </c>
      <c r="U57" s="100" t="n">
        <v>0</v>
      </c>
      <c r="V57" s="100" t="n">
        <v>0</v>
      </c>
      <c r="X57" s="100" t="n">
        <v>2</v>
      </c>
      <c r="Y57" s="100" t="n">
        <v>3</v>
      </c>
      <c r="Z57" s="100" t="n">
        <v>12</v>
      </c>
      <c r="AA57" s="100" t="n">
        <v>3</v>
      </c>
      <c r="AC57" s="100" t="n">
        <v>0</v>
      </c>
      <c r="AD57" s="100" t="n">
        <v>5</v>
      </c>
      <c r="AE57" s="81" t="n">
        <f aca="false">SUM(I57:AD57)</f>
        <v>285</v>
      </c>
    </row>
    <row r="58" s="1" customFormat="true" ht="16.5" hidden="false" customHeight="false" outlineLevel="0" collapsed="false">
      <c r="A58" s="11" t="n">
        <v>20</v>
      </c>
      <c r="B58" s="12" t="n">
        <v>6</v>
      </c>
      <c r="C58" s="13" t="n">
        <v>39</v>
      </c>
      <c r="D58" s="17" t="s">
        <v>240</v>
      </c>
      <c r="E58" s="97" t="s">
        <v>244</v>
      </c>
      <c r="F58" s="98" t="n">
        <v>205</v>
      </c>
      <c r="G58" s="99" t="s">
        <v>35</v>
      </c>
      <c r="H58" s="82" t="n">
        <v>575</v>
      </c>
      <c r="I58" s="100" t="n">
        <v>41</v>
      </c>
      <c r="J58" s="100" t="n">
        <v>55</v>
      </c>
      <c r="K58" s="100" t="n">
        <v>12</v>
      </c>
      <c r="L58" s="100" t="n">
        <v>2</v>
      </c>
      <c r="M58" s="100" t="n">
        <v>3</v>
      </c>
      <c r="N58" s="100" t="n">
        <v>14</v>
      </c>
      <c r="O58" s="100" t="n">
        <v>2</v>
      </c>
      <c r="P58" s="100" t="n">
        <v>5</v>
      </c>
      <c r="Q58" s="100" t="n">
        <v>2</v>
      </c>
      <c r="R58" s="100" t="n">
        <v>108</v>
      </c>
      <c r="T58" s="100" t="n">
        <v>0</v>
      </c>
      <c r="U58" s="100" t="n">
        <v>2</v>
      </c>
      <c r="V58" s="100" t="n">
        <v>1</v>
      </c>
      <c r="X58" s="100" t="n">
        <v>5</v>
      </c>
      <c r="Y58" s="100" t="n">
        <v>2</v>
      </c>
      <c r="Z58" s="100" t="n">
        <v>11</v>
      </c>
      <c r="AA58" s="100" t="n">
        <v>7</v>
      </c>
      <c r="AC58" s="100" t="n">
        <v>0</v>
      </c>
      <c r="AD58" s="100" t="n">
        <v>6</v>
      </c>
      <c r="AE58" s="81" t="n">
        <f aca="false">SUM(I58:AD58)</f>
        <v>278</v>
      </c>
    </row>
    <row r="59" s="1" customFormat="true" ht="16.5" hidden="false" customHeight="false" outlineLevel="0" collapsed="false">
      <c r="A59" s="11" t="n">
        <v>21</v>
      </c>
      <c r="B59" s="12" t="n">
        <v>6</v>
      </c>
      <c r="C59" s="13" t="n">
        <v>39</v>
      </c>
      <c r="D59" s="17" t="s">
        <v>240</v>
      </c>
      <c r="E59" s="97" t="s">
        <v>245</v>
      </c>
      <c r="F59" s="98" t="n">
        <v>206</v>
      </c>
      <c r="G59" s="99" t="s">
        <v>33</v>
      </c>
      <c r="H59" s="82" t="n">
        <v>572</v>
      </c>
      <c r="I59" s="100" t="n">
        <v>40</v>
      </c>
      <c r="J59" s="100" t="n">
        <v>71</v>
      </c>
      <c r="K59" s="100" t="n">
        <v>13</v>
      </c>
      <c r="L59" s="100" t="n">
        <v>1</v>
      </c>
      <c r="M59" s="100" t="n">
        <v>1</v>
      </c>
      <c r="N59" s="100" t="n">
        <v>6</v>
      </c>
      <c r="O59" s="100" t="n">
        <v>0</v>
      </c>
      <c r="P59" s="100" t="n">
        <v>11</v>
      </c>
      <c r="Q59" s="100" t="n">
        <v>1</v>
      </c>
      <c r="R59" s="100" t="n">
        <v>105</v>
      </c>
      <c r="T59" s="100" t="n">
        <v>0</v>
      </c>
      <c r="U59" s="100" t="n">
        <v>0</v>
      </c>
      <c r="V59" s="100" t="n">
        <v>4</v>
      </c>
      <c r="X59" s="100" t="n">
        <v>8</v>
      </c>
      <c r="Y59" s="100" t="n">
        <v>1</v>
      </c>
      <c r="Z59" s="100" t="n">
        <v>5</v>
      </c>
      <c r="AA59" s="100" t="n">
        <v>4</v>
      </c>
      <c r="AC59" s="100" t="n">
        <v>0</v>
      </c>
      <c r="AD59" s="100" t="n">
        <v>5</v>
      </c>
      <c r="AE59" s="81" t="n">
        <f aca="false">SUM(I59:AD59)</f>
        <v>276</v>
      </c>
    </row>
    <row r="60" s="1" customFormat="true" ht="16.5" hidden="false" customHeight="false" outlineLevel="0" collapsed="false">
      <c r="A60" s="11" t="n">
        <v>22</v>
      </c>
      <c r="B60" s="12" t="n">
        <v>6</v>
      </c>
      <c r="C60" s="13" t="n">
        <v>39</v>
      </c>
      <c r="D60" s="17" t="s">
        <v>240</v>
      </c>
      <c r="E60" s="97" t="s">
        <v>245</v>
      </c>
      <c r="F60" s="98" t="n">
        <v>206</v>
      </c>
      <c r="G60" s="99" t="s">
        <v>34</v>
      </c>
      <c r="H60" s="82" t="n">
        <v>572</v>
      </c>
      <c r="I60" s="100" t="n">
        <v>49</v>
      </c>
      <c r="J60" s="100" t="n">
        <v>61</v>
      </c>
      <c r="K60" s="100" t="n">
        <v>5</v>
      </c>
      <c r="L60" s="100" t="n">
        <v>0</v>
      </c>
      <c r="M60" s="100" t="n">
        <v>4</v>
      </c>
      <c r="N60" s="100" t="n">
        <v>7</v>
      </c>
      <c r="O60" s="100" t="n">
        <v>1</v>
      </c>
      <c r="P60" s="100" t="n">
        <v>6</v>
      </c>
      <c r="Q60" s="100" t="n">
        <v>2</v>
      </c>
      <c r="R60" s="100" t="n">
        <v>93</v>
      </c>
      <c r="T60" s="100" t="n">
        <v>1</v>
      </c>
      <c r="U60" s="100" t="n">
        <v>0</v>
      </c>
      <c r="V60" s="100" t="n">
        <v>2</v>
      </c>
      <c r="X60" s="100" t="n">
        <v>4</v>
      </c>
      <c r="Y60" s="100" t="n">
        <v>0</v>
      </c>
      <c r="Z60" s="100" t="n">
        <v>10</v>
      </c>
      <c r="AA60" s="100" t="n">
        <v>4</v>
      </c>
      <c r="AC60" s="100" t="n">
        <v>0</v>
      </c>
      <c r="AD60" s="100" t="n">
        <v>4</v>
      </c>
      <c r="AE60" s="81" t="n">
        <f aca="false">SUM(I60:AD60)</f>
        <v>253</v>
      </c>
    </row>
    <row r="61" s="1" customFormat="true" ht="16.5" hidden="false" customHeight="false" outlineLevel="0" collapsed="false">
      <c r="A61" s="11" t="n">
        <v>23</v>
      </c>
      <c r="B61" s="12" t="n">
        <v>6</v>
      </c>
      <c r="C61" s="13" t="n">
        <v>39</v>
      </c>
      <c r="D61" s="17" t="s">
        <v>240</v>
      </c>
      <c r="E61" s="97" t="s">
        <v>245</v>
      </c>
      <c r="F61" s="98" t="n">
        <v>206</v>
      </c>
      <c r="G61" s="99" t="s">
        <v>35</v>
      </c>
      <c r="H61" s="82" t="n">
        <v>572</v>
      </c>
      <c r="I61" s="100" t="n">
        <v>43</v>
      </c>
      <c r="J61" s="100" t="n">
        <v>51</v>
      </c>
      <c r="K61" s="100" t="n">
        <v>16</v>
      </c>
      <c r="L61" s="100" t="n">
        <v>2</v>
      </c>
      <c r="M61" s="100" t="n">
        <v>2</v>
      </c>
      <c r="N61" s="100" t="n">
        <v>4</v>
      </c>
      <c r="O61" s="100" t="n">
        <v>2</v>
      </c>
      <c r="P61" s="100" t="n">
        <v>14</v>
      </c>
      <c r="Q61" s="100" t="n">
        <v>0</v>
      </c>
      <c r="R61" s="100" t="n">
        <v>94</v>
      </c>
      <c r="T61" s="100" t="n">
        <v>1</v>
      </c>
      <c r="U61" s="100" t="n">
        <v>2</v>
      </c>
      <c r="V61" s="100" t="n">
        <v>2</v>
      </c>
      <c r="X61" s="100" t="n">
        <v>2</v>
      </c>
      <c r="Y61" s="100" t="n">
        <v>2</v>
      </c>
      <c r="Z61" s="100" t="n">
        <v>3</v>
      </c>
      <c r="AA61" s="100" t="n">
        <v>6</v>
      </c>
      <c r="AC61" s="100" t="n">
        <v>0</v>
      </c>
      <c r="AD61" s="100" t="n">
        <v>6</v>
      </c>
      <c r="AE61" s="81" t="n">
        <f aca="false">SUM(I61:AD61)</f>
        <v>252</v>
      </c>
    </row>
    <row r="62" s="1" customFormat="true" ht="16.5" hidden="false" customHeight="false" outlineLevel="0" collapsed="false">
      <c r="A62" s="11" t="n">
        <v>24</v>
      </c>
      <c r="B62" s="12" t="n">
        <v>6</v>
      </c>
      <c r="C62" s="13" t="n">
        <v>39</v>
      </c>
      <c r="D62" s="17" t="s">
        <v>240</v>
      </c>
      <c r="E62" s="97" t="s">
        <v>245</v>
      </c>
      <c r="F62" s="98" t="n">
        <v>206</v>
      </c>
      <c r="G62" s="99" t="s">
        <v>137</v>
      </c>
      <c r="H62" s="82" t="n">
        <v>572</v>
      </c>
      <c r="I62" s="100" t="n">
        <v>41</v>
      </c>
      <c r="J62" s="100" t="n">
        <v>71</v>
      </c>
      <c r="K62" s="100" t="n">
        <v>13</v>
      </c>
      <c r="L62" s="100" t="n">
        <v>2</v>
      </c>
      <c r="M62" s="100" t="n">
        <v>1</v>
      </c>
      <c r="N62" s="100" t="n">
        <v>11</v>
      </c>
      <c r="O62" s="100" t="n">
        <v>1</v>
      </c>
      <c r="P62" s="100" t="n">
        <v>9</v>
      </c>
      <c r="Q62" s="100" t="n">
        <v>1</v>
      </c>
      <c r="R62" s="100" t="n">
        <v>82</v>
      </c>
      <c r="T62" s="100" t="n">
        <v>0</v>
      </c>
      <c r="U62" s="100" t="n">
        <v>2</v>
      </c>
      <c r="V62" s="100" t="n">
        <v>2</v>
      </c>
      <c r="X62" s="100" t="n">
        <v>3</v>
      </c>
      <c r="Y62" s="100" t="n">
        <v>1</v>
      </c>
      <c r="Z62" s="100" t="n">
        <v>1</v>
      </c>
      <c r="AA62" s="100" t="n">
        <v>11</v>
      </c>
      <c r="AC62" s="100" t="n">
        <v>0</v>
      </c>
      <c r="AD62" s="100" t="n">
        <v>7</v>
      </c>
      <c r="AE62" s="81" t="n">
        <f aca="false">SUM(I62:AD62)</f>
        <v>259</v>
      </c>
    </row>
    <row r="63" s="1" customFormat="true" ht="16.5" hidden="false" customHeight="false" outlineLevel="0" collapsed="false">
      <c r="A63" s="11" t="n">
        <v>25</v>
      </c>
      <c r="B63" s="12" t="n">
        <v>6</v>
      </c>
      <c r="C63" s="13" t="n">
        <v>39</v>
      </c>
      <c r="D63" s="17" t="s">
        <v>240</v>
      </c>
      <c r="E63" s="97" t="s">
        <v>246</v>
      </c>
      <c r="F63" s="98" t="n">
        <v>207</v>
      </c>
      <c r="G63" s="99" t="s">
        <v>33</v>
      </c>
      <c r="H63" s="82" t="n">
        <v>591</v>
      </c>
      <c r="I63" s="100" t="n">
        <v>63</v>
      </c>
      <c r="J63" s="100" t="n">
        <v>62</v>
      </c>
      <c r="K63" s="100" t="n">
        <v>8</v>
      </c>
      <c r="L63" s="100" t="n">
        <v>3</v>
      </c>
      <c r="M63" s="100" t="n">
        <v>1</v>
      </c>
      <c r="N63" s="100" t="n">
        <v>9</v>
      </c>
      <c r="O63" s="100" t="n">
        <v>1</v>
      </c>
      <c r="P63" s="100" t="n">
        <v>1</v>
      </c>
      <c r="Q63" s="100" t="n">
        <v>1</v>
      </c>
      <c r="R63" s="100" t="n">
        <v>95</v>
      </c>
      <c r="T63" s="100" t="n">
        <v>1</v>
      </c>
      <c r="U63" s="100" t="n">
        <v>5</v>
      </c>
      <c r="V63" s="100" t="n">
        <v>2</v>
      </c>
      <c r="X63" s="100" t="n">
        <v>8</v>
      </c>
      <c r="Y63" s="100" t="n">
        <v>1</v>
      </c>
      <c r="Z63" s="100" t="n">
        <v>10</v>
      </c>
      <c r="AA63" s="100" t="n">
        <v>5</v>
      </c>
      <c r="AC63" s="100" t="n">
        <v>0</v>
      </c>
      <c r="AD63" s="100" t="n">
        <v>3</v>
      </c>
      <c r="AE63" s="81" t="n">
        <f aca="false">SUM(I63:AD63)</f>
        <v>279</v>
      </c>
    </row>
    <row r="64" s="1" customFormat="true" ht="16.5" hidden="false" customHeight="false" outlineLevel="0" collapsed="false">
      <c r="A64" s="11" t="n">
        <v>26</v>
      </c>
      <c r="B64" s="12" t="n">
        <v>6</v>
      </c>
      <c r="C64" s="13" t="n">
        <v>39</v>
      </c>
      <c r="D64" s="17" t="s">
        <v>240</v>
      </c>
      <c r="E64" s="97" t="s">
        <v>246</v>
      </c>
      <c r="F64" s="98" t="n">
        <v>207</v>
      </c>
      <c r="G64" s="99" t="s">
        <v>34</v>
      </c>
      <c r="H64" s="82" t="n">
        <v>591</v>
      </c>
      <c r="I64" s="100" t="n">
        <v>53</v>
      </c>
      <c r="J64" s="100" t="n">
        <v>79</v>
      </c>
      <c r="K64" s="100" t="n">
        <v>6</v>
      </c>
      <c r="L64" s="100" t="n">
        <v>5</v>
      </c>
      <c r="M64" s="100" t="n">
        <v>5</v>
      </c>
      <c r="N64" s="100" t="n">
        <v>8</v>
      </c>
      <c r="O64" s="100" t="n">
        <v>1</v>
      </c>
      <c r="P64" s="100" t="n">
        <v>7</v>
      </c>
      <c r="Q64" s="100" t="n">
        <v>0</v>
      </c>
      <c r="R64" s="100" t="n">
        <v>64</v>
      </c>
      <c r="T64" s="100" t="n">
        <v>0</v>
      </c>
      <c r="U64" s="100" t="n">
        <v>0</v>
      </c>
      <c r="V64" s="100" t="n">
        <v>2</v>
      </c>
      <c r="X64" s="100" t="n">
        <v>7</v>
      </c>
      <c r="Y64" s="100" t="n">
        <v>0</v>
      </c>
      <c r="Z64" s="100" t="n">
        <v>9</v>
      </c>
      <c r="AA64" s="100" t="n">
        <v>5</v>
      </c>
      <c r="AC64" s="100" t="n">
        <v>0</v>
      </c>
      <c r="AD64" s="100" t="n">
        <v>8</v>
      </c>
      <c r="AE64" s="81" t="n">
        <f aca="false">SUM(I64:AD64)</f>
        <v>259</v>
      </c>
    </row>
    <row r="65" s="1" customFormat="true" ht="16.5" hidden="false" customHeight="false" outlineLevel="0" collapsed="false">
      <c r="A65" s="11" t="n">
        <v>27</v>
      </c>
      <c r="B65" s="12" t="n">
        <v>6</v>
      </c>
      <c r="C65" s="13" t="n">
        <v>39</v>
      </c>
      <c r="D65" s="17" t="s">
        <v>240</v>
      </c>
      <c r="E65" s="97" t="s">
        <v>246</v>
      </c>
      <c r="F65" s="98" t="n">
        <v>207</v>
      </c>
      <c r="G65" s="99" t="s">
        <v>35</v>
      </c>
      <c r="H65" s="82" t="n">
        <v>591</v>
      </c>
      <c r="I65" s="100" t="n">
        <v>44</v>
      </c>
      <c r="J65" s="100" t="n">
        <v>75</v>
      </c>
      <c r="K65" s="100" t="n">
        <v>8</v>
      </c>
      <c r="L65" s="100" t="n">
        <v>3</v>
      </c>
      <c r="M65" s="100" t="n">
        <v>1</v>
      </c>
      <c r="N65" s="100" t="n">
        <v>1</v>
      </c>
      <c r="O65" s="100" t="n">
        <v>0</v>
      </c>
      <c r="P65" s="100" t="n">
        <v>2</v>
      </c>
      <c r="Q65" s="100" t="n">
        <v>0</v>
      </c>
      <c r="R65" s="100" t="n">
        <v>80</v>
      </c>
      <c r="T65" s="100" t="n">
        <v>1</v>
      </c>
      <c r="U65" s="100" t="n">
        <v>4</v>
      </c>
      <c r="V65" s="100" t="n">
        <v>2</v>
      </c>
      <c r="X65" s="100" t="n">
        <v>6</v>
      </c>
      <c r="Y65" s="100" t="n">
        <v>2</v>
      </c>
      <c r="Z65" s="100" t="n">
        <v>9</v>
      </c>
      <c r="AA65" s="100" t="n">
        <v>6</v>
      </c>
      <c r="AC65" s="100" t="n">
        <v>0</v>
      </c>
      <c r="AD65" s="100" t="n">
        <v>0</v>
      </c>
      <c r="AE65" s="81" t="n">
        <f aca="false">SUM(I65:AD65)</f>
        <v>244</v>
      </c>
    </row>
    <row r="66" s="1" customFormat="true" ht="16.5" hidden="false" customHeight="false" outlineLevel="0" collapsed="false">
      <c r="A66" s="11" t="n">
        <v>28</v>
      </c>
      <c r="B66" s="12" t="n">
        <v>6</v>
      </c>
      <c r="C66" s="13" t="n">
        <v>39</v>
      </c>
      <c r="D66" s="17" t="s">
        <v>240</v>
      </c>
      <c r="E66" s="97" t="s">
        <v>246</v>
      </c>
      <c r="F66" s="98" t="n">
        <v>207</v>
      </c>
      <c r="G66" s="99" t="s">
        <v>137</v>
      </c>
      <c r="H66" s="82" t="n">
        <v>591</v>
      </c>
      <c r="I66" s="100" t="n">
        <v>60</v>
      </c>
      <c r="J66" s="100" t="n">
        <v>75</v>
      </c>
      <c r="K66" s="100" t="n">
        <v>8</v>
      </c>
      <c r="L66" s="100" t="n">
        <v>2</v>
      </c>
      <c r="M66" s="100" t="n">
        <v>11</v>
      </c>
      <c r="N66" s="100" t="n">
        <v>5</v>
      </c>
      <c r="O66" s="100" t="n">
        <v>4</v>
      </c>
      <c r="P66" s="100" t="n">
        <v>2</v>
      </c>
      <c r="Q66" s="100" t="n">
        <v>0</v>
      </c>
      <c r="R66" s="100" t="n">
        <v>59</v>
      </c>
      <c r="T66" s="100" t="n">
        <v>1</v>
      </c>
      <c r="U66" s="100" t="n">
        <v>2</v>
      </c>
      <c r="V66" s="100" t="n">
        <v>1</v>
      </c>
      <c r="X66" s="100" t="n">
        <v>5</v>
      </c>
      <c r="Y66" s="100" t="n">
        <v>0</v>
      </c>
      <c r="Z66" s="100" t="n">
        <v>10</v>
      </c>
      <c r="AA66" s="100" t="n">
        <v>5</v>
      </c>
      <c r="AC66" s="100" t="n">
        <v>0</v>
      </c>
      <c r="AD66" s="100" t="n">
        <v>7</v>
      </c>
      <c r="AE66" s="81" t="n">
        <f aca="false">SUM(I66:AD66)</f>
        <v>257</v>
      </c>
    </row>
    <row r="67" s="1" customFormat="true" ht="16.5" hidden="false" customHeight="false" outlineLevel="0" collapsed="false">
      <c r="A67" s="11" t="n">
        <v>29</v>
      </c>
      <c r="B67" s="12" t="n">
        <v>6</v>
      </c>
      <c r="C67" s="13" t="n">
        <v>39</v>
      </c>
      <c r="D67" s="17" t="s">
        <v>240</v>
      </c>
      <c r="E67" s="97" t="s">
        <v>247</v>
      </c>
      <c r="F67" s="98" t="n">
        <v>208</v>
      </c>
      <c r="G67" s="99" t="s">
        <v>33</v>
      </c>
      <c r="H67" s="82" t="n">
        <v>651</v>
      </c>
      <c r="I67" s="100" t="n">
        <v>47</v>
      </c>
      <c r="J67" s="100" t="n">
        <v>55</v>
      </c>
      <c r="K67" s="100" t="n">
        <v>25</v>
      </c>
      <c r="L67" s="100" t="n">
        <v>2</v>
      </c>
      <c r="M67" s="100" t="n">
        <v>11</v>
      </c>
      <c r="N67" s="100" t="n">
        <v>9</v>
      </c>
      <c r="O67" s="100" t="n">
        <v>12</v>
      </c>
      <c r="P67" s="100" t="n">
        <v>2</v>
      </c>
      <c r="Q67" s="100" t="n">
        <v>0</v>
      </c>
      <c r="R67" s="100" t="n">
        <v>66</v>
      </c>
      <c r="T67" s="100" t="n">
        <v>0</v>
      </c>
      <c r="U67" s="100" t="n">
        <v>4</v>
      </c>
      <c r="V67" s="100" t="n">
        <v>1</v>
      </c>
      <c r="X67" s="100" t="n">
        <v>4</v>
      </c>
      <c r="Y67" s="100" t="n">
        <v>0</v>
      </c>
      <c r="Z67" s="100" t="n">
        <v>12</v>
      </c>
      <c r="AA67" s="100" t="n">
        <v>3</v>
      </c>
      <c r="AC67" s="100" t="n">
        <v>0</v>
      </c>
      <c r="AD67" s="100" t="n">
        <v>12</v>
      </c>
      <c r="AE67" s="81" t="n">
        <f aca="false">SUM(I67:AD67)</f>
        <v>265</v>
      </c>
    </row>
    <row r="68" s="1" customFormat="true" ht="16.5" hidden="false" customHeight="false" outlineLevel="0" collapsed="false">
      <c r="A68" s="11" t="n">
        <v>30</v>
      </c>
      <c r="B68" s="12" t="n">
        <v>6</v>
      </c>
      <c r="C68" s="13" t="n">
        <v>39</v>
      </c>
      <c r="D68" s="17" t="s">
        <v>240</v>
      </c>
      <c r="E68" s="97" t="s">
        <v>247</v>
      </c>
      <c r="F68" s="98" t="n">
        <v>208</v>
      </c>
      <c r="G68" s="99" t="s">
        <v>34</v>
      </c>
      <c r="H68" s="82" t="n">
        <v>651</v>
      </c>
      <c r="I68" s="100" t="n">
        <v>39</v>
      </c>
      <c r="J68" s="100" t="n">
        <v>56</v>
      </c>
      <c r="K68" s="100" t="n">
        <v>17</v>
      </c>
      <c r="L68" s="100" t="n">
        <v>2</v>
      </c>
      <c r="M68" s="100" t="n">
        <v>9</v>
      </c>
      <c r="N68" s="100" t="n">
        <v>11</v>
      </c>
      <c r="O68" s="100" t="n">
        <v>14</v>
      </c>
      <c r="P68" s="100" t="n">
        <v>6</v>
      </c>
      <c r="Q68" s="100" t="n">
        <v>2</v>
      </c>
      <c r="R68" s="100" t="n">
        <v>108</v>
      </c>
      <c r="T68" s="100" t="n">
        <v>0</v>
      </c>
      <c r="U68" s="100" t="n">
        <v>4</v>
      </c>
      <c r="V68" s="100" t="n">
        <v>3</v>
      </c>
      <c r="X68" s="100" t="n">
        <v>2</v>
      </c>
      <c r="Y68" s="100" t="n">
        <v>0</v>
      </c>
      <c r="Z68" s="100" t="n">
        <v>8</v>
      </c>
      <c r="AA68" s="100" t="n">
        <v>6</v>
      </c>
      <c r="AC68" s="100" t="n">
        <v>0</v>
      </c>
      <c r="AD68" s="100" t="n">
        <v>14</v>
      </c>
      <c r="AE68" s="81" t="n">
        <f aca="false">SUM(I68:AD68)</f>
        <v>301</v>
      </c>
    </row>
    <row r="69" s="1" customFormat="true" ht="16.5" hidden="false" customHeight="false" outlineLevel="0" collapsed="false">
      <c r="A69" s="11" t="n">
        <v>31</v>
      </c>
      <c r="B69" s="12" t="n">
        <v>6</v>
      </c>
      <c r="C69" s="13" t="n">
        <v>39</v>
      </c>
      <c r="D69" s="17" t="s">
        <v>240</v>
      </c>
      <c r="E69" s="97" t="s">
        <v>247</v>
      </c>
      <c r="F69" s="98" t="n">
        <v>208</v>
      </c>
      <c r="G69" s="99" t="s">
        <v>35</v>
      </c>
      <c r="H69" s="82" t="n">
        <v>651</v>
      </c>
      <c r="I69" s="100" t="n">
        <v>52</v>
      </c>
      <c r="J69" s="100" t="n">
        <v>59</v>
      </c>
      <c r="K69" s="100" t="n">
        <v>32</v>
      </c>
      <c r="L69" s="100" t="n">
        <v>2</v>
      </c>
      <c r="M69" s="100" t="n">
        <v>10</v>
      </c>
      <c r="N69" s="100" t="n">
        <v>7</v>
      </c>
      <c r="O69" s="100" t="n">
        <v>11</v>
      </c>
      <c r="P69" s="100" t="n">
        <v>2</v>
      </c>
      <c r="Q69" s="100" t="n">
        <v>2</v>
      </c>
      <c r="R69" s="100" t="n">
        <v>72</v>
      </c>
      <c r="T69" s="100" t="n">
        <v>0</v>
      </c>
      <c r="U69" s="100" t="n">
        <v>4</v>
      </c>
      <c r="V69" s="100" t="n">
        <v>1</v>
      </c>
      <c r="X69" s="100" t="n">
        <v>7</v>
      </c>
      <c r="Y69" s="100" t="n">
        <v>3</v>
      </c>
      <c r="Z69" s="100" t="n">
        <v>9</v>
      </c>
      <c r="AA69" s="100" t="n">
        <v>5</v>
      </c>
      <c r="AC69" s="100" t="n">
        <v>0</v>
      </c>
      <c r="AD69" s="100" t="n">
        <v>8</v>
      </c>
      <c r="AE69" s="81" t="n">
        <f aca="false">SUM(I69:AD69)</f>
        <v>286</v>
      </c>
    </row>
    <row r="70" s="1" customFormat="true" ht="16.5" hidden="false" customHeight="false" outlineLevel="0" collapsed="false">
      <c r="A70" s="11" t="n">
        <v>32</v>
      </c>
      <c r="B70" s="12" t="n">
        <v>6</v>
      </c>
      <c r="C70" s="13" t="n">
        <v>39</v>
      </c>
      <c r="D70" s="17" t="s">
        <v>240</v>
      </c>
      <c r="E70" s="97" t="s">
        <v>247</v>
      </c>
      <c r="F70" s="98" t="n">
        <v>208</v>
      </c>
      <c r="G70" s="99" t="s">
        <v>137</v>
      </c>
      <c r="H70" s="82" t="n">
        <v>650</v>
      </c>
      <c r="I70" s="100" t="n">
        <v>50</v>
      </c>
      <c r="J70" s="100" t="n">
        <v>54</v>
      </c>
      <c r="K70" s="100" t="n">
        <v>34</v>
      </c>
      <c r="L70" s="100" t="n">
        <v>1</v>
      </c>
      <c r="M70" s="100" t="n">
        <v>7</v>
      </c>
      <c r="N70" s="100" t="n">
        <v>6</v>
      </c>
      <c r="O70" s="100" t="n">
        <v>6</v>
      </c>
      <c r="P70" s="100" t="n">
        <v>2</v>
      </c>
      <c r="Q70" s="100" t="n">
        <v>0</v>
      </c>
      <c r="R70" s="100" t="n">
        <v>80</v>
      </c>
      <c r="T70" s="100" t="n">
        <v>1</v>
      </c>
      <c r="U70" s="100" t="n">
        <v>4</v>
      </c>
      <c r="V70" s="100" t="n">
        <v>0</v>
      </c>
      <c r="X70" s="100" t="n">
        <v>6</v>
      </c>
      <c r="Y70" s="100" t="n">
        <v>0</v>
      </c>
      <c r="Z70" s="100" t="n">
        <v>7</v>
      </c>
      <c r="AA70" s="100" t="n">
        <v>5</v>
      </c>
      <c r="AC70" s="100" t="n">
        <v>1</v>
      </c>
      <c r="AD70" s="100" t="n">
        <v>6</v>
      </c>
      <c r="AE70" s="81" t="n">
        <f aca="false">SUM(I70:AD70)</f>
        <v>270</v>
      </c>
    </row>
    <row r="71" s="1" customFormat="true" ht="16.5" hidden="false" customHeight="false" outlineLevel="0" collapsed="false">
      <c r="A71" s="11" t="n">
        <v>33</v>
      </c>
      <c r="B71" s="12" t="n">
        <v>6</v>
      </c>
      <c r="C71" s="13" t="n">
        <v>39</v>
      </c>
      <c r="D71" s="17" t="s">
        <v>240</v>
      </c>
      <c r="E71" s="97" t="s">
        <v>248</v>
      </c>
      <c r="F71" s="101" t="n">
        <v>209</v>
      </c>
      <c r="G71" s="99" t="s">
        <v>33</v>
      </c>
      <c r="H71" s="82" t="n">
        <v>513</v>
      </c>
      <c r="I71" s="102" t="n">
        <v>55</v>
      </c>
      <c r="J71" s="102" t="n">
        <v>50</v>
      </c>
      <c r="K71" s="102" t="n">
        <v>7</v>
      </c>
      <c r="L71" s="102" t="n">
        <v>2</v>
      </c>
      <c r="M71" s="102" t="n">
        <v>2</v>
      </c>
      <c r="N71" s="102" t="n">
        <v>2</v>
      </c>
      <c r="O71" s="102" t="n">
        <v>2</v>
      </c>
      <c r="P71" s="102" t="n">
        <v>3</v>
      </c>
      <c r="Q71" s="102" t="n">
        <v>0</v>
      </c>
      <c r="R71" s="102" t="n">
        <v>65</v>
      </c>
      <c r="T71" s="102" t="n">
        <v>1</v>
      </c>
      <c r="U71" s="102" t="n">
        <v>4</v>
      </c>
      <c r="V71" s="102" t="n">
        <v>1</v>
      </c>
      <c r="X71" s="102" t="n">
        <v>13</v>
      </c>
      <c r="Y71" s="102" t="n">
        <v>0</v>
      </c>
      <c r="Z71" s="102" t="n">
        <v>4</v>
      </c>
      <c r="AA71" s="102" t="n">
        <v>8</v>
      </c>
      <c r="AC71" s="102" t="n">
        <v>0</v>
      </c>
      <c r="AD71" s="102" t="n">
        <v>6</v>
      </c>
      <c r="AE71" s="81" t="n">
        <f aca="false">SUM(I71:AD71)</f>
        <v>225</v>
      </c>
    </row>
    <row r="72" s="1" customFormat="true" ht="16.5" hidden="false" customHeight="false" outlineLevel="0" collapsed="false">
      <c r="A72" s="11" t="n">
        <v>34</v>
      </c>
      <c r="B72" s="12" t="n">
        <v>6</v>
      </c>
      <c r="C72" s="13" t="n">
        <v>39</v>
      </c>
      <c r="D72" s="17" t="s">
        <v>240</v>
      </c>
      <c r="E72" s="97" t="s">
        <v>248</v>
      </c>
      <c r="F72" s="101" t="n">
        <v>209</v>
      </c>
      <c r="G72" s="103" t="s">
        <v>34</v>
      </c>
      <c r="H72" s="82" t="n">
        <v>513</v>
      </c>
      <c r="I72" s="102" t="n">
        <v>65</v>
      </c>
      <c r="J72" s="102" t="n">
        <v>51</v>
      </c>
      <c r="K72" s="102" t="n">
        <v>10</v>
      </c>
      <c r="L72" s="102" t="n">
        <v>3</v>
      </c>
      <c r="M72" s="102" t="n">
        <v>1</v>
      </c>
      <c r="N72" s="102" t="n">
        <v>1</v>
      </c>
      <c r="O72" s="102" t="n">
        <v>2</v>
      </c>
      <c r="P72" s="102" t="n">
        <v>3</v>
      </c>
      <c r="Q72" s="102" t="n">
        <v>1</v>
      </c>
      <c r="R72" s="102" t="n">
        <v>85</v>
      </c>
      <c r="T72" s="102" t="n">
        <v>1</v>
      </c>
      <c r="U72" s="102" t="n">
        <v>5</v>
      </c>
      <c r="V72" s="102" t="n">
        <v>0</v>
      </c>
      <c r="X72" s="102" t="n">
        <v>6</v>
      </c>
      <c r="Y72" s="102" t="n">
        <v>1</v>
      </c>
      <c r="Z72" s="102" t="n">
        <v>6</v>
      </c>
      <c r="AA72" s="102" t="n">
        <v>3</v>
      </c>
      <c r="AC72" s="102" t="n">
        <v>0</v>
      </c>
      <c r="AD72" s="102" t="n">
        <v>6</v>
      </c>
      <c r="AE72" s="81" t="n">
        <f aca="false">SUM(I72:AD72)</f>
        <v>250</v>
      </c>
    </row>
    <row r="73" s="1" customFormat="true" ht="16.5" hidden="false" customHeight="false" outlineLevel="0" collapsed="false">
      <c r="A73" s="11" t="n">
        <v>35</v>
      </c>
      <c r="B73" s="12" t="n">
        <v>6</v>
      </c>
      <c r="C73" s="13" t="n">
        <v>39</v>
      </c>
      <c r="D73" s="17" t="s">
        <v>240</v>
      </c>
      <c r="E73" s="97" t="s">
        <v>248</v>
      </c>
      <c r="F73" s="101" t="n">
        <v>209</v>
      </c>
      <c r="G73" s="103" t="s">
        <v>35</v>
      </c>
      <c r="H73" s="82" t="n">
        <v>512</v>
      </c>
      <c r="I73" s="102" t="n">
        <v>46</v>
      </c>
      <c r="J73" s="102" t="n">
        <v>56</v>
      </c>
      <c r="K73" s="102" t="n">
        <v>7</v>
      </c>
      <c r="L73" s="102" t="n">
        <v>1</v>
      </c>
      <c r="M73" s="102" t="n">
        <v>4</v>
      </c>
      <c r="N73" s="102" t="n">
        <v>5</v>
      </c>
      <c r="O73" s="102" t="n">
        <v>1</v>
      </c>
      <c r="P73" s="102" t="n">
        <v>2</v>
      </c>
      <c r="Q73" s="102" t="n">
        <v>2</v>
      </c>
      <c r="R73" s="102" t="n">
        <v>81</v>
      </c>
      <c r="T73" s="102" t="n">
        <v>0</v>
      </c>
      <c r="U73" s="102" t="n">
        <v>2</v>
      </c>
      <c r="V73" s="102" t="n">
        <v>1</v>
      </c>
      <c r="X73" s="102" t="n">
        <v>8</v>
      </c>
      <c r="Y73" s="102" t="n">
        <v>2</v>
      </c>
      <c r="Z73" s="102" t="n">
        <v>5</v>
      </c>
      <c r="AA73" s="102" t="n">
        <v>2</v>
      </c>
      <c r="AC73" s="102" t="n">
        <v>1</v>
      </c>
      <c r="AD73" s="102" t="n">
        <v>6</v>
      </c>
      <c r="AE73" s="81" t="n">
        <f aca="false">SUM(I73:AD73)</f>
        <v>232</v>
      </c>
    </row>
    <row r="74" s="1" customFormat="true" ht="16.5" hidden="false" customHeight="false" outlineLevel="0" collapsed="false">
      <c r="A74" s="11" t="n">
        <v>36</v>
      </c>
      <c r="B74" s="12" t="n">
        <v>6</v>
      </c>
      <c r="C74" s="13" t="n">
        <v>39</v>
      </c>
      <c r="D74" s="17" t="s">
        <v>240</v>
      </c>
      <c r="E74" s="1" t="s">
        <v>246</v>
      </c>
      <c r="F74" s="98" t="n">
        <v>210</v>
      </c>
      <c r="G74" s="99" t="s">
        <v>33</v>
      </c>
      <c r="H74" s="82" t="n">
        <v>561</v>
      </c>
      <c r="I74" s="100" t="n">
        <v>51</v>
      </c>
      <c r="J74" s="100" t="n">
        <v>76</v>
      </c>
      <c r="K74" s="100" t="n">
        <v>10</v>
      </c>
      <c r="L74" s="100" t="n">
        <v>4</v>
      </c>
      <c r="M74" s="100" t="n">
        <v>5</v>
      </c>
      <c r="N74" s="100" t="n">
        <v>7</v>
      </c>
      <c r="O74" s="100" t="n">
        <v>0</v>
      </c>
      <c r="P74" s="100" t="n">
        <v>5</v>
      </c>
      <c r="Q74" s="100" t="n">
        <v>3</v>
      </c>
      <c r="R74" s="100" t="n">
        <v>73</v>
      </c>
      <c r="T74" s="100" t="n">
        <v>0</v>
      </c>
      <c r="U74" s="100" t="n">
        <v>0</v>
      </c>
      <c r="V74" s="100" t="n">
        <v>2</v>
      </c>
      <c r="X74" s="100" t="n">
        <v>3</v>
      </c>
      <c r="Y74" s="100" t="n">
        <v>6</v>
      </c>
      <c r="Z74" s="100" t="n">
        <v>10</v>
      </c>
      <c r="AA74" s="100" t="n">
        <v>3</v>
      </c>
      <c r="AC74" s="100" t="n">
        <v>0</v>
      </c>
      <c r="AD74" s="100" t="n">
        <v>6</v>
      </c>
      <c r="AE74" s="81" t="n">
        <f aca="false">SUM(I74:AD74)</f>
        <v>264</v>
      </c>
    </row>
    <row r="75" s="1" customFormat="true" ht="16.5" hidden="false" customHeight="false" outlineLevel="0" collapsed="false">
      <c r="A75" s="11" t="n">
        <v>37</v>
      </c>
      <c r="B75" s="12" t="n">
        <v>6</v>
      </c>
      <c r="C75" s="13" t="n">
        <v>39</v>
      </c>
      <c r="D75" s="17" t="s">
        <v>240</v>
      </c>
      <c r="E75" s="97" t="s">
        <v>246</v>
      </c>
      <c r="F75" s="98" t="n">
        <v>210</v>
      </c>
      <c r="G75" s="99" t="s">
        <v>34</v>
      </c>
      <c r="H75" s="82" t="n">
        <v>561</v>
      </c>
      <c r="I75" s="100" t="n">
        <v>48</v>
      </c>
      <c r="J75" s="100" t="n">
        <v>91</v>
      </c>
      <c r="K75" s="100" t="n">
        <v>9</v>
      </c>
      <c r="L75" s="100" t="n">
        <v>1</v>
      </c>
      <c r="M75" s="100" t="n">
        <v>0</v>
      </c>
      <c r="N75" s="100" t="n">
        <v>5</v>
      </c>
      <c r="O75" s="100" t="n">
        <v>0</v>
      </c>
      <c r="P75" s="100" t="n">
        <v>10</v>
      </c>
      <c r="Q75" s="100" t="n">
        <v>1</v>
      </c>
      <c r="R75" s="100" t="n">
        <v>85</v>
      </c>
      <c r="T75" s="100" t="n">
        <v>0</v>
      </c>
      <c r="U75" s="100" t="n">
        <v>1</v>
      </c>
      <c r="V75" s="100" t="n">
        <v>3</v>
      </c>
      <c r="X75" s="100" t="n">
        <v>5</v>
      </c>
      <c r="Y75" s="100" t="n">
        <v>10</v>
      </c>
      <c r="Z75" s="100" t="n">
        <v>4</v>
      </c>
      <c r="AA75" s="100" t="n">
        <v>6</v>
      </c>
      <c r="AC75" s="100" t="n">
        <v>0</v>
      </c>
      <c r="AD75" s="100" t="n">
        <v>7</v>
      </c>
      <c r="AE75" s="81" t="n">
        <f aca="false">SUM(I75:AD75)</f>
        <v>286</v>
      </c>
    </row>
    <row r="76" s="1" customFormat="true" ht="16.5" hidden="false" customHeight="false" outlineLevel="0" collapsed="false">
      <c r="A76" s="11" t="n">
        <v>38</v>
      </c>
      <c r="B76" s="12" t="n">
        <v>6</v>
      </c>
      <c r="C76" s="13" t="n">
        <v>39</v>
      </c>
      <c r="D76" s="17" t="s">
        <v>240</v>
      </c>
      <c r="E76" s="97" t="s">
        <v>249</v>
      </c>
      <c r="F76" s="98" t="n">
        <v>211</v>
      </c>
      <c r="G76" s="99" t="s">
        <v>33</v>
      </c>
      <c r="H76" s="82" t="n">
        <v>650</v>
      </c>
      <c r="I76" s="100" t="n">
        <v>68</v>
      </c>
      <c r="J76" s="100" t="n">
        <v>91</v>
      </c>
      <c r="K76" s="100" t="n">
        <v>13</v>
      </c>
      <c r="L76" s="100" t="n">
        <v>1</v>
      </c>
      <c r="M76" s="100" t="n">
        <v>6</v>
      </c>
      <c r="N76" s="100" t="n">
        <v>16</v>
      </c>
      <c r="O76" s="100" t="n">
        <v>1</v>
      </c>
      <c r="P76" s="100" t="n">
        <v>8</v>
      </c>
      <c r="Q76" s="100" t="n">
        <v>1</v>
      </c>
      <c r="R76" s="100" t="n">
        <v>90</v>
      </c>
      <c r="T76" s="100" t="n">
        <v>0</v>
      </c>
      <c r="U76" s="100" t="n">
        <v>3</v>
      </c>
      <c r="V76" s="100" t="n">
        <v>0</v>
      </c>
      <c r="X76" s="100" t="n">
        <v>6</v>
      </c>
      <c r="Y76" s="100" t="n">
        <v>3</v>
      </c>
      <c r="Z76" s="100" t="n">
        <v>5</v>
      </c>
      <c r="AA76" s="100" t="n">
        <v>5</v>
      </c>
      <c r="AC76" s="100" t="n">
        <v>0</v>
      </c>
      <c r="AD76" s="100" t="n">
        <v>11</v>
      </c>
      <c r="AE76" s="81" t="n">
        <f aca="false">SUM(I76:AD76)</f>
        <v>328</v>
      </c>
    </row>
    <row r="77" s="1" customFormat="true" ht="16.5" hidden="false" customHeight="false" outlineLevel="0" collapsed="false">
      <c r="A77" s="11" t="n">
        <v>39</v>
      </c>
      <c r="B77" s="12" t="n">
        <v>6</v>
      </c>
      <c r="C77" s="13" t="n">
        <v>39</v>
      </c>
      <c r="D77" s="17" t="s">
        <v>240</v>
      </c>
      <c r="E77" s="97" t="s">
        <v>250</v>
      </c>
      <c r="F77" s="98" t="n">
        <v>212</v>
      </c>
      <c r="G77" s="99" t="s">
        <v>33</v>
      </c>
      <c r="H77" s="82" t="n">
        <v>581</v>
      </c>
      <c r="I77" s="100" t="n">
        <v>70</v>
      </c>
      <c r="J77" s="100" t="n">
        <v>64</v>
      </c>
      <c r="K77" s="100" t="n">
        <v>15</v>
      </c>
      <c r="L77" s="100" t="n">
        <v>2</v>
      </c>
      <c r="M77" s="100" t="n">
        <v>7</v>
      </c>
      <c r="N77" s="100" t="n">
        <v>10</v>
      </c>
      <c r="O77" s="100" t="n">
        <v>1</v>
      </c>
      <c r="P77" s="100" t="n">
        <v>3</v>
      </c>
      <c r="Q77" s="100" t="n">
        <v>0</v>
      </c>
      <c r="R77" s="100" t="n">
        <v>83</v>
      </c>
      <c r="T77" s="100" t="n">
        <v>2</v>
      </c>
      <c r="U77" s="100" t="n">
        <v>0</v>
      </c>
      <c r="V77" s="100" t="n">
        <v>0</v>
      </c>
      <c r="X77" s="100" t="n">
        <v>10</v>
      </c>
      <c r="Y77" s="100" t="n">
        <v>2</v>
      </c>
      <c r="Z77" s="100" t="n">
        <v>21</v>
      </c>
      <c r="AA77" s="100" t="n">
        <v>9</v>
      </c>
      <c r="AC77" s="100" t="n">
        <v>0</v>
      </c>
      <c r="AD77" s="100" t="n">
        <v>9</v>
      </c>
      <c r="AE77" s="81" t="n">
        <f aca="false">SUM(I77:AD77)</f>
        <v>308</v>
      </c>
    </row>
    <row r="78" s="1" customFormat="true" ht="16.5" hidden="false" customHeight="false" outlineLevel="0" collapsed="false">
      <c r="A78" s="11" t="n">
        <v>40</v>
      </c>
      <c r="B78" s="12" t="n">
        <v>6</v>
      </c>
      <c r="C78" s="13" t="n">
        <v>39</v>
      </c>
      <c r="D78" s="17" t="s">
        <v>240</v>
      </c>
      <c r="E78" s="97" t="s">
        <v>250</v>
      </c>
      <c r="F78" s="98" t="n">
        <v>212</v>
      </c>
      <c r="G78" s="99" t="s">
        <v>34</v>
      </c>
      <c r="H78" s="82" t="n">
        <v>580</v>
      </c>
      <c r="I78" s="100" t="n">
        <v>71</v>
      </c>
      <c r="J78" s="100" t="n">
        <v>65</v>
      </c>
      <c r="K78" s="100" t="n">
        <v>14</v>
      </c>
      <c r="L78" s="100" t="n">
        <v>2</v>
      </c>
      <c r="M78" s="100" t="n">
        <v>4</v>
      </c>
      <c r="N78" s="100" t="n">
        <v>8</v>
      </c>
      <c r="O78" s="100" t="n">
        <v>0</v>
      </c>
      <c r="P78" s="100" t="n">
        <v>3</v>
      </c>
      <c r="Q78" s="100" t="n">
        <v>0</v>
      </c>
      <c r="R78" s="100" t="n">
        <v>79</v>
      </c>
      <c r="T78" s="100" t="n">
        <v>1</v>
      </c>
      <c r="U78" s="100" t="n">
        <v>0</v>
      </c>
      <c r="V78" s="100" t="n">
        <v>0</v>
      </c>
      <c r="X78" s="100" t="n">
        <v>1</v>
      </c>
      <c r="Y78" s="100" t="n">
        <v>1</v>
      </c>
      <c r="Z78" s="100" t="n">
        <v>14</v>
      </c>
      <c r="AA78" s="100" t="n">
        <v>1</v>
      </c>
      <c r="AC78" s="100" t="n">
        <v>0</v>
      </c>
      <c r="AD78" s="100" t="n">
        <v>7</v>
      </c>
      <c r="AE78" s="81" t="n">
        <f aca="false">SUM(I78:AD78)</f>
        <v>271</v>
      </c>
    </row>
    <row r="79" s="1" customFormat="true" ht="16.5" hidden="false" customHeight="false" outlineLevel="0" collapsed="false">
      <c r="A79" s="11" t="n">
        <v>41</v>
      </c>
      <c r="B79" s="12" t="n">
        <v>6</v>
      </c>
      <c r="C79" s="13" t="n">
        <v>39</v>
      </c>
      <c r="D79" s="17" t="s">
        <v>240</v>
      </c>
      <c r="E79" s="97" t="s">
        <v>244</v>
      </c>
      <c r="F79" s="98" t="n">
        <v>212</v>
      </c>
      <c r="G79" s="99" t="s">
        <v>251</v>
      </c>
      <c r="H79" s="82"/>
      <c r="I79" s="100" t="n">
        <v>8</v>
      </c>
      <c r="J79" s="100" t="n">
        <v>1</v>
      </c>
      <c r="K79" s="100" t="n">
        <v>3</v>
      </c>
      <c r="L79" s="100" t="n">
        <v>0</v>
      </c>
      <c r="M79" s="100" t="n">
        <v>1</v>
      </c>
      <c r="N79" s="100" t="n">
        <v>1</v>
      </c>
      <c r="O79" s="100" t="n">
        <v>0</v>
      </c>
      <c r="P79" s="100" t="n">
        <v>1</v>
      </c>
      <c r="Q79" s="100" t="n">
        <v>0</v>
      </c>
      <c r="R79" s="100" t="n">
        <v>9</v>
      </c>
      <c r="T79" s="100" t="n">
        <v>0</v>
      </c>
      <c r="U79" s="100" t="n">
        <v>0</v>
      </c>
      <c r="V79" s="100" t="n">
        <v>1</v>
      </c>
      <c r="X79" s="100" t="n">
        <v>0</v>
      </c>
      <c r="Y79" s="100" t="n">
        <v>1</v>
      </c>
      <c r="Z79" s="100" t="n">
        <v>0</v>
      </c>
      <c r="AA79" s="100" t="n">
        <v>0</v>
      </c>
      <c r="AC79" s="100" t="n">
        <v>0</v>
      </c>
      <c r="AD79" s="100" t="n">
        <v>1</v>
      </c>
      <c r="AE79" s="81" t="n">
        <f aca="false">SUM(I79:AD79)</f>
        <v>27</v>
      </c>
    </row>
    <row r="80" s="1" customFormat="true" ht="16.5" hidden="false" customHeight="false" outlineLevel="0" collapsed="false">
      <c r="A80" s="11" t="n">
        <v>42</v>
      </c>
      <c r="B80" s="12" t="n">
        <v>6</v>
      </c>
      <c r="C80" s="13" t="n">
        <v>39</v>
      </c>
      <c r="D80" s="17" t="s">
        <v>240</v>
      </c>
      <c r="E80" s="97" t="s">
        <v>252</v>
      </c>
      <c r="F80" s="98" t="n">
        <v>213</v>
      </c>
      <c r="G80" s="99" t="s">
        <v>33</v>
      </c>
      <c r="H80" s="82" t="n">
        <v>511</v>
      </c>
      <c r="I80" s="100" t="n">
        <v>48</v>
      </c>
      <c r="J80" s="100" t="n">
        <v>97</v>
      </c>
      <c r="K80" s="100" t="n">
        <v>11</v>
      </c>
      <c r="L80" s="100" t="n">
        <v>3</v>
      </c>
      <c r="M80" s="100" t="n">
        <v>2</v>
      </c>
      <c r="N80" s="100" t="n">
        <v>4</v>
      </c>
      <c r="O80" s="100" t="n">
        <v>0</v>
      </c>
      <c r="P80" s="100" t="n">
        <v>9</v>
      </c>
      <c r="Q80" s="100" t="n">
        <v>1</v>
      </c>
      <c r="R80" s="100" t="n">
        <v>72</v>
      </c>
      <c r="T80" s="100" t="n">
        <v>0</v>
      </c>
      <c r="U80" s="100" t="n">
        <v>3</v>
      </c>
      <c r="V80" s="100" t="n">
        <v>2</v>
      </c>
      <c r="X80" s="100" t="n">
        <v>4</v>
      </c>
      <c r="Y80" s="100" t="n">
        <v>0</v>
      </c>
      <c r="Z80" s="100" t="n">
        <v>9</v>
      </c>
      <c r="AA80" s="100" t="n">
        <v>3</v>
      </c>
      <c r="AC80" s="100" t="n">
        <v>0</v>
      </c>
      <c r="AD80" s="100" t="n">
        <v>3</v>
      </c>
      <c r="AE80" s="81" t="n">
        <f aca="false">SUM(I80:AD80)</f>
        <v>271</v>
      </c>
    </row>
    <row r="81" s="1" customFormat="true" ht="16.5" hidden="false" customHeight="false" outlineLevel="0" collapsed="false">
      <c r="A81" s="11" t="n">
        <v>43</v>
      </c>
      <c r="B81" s="12" t="n">
        <v>6</v>
      </c>
      <c r="C81" s="13" t="n">
        <v>39</v>
      </c>
      <c r="D81" s="17" t="s">
        <v>240</v>
      </c>
      <c r="E81" s="97" t="s">
        <v>252</v>
      </c>
      <c r="F81" s="98" t="n">
        <v>213</v>
      </c>
      <c r="G81" s="99" t="s">
        <v>34</v>
      </c>
      <c r="H81" s="82" t="n">
        <v>511</v>
      </c>
      <c r="I81" s="100" t="n">
        <v>75</v>
      </c>
      <c r="J81" s="100" t="n">
        <v>104</v>
      </c>
      <c r="K81" s="100" t="n">
        <v>9</v>
      </c>
      <c r="L81" s="100" t="n">
        <v>1</v>
      </c>
      <c r="M81" s="100" t="n">
        <v>5</v>
      </c>
      <c r="N81" s="100" t="n">
        <v>9</v>
      </c>
      <c r="O81" s="100" t="n">
        <v>0</v>
      </c>
      <c r="P81" s="100" t="n">
        <v>5</v>
      </c>
      <c r="Q81" s="100" t="n">
        <v>2</v>
      </c>
      <c r="R81" s="100" t="n">
        <v>67</v>
      </c>
      <c r="T81" s="100" t="n">
        <v>0</v>
      </c>
      <c r="U81" s="100" t="n">
        <v>4</v>
      </c>
      <c r="V81" s="100" t="n">
        <v>1</v>
      </c>
      <c r="X81" s="100" t="n">
        <v>1</v>
      </c>
      <c r="Y81" s="100" t="n">
        <v>2</v>
      </c>
      <c r="Z81" s="100" t="n">
        <v>7</v>
      </c>
      <c r="AA81" s="100" t="n">
        <v>4</v>
      </c>
      <c r="AC81" s="100" t="n">
        <v>1</v>
      </c>
      <c r="AD81" s="100" t="n">
        <v>7</v>
      </c>
      <c r="AE81" s="81" t="n">
        <f aca="false">SUM(I81:AD81)</f>
        <v>304</v>
      </c>
    </row>
    <row r="82" s="1" customFormat="true" ht="16.5" hidden="false" customHeight="false" outlineLevel="0" collapsed="false">
      <c r="A82" s="11" t="n">
        <v>44</v>
      </c>
      <c r="B82" s="12" t="n">
        <v>6</v>
      </c>
      <c r="C82" s="13" t="n">
        <v>39</v>
      </c>
      <c r="D82" s="17" t="s">
        <v>240</v>
      </c>
      <c r="E82" s="97" t="s">
        <v>247</v>
      </c>
      <c r="F82" s="98" t="n">
        <v>214</v>
      </c>
      <c r="G82" s="99" t="s">
        <v>33</v>
      </c>
      <c r="H82" s="82" t="n">
        <v>727</v>
      </c>
      <c r="I82" s="100" t="n">
        <v>63</v>
      </c>
      <c r="J82" s="100" t="n">
        <v>98</v>
      </c>
      <c r="K82" s="100" t="n">
        <v>22</v>
      </c>
      <c r="L82" s="100" t="n">
        <v>5</v>
      </c>
      <c r="M82" s="100" t="n">
        <v>11</v>
      </c>
      <c r="N82" s="100" t="n">
        <v>9</v>
      </c>
      <c r="O82" s="100" t="n">
        <v>3</v>
      </c>
      <c r="P82" s="100" t="n">
        <v>5</v>
      </c>
      <c r="Q82" s="100" t="n">
        <v>0</v>
      </c>
      <c r="R82" s="100" t="n">
        <v>72</v>
      </c>
      <c r="T82" s="100" t="n">
        <v>1</v>
      </c>
      <c r="U82" s="100" t="n">
        <v>5</v>
      </c>
      <c r="V82" s="100" t="n">
        <v>0</v>
      </c>
      <c r="X82" s="100" t="n">
        <v>11</v>
      </c>
      <c r="Y82" s="100" t="n">
        <v>1</v>
      </c>
      <c r="Z82" s="100" t="n">
        <v>20</v>
      </c>
      <c r="AA82" s="100" t="n">
        <v>4</v>
      </c>
      <c r="AC82" s="100" t="n">
        <v>0</v>
      </c>
      <c r="AD82" s="100" t="n">
        <v>9</v>
      </c>
      <c r="AE82" s="81" t="n">
        <f aca="false">SUM(I82:AD82)</f>
        <v>339</v>
      </c>
    </row>
    <row r="83" s="1" customFormat="true" ht="16.5" hidden="false" customHeight="false" outlineLevel="0" collapsed="false">
      <c r="A83" s="11" t="n">
        <v>45</v>
      </c>
      <c r="B83" s="12" t="n">
        <v>6</v>
      </c>
      <c r="C83" s="13" t="n">
        <v>39</v>
      </c>
      <c r="D83" s="17" t="s">
        <v>240</v>
      </c>
      <c r="E83" s="97" t="s">
        <v>247</v>
      </c>
      <c r="F83" s="98" t="n">
        <v>214</v>
      </c>
      <c r="G83" s="99" t="s">
        <v>34</v>
      </c>
      <c r="H83" s="82" t="n">
        <v>726</v>
      </c>
      <c r="I83" s="100" t="n">
        <v>52</v>
      </c>
      <c r="J83" s="100" t="n">
        <v>67</v>
      </c>
      <c r="K83" s="100" t="n">
        <v>31</v>
      </c>
      <c r="L83" s="100" t="n">
        <v>4</v>
      </c>
      <c r="M83" s="100" t="n">
        <v>7</v>
      </c>
      <c r="N83" s="100" t="n">
        <v>18</v>
      </c>
      <c r="O83" s="100" t="n">
        <v>4</v>
      </c>
      <c r="P83" s="100" t="n">
        <v>4</v>
      </c>
      <c r="Q83" s="100" t="n">
        <v>1</v>
      </c>
      <c r="R83" s="100" t="n">
        <v>58</v>
      </c>
      <c r="T83" s="100" t="n">
        <v>4</v>
      </c>
      <c r="U83" s="100" t="n">
        <v>1</v>
      </c>
      <c r="V83" s="100" t="n">
        <v>3</v>
      </c>
      <c r="X83" s="100" t="n">
        <v>7</v>
      </c>
      <c r="Y83" s="100" t="n">
        <v>0</v>
      </c>
      <c r="Z83" s="100" t="n">
        <v>13</v>
      </c>
      <c r="AA83" s="100" t="n">
        <v>1</v>
      </c>
      <c r="AC83" s="100" t="n">
        <v>0</v>
      </c>
      <c r="AD83" s="100" t="n">
        <v>6</v>
      </c>
      <c r="AE83" s="81" t="n">
        <f aca="false">SUM(I83:AD83)</f>
        <v>281</v>
      </c>
    </row>
    <row r="84" s="1" customFormat="true" ht="16.5" hidden="false" customHeight="false" outlineLevel="0" collapsed="false">
      <c r="A84" s="11" t="n">
        <v>46</v>
      </c>
      <c r="B84" s="12" t="n">
        <v>6</v>
      </c>
      <c r="C84" s="13" t="n">
        <v>39</v>
      </c>
      <c r="D84" s="17" t="s">
        <v>240</v>
      </c>
      <c r="E84" s="97" t="s">
        <v>247</v>
      </c>
      <c r="F84" s="98" t="n">
        <v>214</v>
      </c>
      <c r="G84" s="99" t="s">
        <v>35</v>
      </c>
      <c r="H84" s="82" t="n">
        <v>726</v>
      </c>
      <c r="I84" s="100" t="n">
        <v>64</v>
      </c>
      <c r="J84" s="100" t="n">
        <v>82</v>
      </c>
      <c r="K84" s="100" t="n">
        <v>25</v>
      </c>
      <c r="L84" s="100" t="n">
        <v>0</v>
      </c>
      <c r="M84" s="100" t="n">
        <v>7</v>
      </c>
      <c r="N84" s="100" t="n">
        <v>7</v>
      </c>
      <c r="O84" s="100" t="n">
        <v>6</v>
      </c>
      <c r="P84" s="100" t="n">
        <v>4</v>
      </c>
      <c r="Q84" s="100" t="n">
        <v>0</v>
      </c>
      <c r="R84" s="100" t="n">
        <v>75</v>
      </c>
      <c r="T84" s="100" t="n">
        <v>2</v>
      </c>
      <c r="U84" s="100" t="n">
        <v>5</v>
      </c>
      <c r="V84" s="100" t="n">
        <v>1</v>
      </c>
      <c r="X84" s="100" t="n">
        <v>3</v>
      </c>
      <c r="Y84" s="100" t="n">
        <v>1</v>
      </c>
      <c r="Z84" s="100" t="n">
        <v>25</v>
      </c>
      <c r="AA84" s="100" t="n">
        <v>3</v>
      </c>
      <c r="AC84" s="100" t="n">
        <v>0</v>
      </c>
      <c r="AD84" s="100" t="n">
        <v>8</v>
      </c>
      <c r="AE84" s="81" t="n">
        <f aca="false">SUM(I84:AD84)</f>
        <v>318</v>
      </c>
    </row>
    <row r="85" s="1" customFormat="true" ht="16.5" hidden="false" customHeight="false" outlineLevel="0" collapsed="false">
      <c r="A85" s="11" t="n">
        <v>47</v>
      </c>
      <c r="B85" s="12" t="n">
        <v>6</v>
      </c>
      <c r="C85" s="13" t="n">
        <v>39</v>
      </c>
      <c r="D85" s="17" t="s">
        <v>240</v>
      </c>
      <c r="E85" s="97" t="s">
        <v>253</v>
      </c>
      <c r="F85" s="101" t="n">
        <v>215</v>
      </c>
      <c r="G85" s="99" t="s">
        <v>33</v>
      </c>
      <c r="H85" s="82" t="n">
        <v>393</v>
      </c>
      <c r="I85" s="102" t="n">
        <v>67</v>
      </c>
      <c r="J85" s="102" t="n">
        <v>49</v>
      </c>
      <c r="K85" s="102" t="n">
        <v>4</v>
      </c>
      <c r="L85" s="102" t="n">
        <v>4</v>
      </c>
      <c r="M85" s="102" t="n">
        <v>3</v>
      </c>
      <c r="N85" s="102" t="n">
        <v>8</v>
      </c>
      <c r="O85" s="102" t="n">
        <v>2</v>
      </c>
      <c r="P85" s="102" t="n">
        <v>3</v>
      </c>
      <c r="Q85" s="102" t="n">
        <v>1</v>
      </c>
      <c r="R85" s="102" t="n">
        <v>54</v>
      </c>
      <c r="T85" s="102" t="n">
        <v>1</v>
      </c>
      <c r="U85" s="102" t="n">
        <v>1</v>
      </c>
      <c r="V85" s="102" t="n">
        <v>2</v>
      </c>
      <c r="X85" s="102" t="n">
        <v>4</v>
      </c>
      <c r="Y85" s="102" t="n">
        <v>1</v>
      </c>
      <c r="Z85" s="102" t="n">
        <v>3</v>
      </c>
      <c r="AA85" s="102" t="n">
        <v>2</v>
      </c>
      <c r="AC85" s="102" t="n">
        <v>0</v>
      </c>
      <c r="AD85" s="102" t="n">
        <v>4</v>
      </c>
      <c r="AE85" s="81" t="n">
        <f aca="false">SUM(I85:AD85)</f>
        <v>213</v>
      </c>
    </row>
    <row r="86" s="1" customFormat="true" ht="16.5" hidden="false" customHeight="false" outlineLevel="0" collapsed="false">
      <c r="A86" s="11" t="n">
        <v>48</v>
      </c>
      <c r="B86" s="12" t="n">
        <v>6</v>
      </c>
      <c r="C86" s="13" t="n">
        <v>39</v>
      </c>
      <c r="D86" s="17" t="s">
        <v>240</v>
      </c>
      <c r="E86" s="97" t="s">
        <v>253</v>
      </c>
      <c r="F86" s="101" t="n">
        <v>215</v>
      </c>
      <c r="G86" s="103" t="s">
        <v>34</v>
      </c>
      <c r="H86" s="82" t="n">
        <v>393</v>
      </c>
      <c r="I86" s="102" t="n">
        <v>45</v>
      </c>
      <c r="J86" s="102" t="n">
        <v>65</v>
      </c>
      <c r="K86" s="102" t="n">
        <v>7</v>
      </c>
      <c r="L86" s="102" t="n">
        <v>1</v>
      </c>
      <c r="M86" s="102" t="n">
        <v>1</v>
      </c>
      <c r="N86" s="102" t="n">
        <v>2</v>
      </c>
      <c r="O86" s="102" t="n">
        <v>0</v>
      </c>
      <c r="P86" s="102" t="n">
        <v>1</v>
      </c>
      <c r="Q86" s="102" t="n">
        <v>1</v>
      </c>
      <c r="R86" s="102" t="n">
        <v>47</v>
      </c>
      <c r="T86" s="102" t="n">
        <v>0</v>
      </c>
      <c r="U86" s="102" t="n">
        <v>0</v>
      </c>
      <c r="V86" s="102" t="n">
        <v>2</v>
      </c>
      <c r="X86" s="102" t="n">
        <v>6</v>
      </c>
      <c r="Y86" s="102" t="n">
        <v>2</v>
      </c>
      <c r="Z86" s="102" t="n">
        <v>5</v>
      </c>
      <c r="AA86" s="102" t="n">
        <v>4</v>
      </c>
      <c r="AC86" s="102" t="n">
        <v>0</v>
      </c>
      <c r="AD86" s="102" t="n">
        <v>7</v>
      </c>
      <c r="AE86" s="81" t="n">
        <f aca="false">SUM(I86:AD86)</f>
        <v>196</v>
      </c>
    </row>
    <row r="87" s="1" customFormat="true" ht="16.5" hidden="false" customHeight="false" outlineLevel="0" collapsed="false">
      <c r="A87" s="11" t="n">
        <v>49</v>
      </c>
      <c r="B87" s="12" t="n">
        <v>6</v>
      </c>
      <c r="C87" s="13" t="n">
        <v>39</v>
      </c>
      <c r="D87" s="17" t="s">
        <v>240</v>
      </c>
      <c r="E87" s="97" t="s">
        <v>254</v>
      </c>
      <c r="F87" s="101" t="n">
        <v>216</v>
      </c>
      <c r="G87" s="99" t="s">
        <v>33</v>
      </c>
      <c r="H87" s="82" t="n">
        <v>587</v>
      </c>
      <c r="I87" s="102" t="n">
        <v>53</v>
      </c>
      <c r="J87" s="102" t="n">
        <v>64</v>
      </c>
      <c r="K87" s="102" t="n">
        <v>10</v>
      </c>
      <c r="L87" s="102" t="n">
        <v>2</v>
      </c>
      <c r="M87" s="102" t="n">
        <v>4</v>
      </c>
      <c r="N87" s="102" t="n">
        <v>3</v>
      </c>
      <c r="O87" s="102" t="n">
        <v>1</v>
      </c>
      <c r="P87" s="102" t="n">
        <v>4</v>
      </c>
      <c r="Q87" s="102" t="n">
        <v>3</v>
      </c>
      <c r="R87" s="102" t="n">
        <v>56</v>
      </c>
      <c r="T87" s="102" t="n">
        <v>0</v>
      </c>
      <c r="U87" s="102" t="n">
        <v>1</v>
      </c>
      <c r="V87" s="102" t="n">
        <v>0</v>
      </c>
      <c r="X87" s="102" t="n">
        <v>3</v>
      </c>
      <c r="Y87" s="102" t="n">
        <v>2</v>
      </c>
      <c r="Z87" s="102" t="n">
        <v>7</v>
      </c>
      <c r="AA87" s="102" t="n">
        <v>7</v>
      </c>
      <c r="AC87" s="102" t="n">
        <v>0</v>
      </c>
      <c r="AD87" s="102" t="n">
        <v>5</v>
      </c>
      <c r="AE87" s="81" t="n">
        <f aca="false">SUM(I87:AD87)</f>
        <v>225</v>
      </c>
    </row>
    <row r="88" s="1" customFormat="true" ht="16.5" hidden="false" customHeight="false" outlineLevel="0" collapsed="false">
      <c r="A88" s="11" t="n">
        <v>50</v>
      </c>
      <c r="B88" s="12" t="n">
        <v>6</v>
      </c>
      <c r="C88" s="13" t="n">
        <v>39</v>
      </c>
      <c r="D88" s="17" t="s">
        <v>240</v>
      </c>
      <c r="E88" s="97" t="s">
        <v>254</v>
      </c>
      <c r="F88" s="98" t="n">
        <v>216</v>
      </c>
      <c r="G88" s="99" t="s">
        <v>34</v>
      </c>
      <c r="H88" s="82" t="n">
        <v>587</v>
      </c>
      <c r="I88" s="100" t="n">
        <v>42</v>
      </c>
      <c r="J88" s="100" t="n">
        <v>59</v>
      </c>
      <c r="K88" s="100" t="n">
        <v>19</v>
      </c>
      <c r="L88" s="100" t="n">
        <v>3</v>
      </c>
      <c r="M88" s="100" t="n">
        <v>3</v>
      </c>
      <c r="N88" s="100" t="n">
        <v>9</v>
      </c>
      <c r="O88" s="100" t="n">
        <v>3</v>
      </c>
      <c r="P88" s="100" t="n">
        <v>2</v>
      </c>
      <c r="Q88" s="100" t="n">
        <v>2</v>
      </c>
      <c r="R88" s="100" t="n">
        <v>67</v>
      </c>
      <c r="T88" s="100" t="n">
        <v>3</v>
      </c>
      <c r="U88" s="100" t="n">
        <v>5</v>
      </c>
      <c r="V88" s="100" t="n">
        <v>0</v>
      </c>
      <c r="X88" s="100" t="n">
        <v>9</v>
      </c>
      <c r="Y88" s="100" t="n">
        <v>1</v>
      </c>
      <c r="Z88" s="100" t="n">
        <v>4</v>
      </c>
      <c r="AA88" s="100" t="n">
        <v>7</v>
      </c>
      <c r="AC88" s="100" t="n">
        <v>0</v>
      </c>
      <c r="AD88" s="100" t="n">
        <v>7</v>
      </c>
      <c r="AE88" s="81" t="n">
        <f aca="false">SUM(I88:AD88)</f>
        <v>245</v>
      </c>
    </row>
    <row r="89" s="1" customFormat="true" ht="16.5" hidden="false" customHeight="false" outlineLevel="0" collapsed="false">
      <c r="A89" s="11" t="n">
        <v>51</v>
      </c>
      <c r="B89" s="12" t="n">
        <v>6</v>
      </c>
      <c r="C89" s="13" t="n">
        <v>39</v>
      </c>
      <c r="D89" s="17" t="s">
        <v>240</v>
      </c>
      <c r="E89" s="97" t="s">
        <v>254</v>
      </c>
      <c r="F89" s="98" t="n">
        <v>216</v>
      </c>
      <c r="G89" s="99" t="s">
        <v>35</v>
      </c>
      <c r="H89" s="82" t="n">
        <v>586</v>
      </c>
      <c r="I89" s="100" t="n">
        <v>44</v>
      </c>
      <c r="J89" s="100" t="n">
        <v>60</v>
      </c>
      <c r="K89" s="100" t="n">
        <v>13</v>
      </c>
      <c r="L89" s="100" t="n">
        <v>1</v>
      </c>
      <c r="M89" s="100" t="n">
        <v>4</v>
      </c>
      <c r="N89" s="100" t="n">
        <v>8</v>
      </c>
      <c r="O89" s="100" t="n">
        <v>0</v>
      </c>
      <c r="P89" s="100" t="n">
        <v>2</v>
      </c>
      <c r="Q89" s="100" t="n">
        <v>0</v>
      </c>
      <c r="R89" s="100" t="n">
        <v>69</v>
      </c>
      <c r="T89" s="100" t="n">
        <v>0</v>
      </c>
      <c r="U89" s="100" t="n">
        <v>3</v>
      </c>
      <c r="V89" s="100" t="n">
        <v>0</v>
      </c>
      <c r="X89" s="100" t="n">
        <v>4</v>
      </c>
      <c r="Y89" s="100" t="n">
        <v>1</v>
      </c>
      <c r="Z89" s="100" t="n">
        <v>8</v>
      </c>
      <c r="AA89" s="100" t="n">
        <v>12</v>
      </c>
      <c r="AC89" s="100" t="n">
        <v>0</v>
      </c>
      <c r="AD89" s="100" t="n">
        <v>8</v>
      </c>
      <c r="AE89" s="81" t="n">
        <f aca="false">SUM(I89:AD89)</f>
        <v>237</v>
      </c>
    </row>
    <row r="90" s="1" customFormat="true" ht="16.5" hidden="false" customHeight="false" outlineLevel="0" collapsed="false">
      <c r="A90" s="11" t="n">
        <v>52</v>
      </c>
      <c r="B90" s="12" t="n">
        <v>6</v>
      </c>
      <c r="C90" s="13" t="n">
        <v>39</v>
      </c>
      <c r="D90" s="17" t="s">
        <v>240</v>
      </c>
      <c r="E90" s="97" t="s">
        <v>254</v>
      </c>
      <c r="F90" s="98" t="n">
        <v>216</v>
      </c>
      <c r="G90" s="99" t="s">
        <v>137</v>
      </c>
      <c r="H90" s="82" t="n">
        <v>586</v>
      </c>
      <c r="I90" s="100" t="n">
        <v>64</v>
      </c>
      <c r="J90" s="100" t="n">
        <v>90</v>
      </c>
      <c r="K90" s="100" t="n">
        <v>9</v>
      </c>
      <c r="L90" s="100" t="n">
        <v>2</v>
      </c>
      <c r="M90" s="100" t="n">
        <v>7</v>
      </c>
      <c r="N90" s="100" t="n">
        <v>8</v>
      </c>
      <c r="O90" s="100" t="n">
        <v>1</v>
      </c>
      <c r="P90" s="100" t="n">
        <v>1</v>
      </c>
      <c r="Q90" s="100" t="n">
        <v>0</v>
      </c>
      <c r="R90" s="100" t="n">
        <v>84</v>
      </c>
      <c r="T90" s="100" t="n">
        <v>1</v>
      </c>
      <c r="U90" s="100" t="n">
        <v>3</v>
      </c>
      <c r="V90" s="100" t="n">
        <v>2</v>
      </c>
      <c r="X90" s="100" t="n">
        <v>7</v>
      </c>
      <c r="Y90" s="100" t="n">
        <v>4</v>
      </c>
      <c r="Z90" s="100" t="n">
        <v>7</v>
      </c>
      <c r="AA90" s="100" t="n">
        <v>8</v>
      </c>
      <c r="AC90" s="100" t="n">
        <v>0</v>
      </c>
      <c r="AD90" s="100" t="n">
        <v>5</v>
      </c>
      <c r="AE90" s="81" t="n">
        <f aca="false">SUM(I90:AD90)</f>
        <v>303</v>
      </c>
    </row>
    <row r="91" s="1" customFormat="true" ht="16.5" hidden="false" customHeight="false" outlineLevel="0" collapsed="false">
      <c r="A91" s="11" t="n">
        <v>53</v>
      </c>
      <c r="B91" s="12" t="n">
        <v>6</v>
      </c>
      <c r="C91" s="13" t="n">
        <v>39</v>
      </c>
      <c r="D91" s="17" t="s">
        <v>240</v>
      </c>
      <c r="E91" s="97" t="s">
        <v>255</v>
      </c>
      <c r="F91" s="98" t="n">
        <v>217</v>
      </c>
      <c r="G91" s="99" t="s">
        <v>33</v>
      </c>
      <c r="H91" s="82" t="n">
        <v>643</v>
      </c>
      <c r="I91" s="100" t="n">
        <v>66</v>
      </c>
      <c r="J91" s="100" t="n">
        <v>69</v>
      </c>
      <c r="K91" s="100" t="n">
        <v>15</v>
      </c>
      <c r="L91" s="100" t="n">
        <v>4</v>
      </c>
      <c r="M91" s="100" t="n">
        <v>7</v>
      </c>
      <c r="N91" s="100" t="n">
        <v>11</v>
      </c>
      <c r="O91" s="100" t="n">
        <v>3</v>
      </c>
      <c r="P91" s="100" t="n">
        <v>3</v>
      </c>
      <c r="Q91" s="100" t="n">
        <v>2</v>
      </c>
      <c r="R91" s="100" t="n">
        <v>58</v>
      </c>
      <c r="T91" s="100" t="n">
        <v>2</v>
      </c>
      <c r="U91" s="100" t="n">
        <v>7</v>
      </c>
      <c r="V91" s="100" t="n">
        <v>0</v>
      </c>
      <c r="X91" s="100" t="n">
        <v>7</v>
      </c>
      <c r="Y91" s="100" t="n">
        <v>2</v>
      </c>
      <c r="Z91" s="100" t="n">
        <v>14</v>
      </c>
      <c r="AA91" s="100" t="n">
        <v>1</v>
      </c>
      <c r="AC91" s="100" t="n">
        <v>0</v>
      </c>
      <c r="AD91" s="100" t="n">
        <v>11</v>
      </c>
      <c r="AE91" s="81" t="n">
        <f aca="false">SUM(I91:AD91)</f>
        <v>282</v>
      </c>
    </row>
    <row r="92" s="1" customFormat="true" ht="16.5" hidden="false" customHeight="false" outlineLevel="0" collapsed="false">
      <c r="A92" s="11" t="n">
        <v>54</v>
      </c>
      <c r="B92" s="12" t="n">
        <v>6</v>
      </c>
      <c r="C92" s="13" t="n">
        <v>39</v>
      </c>
      <c r="D92" s="17" t="s">
        <v>240</v>
      </c>
      <c r="E92" s="97" t="s">
        <v>255</v>
      </c>
      <c r="F92" s="101" t="n">
        <v>217</v>
      </c>
      <c r="G92" s="103" t="s">
        <v>34</v>
      </c>
      <c r="H92" s="82" t="n">
        <v>643</v>
      </c>
      <c r="I92" s="102" t="n">
        <v>26</v>
      </c>
      <c r="J92" s="102" t="n">
        <v>60</v>
      </c>
      <c r="K92" s="102" t="n">
        <v>19</v>
      </c>
      <c r="L92" s="102" t="n">
        <v>3</v>
      </c>
      <c r="M92" s="102" t="n">
        <v>8</v>
      </c>
      <c r="N92" s="102" t="n">
        <v>8</v>
      </c>
      <c r="O92" s="102" t="n">
        <v>1</v>
      </c>
      <c r="P92" s="102" t="n">
        <v>3</v>
      </c>
      <c r="Q92" s="102" t="n">
        <v>3</v>
      </c>
      <c r="R92" s="102" t="n">
        <v>59</v>
      </c>
      <c r="T92" s="102" t="n">
        <v>1</v>
      </c>
      <c r="U92" s="102" t="n">
        <v>1</v>
      </c>
      <c r="V92" s="102" t="n">
        <v>2</v>
      </c>
      <c r="X92" s="102" t="n">
        <v>7</v>
      </c>
      <c r="Y92" s="102" t="n">
        <v>0</v>
      </c>
      <c r="Z92" s="102" t="n">
        <v>5</v>
      </c>
      <c r="AA92" s="102" t="n">
        <v>10</v>
      </c>
      <c r="AC92" s="102" t="n">
        <v>0</v>
      </c>
      <c r="AD92" s="102" t="n">
        <v>6</v>
      </c>
      <c r="AE92" s="81" t="n">
        <f aca="false">SUM(I92:AD92)</f>
        <v>222</v>
      </c>
    </row>
    <row r="93" s="1" customFormat="true" ht="16.5" hidden="false" customHeight="false" outlineLevel="0" collapsed="false">
      <c r="A93" s="11" t="n">
        <v>55</v>
      </c>
      <c r="B93" s="12" t="n">
        <v>6</v>
      </c>
      <c r="C93" s="13" t="n">
        <v>39</v>
      </c>
      <c r="D93" s="17" t="s">
        <v>240</v>
      </c>
      <c r="E93" s="97" t="s">
        <v>255</v>
      </c>
      <c r="F93" s="101" t="n">
        <v>217</v>
      </c>
      <c r="G93" s="103" t="s">
        <v>35</v>
      </c>
      <c r="H93" s="82" t="n">
        <v>643</v>
      </c>
      <c r="I93" s="102" t="n">
        <v>55</v>
      </c>
      <c r="J93" s="102" t="n">
        <v>46</v>
      </c>
      <c r="K93" s="102" t="n">
        <v>14</v>
      </c>
      <c r="L93" s="102" t="n">
        <v>3</v>
      </c>
      <c r="M93" s="102" t="n">
        <v>8</v>
      </c>
      <c r="N93" s="102" t="n">
        <v>11</v>
      </c>
      <c r="O93" s="102" t="n">
        <v>3</v>
      </c>
      <c r="P93" s="102" t="n">
        <v>3</v>
      </c>
      <c r="Q93" s="102" t="n">
        <v>3</v>
      </c>
      <c r="R93" s="102" t="n">
        <v>64</v>
      </c>
      <c r="T93" s="102" t="n">
        <v>1</v>
      </c>
      <c r="U93" s="102" t="n">
        <v>3</v>
      </c>
      <c r="V93" s="102" t="n">
        <v>0</v>
      </c>
      <c r="X93" s="102" t="n">
        <v>5</v>
      </c>
      <c r="Y93" s="102" t="n">
        <v>5</v>
      </c>
      <c r="Z93" s="102" t="n">
        <v>3</v>
      </c>
      <c r="AA93" s="102" t="n">
        <v>4</v>
      </c>
      <c r="AC93" s="102" t="n">
        <v>0</v>
      </c>
      <c r="AD93" s="102" t="n">
        <v>6</v>
      </c>
      <c r="AE93" s="81" t="n">
        <f aca="false">SUM(I93:AD93)</f>
        <v>237</v>
      </c>
    </row>
    <row r="94" s="1" customFormat="true" ht="16.5" hidden="false" customHeight="false" outlineLevel="0" collapsed="false">
      <c r="A94" s="11" t="n">
        <v>56</v>
      </c>
      <c r="B94" s="12" t="n">
        <v>6</v>
      </c>
      <c r="C94" s="13" t="n">
        <v>39</v>
      </c>
      <c r="D94" s="17" t="s">
        <v>240</v>
      </c>
      <c r="E94" s="97" t="s">
        <v>255</v>
      </c>
      <c r="F94" s="101" t="n">
        <v>217</v>
      </c>
      <c r="G94" s="103" t="s">
        <v>137</v>
      </c>
      <c r="H94" s="82" t="n">
        <v>642</v>
      </c>
      <c r="I94" s="102" t="n">
        <v>40</v>
      </c>
      <c r="J94" s="102" t="n">
        <v>56</v>
      </c>
      <c r="K94" s="102" t="n">
        <v>22</v>
      </c>
      <c r="L94" s="102" t="n">
        <v>2</v>
      </c>
      <c r="M94" s="102" t="n">
        <v>8</v>
      </c>
      <c r="N94" s="102" t="n">
        <v>13</v>
      </c>
      <c r="O94" s="102" t="n">
        <v>7</v>
      </c>
      <c r="P94" s="102" t="n">
        <v>6</v>
      </c>
      <c r="Q94" s="102" t="n">
        <v>1</v>
      </c>
      <c r="R94" s="102" t="n">
        <v>68</v>
      </c>
      <c r="T94" s="102" t="n">
        <v>1</v>
      </c>
      <c r="U94" s="102" t="n">
        <v>2</v>
      </c>
      <c r="V94" s="102" t="n">
        <v>1</v>
      </c>
      <c r="X94" s="102" t="n">
        <v>6</v>
      </c>
      <c r="Y94" s="102" t="n">
        <v>3</v>
      </c>
      <c r="Z94" s="102" t="n">
        <v>4</v>
      </c>
      <c r="AA94" s="102" t="n">
        <v>10</v>
      </c>
      <c r="AC94" s="102" t="n">
        <v>0</v>
      </c>
      <c r="AD94" s="102" t="n">
        <v>9</v>
      </c>
      <c r="AE94" s="81" t="n">
        <f aca="false">SUM(I94:AD94)</f>
        <v>259</v>
      </c>
    </row>
    <row r="95" s="1" customFormat="true" ht="16.5" hidden="false" customHeight="false" outlineLevel="0" collapsed="false">
      <c r="A95" s="11" t="n">
        <v>57</v>
      </c>
      <c r="B95" s="12" t="n">
        <v>6</v>
      </c>
      <c r="C95" s="13" t="n">
        <v>39</v>
      </c>
      <c r="D95" s="17" t="s">
        <v>240</v>
      </c>
      <c r="E95" s="97" t="s">
        <v>255</v>
      </c>
      <c r="F95" s="101" t="n">
        <v>217</v>
      </c>
      <c r="G95" s="103" t="s">
        <v>138</v>
      </c>
      <c r="H95" s="82" t="n">
        <v>642</v>
      </c>
      <c r="I95" s="102" t="n">
        <v>52</v>
      </c>
      <c r="J95" s="102" t="n">
        <v>48</v>
      </c>
      <c r="K95" s="102" t="n">
        <v>20</v>
      </c>
      <c r="L95" s="102" t="n">
        <v>1</v>
      </c>
      <c r="M95" s="102" t="n">
        <v>4</v>
      </c>
      <c r="N95" s="102" t="n">
        <v>3</v>
      </c>
      <c r="O95" s="102" t="n">
        <v>5</v>
      </c>
      <c r="P95" s="102" t="n">
        <v>2</v>
      </c>
      <c r="Q95" s="102" t="n">
        <v>2</v>
      </c>
      <c r="R95" s="102" t="n">
        <v>63</v>
      </c>
      <c r="T95" s="102" t="n">
        <v>2</v>
      </c>
      <c r="U95" s="102" t="n">
        <v>1</v>
      </c>
      <c r="V95" s="102" t="n">
        <v>4</v>
      </c>
      <c r="X95" s="102" t="n">
        <v>7</v>
      </c>
      <c r="Y95" s="102" t="n">
        <v>3</v>
      </c>
      <c r="Z95" s="102" t="n">
        <v>4</v>
      </c>
      <c r="AA95" s="102" t="n">
        <v>2</v>
      </c>
      <c r="AC95" s="102" t="n">
        <v>0</v>
      </c>
      <c r="AD95" s="102" t="n">
        <v>7</v>
      </c>
      <c r="AE95" s="81" t="n">
        <f aca="false">SUM(I95:AD95)</f>
        <v>230</v>
      </c>
    </row>
    <row r="96" s="1" customFormat="true" ht="16.5" hidden="false" customHeight="false" outlineLevel="0" collapsed="false">
      <c r="A96" s="11" t="n">
        <v>58</v>
      </c>
      <c r="B96" s="12" t="n">
        <v>6</v>
      </c>
      <c r="C96" s="13" t="n">
        <v>39</v>
      </c>
      <c r="D96" s="17" t="s">
        <v>240</v>
      </c>
      <c r="E96" s="97" t="s">
        <v>255</v>
      </c>
      <c r="F96" s="98" t="n">
        <v>218</v>
      </c>
      <c r="G96" s="99" t="s">
        <v>33</v>
      </c>
      <c r="H96" s="82" t="n">
        <v>710</v>
      </c>
      <c r="I96" s="100" t="n">
        <v>52</v>
      </c>
      <c r="J96" s="100" t="n">
        <v>81</v>
      </c>
      <c r="K96" s="100" t="n">
        <v>13</v>
      </c>
      <c r="L96" s="100" t="n">
        <v>9</v>
      </c>
      <c r="M96" s="100" t="n">
        <v>11</v>
      </c>
      <c r="N96" s="100" t="n">
        <v>15</v>
      </c>
      <c r="O96" s="100" t="n">
        <v>6</v>
      </c>
      <c r="P96" s="100" t="n">
        <v>1</v>
      </c>
      <c r="Q96" s="100" t="n">
        <v>0</v>
      </c>
      <c r="R96" s="100" t="n">
        <v>71</v>
      </c>
      <c r="T96" s="100" t="n">
        <v>1</v>
      </c>
      <c r="U96" s="100" t="n">
        <v>3</v>
      </c>
      <c r="V96" s="100" t="n">
        <v>2</v>
      </c>
      <c r="X96" s="100" t="n">
        <v>8</v>
      </c>
      <c r="Y96" s="100" t="n">
        <v>1</v>
      </c>
      <c r="Z96" s="100" t="n">
        <v>19</v>
      </c>
      <c r="AA96" s="100" t="n">
        <v>11</v>
      </c>
      <c r="AC96" s="100" t="n">
        <v>0</v>
      </c>
      <c r="AD96" s="100" t="n">
        <v>6</v>
      </c>
      <c r="AE96" s="81" t="n">
        <f aca="false">SUM(I96:AD96)</f>
        <v>310</v>
      </c>
    </row>
    <row r="97" s="1" customFormat="true" ht="16.5" hidden="false" customHeight="false" outlineLevel="0" collapsed="false">
      <c r="A97" s="104" t="n">
        <v>59</v>
      </c>
      <c r="B97" s="105" t="n">
        <v>6</v>
      </c>
      <c r="C97" s="106" t="n">
        <v>39</v>
      </c>
      <c r="D97" s="38" t="s">
        <v>240</v>
      </c>
      <c r="E97" s="107" t="s">
        <v>255</v>
      </c>
      <c r="F97" s="108" t="n">
        <v>218</v>
      </c>
      <c r="G97" s="109" t="s">
        <v>34</v>
      </c>
      <c r="H97" s="110" t="n">
        <v>710</v>
      </c>
      <c r="I97" s="111" t="n">
        <v>33</v>
      </c>
      <c r="J97" s="111" t="n">
        <v>70</v>
      </c>
      <c r="K97" s="111" t="n">
        <v>13</v>
      </c>
      <c r="L97" s="111" t="n">
        <v>2</v>
      </c>
      <c r="M97" s="111" t="n">
        <v>9</v>
      </c>
      <c r="N97" s="111" t="n">
        <v>9</v>
      </c>
      <c r="O97" s="111" t="n">
        <v>5</v>
      </c>
      <c r="P97" s="111" t="n">
        <v>4</v>
      </c>
      <c r="Q97" s="111" t="n">
        <v>1</v>
      </c>
      <c r="R97" s="111" t="n">
        <v>64</v>
      </c>
      <c r="S97" s="112"/>
      <c r="T97" s="111" t="n">
        <v>1</v>
      </c>
      <c r="U97" s="111" t="n">
        <v>2</v>
      </c>
      <c r="V97" s="111" t="n">
        <v>1</v>
      </c>
      <c r="W97" s="112"/>
      <c r="X97" s="111" t="n">
        <v>8</v>
      </c>
      <c r="Y97" s="111" t="n">
        <v>0</v>
      </c>
      <c r="Z97" s="111" t="n">
        <v>14</v>
      </c>
      <c r="AA97" s="111" t="n">
        <v>8</v>
      </c>
      <c r="AB97" s="112"/>
      <c r="AC97" s="111" t="n">
        <v>0</v>
      </c>
      <c r="AD97" s="111" t="n">
        <v>12</v>
      </c>
      <c r="AE97" s="113" t="n">
        <v>256</v>
      </c>
      <c r="AF97" s="1" t="s">
        <v>256</v>
      </c>
    </row>
    <row r="98" s="1" customFormat="true" ht="16.5" hidden="false" customHeight="false" outlineLevel="0" collapsed="false">
      <c r="A98" s="11" t="n">
        <v>60</v>
      </c>
      <c r="B98" s="12" t="n">
        <v>6</v>
      </c>
      <c r="C98" s="13" t="n">
        <v>39</v>
      </c>
      <c r="D98" s="17" t="s">
        <v>240</v>
      </c>
      <c r="E98" s="97" t="s">
        <v>255</v>
      </c>
      <c r="F98" s="98" t="n">
        <v>218</v>
      </c>
      <c r="G98" s="99" t="s">
        <v>35</v>
      </c>
      <c r="H98" s="82" t="n">
        <v>710</v>
      </c>
      <c r="I98" s="100" t="n">
        <v>52</v>
      </c>
      <c r="J98" s="100" t="n">
        <v>66</v>
      </c>
      <c r="K98" s="100" t="n">
        <v>14</v>
      </c>
      <c r="L98" s="100" t="n">
        <v>6</v>
      </c>
      <c r="M98" s="100" t="n">
        <v>3</v>
      </c>
      <c r="N98" s="100" t="n">
        <v>11</v>
      </c>
      <c r="O98" s="100" t="n">
        <v>3</v>
      </c>
      <c r="P98" s="100" t="n">
        <v>5</v>
      </c>
      <c r="Q98" s="100" t="n">
        <v>2</v>
      </c>
      <c r="R98" s="100" t="n">
        <v>71</v>
      </c>
      <c r="T98" s="100" t="n">
        <v>0</v>
      </c>
      <c r="U98" s="100" t="n">
        <v>3</v>
      </c>
      <c r="V98" s="100" t="n">
        <v>3</v>
      </c>
      <c r="X98" s="100" t="n">
        <v>8</v>
      </c>
      <c r="Y98" s="100" t="n">
        <v>1</v>
      </c>
      <c r="Z98" s="100" t="n">
        <v>10</v>
      </c>
      <c r="AA98" s="100" t="n">
        <v>8</v>
      </c>
      <c r="AC98" s="100" t="n">
        <v>1</v>
      </c>
      <c r="AD98" s="100" t="n">
        <v>12</v>
      </c>
      <c r="AE98" s="81" t="n">
        <f aca="false">SUM(I98:AD98)</f>
        <v>279</v>
      </c>
    </row>
    <row r="99" s="1" customFormat="true" ht="16.5" hidden="false" customHeight="false" outlineLevel="0" collapsed="false">
      <c r="A99" s="11" t="n">
        <v>61</v>
      </c>
      <c r="B99" s="12" t="n">
        <v>6</v>
      </c>
      <c r="C99" s="13" t="n">
        <v>39</v>
      </c>
      <c r="D99" s="17" t="s">
        <v>240</v>
      </c>
      <c r="E99" s="97" t="s">
        <v>255</v>
      </c>
      <c r="F99" s="98" t="n">
        <v>218</v>
      </c>
      <c r="G99" s="99" t="s">
        <v>137</v>
      </c>
      <c r="H99" s="82" t="n">
        <v>709</v>
      </c>
      <c r="I99" s="100" t="n">
        <v>53</v>
      </c>
      <c r="J99" s="100" t="n">
        <v>76</v>
      </c>
      <c r="K99" s="100" t="n">
        <v>14</v>
      </c>
      <c r="L99" s="100" t="n">
        <v>7</v>
      </c>
      <c r="M99" s="100" t="n">
        <v>5</v>
      </c>
      <c r="N99" s="100" t="n">
        <v>10</v>
      </c>
      <c r="O99" s="100" t="n">
        <v>7</v>
      </c>
      <c r="P99" s="100" t="n">
        <v>6</v>
      </c>
      <c r="Q99" s="100" t="n">
        <v>4</v>
      </c>
      <c r="R99" s="100" t="n">
        <v>74</v>
      </c>
      <c r="T99" s="100" t="n">
        <v>0</v>
      </c>
      <c r="U99" s="100" t="n">
        <v>4</v>
      </c>
      <c r="V99" s="100" t="n">
        <v>3</v>
      </c>
      <c r="X99" s="100" t="n">
        <v>8</v>
      </c>
      <c r="Y99" s="100" t="n">
        <v>3</v>
      </c>
      <c r="Z99" s="100" t="n">
        <v>11</v>
      </c>
      <c r="AA99" s="100" t="n">
        <v>4</v>
      </c>
      <c r="AC99" s="100" t="n">
        <v>0</v>
      </c>
      <c r="AD99" s="100" t="n">
        <v>12</v>
      </c>
      <c r="AE99" s="81" t="n">
        <f aca="false">SUM(I99:AD99)</f>
        <v>301</v>
      </c>
    </row>
    <row r="100" s="1" customFormat="true" ht="16.5" hidden="false" customHeight="false" outlineLevel="0" collapsed="false">
      <c r="A100" s="104" t="n">
        <v>62</v>
      </c>
      <c r="B100" s="105" t="n">
        <v>6</v>
      </c>
      <c r="C100" s="106" t="n">
        <v>39</v>
      </c>
      <c r="D100" s="38" t="s">
        <v>240</v>
      </c>
      <c r="E100" s="107" t="s">
        <v>255</v>
      </c>
      <c r="F100" s="108" t="n">
        <v>218</v>
      </c>
      <c r="G100" s="109" t="s">
        <v>138</v>
      </c>
      <c r="H100" s="110" t="n">
        <v>709</v>
      </c>
      <c r="I100" s="111" t="n">
        <v>35</v>
      </c>
      <c r="J100" s="111" t="n">
        <v>82</v>
      </c>
      <c r="K100" s="111" t="n">
        <v>16</v>
      </c>
      <c r="L100" s="111" t="n">
        <v>4</v>
      </c>
      <c r="M100" s="111" t="n">
        <v>4</v>
      </c>
      <c r="N100" s="111" t="n">
        <v>8</v>
      </c>
      <c r="O100" s="111" t="n">
        <v>5</v>
      </c>
      <c r="P100" s="111" t="n">
        <v>3</v>
      </c>
      <c r="Q100" s="111" t="n">
        <v>5</v>
      </c>
      <c r="R100" s="111" t="n">
        <v>94</v>
      </c>
      <c r="S100" s="112"/>
      <c r="T100" s="111" t="n">
        <v>0</v>
      </c>
      <c r="U100" s="111" t="n">
        <v>4</v>
      </c>
      <c r="V100" s="111" t="n">
        <v>0</v>
      </c>
      <c r="W100" s="112"/>
      <c r="X100" s="111" t="n">
        <v>9</v>
      </c>
      <c r="Y100" s="111" t="n">
        <v>1</v>
      </c>
      <c r="Z100" s="111" t="n">
        <v>8</v>
      </c>
      <c r="AA100" s="111" t="n">
        <v>5</v>
      </c>
      <c r="AB100" s="112"/>
      <c r="AC100" s="111" t="n">
        <v>0</v>
      </c>
      <c r="AD100" s="111" t="n">
        <v>9</v>
      </c>
      <c r="AE100" s="113" t="n">
        <v>292</v>
      </c>
      <c r="AF100" s="1" t="s">
        <v>256</v>
      </c>
    </row>
    <row r="101" s="1" customFormat="true" ht="16.5" hidden="false" customHeight="false" outlineLevel="0" collapsed="false">
      <c r="A101" s="11" t="n">
        <v>63</v>
      </c>
      <c r="B101" s="12" t="n">
        <v>6</v>
      </c>
      <c r="C101" s="13" t="n">
        <v>39</v>
      </c>
      <c r="D101" s="17" t="s">
        <v>240</v>
      </c>
      <c r="E101" s="97" t="s">
        <v>257</v>
      </c>
      <c r="F101" s="98" t="n">
        <v>219</v>
      </c>
      <c r="G101" s="99" t="s">
        <v>33</v>
      </c>
      <c r="H101" s="82" t="n">
        <v>733</v>
      </c>
      <c r="I101" s="100" t="n">
        <v>65</v>
      </c>
      <c r="J101" s="100" t="n">
        <v>87</v>
      </c>
      <c r="K101" s="100" t="n">
        <v>18</v>
      </c>
      <c r="L101" s="100" t="n">
        <v>1</v>
      </c>
      <c r="M101" s="100" t="n">
        <v>6</v>
      </c>
      <c r="N101" s="100" t="n">
        <v>9</v>
      </c>
      <c r="O101" s="100" t="n">
        <v>2</v>
      </c>
      <c r="P101" s="100" t="n">
        <v>5</v>
      </c>
      <c r="Q101" s="100" t="n">
        <v>2</v>
      </c>
      <c r="R101" s="100" t="n">
        <v>89</v>
      </c>
      <c r="T101" s="100" t="n">
        <v>1</v>
      </c>
      <c r="U101" s="100" t="n">
        <v>7</v>
      </c>
      <c r="V101" s="100" t="n">
        <v>1</v>
      </c>
      <c r="X101" s="100" t="n">
        <v>17</v>
      </c>
      <c r="Y101" s="100" t="n">
        <v>2</v>
      </c>
      <c r="Z101" s="100" t="n">
        <v>9</v>
      </c>
      <c r="AA101" s="100" t="n">
        <v>15</v>
      </c>
      <c r="AC101" s="100" t="n">
        <v>0</v>
      </c>
      <c r="AD101" s="100" t="n">
        <v>6</v>
      </c>
      <c r="AE101" s="81" t="n">
        <f aca="false">SUM(I101:AD101)</f>
        <v>342</v>
      </c>
    </row>
    <row r="102" s="1" customFormat="true" ht="16.5" hidden="false" customHeight="false" outlineLevel="0" collapsed="false">
      <c r="A102" s="11" t="n">
        <v>64</v>
      </c>
      <c r="B102" s="12" t="n">
        <v>6</v>
      </c>
      <c r="C102" s="13" t="n">
        <v>39</v>
      </c>
      <c r="D102" s="17" t="s">
        <v>240</v>
      </c>
      <c r="E102" s="97" t="s">
        <v>257</v>
      </c>
      <c r="F102" s="98" t="n">
        <v>219</v>
      </c>
      <c r="G102" s="99" t="s">
        <v>34</v>
      </c>
      <c r="H102" s="82" t="n">
        <v>733</v>
      </c>
      <c r="I102" s="100" t="n">
        <v>64</v>
      </c>
      <c r="J102" s="100" t="n">
        <v>73</v>
      </c>
      <c r="K102" s="100" t="n">
        <v>14</v>
      </c>
      <c r="L102" s="100" t="n">
        <v>1</v>
      </c>
      <c r="M102" s="100" t="n">
        <v>10</v>
      </c>
      <c r="N102" s="100" t="n">
        <v>10</v>
      </c>
      <c r="O102" s="100" t="n">
        <v>1</v>
      </c>
      <c r="P102" s="100" t="n">
        <v>5</v>
      </c>
      <c r="Q102" s="100" t="n">
        <v>1</v>
      </c>
      <c r="R102" s="100" t="n">
        <v>130</v>
      </c>
      <c r="T102" s="100" t="n">
        <v>1</v>
      </c>
      <c r="U102" s="100" t="n">
        <v>4</v>
      </c>
      <c r="V102" s="100" t="n">
        <v>2</v>
      </c>
      <c r="X102" s="100" t="n">
        <v>20</v>
      </c>
      <c r="Y102" s="100" t="n">
        <v>3</v>
      </c>
      <c r="Z102" s="100" t="n">
        <v>8</v>
      </c>
      <c r="AA102" s="100" t="n">
        <v>7</v>
      </c>
      <c r="AC102" s="100" t="n">
        <v>0</v>
      </c>
      <c r="AD102" s="100" t="n">
        <v>6</v>
      </c>
      <c r="AE102" s="81" t="n">
        <f aca="false">SUM(I102:AD102)</f>
        <v>360</v>
      </c>
    </row>
    <row r="103" s="1" customFormat="true" ht="16.5" hidden="false" customHeight="false" outlineLevel="0" collapsed="false">
      <c r="A103" s="11" t="n">
        <v>65</v>
      </c>
      <c r="B103" s="12" t="n">
        <v>6</v>
      </c>
      <c r="C103" s="13" t="n">
        <v>39</v>
      </c>
      <c r="D103" s="17" t="s">
        <v>240</v>
      </c>
      <c r="E103" s="97" t="s">
        <v>257</v>
      </c>
      <c r="F103" s="98" t="n">
        <v>219</v>
      </c>
      <c r="G103" s="99" t="s">
        <v>35</v>
      </c>
      <c r="H103" s="82" t="n">
        <v>733</v>
      </c>
      <c r="I103" s="100" t="n">
        <v>61</v>
      </c>
      <c r="J103" s="100" t="n">
        <v>86</v>
      </c>
      <c r="K103" s="100" t="n">
        <v>17</v>
      </c>
      <c r="L103" s="100" t="n">
        <v>1</v>
      </c>
      <c r="M103" s="100" t="n">
        <v>18</v>
      </c>
      <c r="N103" s="100" t="n">
        <v>6</v>
      </c>
      <c r="O103" s="100" t="n">
        <v>4</v>
      </c>
      <c r="P103" s="100" t="n">
        <v>9</v>
      </c>
      <c r="Q103" s="100" t="n">
        <v>1</v>
      </c>
      <c r="R103" s="100" t="n">
        <v>98</v>
      </c>
      <c r="T103" s="100" t="n">
        <v>1</v>
      </c>
      <c r="U103" s="100" t="n">
        <v>1</v>
      </c>
      <c r="V103" s="100" t="n">
        <v>6</v>
      </c>
      <c r="X103" s="100" t="n">
        <v>14</v>
      </c>
      <c r="Y103" s="100" t="n">
        <v>3</v>
      </c>
      <c r="Z103" s="100" t="n">
        <v>7</v>
      </c>
      <c r="AA103" s="100" t="n">
        <v>4</v>
      </c>
      <c r="AC103" s="100" t="n">
        <v>0</v>
      </c>
      <c r="AD103" s="100" t="n">
        <v>6</v>
      </c>
      <c r="AE103" s="81" t="n">
        <f aca="false">SUM(I103:AD103)</f>
        <v>343</v>
      </c>
    </row>
    <row r="104" s="1" customFormat="true" ht="16.5" hidden="false" customHeight="false" outlineLevel="0" collapsed="false">
      <c r="A104" s="11" t="n">
        <v>66</v>
      </c>
      <c r="B104" s="12" t="n">
        <v>6</v>
      </c>
      <c r="C104" s="13" t="n">
        <v>39</v>
      </c>
      <c r="D104" s="17" t="s">
        <v>240</v>
      </c>
      <c r="E104" s="97" t="s">
        <v>258</v>
      </c>
      <c r="F104" s="98" t="n">
        <v>220</v>
      </c>
      <c r="G104" s="99" t="s">
        <v>33</v>
      </c>
      <c r="H104" s="82" t="n">
        <v>618</v>
      </c>
      <c r="I104" s="100" t="n">
        <v>65</v>
      </c>
      <c r="J104" s="100" t="n">
        <v>63</v>
      </c>
      <c r="K104" s="100" t="n">
        <v>18</v>
      </c>
      <c r="L104" s="100" t="n">
        <v>4</v>
      </c>
      <c r="M104" s="100" t="n">
        <v>7</v>
      </c>
      <c r="N104" s="100" t="n">
        <v>6</v>
      </c>
      <c r="O104" s="100" t="n">
        <v>1</v>
      </c>
      <c r="P104" s="100" t="n">
        <v>6</v>
      </c>
      <c r="Q104" s="100" t="n">
        <v>2</v>
      </c>
      <c r="R104" s="100" t="n">
        <v>67</v>
      </c>
      <c r="T104" s="100" t="n">
        <v>0</v>
      </c>
      <c r="U104" s="100" t="n">
        <v>0</v>
      </c>
      <c r="V104" s="100" t="n">
        <v>2</v>
      </c>
      <c r="X104" s="100" t="n">
        <v>10</v>
      </c>
      <c r="Y104" s="100" t="n">
        <v>2</v>
      </c>
      <c r="Z104" s="100" t="n">
        <v>9</v>
      </c>
      <c r="AA104" s="100" t="n">
        <v>12</v>
      </c>
      <c r="AC104" s="100" t="n">
        <v>0</v>
      </c>
      <c r="AD104" s="100" t="n">
        <v>12</v>
      </c>
      <c r="AE104" s="81" t="n">
        <f aca="false">SUM(I104:AD104)</f>
        <v>286</v>
      </c>
    </row>
    <row r="105" s="1" customFormat="true" ht="16.5" hidden="false" customHeight="false" outlineLevel="0" collapsed="false">
      <c r="A105" s="11" t="n">
        <v>67</v>
      </c>
      <c r="B105" s="12" t="n">
        <v>6</v>
      </c>
      <c r="C105" s="13" t="n">
        <v>39</v>
      </c>
      <c r="D105" s="17" t="s">
        <v>240</v>
      </c>
      <c r="E105" s="97" t="s">
        <v>258</v>
      </c>
      <c r="F105" s="98" t="n">
        <v>220</v>
      </c>
      <c r="G105" s="99" t="s">
        <v>34</v>
      </c>
      <c r="H105" s="82" t="n">
        <v>618</v>
      </c>
      <c r="I105" s="100" t="n">
        <v>79</v>
      </c>
      <c r="J105" s="100" t="n">
        <v>53</v>
      </c>
      <c r="K105" s="100" t="n">
        <v>11</v>
      </c>
      <c r="L105" s="100" t="n">
        <v>3</v>
      </c>
      <c r="M105" s="100" t="n">
        <v>5</v>
      </c>
      <c r="N105" s="100" t="n">
        <v>6</v>
      </c>
      <c r="O105" s="100" t="n">
        <v>1</v>
      </c>
      <c r="P105" s="100" t="n">
        <v>2</v>
      </c>
      <c r="Q105" s="100" t="n">
        <v>0</v>
      </c>
      <c r="R105" s="100" t="n">
        <v>78</v>
      </c>
      <c r="T105" s="100" t="n">
        <v>2</v>
      </c>
      <c r="U105" s="100" t="n">
        <v>2</v>
      </c>
      <c r="V105" s="100" t="n">
        <v>3</v>
      </c>
      <c r="X105" s="100" t="n">
        <v>7</v>
      </c>
      <c r="Y105" s="100" t="n">
        <v>0</v>
      </c>
      <c r="Z105" s="100" t="n">
        <v>6</v>
      </c>
      <c r="AA105" s="100" t="n">
        <v>10</v>
      </c>
      <c r="AC105" s="100" t="n">
        <v>0</v>
      </c>
      <c r="AD105" s="100" t="n">
        <v>4</v>
      </c>
      <c r="AE105" s="81" t="n">
        <f aca="false">SUM(I105:AD105)</f>
        <v>272</v>
      </c>
    </row>
    <row r="106" s="1" customFormat="true" ht="16.5" hidden="false" customHeight="false" outlineLevel="0" collapsed="false">
      <c r="A106" s="11" t="n">
        <v>68</v>
      </c>
      <c r="B106" s="12" t="n">
        <v>6</v>
      </c>
      <c r="C106" s="13" t="n">
        <v>39</v>
      </c>
      <c r="D106" s="17" t="s">
        <v>240</v>
      </c>
      <c r="E106" s="97" t="s">
        <v>258</v>
      </c>
      <c r="F106" s="98" t="n">
        <v>220</v>
      </c>
      <c r="G106" s="99" t="s">
        <v>35</v>
      </c>
      <c r="H106" s="82" t="n">
        <v>618</v>
      </c>
      <c r="I106" s="100" t="n">
        <v>54</v>
      </c>
      <c r="J106" s="100" t="n">
        <v>60</v>
      </c>
      <c r="K106" s="100" t="n">
        <v>13</v>
      </c>
      <c r="L106" s="100" t="n">
        <v>3</v>
      </c>
      <c r="M106" s="100" t="n">
        <v>4</v>
      </c>
      <c r="N106" s="100" t="n">
        <v>4</v>
      </c>
      <c r="O106" s="100" t="n">
        <v>1</v>
      </c>
      <c r="P106" s="100" t="n">
        <v>0</v>
      </c>
      <c r="Q106" s="100" t="n">
        <v>2</v>
      </c>
      <c r="R106" s="100" t="n">
        <v>77</v>
      </c>
      <c r="T106" s="100" t="n">
        <v>0</v>
      </c>
      <c r="U106" s="100" t="n">
        <v>4</v>
      </c>
      <c r="V106" s="100" t="n">
        <v>0</v>
      </c>
      <c r="X106" s="100" t="n">
        <v>9</v>
      </c>
      <c r="Y106" s="100" t="n">
        <v>2</v>
      </c>
      <c r="Z106" s="100" t="n">
        <v>8</v>
      </c>
      <c r="AA106" s="100" t="n">
        <v>10</v>
      </c>
      <c r="AC106" s="100" t="n">
        <v>1</v>
      </c>
      <c r="AD106" s="100" t="n">
        <v>11</v>
      </c>
      <c r="AE106" s="81" t="n">
        <f aca="false">SUM(I106:AD106)</f>
        <v>263</v>
      </c>
    </row>
    <row r="107" s="1" customFormat="true" ht="16.5" hidden="false" customHeight="false" outlineLevel="0" collapsed="false">
      <c r="A107" s="11" t="n">
        <v>69</v>
      </c>
      <c r="B107" s="12" t="n">
        <v>6</v>
      </c>
      <c r="C107" s="13" t="n">
        <v>39</v>
      </c>
      <c r="D107" s="17" t="s">
        <v>240</v>
      </c>
      <c r="E107" s="97" t="s">
        <v>258</v>
      </c>
      <c r="F107" s="98" t="n">
        <v>220</v>
      </c>
      <c r="G107" s="99" t="s">
        <v>137</v>
      </c>
      <c r="H107" s="82" t="n">
        <v>618</v>
      </c>
      <c r="I107" s="100" t="n">
        <v>60</v>
      </c>
      <c r="J107" s="100" t="n">
        <v>79</v>
      </c>
      <c r="K107" s="100" t="n">
        <v>15</v>
      </c>
      <c r="L107" s="100" t="n">
        <v>3</v>
      </c>
      <c r="M107" s="100" t="n">
        <v>3</v>
      </c>
      <c r="N107" s="100" t="n">
        <v>8</v>
      </c>
      <c r="O107" s="100" t="n">
        <v>1</v>
      </c>
      <c r="P107" s="100" t="n">
        <v>4</v>
      </c>
      <c r="Q107" s="100" t="n">
        <v>2</v>
      </c>
      <c r="R107" s="100" t="n">
        <v>66</v>
      </c>
      <c r="T107" s="100" t="n">
        <v>0</v>
      </c>
      <c r="U107" s="100" t="n">
        <v>4</v>
      </c>
      <c r="V107" s="100" t="n">
        <v>2</v>
      </c>
      <c r="X107" s="100" t="n">
        <v>9</v>
      </c>
      <c r="Y107" s="100" t="n">
        <v>1</v>
      </c>
      <c r="Z107" s="100" t="n">
        <v>4</v>
      </c>
      <c r="AA107" s="100" t="n">
        <v>5</v>
      </c>
      <c r="AC107" s="100" t="n">
        <v>0</v>
      </c>
      <c r="AD107" s="100" t="n">
        <v>8</v>
      </c>
      <c r="AE107" s="81" t="n">
        <f aca="false">SUM(I107:AD107)</f>
        <v>274</v>
      </c>
    </row>
    <row r="108" s="1" customFormat="true" ht="16.5" hidden="false" customHeight="false" outlineLevel="0" collapsed="false">
      <c r="A108" s="11" t="n">
        <v>70</v>
      </c>
      <c r="B108" s="12" t="n">
        <v>6</v>
      </c>
      <c r="C108" s="13" t="n">
        <v>39</v>
      </c>
      <c r="D108" s="17" t="s">
        <v>240</v>
      </c>
      <c r="E108" s="97" t="s">
        <v>258</v>
      </c>
      <c r="F108" s="98" t="n">
        <v>220</v>
      </c>
      <c r="G108" s="99" t="s">
        <v>138</v>
      </c>
      <c r="H108" s="82" t="n">
        <v>618</v>
      </c>
      <c r="I108" s="100" t="n">
        <v>57</v>
      </c>
      <c r="J108" s="100" t="n">
        <v>51</v>
      </c>
      <c r="K108" s="100" t="n">
        <v>11</v>
      </c>
      <c r="L108" s="100" t="n">
        <v>4</v>
      </c>
      <c r="M108" s="100" t="n">
        <v>5</v>
      </c>
      <c r="N108" s="100" t="n">
        <v>8</v>
      </c>
      <c r="O108" s="100" t="n">
        <v>0</v>
      </c>
      <c r="P108" s="100" t="n">
        <v>6</v>
      </c>
      <c r="Q108" s="100" t="n">
        <v>1</v>
      </c>
      <c r="R108" s="100" t="n">
        <v>92</v>
      </c>
      <c r="T108" s="100" t="n">
        <v>1</v>
      </c>
      <c r="U108" s="100" t="n">
        <v>3</v>
      </c>
      <c r="V108" s="100" t="n">
        <v>3</v>
      </c>
      <c r="X108" s="100" t="n">
        <v>9</v>
      </c>
      <c r="Y108" s="100" t="n">
        <v>1</v>
      </c>
      <c r="Z108" s="100" t="n">
        <v>10</v>
      </c>
      <c r="AA108" s="100" t="n">
        <v>4</v>
      </c>
      <c r="AC108" s="100" t="n">
        <v>0</v>
      </c>
      <c r="AD108" s="100" t="n">
        <v>7</v>
      </c>
      <c r="AE108" s="81" t="n">
        <f aca="false">SUM(I108:AD108)</f>
        <v>273</v>
      </c>
    </row>
    <row r="109" s="1" customFormat="true" ht="16.5" hidden="false" customHeight="false" outlineLevel="0" collapsed="false">
      <c r="A109" s="11" t="n">
        <v>71</v>
      </c>
      <c r="B109" s="12" t="n">
        <v>6</v>
      </c>
      <c r="C109" s="13" t="n">
        <v>39</v>
      </c>
      <c r="D109" s="17" t="s">
        <v>240</v>
      </c>
      <c r="E109" s="97" t="s">
        <v>259</v>
      </c>
      <c r="F109" s="98" t="n">
        <v>221</v>
      </c>
      <c r="G109" s="99" t="s">
        <v>33</v>
      </c>
      <c r="H109" s="82" t="n">
        <v>584</v>
      </c>
      <c r="I109" s="100" t="n">
        <v>42</v>
      </c>
      <c r="J109" s="100" t="n">
        <v>75</v>
      </c>
      <c r="K109" s="100" t="n">
        <v>22</v>
      </c>
      <c r="L109" s="100" t="n">
        <v>5</v>
      </c>
      <c r="M109" s="100" t="n">
        <v>6</v>
      </c>
      <c r="N109" s="100" t="n">
        <v>19</v>
      </c>
      <c r="O109" s="100" t="n">
        <v>4</v>
      </c>
      <c r="P109" s="100" t="n">
        <v>6</v>
      </c>
      <c r="Q109" s="100" t="n">
        <v>4</v>
      </c>
      <c r="R109" s="100" t="n">
        <v>81</v>
      </c>
      <c r="T109" s="100" t="n">
        <v>1</v>
      </c>
      <c r="U109" s="100" t="n">
        <v>4</v>
      </c>
      <c r="V109" s="100" t="n">
        <v>1</v>
      </c>
      <c r="X109" s="100" t="n">
        <v>15</v>
      </c>
      <c r="Y109" s="100" t="n">
        <v>1</v>
      </c>
      <c r="Z109" s="100" t="n">
        <v>7</v>
      </c>
      <c r="AA109" s="100" t="n">
        <v>8</v>
      </c>
      <c r="AC109" s="100" t="n">
        <v>0</v>
      </c>
      <c r="AD109" s="100" t="n">
        <v>11</v>
      </c>
      <c r="AE109" s="81" t="n">
        <f aca="false">SUM(I109:AD109)</f>
        <v>312</v>
      </c>
    </row>
    <row r="110" s="1" customFormat="true" ht="16.5" hidden="false" customHeight="false" outlineLevel="0" collapsed="false">
      <c r="A110" s="11" t="n">
        <v>72</v>
      </c>
      <c r="B110" s="12" t="n">
        <v>6</v>
      </c>
      <c r="C110" s="13" t="n">
        <v>39</v>
      </c>
      <c r="D110" s="17" t="s">
        <v>240</v>
      </c>
      <c r="E110" s="97" t="s">
        <v>259</v>
      </c>
      <c r="F110" s="98" t="n">
        <v>221</v>
      </c>
      <c r="G110" s="99" t="s">
        <v>34</v>
      </c>
      <c r="H110" s="82" t="n">
        <v>584</v>
      </c>
      <c r="I110" s="100" t="n">
        <v>47</v>
      </c>
      <c r="J110" s="100" t="n">
        <v>69</v>
      </c>
      <c r="K110" s="100" t="n">
        <v>10</v>
      </c>
      <c r="L110" s="100" t="n">
        <v>4</v>
      </c>
      <c r="M110" s="100" t="n">
        <v>1</v>
      </c>
      <c r="N110" s="100" t="n">
        <v>12</v>
      </c>
      <c r="O110" s="100" t="n">
        <v>0</v>
      </c>
      <c r="P110" s="100" t="n">
        <v>4</v>
      </c>
      <c r="Q110" s="100" t="n">
        <v>8</v>
      </c>
      <c r="R110" s="100" t="n">
        <v>96</v>
      </c>
      <c r="T110" s="100" t="n">
        <v>2</v>
      </c>
      <c r="U110" s="100" t="n">
        <v>0</v>
      </c>
      <c r="V110" s="100" t="n">
        <v>1</v>
      </c>
      <c r="X110" s="100" t="n">
        <v>7</v>
      </c>
      <c r="Y110" s="100" t="n">
        <v>0</v>
      </c>
      <c r="Z110" s="100" t="n">
        <v>5</v>
      </c>
      <c r="AA110" s="100" t="n">
        <v>9</v>
      </c>
      <c r="AC110" s="100" t="n">
        <v>0</v>
      </c>
      <c r="AD110" s="100" t="n">
        <v>9</v>
      </c>
      <c r="AE110" s="81" t="n">
        <f aca="false">SUM(I110:AD110)</f>
        <v>284</v>
      </c>
    </row>
    <row r="111" s="1" customFormat="true" ht="16.5" hidden="false" customHeight="false" outlineLevel="0" collapsed="false">
      <c r="A111" s="11" t="n">
        <v>73</v>
      </c>
      <c r="B111" s="12" t="n">
        <v>6</v>
      </c>
      <c r="C111" s="13" t="n">
        <v>39</v>
      </c>
      <c r="D111" s="17" t="s">
        <v>240</v>
      </c>
      <c r="E111" s="97" t="s">
        <v>260</v>
      </c>
      <c r="F111" s="98" t="n">
        <v>222</v>
      </c>
      <c r="G111" s="99" t="s">
        <v>33</v>
      </c>
      <c r="H111" s="82" t="n">
        <v>582</v>
      </c>
      <c r="I111" s="100" t="n">
        <v>90</v>
      </c>
      <c r="J111" s="100" t="n">
        <v>125</v>
      </c>
      <c r="K111" s="100" t="n">
        <v>23</v>
      </c>
      <c r="L111" s="100" t="n">
        <v>6</v>
      </c>
      <c r="M111" s="100" t="n">
        <v>4</v>
      </c>
      <c r="N111" s="100" t="n">
        <v>1</v>
      </c>
      <c r="O111" s="100" t="n">
        <v>4</v>
      </c>
      <c r="P111" s="100" t="n">
        <v>0</v>
      </c>
      <c r="Q111" s="100" t="n">
        <v>2</v>
      </c>
      <c r="R111" s="100" t="n">
        <v>38</v>
      </c>
      <c r="T111" s="100" t="n">
        <v>0</v>
      </c>
      <c r="U111" s="100" t="n">
        <v>3</v>
      </c>
      <c r="V111" s="100" t="n">
        <v>4</v>
      </c>
      <c r="X111" s="100" t="n">
        <v>5</v>
      </c>
      <c r="Y111" s="100" t="n">
        <v>1</v>
      </c>
      <c r="Z111" s="100" t="n">
        <v>4</v>
      </c>
      <c r="AA111" s="100" t="n">
        <v>3</v>
      </c>
      <c r="AC111" s="100" t="n">
        <v>0</v>
      </c>
      <c r="AD111" s="100" t="n">
        <v>8</v>
      </c>
      <c r="AE111" s="81" t="n">
        <f aca="false">SUM(I111:AD111)</f>
        <v>321</v>
      </c>
    </row>
    <row r="112" s="1" customFormat="true" ht="16.5" hidden="false" customHeight="false" outlineLevel="0" collapsed="false">
      <c r="A112" s="11" t="n">
        <v>74</v>
      </c>
      <c r="B112" s="12" t="n">
        <v>6</v>
      </c>
      <c r="C112" s="13" t="n">
        <v>39</v>
      </c>
      <c r="D112" s="17" t="s">
        <v>240</v>
      </c>
      <c r="E112" s="97" t="s">
        <v>260</v>
      </c>
      <c r="F112" s="98" t="n">
        <v>222</v>
      </c>
      <c r="G112" s="99" t="s">
        <v>34</v>
      </c>
      <c r="H112" s="82" t="n">
        <v>581</v>
      </c>
      <c r="I112" s="100" t="n">
        <v>114</v>
      </c>
      <c r="J112" s="100" t="n">
        <v>107</v>
      </c>
      <c r="K112" s="100" t="n">
        <v>10</v>
      </c>
      <c r="L112" s="100" t="n">
        <v>7</v>
      </c>
      <c r="M112" s="100" t="n">
        <v>5</v>
      </c>
      <c r="N112" s="100" t="n">
        <v>1</v>
      </c>
      <c r="O112" s="100" t="n">
        <v>3</v>
      </c>
      <c r="P112" s="100" t="n">
        <v>1</v>
      </c>
      <c r="Q112" s="100" t="n">
        <v>1</v>
      </c>
      <c r="R112" s="100" t="n">
        <v>43</v>
      </c>
      <c r="T112" s="100" t="n">
        <v>1</v>
      </c>
      <c r="U112" s="100" t="n">
        <v>3</v>
      </c>
      <c r="V112" s="100" t="n">
        <v>1</v>
      </c>
      <c r="X112" s="100" t="n">
        <v>4</v>
      </c>
      <c r="Y112" s="100" t="n">
        <v>2</v>
      </c>
      <c r="Z112" s="100" t="n">
        <v>2</v>
      </c>
      <c r="AA112" s="100" t="n">
        <v>8</v>
      </c>
      <c r="AC112" s="100" t="n">
        <v>0</v>
      </c>
      <c r="AD112" s="100" t="n">
        <v>4</v>
      </c>
      <c r="AE112" s="81" t="n">
        <f aca="false">SUM(I112:AD112)</f>
        <v>317</v>
      </c>
    </row>
    <row r="113" s="1" customFormat="true" ht="16.5" hidden="false" customHeight="false" outlineLevel="0" collapsed="false">
      <c r="A113" s="11" t="n">
        <v>75</v>
      </c>
      <c r="B113" s="12" t="n">
        <v>6</v>
      </c>
      <c r="C113" s="13" t="n">
        <v>39</v>
      </c>
      <c r="D113" s="17" t="s">
        <v>240</v>
      </c>
      <c r="E113" s="97" t="s">
        <v>261</v>
      </c>
      <c r="F113" s="98" t="n">
        <v>223</v>
      </c>
      <c r="G113" s="99" t="s">
        <v>33</v>
      </c>
      <c r="H113" s="82" t="n">
        <v>275</v>
      </c>
      <c r="I113" s="100" t="n">
        <v>33</v>
      </c>
      <c r="J113" s="100" t="n">
        <v>84</v>
      </c>
      <c r="K113" s="100" t="n">
        <v>4</v>
      </c>
      <c r="L113" s="100" t="n">
        <v>1</v>
      </c>
      <c r="M113" s="100" t="n">
        <v>0</v>
      </c>
      <c r="N113" s="100" t="n">
        <v>1</v>
      </c>
      <c r="O113" s="100" t="n">
        <v>1</v>
      </c>
      <c r="P113" s="100" t="n">
        <v>2</v>
      </c>
      <c r="Q113" s="100" t="n">
        <v>1</v>
      </c>
      <c r="R113" s="100" t="n">
        <v>13</v>
      </c>
      <c r="T113" s="100" t="n">
        <v>0</v>
      </c>
      <c r="U113" s="100" t="n">
        <v>1</v>
      </c>
      <c r="V113" s="100" t="n">
        <v>1</v>
      </c>
      <c r="X113" s="100" t="n">
        <v>3</v>
      </c>
      <c r="Y113" s="100" t="n">
        <v>0</v>
      </c>
      <c r="Z113" s="100" t="n">
        <v>1</v>
      </c>
      <c r="AA113" s="100" t="n">
        <v>0</v>
      </c>
      <c r="AC113" s="100" t="n">
        <v>0</v>
      </c>
      <c r="AD113" s="100" t="n">
        <v>6</v>
      </c>
      <c r="AE113" s="81" t="n">
        <f aca="false">SUM(I113:AD113)</f>
        <v>152</v>
      </c>
    </row>
    <row r="114" s="1" customFormat="true" ht="16.5" hidden="false" customHeight="false" outlineLevel="0" collapsed="false">
      <c r="A114" s="11" t="n">
        <v>76</v>
      </c>
      <c r="B114" s="12" t="n">
        <v>6</v>
      </c>
      <c r="C114" s="13" t="n">
        <v>39</v>
      </c>
      <c r="D114" s="17" t="s">
        <v>240</v>
      </c>
      <c r="E114" s="97" t="s">
        <v>262</v>
      </c>
      <c r="F114" s="98" t="n">
        <v>224</v>
      </c>
      <c r="G114" s="99" t="s">
        <v>33</v>
      </c>
      <c r="H114" s="82" t="n">
        <v>172</v>
      </c>
      <c r="I114" s="100" t="n">
        <v>17</v>
      </c>
      <c r="J114" s="100" t="n">
        <v>39</v>
      </c>
      <c r="K114" s="100" t="n">
        <v>4</v>
      </c>
      <c r="L114" s="100" t="n">
        <v>0</v>
      </c>
      <c r="M114" s="100" t="n">
        <v>1</v>
      </c>
      <c r="N114" s="100" t="n">
        <v>0</v>
      </c>
      <c r="O114" s="100" t="n">
        <v>0</v>
      </c>
      <c r="P114" s="100" t="n">
        <v>1</v>
      </c>
      <c r="Q114" s="100" t="n">
        <v>0</v>
      </c>
      <c r="R114" s="100" t="n">
        <v>15</v>
      </c>
      <c r="T114" s="100" t="n">
        <v>0</v>
      </c>
      <c r="U114" s="100" t="n">
        <v>0</v>
      </c>
      <c r="V114" s="100" t="n">
        <v>2</v>
      </c>
      <c r="X114" s="100" t="n">
        <v>3</v>
      </c>
      <c r="Y114" s="100" t="n">
        <v>0</v>
      </c>
      <c r="Z114" s="100" t="n">
        <v>0</v>
      </c>
      <c r="AA114" s="100" t="n">
        <v>0</v>
      </c>
      <c r="AC114" s="100" t="n">
        <v>0</v>
      </c>
      <c r="AD114" s="100" t="n">
        <v>1</v>
      </c>
      <c r="AE114" s="81" t="n">
        <f aca="false">SUM(I114:AD114)</f>
        <v>83</v>
      </c>
    </row>
    <row r="115" s="1" customFormat="true" ht="16.5" hidden="false" customHeight="false" outlineLevel="0" collapsed="false">
      <c r="A115" s="11" t="n">
        <v>77</v>
      </c>
      <c r="B115" s="12" t="n">
        <v>6</v>
      </c>
      <c r="C115" s="13" t="n">
        <v>39</v>
      </c>
      <c r="D115" s="17" t="s">
        <v>240</v>
      </c>
      <c r="E115" s="97" t="s">
        <v>263</v>
      </c>
      <c r="F115" s="98" t="n">
        <v>225</v>
      </c>
      <c r="G115" s="99" t="s">
        <v>33</v>
      </c>
      <c r="H115" s="82" t="n">
        <v>221</v>
      </c>
      <c r="I115" s="100" t="n">
        <v>12</v>
      </c>
      <c r="J115" s="100" t="n">
        <v>107</v>
      </c>
      <c r="K115" s="100" t="n">
        <v>10</v>
      </c>
      <c r="L115" s="100" t="n">
        <v>1</v>
      </c>
      <c r="M115" s="100" t="n">
        <v>0</v>
      </c>
      <c r="N115" s="100" t="n">
        <v>0</v>
      </c>
      <c r="O115" s="100" t="n">
        <v>0</v>
      </c>
      <c r="P115" s="100" t="n">
        <v>3</v>
      </c>
      <c r="Q115" s="100" t="n">
        <v>1</v>
      </c>
      <c r="R115" s="100" t="n">
        <v>9</v>
      </c>
      <c r="T115" s="100" t="n">
        <v>1</v>
      </c>
      <c r="U115" s="100" t="n">
        <v>0</v>
      </c>
      <c r="V115" s="100" t="n">
        <v>2</v>
      </c>
      <c r="X115" s="100" t="n">
        <v>2</v>
      </c>
      <c r="Y115" s="100" t="n">
        <v>0</v>
      </c>
      <c r="Z115" s="100" t="n">
        <v>0</v>
      </c>
      <c r="AA115" s="100" t="n">
        <v>0</v>
      </c>
      <c r="AC115" s="100" t="n">
        <v>0</v>
      </c>
      <c r="AD115" s="100" t="n">
        <v>3</v>
      </c>
      <c r="AE115" s="81" t="n">
        <f aca="false">SUM(I115:AD115)</f>
        <v>151</v>
      </c>
    </row>
    <row r="116" s="1" customFormat="true" ht="16.5" hidden="false" customHeight="false" outlineLevel="0" collapsed="false">
      <c r="A116" s="11" t="n">
        <v>78</v>
      </c>
      <c r="B116" s="12" t="n">
        <v>6</v>
      </c>
      <c r="C116" s="13" t="n">
        <v>39</v>
      </c>
      <c r="D116" s="17" t="s">
        <v>240</v>
      </c>
      <c r="E116" s="97" t="s">
        <v>264</v>
      </c>
      <c r="F116" s="98" t="n">
        <v>226</v>
      </c>
      <c r="G116" s="99" t="s">
        <v>33</v>
      </c>
      <c r="H116" s="82" t="n">
        <v>666</v>
      </c>
      <c r="I116" s="100" t="n">
        <v>134</v>
      </c>
      <c r="J116" s="100" t="n">
        <v>88</v>
      </c>
      <c r="K116" s="100" t="n">
        <v>13</v>
      </c>
      <c r="L116" s="100" t="n">
        <v>1</v>
      </c>
      <c r="M116" s="100" t="n">
        <v>1</v>
      </c>
      <c r="N116" s="100" t="n">
        <v>5</v>
      </c>
      <c r="O116" s="100" t="n">
        <v>2</v>
      </c>
      <c r="P116" s="100" t="n">
        <v>0</v>
      </c>
      <c r="Q116" s="100" t="n">
        <v>5</v>
      </c>
      <c r="R116" s="100" t="n">
        <v>14</v>
      </c>
      <c r="T116" s="100" t="n">
        <v>0</v>
      </c>
      <c r="U116" s="100" t="n">
        <v>7</v>
      </c>
      <c r="V116" s="100" t="n">
        <v>3</v>
      </c>
      <c r="X116" s="100" t="n">
        <v>4</v>
      </c>
      <c r="Y116" s="100" t="n">
        <v>1</v>
      </c>
      <c r="Z116" s="100" t="n">
        <v>5</v>
      </c>
      <c r="AA116" s="100" t="n">
        <v>0</v>
      </c>
      <c r="AC116" s="100" t="n">
        <v>0</v>
      </c>
      <c r="AD116" s="100" t="n">
        <v>13</v>
      </c>
      <c r="AE116" s="81" t="n">
        <f aca="false">SUM(I116:AD116)</f>
        <v>296</v>
      </c>
    </row>
    <row r="117" s="1" customFormat="true" ht="16.5" hidden="false" customHeight="false" outlineLevel="0" collapsed="false">
      <c r="A117" s="11" t="n">
        <v>79</v>
      </c>
      <c r="B117" s="12" t="n">
        <v>6</v>
      </c>
      <c r="C117" s="13" t="n">
        <v>39</v>
      </c>
      <c r="D117" s="17" t="s">
        <v>240</v>
      </c>
      <c r="E117" s="97" t="s">
        <v>265</v>
      </c>
      <c r="F117" s="98" t="n">
        <v>227</v>
      </c>
      <c r="G117" s="99" t="s">
        <v>33</v>
      </c>
      <c r="H117" s="82" t="n">
        <v>444</v>
      </c>
      <c r="I117" s="100" t="n">
        <v>60</v>
      </c>
      <c r="J117" s="100" t="n">
        <v>52</v>
      </c>
      <c r="K117" s="100" t="n">
        <v>7</v>
      </c>
      <c r="L117" s="100" t="n">
        <v>0</v>
      </c>
      <c r="M117" s="100" t="n">
        <v>3</v>
      </c>
      <c r="N117" s="100" t="n">
        <v>1</v>
      </c>
      <c r="O117" s="100" t="n">
        <v>0</v>
      </c>
      <c r="P117" s="100" t="n">
        <v>2</v>
      </c>
      <c r="Q117" s="100" t="n">
        <v>0</v>
      </c>
      <c r="R117" s="100" t="n">
        <v>19</v>
      </c>
      <c r="T117" s="100" t="n">
        <v>0</v>
      </c>
      <c r="U117" s="100" t="n">
        <v>4</v>
      </c>
      <c r="V117" s="100" t="n">
        <v>1</v>
      </c>
      <c r="X117" s="100" t="n">
        <v>3</v>
      </c>
      <c r="Y117" s="100" t="n">
        <v>1</v>
      </c>
      <c r="Z117" s="100" t="n">
        <v>8</v>
      </c>
      <c r="AA117" s="100" t="n">
        <v>2</v>
      </c>
      <c r="AC117" s="100" t="n">
        <v>0</v>
      </c>
      <c r="AD117" s="100" t="n">
        <v>15</v>
      </c>
      <c r="AE117" s="81" t="n">
        <f aca="false">SUM(I117:AD117)</f>
        <v>178</v>
      </c>
    </row>
    <row r="118" s="1" customFormat="true" ht="16.5" hidden="false" customHeight="false" outlineLevel="0" collapsed="false">
      <c r="A118" s="11" t="n">
        <v>80</v>
      </c>
      <c r="B118" s="12" t="n">
        <v>6</v>
      </c>
      <c r="C118" s="13" t="n">
        <v>39</v>
      </c>
      <c r="D118" s="17" t="s">
        <v>240</v>
      </c>
      <c r="E118" s="97" t="s">
        <v>266</v>
      </c>
      <c r="F118" s="98" t="n">
        <v>227</v>
      </c>
      <c r="G118" s="99" t="s">
        <v>34</v>
      </c>
      <c r="H118" s="82" t="n">
        <v>443</v>
      </c>
      <c r="I118" s="100" t="n">
        <v>76</v>
      </c>
      <c r="J118" s="100" t="n">
        <v>55</v>
      </c>
      <c r="K118" s="100" t="n">
        <v>2</v>
      </c>
      <c r="L118" s="100" t="n">
        <v>1</v>
      </c>
      <c r="M118" s="100" t="n">
        <v>3</v>
      </c>
      <c r="N118" s="100" t="n">
        <v>8</v>
      </c>
      <c r="O118" s="100" t="n">
        <v>1</v>
      </c>
      <c r="P118" s="100" t="n">
        <v>4</v>
      </c>
      <c r="Q118" s="100" t="n">
        <v>3</v>
      </c>
      <c r="R118" s="100" t="n">
        <v>22</v>
      </c>
      <c r="T118" s="100" t="n">
        <v>0</v>
      </c>
      <c r="U118" s="100" t="n">
        <v>0</v>
      </c>
      <c r="V118" s="100" t="n">
        <v>1</v>
      </c>
      <c r="X118" s="100" t="n">
        <v>5</v>
      </c>
      <c r="Y118" s="100" t="n">
        <v>1</v>
      </c>
      <c r="Z118" s="100" t="n">
        <v>9</v>
      </c>
      <c r="AA118" s="100" t="n">
        <v>7</v>
      </c>
      <c r="AC118" s="100" t="n">
        <v>0</v>
      </c>
      <c r="AD118" s="100" t="n">
        <v>4</v>
      </c>
      <c r="AE118" s="81" t="n">
        <f aca="false">SUM(I118:AD118)</f>
        <v>202</v>
      </c>
    </row>
    <row r="119" s="1" customFormat="true" ht="16.5" hidden="false" customHeight="false" outlineLevel="0" collapsed="false">
      <c r="A119" s="11" t="n">
        <v>81</v>
      </c>
      <c r="B119" s="12" t="n">
        <v>6</v>
      </c>
      <c r="C119" s="13" t="n">
        <v>39</v>
      </c>
      <c r="D119" s="17" t="s">
        <v>240</v>
      </c>
      <c r="E119" s="97" t="s">
        <v>267</v>
      </c>
      <c r="F119" s="101" t="n">
        <v>228</v>
      </c>
      <c r="G119" s="99" t="s">
        <v>33</v>
      </c>
      <c r="H119" s="82" t="n">
        <v>615</v>
      </c>
      <c r="I119" s="102" t="n">
        <v>95</v>
      </c>
      <c r="J119" s="102" t="n">
        <v>62</v>
      </c>
      <c r="K119" s="102" t="n">
        <v>16</v>
      </c>
      <c r="L119" s="102" t="n">
        <v>3</v>
      </c>
      <c r="M119" s="102" t="n">
        <v>5</v>
      </c>
      <c r="N119" s="102" t="n">
        <v>6</v>
      </c>
      <c r="O119" s="102" t="n">
        <v>1</v>
      </c>
      <c r="P119" s="102" t="n">
        <v>12</v>
      </c>
      <c r="Q119" s="102" t="n">
        <v>4</v>
      </c>
      <c r="R119" s="102" t="n">
        <v>39</v>
      </c>
      <c r="T119" s="102" t="n">
        <v>1</v>
      </c>
      <c r="U119" s="102" t="n">
        <v>1</v>
      </c>
      <c r="V119" s="102" t="n">
        <v>0</v>
      </c>
      <c r="X119" s="102" t="n">
        <v>5</v>
      </c>
      <c r="Y119" s="102" t="n">
        <v>0</v>
      </c>
      <c r="Z119" s="102" t="n">
        <v>5</v>
      </c>
      <c r="AA119" s="102" t="n">
        <v>4</v>
      </c>
      <c r="AC119" s="102" t="n">
        <v>0</v>
      </c>
      <c r="AD119" s="102" t="n">
        <v>6</v>
      </c>
      <c r="AE119" s="81" t="n">
        <f aca="false">SUM(I119:AD119)</f>
        <v>265</v>
      </c>
    </row>
    <row r="120" s="1" customFormat="true" ht="16.5" hidden="false" customHeight="false" outlineLevel="0" collapsed="false">
      <c r="A120" s="11" t="n">
        <v>82</v>
      </c>
      <c r="B120" s="12" t="n">
        <v>6</v>
      </c>
      <c r="C120" s="13" t="n">
        <v>39</v>
      </c>
      <c r="D120" s="17" t="s">
        <v>240</v>
      </c>
      <c r="E120" s="97" t="s">
        <v>267</v>
      </c>
      <c r="F120" s="101" t="n">
        <v>228</v>
      </c>
      <c r="G120" s="103" t="s">
        <v>34</v>
      </c>
      <c r="H120" s="82" t="n">
        <v>614</v>
      </c>
      <c r="I120" s="102" t="n">
        <v>92</v>
      </c>
      <c r="J120" s="102" t="n">
        <v>80</v>
      </c>
      <c r="K120" s="102" t="n">
        <v>21</v>
      </c>
      <c r="L120" s="102" t="n">
        <v>1</v>
      </c>
      <c r="M120" s="102" t="n">
        <v>1</v>
      </c>
      <c r="N120" s="102" t="n">
        <v>10</v>
      </c>
      <c r="O120" s="102" t="n">
        <v>2</v>
      </c>
      <c r="P120" s="102" t="n">
        <v>4</v>
      </c>
      <c r="Q120" s="102" t="n">
        <v>0</v>
      </c>
      <c r="R120" s="102" t="n">
        <v>30</v>
      </c>
      <c r="T120" s="102" t="n">
        <v>0</v>
      </c>
      <c r="U120" s="102" t="n">
        <v>5</v>
      </c>
      <c r="V120" s="102" t="n">
        <v>1</v>
      </c>
      <c r="X120" s="102" t="n">
        <v>6</v>
      </c>
      <c r="Y120" s="102" t="n">
        <v>1</v>
      </c>
      <c r="Z120" s="102" t="n">
        <v>3</v>
      </c>
      <c r="AA120" s="102" t="n">
        <v>3</v>
      </c>
      <c r="AC120" s="102" t="n">
        <v>0</v>
      </c>
      <c r="AD120" s="102" t="n">
        <v>5</v>
      </c>
      <c r="AE120" s="81" t="n">
        <f aca="false">SUM(I120:AD120)</f>
        <v>265</v>
      </c>
    </row>
    <row r="121" s="1" customFormat="true" ht="16.5" hidden="false" customHeight="false" outlineLevel="0" collapsed="false">
      <c r="A121" s="11" t="n">
        <v>83</v>
      </c>
      <c r="B121" s="12" t="n">
        <v>6</v>
      </c>
      <c r="C121" s="13" t="n">
        <v>39</v>
      </c>
      <c r="D121" s="17" t="s">
        <v>240</v>
      </c>
      <c r="E121" s="97" t="s">
        <v>267</v>
      </c>
      <c r="F121" s="101" t="n">
        <v>228</v>
      </c>
      <c r="G121" s="103" t="s">
        <v>35</v>
      </c>
      <c r="H121" s="82" t="n">
        <v>614</v>
      </c>
      <c r="I121" s="102" t="n">
        <v>78</v>
      </c>
      <c r="J121" s="102" t="n">
        <v>79</v>
      </c>
      <c r="K121" s="102" t="n">
        <v>10</v>
      </c>
      <c r="L121" s="102" t="n">
        <v>0</v>
      </c>
      <c r="M121" s="102" t="n">
        <v>1</v>
      </c>
      <c r="N121" s="102" t="n">
        <v>4</v>
      </c>
      <c r="O121" s="102" t="n">
        <v>1</v>
      </c>
      <c r="P121" s="102" t="n">
        <v>7</v>
      </c>
      <c r="Q121" s="102" t="n">
        <v>6</v>
      </c>
      <c r="R121" s="102" t="n">
        <v>53</v>
      </c>
      <c r="T121" s="102" t="n">
        <v>0</v>
      </c>
      <c r="U121" s="102" t="n">
        <v>2</v>
      </c>
      <c r="V121" s="102" t="n">
        <v>0</v>
      </c>
      <c r="X121" s="102" t="n">
        <v>2</v>
      </c>
      <c r="Y121" s="102" t="n">
        <v>0</v>
      </c>
      <c r="Z121" s="102" t="n">
        <v>3</v>
      </c>
      <c r="AA121" s="102" t="n">
        <v>2</v>
      </c>
      <c r="AC121" s="102" t="n">
        <v>0</v>
      </c>
      <c r="AD121" s="102" t="n">
        <v>2</v>
      </c>
      <c r="AE121" s="81" t="n">
        <f aca="false">SUM(I121:AD121)</f>
        <v>250</v>
      </c>
    </row>
    <row r="122" s="1" customFormat="true" ht="16.5" hidden="false" customHeight="false" outlineLevel="0" collapsed="false">
      <c r="A122" s="11" t="n">
        <v>84</v>
      </c>
      <c r="B122" s="12" t="n">
        <v>6</v>
      </c>
      <c r="C122" s="13" t="n">
        <v>39</v>
      </c>
      <c r="D122" s="17" t="s">
        <v>240</v>
      </c>
      <c r="E122" s="97" t="s">
        <v>267</v>
      </c>
      <c r="F122" s="98" t="n">
        <v>228</v>
      </c>
      <c r="G122" s="99" t="s">
        <v>137</v>
      </c>
      <c r="H122" s="82" t="n">
        <v>614</v>
      </c>
      <c r="I122" s="100" t="n">
        <v>115</v>
      </c>
      <c r="J122" s="100" t="n">
        <v>61</v>
      </c>
      <c r="K122" s="100" t="n">
        <v>10</v>
      </c>
      <c r="L122" s="100" t="n">
        <v>4</v>
      </c>
      <c r="M122" s="100" t="n">
        <v>6</v>
      </c>
      <c r="N122" s="100" t="n">
        <v>5</v>
      </c>
      <c r="O122" s="100" t="n">
        <v>0</v>
      </c>
      <c r="P122" s="100" t="n">
        <v>2</v>
      </c>
      <c r="Q122" s="100" t="n">
        <v>1</v>
      </c>
      <c r="R122" s="100" t="n">
        <v>24</v>
      </c>
      <c r="T122" s="100" t="n">
        <v>0</v>
      </c>
      <c r="U122" s="100" t="n">
        <v>2</v>
      </c>
      <c r="V122" s="100" t="n">
        <v>1</v>
      </c>
      <c r="X122" s="100" t="n">
        <v>1</v>
      </c>
      <c r="Y122" s="100" t="n">
        <v>1</v>
      </c>
      <c r="Z122" s="100" t="n">
        <v>1</v>
      </c>
      <c r="AA122" s="100" t="n">
        <v>2</v>
      </c>
      <c r="AC122" s="100" t="n">
        <v>0</v>
      </c>
      <c r="AD122" s="100" t="n">
        <v>11</v>
      </c>
      <c r="AE122" s="81" t="n">
        <f aca="false">SUM(I122:AD122)</f>
        <v>247</v>
      </c>
    </row>
    <row r="123" s="1" customFormat="true" ht="16.5" hidden="false" customHeight="false" outlineLevel="0" collapsed="false">
      <c r="A123" s="11" t="n">
        <v>85</v>
      </c>
      <c r="B123" s="12" t="n">
        <v>6</v>
      </c>
      <c r="C123" s="13" t="n">
        <v>39</v>
      </c>
      <c r="D123" s="17" t="s">
        <v>240</v>
      </c>
      <c r="E123" s="97" t="s">
        <v>267</v>
      </c>
      <c r="F123" s="98" t="n">
        <v>228</v>
      </c>
      <c r="G123" s="99" t="s">
        <v>138</v>
      </c>
      <c r="H123" s="82" t="n">
        <v>614</v>
      </c>
      <c r="I123" s="100" t="n">
        <v>159</v>
      </c>
      <c r="J123" s="100" t="n">
        <v>72</v>
      </c>
      <c r="K123" s="100" t="n">
        <v>26</v>
      </c>
      <c r="L123" s="100" t="n">
        <v>3</v>
      </c>
      <c r="M123" s="100" t="n">
        <v>3</v>
      </c>
      <c r="N123" s="100" t="n">
        <v>8</v>
      </c>
      <c r="O123" s="100" t="n">
        <v>1</v>
      </c>
      <c r="P123" s="100" t="n">
        <v>5</v>
      </c>
      <c r="Q123" s="100" t="n">
        <v>2</v>
      </c>
      <c r="R123" s="100" t="n">
        <v>14</v>
      </c>
      <c r="T123" s="100" t="n">
        <v>0</v>
      </c>
      <c r="U123" s="100" t="n">
        <v>0</v>
      </c>
      <c r="V123" s="100" t="n">
        <v>0</v>
      </c>
      <c r="X123" s="100" t="n">
        <v>3</v>
      </c>
      <c r="Y123" s="100" t="n">
        <v>3</v>
      </c>
      <c r="Z123" s="100" t="n">
        <v>0</v>
      </c>
      <c r="AA123" s="100" t="n">
        <v>1</v>
      </c>
      <c r="AC123" s="100" t="n">
        <v>0</v>
      </c>
      <c r="AD123" s="100" t="n">
        <v>7</v>
      </c>
      <c r="AE123" s="81" t="n">
        <f aca="false">SUM(I123:AD123)</f>
        <v>307</v>
      </c>
    </row>
    <row r="124" s="1" customFormat="true" ht="16.5" hidden="false" customHeight="false" outlineLevel="0" collapsed="false">
      <c r="A124" s="11" t="n">
        <v>86</v>
      </c>
      <c r="B124" s="12" t="n">
        <v>6</v>
      </c>
      <c r="C124" s="13" t="n">
        <v>39</v>
      </c>
      <c r="D124" s="17" t="s">
        <v>240</v>
      </c>
      <c r="E124" s="97" t="s">
        <v>268</v>
      </c>
      <c r="F124" s="98" t="n">
        <v>229</v>
      </c>
      <c r="G124" s="99" t="s">
        <v>33</v>
      </c>
      <c r="H124" s="82" t="n">
        <v>122</v>
      </c>
      <c r="I124" s="100" t="n">
        <v>5</v>
      </c>
      <c r="J124" s="100" t="n">
        <v>38</v>
      </c>
      <c r="K124" s="100" t="n">
        <v>2</v>
      </c>
      <c r="L124" s="100" t="n">
        <v>2</v>
      </c>
      <c r="M124" s="100" t="n">
        <v>4</v>
      </c>
      <c r="N124" s="100" t="n">
        <v>0</v>
      </c>
      <c r="O124" s="100" t="n">
        <v>0</v>
      </c>
      <c r="P124" s="100" t="n">
        <v>0</v>
      </c>
      <c r="Q124" s="100" t="n">
        <v>0</v>
      </c>
      <c r="R124" s="100" t="n">
        <v>3</v>
      </c>
      <c r="T124" s="100" t="n">
        <v>0</v>
      </c>
      <c r="U124" s="100" t="n">
        <v>0</v>
      </c>
      <c r="V124" s="100" t="n">
        <v>0</v>
      </c>
      <c r="X124" s="100" t="n">
        <v>3</v>
      </c>
      <c r="Y124" s="100" t="n">
        <v>0</v>
      </c>
      <c r="Z124" s="100" t="n">
        <v>6</v>
      </c>
      <c r="AA124" s="100" t="n">
        <v>0</v>
      </c>
      <c r="AC124" s="100" t="n">
        <v>0</v>
      </c>
      <c r="AD124" s="100" t="n">
        <v>2</v>
      </c>
      <c r="AE124" s="81" t="n">
        <f aca="false">SUM(I124:AD124)</f>
        <v>65</v>
      </c>
    </row>
    <row r="125" s="1" customFormat="true" ht="16.5" hidden="false" customHeight="false" outlineLevel="0" collapsed="false">
      <c r="A125" s="11" t="n">
        <v>87</v>
      </c>
      <c r="B125" s="12" t="n">
        <v>6</v>
      </c>
      <c r="C125" s="13" t="n">
        <v>39</v>
      </c>
      <c r="D125" s="17" t="s">
        <v>240</v>
      </c>
      <c r="E125" s="97" t="s">
        <v>269</v>
      </c>
      <c r="F125" s="98" t="n">
        <v>230</v>
      </c>
      <c r="G125" s="99" t="s">
        <v>33</v>
      </c>
      <c r="H125" s="82" t="n">
        <v>231</v>
      </c>
      <c r="I125" s="100" t="n">
        <v>38</v>
      </c>
      <c r="J125" s="100" t="n">
        <v>58</v>
      </c>
      <c r="K125" s="100" t="n">
        <v>15</v>
      </c>
      <c r="L125" s="100" t="n">
        <v>0</v>
      </c>
      <c r="M125" s="100" t="n">
        <v>4</v>
      </c>
      <c r="N125" s="100" t="n">
        <v>0</v>
      </c>
      <c r="O125" s="100" t="n">
        <v>0</v>
      </c>
      <c r="P125" s="100" t="n">
        <v>2</v>
      </c>
      <c r="Q125" s="100" t="n">
        <v>0</v>
      </c>
      <c r="R125" s="100" t="n">
        <v>13</v>
      </c>
      <c r="T125" s="100" t="n">
        <v>0</v>
      </c>
      <c r="U125" s="100" t="n">
        <v>0</v>
      </c>
      <c r="V125" s="100" t="n">
        <v>1</v>
      </c>
      <c r="X125" s="100" t="n">
        <v>2</v>
      </c>
      <c r="Y125" s="100" t="n">
        <v>0</v>
      </c>
      <c r="Z125" s="100" t="n">
        <v>4</v>
      </c>
      <c r="AA125" s="100" t="n">
        <v>3</v>
      </c>
      <c r="AC125" s="100" t="n">
        <v>0</v>
      </c>
      <c r="AD125" s="100" t="n">
        <v>3</v>
      </c>
      <c r="AE125" s="81" t="n">
        <f aca="false">SUM(I125:AD125)</f>
        <v>143</v>
      </c>
    </row>
    <row r="126" s="1" customFormat="true" ht="16.5" hidden="false" customHeight="false" outlineLevel="0" collapsed="false">
      <c r="A126" s="11" t="n">
        <v>88</v>
      </c>
      <c r="B126" s="12" t="n">
        <v>6</v>
      </c>
      <c r="C126" s="13" t="n">
        <v>39</v>
      </c>
      <c r="D126" s="17" t="s">
        <v>240</v>
      </c>
      <c r="E126" s="97" t="s">
        <v>270</v>
      </c>
      <c r="F126" s="101" t="n">
        <v>231</v>
      </c>
      <c r="G126" s="99" t="s">
        <v>33</v>
      </c>
      <c r="H126" s="82" t="n">
        <v>567</v>
      </c>
      <c r="I126" s="102" t="n">
        <v>47</v>
      </c>
      <c r="J126" s="102" t="n">
        <v>37</v>
      </c>
      <c r="K126" s="102" t="n">
        <v>13</v>
      </c>
      <c r="L126" s="102" t="n">
        <v>2</v>
      </c>
      <c r="M126" s="102" t="n">
        <v>4</v>
      </c>
      <c r="N126" s="102" t="n">
        <v>1</v>
      </c>
      <c r="O126" s="102" t="n">
        <v>2</v>
      </c>
      <c r="P126" s="102" t="n">
        <v>13</v>
      </c>
      <c r="Q126" s="102" t="n">
        <v>2</v>
      </c>
      <c r="R126" s="102" t="n">
        <v>71</v>
      </c>
      <c r="T126" s="102" t="n">
        <v>0</v>
      </c>
      <c r="U126" s="102" t="n">
        <v>3</v>
      </c>
      <c r="V126" s="102" t="n">
        <v>0</v>
      </c>
      <c r="X126" s="102" t="n">
        <v>6</v>
      </c>
      <c r="Y126" s="102" t="n">
        <v>3</v>
      </c>
      <c r="Z126" s="102" t="n">
        <v>14</v>
      </c>
      <c r="AA126" s="102" t="n">
        <v>5</v>
      </c>
      <c r="AC126" s="102" t="n">
        <v>0</v>
      </c>
      <c r="AD126" s="102" t="n">
        <v>3</v>
      </c>
      <c r="AE126" s="81" t="n">
        <f aca="false">SUM(I126:AD126)</f>
        <v>226</v>
      </c>
    </row>
    <row r="127" s="1" customFormat="true" ht="16.5" hidden="false" customHeight="false" outlineLevel="0" collapsed="false">
      <c r="A127" s="11" t="n">
        <v>89</v>
      </c>
      <c r="B127" s="12" t="n">
        <v>6</v>
      </c>
      <c r="C127" s="13" t="n">
        <v>39</v>
      </c>
      <c r="D127" s="17" t="s">
        <v>240</v>
      </c>
      <c r="E127" s="97" t="s">
        <v>270</v>
      </c>
      <c r="F127" s="101" t="n">
        <v>231</v>
      </c>
      <c r="G127" s="103" t="s">
        <v>34</v>
      </c>
      <c r="H127" s="82" t="n">
        <v>567</v>
      </c>
      <c r="I127" s="102" t="n">
        <v>41</v>
      </c>
      <c r="J127" s="102" t="n">
        <v>48</v>
      </c>
      <c r="K127" s="102" t="n">
        <v>14</v>
      </c>
      <c r="L127" s="102" t="n">
        <v>3</v>
      </c>
      <c r="M127" s="102" t="n">
        <v>2</v>
      </c>
      <c r="N127" s="102" t="n">
        <v>3</v>
      </c>
      <c r="O127" s="102" t="n">
        <v>1</v>
      </c>
      <c r="P127" s="102" t="n">
        <v>7</v>
      </c>
      <c r="Q127" s="102" t="n">
        <v>2</v>
      </c>
      <c r="R127" s="102" t="n">
        <v>59</v>
      </c>
      <c r="T127" s="102" t="n">
        <v>0</v>
      </c>
      <c r="U127" s="102" t="n">
        <v>1</v>
      </c>
      <c r="V127" s="102" t="n">
        <v>0</v>
      </c>
      <c r="X127" s="102" t="n">
        <v>4</v>
      </c>
      <c r="Y127" s="102" t="n">
        <v>2</v>
      </c>
      <c r="Z127" s="102" t="n">
        <v>10</v>
      </c>
      <c r="AA127" s="102" t="n">
        <v>4</v>
      </c>
      <c r="AC127" s="102" t="n">
        <v>0</v>
      </c>
      <c r="AD127" s="102" t="n">
        <v>10</v>
      </c>
      <c r="AE127" s="81" t="n">
        <f aca="false">SUM(I127:AD127)</f>
        <v>211</v>
      </c>
    </row>
    <row r="128" s="1" customFormat="true" ht="16.5" hidden="false" customHeight="false" outlineLevel="0" collapsed="false">
      <c r="A128" s="11" t="n">
        <v>90</v>
      </c>
      <c r="B128" s="12" t="n">
        <v>6</v>
      </c>
      <c r="C128" s="13" t="n">
        <v>39</v>
      </c>
      <c r="D128" s="17" t="s">
        <v>240</v>
      </c>
      <c r="E128" s="97" t="s">
        <v>270</v>
      </c>
      <c r="F128" s="98" t="n">
        <v>231</v>
      </c>
      <c r="G128" s="99" t="s">
        <v>35</v>
      </c>
      <c r="H128" s="82" t="n">
        <v>567</v>
      </c>
      <c r="I128" s="100" t="n">
        <v>55</v>
      </c>
      <c r="J128" s="100" t="n">
        <v>56</v>
      </c>
      <c r="K128" s="100" t="n">
        <v>9</v>
      </c>
      <c r="L128" s="100" t="n">
        <v>2</v>
      </c>
      <c r="M128" s="100" t="n">
        <v>5</v>
      </c>
      <c r="N128" s="100" t="n">
        <v>4</v>
      </c>
      <c r="O128" s="100" t="n">
        <v>2</v>
      </c>
      <c r="P128" s="100" t="n">
        <v>16</v>
      </c>
      <c r="Q128" s="100" t="n">
        <v>1</v>
      </c>
      <c r="R128" s="100" t="n">
        <v>65</v>
      </c>
      <c r="T128" s="100" t="n">
        <v>2</v>
      </c>
      <c r="U128" s="100" t="n">
        <v>5</v>
      </c>
      <c r="V128" s="100" t="n">
        <v>1</v>
      </c>
      <c r="X128" s="100" t="n">
        <v>2</v>
      </c>
      <c r="Y128" s="100" t="n">
        <v>2</v>
      </c>
      <c r="Z128" s="100" t="n">
        <v>9</v>
      </c>
      <c r="AA128" s="100" t="n">
        <v>3</v>
      </c>
      <c r="AC128" s="100" t="n">
        <v>0</v>
      </c>
      <c r="AD128" s="100" t="n">
        <v>11</v>
      </c>
      <c r="AE128" s="81" t="n">
        <f aca="false">SUM(I128:AD128)</f>
        <v>250</v>
      </c>
    </row>
    <row r="129" s="1" customFormat="true" ht="16.5" hidden="false" customHeight="false" outlineLevel="0" collapsed="false">
      <c r="A129" s="11" t="n">
        <v>91</v>
      </c>
      <c r="B129" s="12" t="n">
        <v>6</v>
      </c>
      <c r="C129" s="13" t="n">
        <v>39</v>
      </c>
      <c r="D129" s="17" t="s">
        <v>240</v>
      </c>
      <c r="E129" s="97" t="s">
        <v>270</v>
      </c>
      <c r="F129" s="98" t="n">
        <v>231</v>
      </c>
      <c r="G129" s="99" t="s">
        <v>137</v>
      </c>
      <c r="H129" s="82" t="n">
        <v>566</v>
      </c>
      <c r="I129" s="100" t="n">
        <v>51</v>
      </c>
      <c r="J129" s="100" t="n">
        <v>46</v>
      </c>
      <c r="K129" s="100" t="n">
        <v>13</v>
      </c>
      <c r="L129" s="100" t="n">
        <v>2</v>
      </c>
      <c r="M129" s="100" t="n">
        <v>11</v>
      </c>
      <c r="N129" s="100" t="n">
        <v>3</v>
      </c>
      <c r="O129" s="100" t="n">
        <v>3</v>
      </c>
      <c r="P129" s="100" t="n">
        <v>8</v>
      </c>
      <c r="Q129" s="100" t="n">
        <v>0</v>
      </c>
      <c r="R129" s="100" t="n">
        <v>83</v>
      </c>
      <c r="T129" s="100" t="n">
        <v>3</v>
      </c>
      <c r="U129" s="100" t="n">
        <v>0</v>
      </c>
      <c r="V129" s="100" t="n">
        <v>4</v>
      </c>
      <c r="X129" s="100" t="n">
        <v>1</v>
      </c>
      <c r="Y129" s="100" t="n">
        <v>0</v>
      </c>
      <c r="Z129" s="100" t="n">
        <v>14</v>
      </c>
      <c r="AA129" s="100" t="n">
        <v>3</v>
      </c>
      <c r="AC129" s="100" t="n">
        <v>0</v>
      </c>
      <c r="AD129" s="100" t="n">
        <v>7</v>
      </c>
      <c r="AE129" s="81" t="n">
        <f aca="false">SUM(I129:AD129)</f>
        <v>252</v>
      </c>
    </row>
    <row r="130" s="1" customFormat="true" ht="16.5" hidden="false" customHeight="false" outlineLevel="0" collapsed="false">
      <c r="A130" s="11" t="n">
        <v>92</v>
      </c>
      <c r="B130" s="12" t="n">
        <v>6</v>
      </c>
      <c r="C130" s="13" t="n">
        <v>39</v>
      </c>
      <c r="D130" s="17" t="s">
        <v>240</v>
      </c>
      <c r="E130" s="97" t="s">
        <v>270</v>
      </c>
      <c r="F130" s="98" t="n">
        <v>231</v>
      </c>
      <c r="G130" s="99" t="s">
        <v>251</v>
      </c>
      <c r="H130" s="82"/>
      <c r="I130" s="100" t="n">
        <v>5</v>
      </c>
      <c r="J130" s="100" t="n">
        <v>6</v>
      </c>
      <c r="K130" s="100" t="n">
        <v>3</v>
      </c>
      <c r="L130" s="100" t="n">
        <v>2</v>
      </c>
      <c r="M130" s="100" t="n">
        <v>1</v>
      </c>
      <c r="N130" s="100" t="n">
        <v>0</v>
      </c>
      <c r="O130" s="100" t="n">
        <v>0</v>
      </c>
      <c r="P130" s="100" t="n">
        <v>0</v>
      </c>
      <c r="Q130" s="100" t="n">
        <v>0</v>
      </c>
      <c r="R130" s="100" t="n">
        <v>11</v>
      </c>
      <c r="T130" s="100" t="n">
        <v>1</v>
      </c>
      <c r="U130" s="100" t="n">
        <v>0</v>
      </c>
      <c r="V130" s="100" t="n">
        <v>0</v>
      </c>
      <c r="X130" s="100" t="n">
        <v>0</v>
      </c>
      <c r="Y130" s="100" t="n">
        <v>2</v>
      </c>
      <c r="Z130" s="100" t="n">
        <v>0</v>
      </c>
      <c r="AA130" s="100" t="n">
        <v>1</v>
      </c>
      <c r="AC130" s="100" t="n">
        <v>0</v>
      </c>
      <c r="AD130" s="100" t="n">
        <v>0</v>
      </c>
      <c r="AE130" s="81" t="n">
        <f aca="false">SUM(I130:AD130)</f>
        <v>32</v>
      </c>
    </row>
    <row r="131" s="1" customFormat="true" ht="16.5" hidden="false" customHeight="false" outlineLevel="0" collapsed="false">
      <c r="A131" s="11" t="n">
        <v>93</v>
      </c>
      <c r="B131" s="12" t="n">
        <v>6</v>
      </c>
      <c r="C131" s="13" t="n">
        <v>39</v>
      </c>
      <c r="D131" s="17" t="s">
        <v>240</v>
      </c>
      <c r="E131" s="97" t="s">
        <v>271</v>
      </c>
      <c r="F131" s="101" t="n">
        <v>926</v>
      </c>
      <c r="G131" s="99" t="s">
        <v>33</v>
      </c>
      <c r="H131" s="82" t="n">
        <v>380</v>
      </c>
      <c r="I131" s="102" t="n">
        <v>95</v>
      </c>
      <c r="J131" s="102" t="n">
        <v>82</v>
      </c>
      <c r="K131" s="102" t="n">
        <v>9</v>
      </c>
      <c r="L131" s="102" t="n">
        <v>1</v>
      </c>
      <c r="M131" s="102" t="n">
        <v>0</v>
      </c>
      <c r="N131" s="102" t="n">
        <v>0</v>
      </c>
      <c r="O131" s="102" t="n">
        <v>0</v>
      </c>
      <c r="P131" s="102" t="n">
        <v>1</v>
      </c>
      <c r="Q131" s="102" t="n">
        <v>0</v>
      </c>
      <c r="R131" s="102" t="n">
        <v>13</v>
      </c>
      <c r="T131" s="102" t="n">
        <v>0</v>
      </c>
      <c r="U131" s="102" t="n">
        <v>2</v>
      </c>
      <c r="V131" s="102" t="n">
        <v>2</v>
      </c>
      <c r="X131" s="102" t="n">
        <v>4</v>
      </c>
      <c r="Y131" s="102" t="n">
        <v>0</v>
      </c>
      <c r="Z131" s="102" t="n">
        <v>1</v>
      </c>
      <c r="AA131" s="102" t="n">
        <v>1</v>
      </c>
      <c r="AC131" s="102" t="n">
        <v>0</v>
      </c>
      <c r="AD131" s="102" t="n">
        <v>4</v>
      </c>
      <c r="AE131" s="81" t="n">
        <f aca="false">SUM(I131:AD131)</f>
        <v>215</v>
      </c>
    </row>
    <row r="132" s="1" customFormat="true" ht="16.5" hidden="false" customHeight="false" outlineLevel="0" collapsed="false">
      <c r="A132" s="11" t="n">
        <v>94</v>
      </c>
      <c r="B132" s="12" t="n">
        <v>6</v>
      </c>
      <c r="C132" s="13" t="n">
        <v>39</v>
      </c>
      <c r="D132" s="17" t="s">
        <v>240</v>
      </c>
      <c r="E132" s="97" t="s">
        <v>272</v>
      </c>
      <c r="F132" s="98" t="n">
        <v>1280</v>
      </c>
      <c r="G132" s="99" t="s">
        <v>33</v>
      </c>
      <c r="H132" s="82" t="n">
        <v>555</v>
      </c>
      <c r="I132" s="100" t="n">
        <v>117</v>
      </c>
      <c r="J132" s="100" t="n">
        <v>77</v>
      </c>
      <c r="K132" s="100" t="n">
        <v>40</v>
      </c>
      <c r="L132" s="100" t="n">
        <v>9</v>
      </c>
      <c r="M132" s="100" t="n">
        <v>3</v>
      </c>
      <c r="N132" s="100" t="n">
        <v>5</v>
      </c>
      <c r="O132" s="100" t="n">
        <v>7</v>
      </c>
      <c r="P132" s="100" t="n">
        <v>0</v>
      </c>
      <c r="Q132" s="100" t="n">
        <v>1</v>
      </c>
      <c r="R132" s="100" t="n">
        <v>27</v>
      </c>
      <c r="T132" s="100" t="n">
        <v>0</v>
      </c>
      <c r="U132" s="100" t="n">
        <v>1</v>
      </c>
      <c r="V132" s="100" t="n">
        <v>2</v>
      </c>
      <c r="X132" s="100" t="n">
        <v>17</v>
      </c>
      <c r="Y132" s="100" t="n">
        <v>0</v>
      </c>
      <c r="Z132" s="100" t="n">
        <v>6</v>
      </c>
      <c r="AA132" s="100" t="n">
        <v>2</v>
      </c>
      <c r="AC132" s="100" t="n">
        <v>0</v>
      </c>
      <c r="AD132" s="100" t="n">
        <v>9</v>
      </c>
      <c r="AE132" s="81" t="n">
        <f aca="false">SUM(I132:AD132)</f>
        <v>323</v>
      </c>
    </row>
    <row r="133" s="1" customFormat="true" ht="17.25" hidden="false" customHeight="false" outlineLevel="0" collapsed="false">
      <c r="A133" s="11" t="n">
        <v>95</v>
      </c>
      <c r="B133" s="12" t="n">
        <v>6</v>
      </c>
      <c r="C133" s="13" t="n">
        <v>39</v>
      </c>
      <c r="D133" s="17" t="s">
        <v>240</v>
      </c>
      <c r="E133" s="97" t="s">
        <v>273</v>
      </c>
      <c r="F133" s="98" t="n">
        <v>2451</v>
      </c>
      <c r="G133" s="99" t="s">
        <v>33</v>
      </c>
      <c r="H133" s="83" t="n">
        <v>444</v>
      </c>
      <c r="I133" s="100" t="n">
        <v>137</v>
      </c>
      <c r="J133" s="100" t="n">
        <v>98</v>
      </c>
      <c r="K133" s="100" t="n">
        <v>1</v>
      </c>
      <c r="L133" s="100" t="n">
        <v>1</v>
      </c>
      <c r="M133" s="100" t="n">
        <v>2</v>
      </c>
      <c r="N133" s="100" t="n">
        <v>0</v>
      </c>
      <c r="O133" s="100" t="n">
        <v>1</v>
      </c>
      <c r="P133" s="100" t="n">
        <v>0</v>
      </c>
      <c r="Q133" s="100" t="n">
        <v>0</v>
      </c>
      <c r="R133" s="100" t="n">
        <v>9</v>
      </c>
      <c r="T133" s="100" t="n">
        <v>0</v>
      </c>
      <c r="U133" s="100" t="n">
        <v>1</v>
      </c>
      <c r="V133" s="100" t="n">
        <v>1</v>
      </c>
      <c r="X133" s="100" t="n">
        <v>3</v>
      </c>
      <c r="Y133" s="100" t="n">
        <v>0</v>
      </c>
      <c r="Z133" s="100" t="n">
        <v>0</v>
      </c>
      <c r="AA133" s="100" t="n">
        <v>0</v>
      </c>
      <c r="AC133" s="100" t="n">
        <v>0</v>
      </c>
      <c r="AD133" s="100" t="n">
        <v>2</v>
      </c>
      <c r="AE133" s="81" t="n">
        <f aca="false">SUM(I133:AD133)</f>
        <v>256</v>
      </c>
    </row>
    <row r="134" s="1" customFormat="true" ht="16.5" hidden="false" customHeight="false" outlineLevel="0" collapsed="false">
      <c r="C134" s="29" t="s">
        <v>65</v>
      </c>
      <c r="D134" s="30" t="s">
        <v>66</v>
      </c>
      <c r="E134" s="30"/>
      <c r="F134" s="68"/>
      <c r="G134" s="68"/>
      <c r="H134" s="69" t="n">
        <f aca="false">SUM(H39:H133)</f>
        <v>54142</v>
      </c>
      <c r="I134" s="69" t="n">
        <f aca="false">SUM(I39:I133)</f>
        <v>5372</v>
      </c>
      <c r="J134" s="69" t="n">
        <f aca="false">SUM(J39:J133)</f>
        <v>6475</v>
      </c>
      <c r="K134" s="69" t="n">
        <f aca="false">SUM(K39:K133)</f>
        <v>1262</v>
      </c>
      <c r="L134" s="69" t="n">
        <f aca="false">SUM(L39:L133)</f>
        <v>241</v>
      </c>
      <c r="M134" s="69" t="n">
        <f aca="false">SUM(M39:M133)</f>
        <v>469</v>
      </c>
      <c r="N134" s="69" t="n">
        <f aca="false">SUM(N39:N133)</f>
        <v>631</v>
      </c>
      <c r="O134" s="69" t="n">
        <f aca="false">SUM(O39:O133)</f>
        <v>201</v>
      </c>
      <c r="P134" s="69" t="n">
        <f aca="false">SUM(P39:P133)</f>
        <v>437</v>
      </c>
      <c r="Q134" s="69" t="n">
        <f aca="false">SUM(Q39:Q133)</f>
        <v>132</v>
      </c>
      <c r="R134" s="69" t="n">
        <f aca="false">SUM(R39:R133)</f>
        <v>6694</v>
      </c>
      <c r="S134" s="69" t="n">
        <f aca="false">SUM(S39:S133)</f>
        <v>0</v>
      </c>
      <c r="T134" s="69" t="n">
        <f aca="false">SUM(T39:T133)</f>
        <v>67</v>
      </c>
      <c r="U134" s="69" t="n">
        <f aca="false">SUM(U39:U133)</f>
        <v>209</v>
      </c>
      <c r="V134" s="69" t="n">
        <f aca="false">SUM(V39:V133)</f>
        <v>138</v>
      </c>
      <c r="W134" s="69" t="n">
        <f aca="false">SUM(W39:W133)</f>
        <v>0</v>
      </c>
      <c r="X134" s="69" t="n">
        <f aca="false">SUM(X39:X133)</f>
        <v>586</v>
      </c>
      <c r="Y134" s="69" t="n">
        <f aca="false">SUM(Y39:Y133)</f>
        <v>138</v>
      </c>
      <c r="Z134" s="114" t="n">
        <f aca="false">SUM(Z39:Z133)</f>
        <v>688</v>
      </c>
      <c r="AA134" s="114" t="n">
        <f aca="false">SUM(AA39:AA133)</f>
        <v>498</v>
      </c>
      <c r="AB134" s="114" t="n">
        <f aca="false">SUM(AB39:AB133)</f>
        <v>0</v>
      </c>
      <c r="AC134" s="69" t="n">
        <f aca="false">SUM(AC39:AC133)</f>
        <v>7</v>
      </c>
      <c r="AD134" s="114" t="n">
        <f aca="false">SUM(AD39:AD133)</f>
        <v>637</v>
      </c>
      <c r="AE134" s="69" t="n">
        <f aca="false">SUM(AE39:AE133)</f>
        <v>24882</v>
      </c>
    </row>
    <row r="135" s="1" customFormat="true" ht="16.5" hidden="false" customHeight="false" outlineLevel="0" collapsed="false">
      <c r="F135" s="3"/>
      <c r="G135" s="3"/>
      <c r="U135" s="1" t="n">
        <f aca="false">U134/2</f>
        <v>104.5</v>
      </c>
      <c r="V135" s="1" t="n">
        <f aca="false">V134/2</f>
        <v>69</v>
      </c>
    </row>
    <row r="136" s="1" customFormat="true" ht="16.5" hidden="false" customHeight="true" outlineLevel="0" collapsed="false">
      <c r="C136" s="29" t="s">
        <v>67</v>
      </c>
      <c r="D136" s="32" t="s">
        <v>68</v>
      </c>
      <c r="E136" s="32"/>
      <c r="F136" s="32"/>
      <c r="G136" s="32"/>
      <c r="H136" s="33" t="s">
        <v>8</v>
      </c>
      <c r="I136" s="9" t="s">
        <v>9</v>
      </c>
      <c r="J136" s="9" t="s">
        <v>10</v>
      </c>
      <c r="K136" s="9" t="s">
        <v>11</v>
      </c>
      <c r="L136" s="9" t="s">
        <v>12</v>
      </c>
      <c r="M136" s="9" t="s">
        <v>13</v>
      </c>
      <c r="N136" s="9" t="s">
        <v>14</v>
      </c>
      <c r="O136" s="9" t="s">
        <v>15</v>
      </c>
      <c r="P136" s="9" t="s">
        <v>16</v>
      </c>
      <c r="Q136" s="9" t="s">
        <v>17</v>
      </c>
      <c r="R136" s="9" t="s">
        <v>18</v>
      </c>
      <c r="S136" s="9" t="s">
        <v>19</v>
      </c>
      <c r="T136" s="9" t="s">
        <v>20</v>
      </c>
      <c r="U136" s="9" t="s">
        <v>24</v>
      </c>
      <c r="V136" s="9" t="s">
        <v>25</v>
      </c>
      <c r="W136" s="9" t="s">
        <v>26</v>
      </c>
      <c r="X136" s="9" t="s">
        <v>27</v>
      </c>
      <c r="Y136" s="9" t="s">
        <v>28</v>
      </c>
      <c r="Z136" s="9" t="s">
        <v>29</v>
      </c>
      <c r="AA136" s="9" t="s">
        <v>30</v>
      </c>
      <c r="AB136" s="9" t="s">
        <v>31</v>
      </c>
    </row>
    <row r="137" s="1" customFormat="true" ht="16.5" hidden="false" customHeight="false" outlineLevel="0" collapsed="false">
      <c r="D137" s="32"/>
      <c r="E137" s="32"/>
      <c r="F137" s="32"/>
      <c r="G137" s="32"/>
      <c r="H137" s="20" t="n">
        <f aca="false">H134</f>
        <v>54142</v>
      </c>
      <c r="I137" s="20" t="n">
        <f aca="false">I134+105</f>
        <v>5477</v>
      </c>
      <c r="J137" s="20" t="n">
        <f aca="false">J134+69</f>
        <v>6544</v>
      </c>
      <c r="K137" s="20" t="n">
        <f aca="false">K134+104</f>
        <v>1366</v>
      </c>
      <c r="L137" s="20" t="n">
        <f aca="false">L134+69</f>
        <v>310</v>
      </c>
      <c r="M137" s="20" t="n">
        <f aca="false">M134</f>
        <v>469</v>
      </c>
      <c r="N137" s="20" t="n">
        <f aca="false">N134</f>
        <v>631</v>
      </c>
      <c r="O137" s="20" t="n">
        <f aca="false">O134</f>
        <v>201</v>
      </c>
      <c r="P137" s="20" t="n">
        <f aca="false">P134</f>
        <v>437</v>
      </c>
      <c r="Q137" s="20" t="n">
        <f aca="false">Q134</f>
        <v>132</v>
      </c>
      <c r="R137" s="20" t="n">
        <f aca="false">R134</f>
        <v>6694</v>
      </c>
      <c r="S137" s="20"/>
      <c r="T137" s="1" t="n">
        <f aca="false">T134</f>
        <v>67</v>
      </c>
      <c r="U137" s="20" t="n">
        <f aca="false">X134</f>
        <v>586</v>
      </c>
      <c r="V137" s="20" t="n">
        <f aca="false">Y134</f>
        <v>138</v>
      </c>
      <c r="W137" s="20" t="n">
        <f aca="false">Z134</f>
        <v>688</v>
      </c>
      <c r="X137" s="20" t="n">
        <f aca="false">AA134</f>
        <v>498</v>
      </c>
      <c r="Z137" s="20" t="n">
        <f aca="false">AC134</f>
        <v>7</v>
      </c>
      <c r="AA137" s="20" t="n">
        <f aca="false">AD134</f>
        <v>637</v>
      </c>
      <c r="AB137" s="20" t="n">
        <f aca="false">SUM(I137:AA137)</f>
        <v>24882</v>
      </c>
    </row>
    <row r="138" s="1" customFormat="true" ht="16.5" hidden="false" customHeight="false" outlineLevel="0" collapsed="false">
      <c r="F138" s="3"/>
      <c r="G138" s="3"/>
    </row>
    <row r="139" s="1" customFormat="true" ht="30.75" hidden="false" customHeight="true" outlineLevel="0" collapsed="false">
      <c r="C139" s="29" t="s">
        <v>69</v>
      </c>
      <c r="D139" s="32" t="s">
        <v>70</v>
      </c>
      <c r="E139" s="32"/>
      <c r="F139" s="32"/>
      <c r="G139" s="32"/>
      <c r="H139" s="33" t="s">
        <v>8</v>
      </c>
      <c r="I139" s="34" t="s">
        <v>71</v>
      </c>
      <c r="J139" s="34"/>
      <c r="K139" s="34" t="s">
        <v>72</v>
      </c>
      <c r="L139" s="34"/>
      <c r="M139" s="9" t="s">
        <v>13</v>
      </c>
      <c r="N139" s="9" t="s">
        <v>14</v>
      </c>
      <c r="O139" s="9" t="s">
        <v>15</v>
      </c>
      <c r="P139" s="9" t="s">
        <v>16</v>
      </c>
      <c r="Q139" s="9" t="s">
        <v>17</v>
      </c>
      <c r="R139" s="9" t="s">
        <v>18</v>
      </c>
      <c r="S139" s="9" t="s">
        <v>19</v>
      </c>
      <c r="T139" s="9" t="s">
        <v>20</v>
      </c>
      <c r="U139" s="9" t="s">
        <v>24</v>
      </c>
      <c r="V139" s="9" t="s">
        <v>25</v>
      </c>
      <c r="W139" s="9" t="s">
        <v>26</v>
      </c>
      <c r="X139" s="9" t="s">
        <v>27</v>
      </c>
      <c r="Y139" s="9" t="s">
        <v>28</v>
      </c>
      <c r="Z139" s="9" t="s">
        <v>29</v>
      </c>
      <c r="AA139" s="9" t="s">
        <v>30</v>
      </c>
      <c r="AB139" s="9" t="s">
        <v>31</v>
      </c>
    </row>
    <row r="140" s="1" customFormat="true" ht="16.5" hidden="false" customHeight="false" outlineLevel="0" collapsed="false">
      <c r="D140" s="32"/>
      <c r="E140" s="32"/>
      <c r="F140" s="32"/>
      <c r="G140" s="32"/>
      <c r="H140" s="20" t="n">
        <f aca="false">H134</f>
        <v>54142</v>
      </c>
      <c r="I140" s="35" t="n">
        <f aca="false">I137+K137</f>
        <v>6843</v>
      </c>
      <c r="J140" s="35"/>
      <c r="K140" s="35" t="n">
        <f aca="false">J137+L137</f>
        <v>6854</v>
      </c>
      <c r="L140" s="35"/>
      <c r="M140" s="20" t="n">
        <f aca="false">M137</f>
        <v>469</v>
      </c>
      <c r="N140" s="20" t="n">
        <f aca="false">N137</f>
        <v>631</v>
      </c>
      <c r="O140" s="20" t="n">
        <f aca="false">O137</f>
        <v>201</v>
      </c>
      <c r="P140" s="20" t="n">
        <f aca="false">P137</f>
        <v>437</v>
      </c>
      <c r="Q140" s="20" t="n">
        <f aca="false">Q137</f>
        <v>132</v>
      </c>
      <c r="R140" s="40" t="n">
        <f aca="false">R137</f>
        <v>6694</v>
      </c>
      <c r="S140" s="20" t="s">
        <v>148</v>
      </c>
      <c r="T140" s="1" t="n">
        <f aca="false">T137</f>
        <v>67</v>
      </c>
      <c r="U140" s="20" t="n">
        <f aca="false">U137</f>
        <v>586</v>
      </c>
      <c r="V140" s="20" t="n">
        <f aca="false">V137</f>
        <v>138</v>
      </c>
      <c r="W140" s="20" t="n">
        <f aca="false">W137</f>
        <v>688</v>
      </c>
      <c r="X140" s="20" t="n">
        <f aca="false">X137</f>
        <v>498</v>
      </c>
      <c r="Y140" s="1" t="s">
        <v>148</v>
      </c>
      <c r="Z140" s="20" t="n">
        <f aca="false">Z137</f>
        <v>7</v>
      </c>
      <c r="AA140" s="20" t="n">
        <f aca="false">AA137</f>
        <v>637</v>
      </c>
      <c r="AB140" s="20" t="n">
        <f aca="false">SUM(I140:AA140)</f>
        <v>24882</v>
      </c>
    </row>
    <row r="141" s="1" customFormat="true" ht="16.5" hidden="false" customHeight="false" outlineLevel="0" collapsed="false"/>
    <row r="142" customFormat="false" ht="15" hidden="false" customHeight="false" outlineLevel="0" collapsed="false">
      <c r="D142" s="0" t="s">
        <v>24</v>
      </c>
      <c r="E142" s="0" t="s">
        <v>25</v>
      </c>
      <c r="F142" s="0" t="s">
        <v>26</v>
      </c>
      <c r="G142" s="115" t="s">
        <v>27</v>
      </c>
    </row>
    <row r="143" customFormat="false" ht="51" hidden="false" customHeight="false" outlineLevel="0" collapsed="false">
      <c r="D143" s="116" t="s">
        <v>274</v>
      </c>
      <c r="E143" s="116" t="s">
        <v>275</v>
      </c>
      <c r="F143" s="116" t="s">
        <v>276</v>
      </c>
      <c r="G143" s="116" t="s">
        <v>277</v>
      </c>
    </row>
    <row r="146" s="1" customFormat="true" ht="16.5" hidden="false" customHeight="false" outlineLevel="0" collapsed="false">
      <c r="A146" s="5" t="s">
        <v>1</v>
      </c>
      <c r="B146" s="6" t="s">
        <v>2</v>
      </c>
      <c r="C146" s="7" t="s">
        <v>3</v>
      </c>
      <c r="D146" s="5" t="s">
        <v>4</v>
      </c>
      <c r="E146" s="5" t="s">
        <v>5</v>
      </c>
      <c r="F146" s="8" t="s">
        <v>6</v>
      </c>
      <c r="G146" s="8" t="s">
        <v>7</v>
      </c>
      <c r="H146" s="8" t="s">
        <v>8</v>
      </c>
      <c r="I146" s="9" t="s">
        <v>9</v>
      </c>
      <c r="J146" s="9" t="s">
        <v>10</v>
      </c>
      <c r="K146" s="9" t="s">
        <v>11</v>
      </c>
      <c r="L146" s="9" t="s">
        <v>12</v>
      </c>
      <c r="M146" s="9" t="s">
        <v>13</v>
      </c>
      <c r="N146" s="9" t="s">
        <v>14</v>
      </c>
      <c r="O146" s="9" t="s">
        <v>15</v>
      </c>
      <c r="P146" s="9" t="s">
        <v>16</v>
      </c>
      <c r="Q146" s="9" t="s">
        <v>17</v>
      </c>
      <c r="R146" s="9" t="s">
        <v>18</v>
      </c>
      <c r="S146" s="9" t="s">
        <v>19</v>
      </c>
      <c r="T146" s="9" t="s">
        <v>20</v>
      </c>
      <c r="U146" s="10" t="s">
        <v>21</v>
      </c>
      <c r="V146" s="10" t="s">
        <v>22</v>
      </c>
      <c r="W146" s="10" t="s">
        <v>23</v>
      </c>
      <c r="X146" s="9" t="s">
        <v>24</v>
      </c>
      <c r="Y146" s="9" t="s">
        <v>25</v>
      </c>
      <c r="Z146" s="9" t="s">
        <v>26</v>
      </c>
      <c r="AA146" s="9" t="s">
        <v>27</v>
      </c>
      <c r="AB146" s="9" t="s">
        <v>28</v>
      </c>
      <c r="AC146" s="9" t="s">
        <v>29</v>
      </c>
      <c r="AD146" s="9" t="s">
        <v>30</v>
      </c>
      <c r="AE146" s="9" t="s">
        <v>31</v>
      </c>
    </row>
    <row r="147" s="1" customFormat="true" ht="16.5" hidden="false" customHeight="false" outlineLevel="0" collapsed="false">
      <c r="A147" s="11" t="n">
        <v>1</v>
      </c>
      <c r="B147" s="12" t="n">
        <v>6</v>
      </c>
      <c r="C147" s="13" t="n">
        <v>6</v>
      </c>
      <c r="D147" s="17" t="s">
        <v>278</v>
      </c>
      <c r="E147" s="17" t="s">
        <v>278</v>
      </c>
      <c r="F147" s="16" t="n">
        <v>389</v>
      </c>
      <c r="G147" s="17" t="s">
        <v>33</v>
      </c>
      <c r="H147" s="82" t="n">
        <v>456</v>
      </c>
      <c r="I147" s="20" t="n">
        <v>10</v>
      </c>
      <c r="J147" s="20" t="n">
        <v>63</v>
      </c>
      <c r="K147" s="20" t="n">
        <v>53</v>
      </c>
      <c r="L147" s="20" t="n">
        <v>4</v>
      </c>
      <c r="M147" s="20" t="n">
        <v>49</v>
      </c>
      <c r="N147" s="20" t="n">
        <v>1</v>
      </c>
      <c r="O147" s="20" t="n">
        <v>0</v>
      </c>
      <c r="P147" s="20" t="n">
        <v>60</v>
      </c>
      <c r="Q147" s="20" t="n">
        <v>0</v>
      </c>
      <c r="R147" s="20" t="n">
        <v>36</v>
      </c>
      <c r="S147" s="20" t="n">
        <v>0</v>
      </c>
      <c r="T147" s="20" t="n">
        <v>0</v>
      </c>
      <c r="U147" s="38" t="n">
        <v>2</v>
      </c>
      <c r="V147" s="38" t="n">
        <v>1</v>
      </c>
      <c r="W147" s="38" t="n">
        <v>0</v>
      </c>
      <c r="X147" s="20" t="n">
        <v>0</v>
      </c>
      <c r="Y147" s="20" t="n">
        <v>0</v>
      </c>
      <c r="Z147" s="20" t="n">
        <v>0</v>
      </c>
      <c r="AA147" s="20" t="n">
        <v>0</v>
      </c>
      <c r="AB147" s="20" t="n">
        <v>0</v>
      </c>
      <c r="AC147" s="20" t="n">
        <v>37</v>
      </c>
      <c r="AD147" s="20" t="n">
        <v>11</v>
      </c>
      <c r="AE147" s="20" t="n">
        <f aca="false">SUM(I147:AD147)</f>
        <v>327</v>
      </c>
    </row>
    <row r="148" s="1" customFormat="true" ht="16.5" hidden="false" customHeight="false" outlineLevel="0" collapsed="false">
      <c r="A148" s="11" t="n">
        <v>2</v>
      </c>
      <c r="B148" s="12" t="n">
        <v>6</v>
      </c>
      <c r="C148" s="13" t="n">
        <v>6</v>
      </c>
      <c r="D148" s="17" t="s">
        <v>278</v>
      </c>
      <c r="E148" s="17" t="s">
        <v>278</v>
      </c>
      <c r="F148" s="16" t="n">
        <v>389</v>
      </c>
      <c r="G148" s="17" t="s">
        <v>34</v>
      </c>
      <c r="H148" s="82" t="n">
        <v>455</v>
      </c>
      <c r="I148" s="20" t="n">
        <v>7</v>
      </c>
      <c r="J148" s="20" t="n">
        <v>68</v>
      </c>
      <c r="K148" s="20" t="n">
        <v>36</v>
      </c>
      <c r="L148" s="20" t="n">
        <v>2</v>
      </c>
      <c r="M148" s="20" t="n">
        <v>68</v>
      </c>
      <c r="N148" s="20" t="n">
        <v>2</v>
      </c>
      <c r="O148" s="20" t="n">
        <v>0</v>
      </c>
      <c r="P148" s="20" t="n">
        <v>51</v>
      </c>
      <c r="Q148" s="20" t="n">
        <v>0</v>
      </c>
      <c r="R148" s="20" t="n">
        <v>39</v>
      </c>
      <c r="S148" s="20" t="n">
        <v>0</v>
      </c>
      <c r="T148" s="20" t="n">
        <v>0</v>
      </c>
      <c r="U148" s="38" t="n">
        <v>0</v>
      </c>
      <c r="V148" s="38" t="n">
        <v>2</v>
      </c>
      <c r="W148" s="38" t="n">
        <v>0</v>
      </c>
      <c r="X148" s="20" t="n">
        <v>0</v>
      </c>
      <c r="Y148" s="20" t="n">
        <v>0</v>
      </c>
      <c r="Z148" s="20" t="n">
        <v>0</v>
      </c>
      <c r="AA148" s="20" t="n">
        <v>0</v>
      </c>
      <c r="AB148" s="20" t="n">
        <v>0</v>
      </c>
      <c r="AC148" s="20" t="n">
        <v>38</v>
      </c>
      <c r="AD148" s="20" t="n">
        <v>12</v>
      </c>
      <c r="AE148" s="20" t="n">
        <f aca="false">SUM(I148:AD148)</f>
        <v>325</v>
      </c>
    </row>
    <row r="149" s="1" customFormat="true" ht="16.5" hidden="false" customHeight="false" outlineLevel="0" collapsed="false">
      <c r="A149" s="11" t="n">
        <v>3</v>
      </c>
      <c r="B149" s="12" t="n">
        <v>6</v>
      </c>
      <c r="C149" s="13" t="n">
        <v>6</v>
      </c>
      <c r="D149" s="17" t="s">
        <v>278</v>
      </c>
      <c r="E149" s="17" t="s">
        <v>278</v>
      </c>
      <c r="F149" s="16" t="n">
        <v>390</v>
      </c>
      <c r="G149" s="17" t="s">
        <v>33</v>
      </c>
      <c r="H149" s="82" t="n">
        <v>351</v>
      </c>
      <c r="I149" s="20" t="n">
        <v>3</v>
      </c>
      <c r="J149" s="20" t="n">
        <v>66</v>
      </c>
      <c r="K149" s="20" t="n">
        <v>40</v>
      </c>
      <c r="L149" s="20" t="n">
        <v>3</v>
      </c>
      <c r="M149" s="20" t="n">
        <v>50</v>
      </c>
      <c r="N149" s="20" t="n">
        <v>0</v>
      </c>
      <c r="O149" s="20" t="n">
        <v>0</v>
      </c>
      <c r="P149" s="20" t="n">
        <v>13</v>
      </c>
      <c r="Q149" s="20" t="n">
        <v>0</v>
      </c>
      <c r="R149" s="20" t="n">
        <v>36</v>
      </c>
      <c r="S149" s="20" t="n">
        <v>0</v>
      </c>
      <c r="T149" s="20" t="n">
        <v>0</v>
      </c>
      <c r="U149" s="38" t="n">
        <v>0</v>
      </c>
      <c r="V149" s="38" t="n">
        <v>2</v>
      </c>
      <c r="W149" s="38" t="n">
        <v>0</v>
      </c>
      <c r="X149" s="20" t="n">
        <v>0</v>
      </c>
      <c r="Y149" s="20" t="n">
        <v>0</v>
      </c>
      <c r="Z149" s="20" t="n">
        <v>0</v>
      </c>
      <c r="AA149" s="20" t="n">
        <v>0</v>
      </c>
      <c r="AB149" s="20" t="n">
        <v>0</v>
      </c>
      <c r="AC149" s="20" t="n">
        <v>10</v>
      </c>
      <c r="AD149" s="20" t="n">
        <v>8</v>
      </c>
      <c r="AE149" s="20" t="n">
        <f aca="false">SUM(I149:AD149)</f>
        <v>231</v>
      </c>
    </row>
    <row r="150" s="1" customFormat="true" ht="16.5" hidden="false" customHeight="false" outlineLevel="0" collapsed="false">
      <c r="A150" s="11" t="n">
        <v>4</v>
      </c>
      <c r="B150" s="12" t="n">
        <v>6</v>
      </c>
      <c r="C150" s="13" t="n">
        <v>6</v>
      </c>
      <c r="D150" s="17" t="s">
        <v>278</v>
      </c>
      <c r="E150" s="17" t="s">
        <v>278</v>
      </c>
      <c r="F150" s="16" t="n">
        <v>391</v>
      </c>
      <c r="G150" s="17" t="s">
        <v>33</v>
      </c>
      <c r="H150" s="82" t="n">
        <v>497</v>
      </c>
      <c r="I150" s="20" t="n">
        <v>5</v>
      </c>
      <c r="J150" s="20" t="n">
        <v>98</v>
      </c>
      <c r="K150" s="20" t="n">
        <v>36</v>
      </c>
      <c r="L150" s="20" t="n">
        <v>1</v>
      </c>
      <c r="M150" s="20" t="n">
        <v>96</v>
      </c>
      <c r="N150" s="20" t="n">
        <v>0</v>
      </c>
      <c r="O150" s="20" t="n">
        <v>0</v>
      </c>
      <c r="P150" s="20" t="n">
        <v>44</v>
      </c>
      <c r="Q150" s="20" t="n">
        <v>0</v>
      </c>
      <c r="R150" s="20" t="n">
        <v>42</v>
      </c>
      <c r="S150" s="20" t="n">
        <v>0</v>
      </c>
      <c r="T150" s="20" t="n">
        <v>0</v>
      </c>
      <c r="U150" s="38" t="n">
        <v>0</v>
      </c>
      <c r="V150" s="38" t="n">
        <v>0</v>
      </c>
      <c r="W150" s="38" t="n">
        <v>0</v>
      </c>
      <c r="X150" s="20" t="n">
        <v>0</v>
      </c>
      <c r="Y150" s="20" t="n">
        <v>0</v>
      </c>
      <c r="Z150" s="20" t="n">
        <v>0</v>
      </c>
      <c r="AA150" s="20" t="n">
        <v>0</v>
      </c>
      <c r="AB150" s="20" t="n">
        <v>0</v>
      </c>
      <c r="AC150" s="20" t="n">
        <v>12</v>
      </c>
      <c r="AD150" s="20" t="n">
        <v>10</v>
      </c>
      <c r="AE150" s="20" t="n">
        <f aca="false">SUM(I150:AD150)</f>
        <v>344</v>
      </c>
    </row>
    <row r="151" s="1" customFormat="true" ht="16.5" hidden="false" customHeight="false" outlineLevel="0" collapsed="false">
      <c r="A151" s="11" t="n">
        <v>5</v>
      </c>
      <c r="B151" s="12" t="n">
        <v>6</v>
      </c>
      <c r="C151" s="13" t="n">
        <v>6</v>
      </c>
      <c r="D151" s="17" t="s">
        <v>278</v>
      </c>
      <c r="E151" s="17" t="s">
        <v>279</v>
      </c>
      <c r="F151" s="16" t="n">
        <v>392</v>
      </c>
      <c r="G151" s="17" t="s">
        <v>33</v>
      </c>
      <c r="H151" s="82" t="n">
        <v>98</v>
      </c>
      <c r="I151" s="20" t="n">
        <v>0</v>
      </c>
      <c r="J151" s="20" t="n">
        <v>13</v>
      </c>
      <c r="K151" s="20" t="n">
        <v>15</v>
      </c>
      <c r="L151" s="20" t="n">
        <v>1</v>
      </c>
      <c r="M151" s="20" t="n">
        <v>13</v>
      </c>
      <c r="N151" s="20" t="n">
        <v>0</v>
      </c>
      <c r="O151" s="20" t="n">
        <v>0</v>
      </c>
      <c r="P151" s="20" t="n">
        <v>4</v>
      </c>
      <c r="Q151" s="20" t="n">
        <v>0</v>
      </c>
      <c r="R151" s="20" t="n">
        <v>5</v>
      </c>
      <c r="S151" s="20" t="n">
        <v>0</v>
      </c>
      <c r="T151" s="20" t="n">
        <v>0</v>
      </c>
      <c r="U151" s="38" t="n">
        <v>0</v>
      </c>
      <c r="V151" s="38" t="n">
        <v>0</v>
      </c>
      <c r="W151" s="38" t="n">
        <v>0</v>
      </c>
      <c r="X151" s="20" t="n">
        <v>0</v>
      </c>
      <c r="Y151" s="20" t="n">
        <v>0</v>
      </c>
      <c r="Z151" s="20" t="n">
        <v>0</v>
      </c>
      <c r="AA151" s="20" t="n">
        <v>0</v>
      </c>
      <c r="AB151" s="20" t="n">
        <v>0</v>
      </c>
      <c r="AC151" s="20" t="n">
        <v>6</v>
      </c>
      <c r="AD151" s="20" t="n">
        <v>2</v>
      </c>
      <c r="AE151" s="20" t="n">
        <f aca="false">SUM(I151:AD151)</f>
        <v>59</v>
      </c>
    </row>
    <row r="152" s="1" customFormat="true" ht="16.5" hidden="false" customHeight="false" outlineLevel="0" collapsed="false">
      <c r="A152" s="11" t="n">
        <v>6</v>
      </c>
      <c r="B152" s="12" t="n">
        <v>6</v>
      </c>
      <c r="C152" s="13" t="n">
        <v>6</v>
      </c>
      <c r="D152" s="17" t="s">
        <v>278</v>
      </c>
      <c r="E152" s="17" t="s">
        <v>280</v>
      </c>
      <c r="F152" s="16" t="n">
        <v>393</v>
      </c>
      <c r="G152" s="17" t="s">
        <v>33</v>
      </c>
      <c r="H152" s="82" t="n">
        <v>368</v>
      </c>
      <c r="I152" s="20" t="n">
        <v>0</v>
      </c>
      <c r="J152" s="20" t="n">
        <v>57</v>
      </c>
      <c r="K152" s="20" t="n">
        <v>69</v>
      </c>
      <c r="L152" s="20" t="n">
        <v>1</v>
      </c>
      <c r="M152" s="20" t="n">
        <v>12</v>
      </c>
      <c r="N152" s="20" t="n">
        <v>2</v>
      </c>
      <c r="O152" s="20" t="n">
        <v>0</v>
      </c>
      <c r="P152" s="20" t="n">
        <v>25</v>
      </c>
      <c r="Q152" s="20" t="n">
        <v>0</v>
      </c>
      <c r="R152" s="20" t="n">
        <v>5</v>
      </c>
      <c r="S152" s="20" t="n">
        <v>0</v>
      </c>
      <c r="T152" s="20" t="n">
        <v>0</v>
      </c>
      <c r="U152" s="38" t="n">
        <v>0</v>
      </c>
      <c r="V152" s="38" t="n">
        <v>0</v>
      </c>
      <c r="W152" s="38" t="n">
        <v>0</v>
      </c>
      <c r="X152" s="20" t="n">
        <v>0</v>
      </c>
      <c r="Y152" s="20" t="n">
        <v>0</v>
      </c>
      <c r="Z152" s="20" t="n">
        <v>0</v>
      </c>
      <c r="AA152" s="20" t="n">
        <v>0</v>
      </c>
      <c r="AB152" s="20" t="n">
        <v>0</v>
      </c>
      <c r="AC152" s="20" t="n">
        <v>8</v>
      </c>
      <c r="AD152" s="20" t="n">
        <v>5</v>
      </c>
      <c r="AE152" s="20" t="n">
        <f aca="false">SUM(I152:AD152)</f>
        <v>184</v>
      </c>
    </row>
    <row r="153" s="1" customFormat="true" ht="16.5" hidden="false" customHeight="false" outlineLevel="0" collapsed="false">
      <c r="A153" s="11" t="n">
        <v>7</v>
      </c>
      <c r="B153" s="12" t="n">
        <v>6</v>
      </c>
      <c r="C153" s="13" t="n">
        <v>6</v>
      </c>
      <c r="D153" s="17" t="s">
        <v>278</v>
      </c>
      <c r="E153" s="17" t="s">
        <v>281</v>
      </c>
      <c r="F153" s="16" t="n">
        <v>394</v>
      </c>
      <c r="G153" s="17" t="s">
        <v>33</v>
      </c>
      <c r="H153" s="82" t="n">
        <v>316</v>
      </c>
      <c r="I153" s="20" t="n">
        <v>0</v>
      </c>
      <c r="J153" s="20" t="n">
        <v>37</v>
      </c>
      <c r="K153" s="20" t="n">
        <v>33</v>
      </c>
      <c r="L153" s="20" t="n">
        <v>1</v>
      </c>
      <c r="M153" s="20" t="n">
        <v>11</v>
      </c>
      <c r="N153" s="20" t="n">
        <v>0</v>
      </c>
      <c r="O153" s="20" t="n">
        <v>0</v>
      </c>
      <c r="P153" s="20" t="n">
        <v>114</v>
      </c>
      <c r="Q153" s="20" t="n">
        <v>0</v>
      </c>
      <c r="R153" s="20" t="n">
        <v>4</v>
      </c>
      <c r="S153" s="20" t="n">
        <v>0</v>
      </c>
      <c r="T153" s="20" t="n">
        <v>0</v>
      </c>
      <c r="U153" s="38" t="n">
        <v>2</v>
      </c>
      <c r="V153" s="38" t="n">
        <v>1</v>
      </c>
      <c r="W153" s="38" t="n">
        <v>0</v>
      </c>
      <c r="X153" s="20" t="n">
        <v>0</v>
      </c>
      <c r="Y153" s="20" t="n">
        <v>0</v>
      </c>
      <c r="Z153" s="20" t="n">
        <v>0</v>
      </c>
      <c r="AA153" s="20" t="n">
        <v>0</v>
      </c>
      <c r="AB153" s="20" t="n">
        <v>0</v>
      </c>
      <c r="AC153" s="20" t="n">
        <v>0</v>
      </c>
      <c r="AD153" s="20" t="n">
        <v>3</v>
      </c>
      <c r="AE153" s="20" t="n">
        <f aca="false">SUM(I153:AD153)</f>
        <v>206</v>
      </c>
    </row>
    <row r="154" s="1" customFormat="true" ht="17.25" hidden="false" customHeight="false" outlineLevel="0" collapsed="false">
      <c r="A154" s="11" t="n">
        <v>8</v>
      </c>
      <c r="B154" s="12" t="n">
        <v>6</v>
      </c>
      <c r="C154" s="13" t="n">
        <v>6</v>
      </c>
      <c r="D154" s="17" t="s">
        <v>278</v>
      </c>
      <c r="E154" s="17" t="s">
        <v>282</v>
      </c>
      <c r="F154" s="16" t="n">
        <v>395</v>
      </c>
      <c r="G154" s="17" t="s">
        <v>33</v>
      </c>
      <c r="H154" s="83" t="n">
        <v>176</v>
      </c>
      <c r="I154" s="20" t="n">
        <v>0</v>
      </c>
      <c r="J154" s="20" t="n">
        <v>37</v>
      </c>
      <c r="K154" s="20" t="n">
        <v>15</v>
      </c>
      <c r="L154" s="20" t="n">
        <v>2</v>
      </c>
      <c r="M154" s="20" t="n">
        <v>2</v>
      </c>
      <c r="N154" s="20" t="n">
        <v>1</v>
      </c>
      <c r="O154" s="20" t="n">
        <v>0</v>
      </c>
      <c r="P154" s="20" t="n">
        <v>34</v>
      </c>
      <c r="Q154" s="20" t="n">
        <v>0</v>
      </c>
      <c r="R154" s="20" t="n">
        <v>3</v>
      </c>
      <c r="S154" s="20" t="n">
        <v>0</v>
      </c>
      <c r="T154" s="20" t="n">
        <v>0</v>
      </c>
      <c r="U154" s="38" t="n">
        <v>0</v>
      </c>
      <c r="V154" s="38" t="n">
        <v>0</v>
      </c>
      <c r="W154" s="38" t="n">
        <v>0</v>
      </c>
      <c r="X154" s="20" t="n">
        <v>0</v>
      </c>
      <c r="Y154" s="20" t="n">
        <v>0</v>
      </c>
      <c r="Z154" s="20" t="n">
        <v>0</v>
      </c>
      <c r="AA154" s="20" t="n">
        <v>0</v>
      </c>
      <c r="AB154" s="20" t="n">
        <v>0</v>
      </c>
      <c r="AC154" s="20" t="n">
        <v>0</v>
      </c>
      <c r="AD154" s="20" t="n">
        <v>10</v>
      </c>
      <c r="AE154" s="20" t="n">
        <f aca="false">SUM(I154:AD154)</f>
        <v>104</v>
      </c>
    </row>
    <row r="155" s="1" customFormat="true" ht="16.5" hidden="false" customHeight="false" outlineLevel="0" collapsed="false">
      <c r="C155" s="29" t="s">
        <v>65</v>
      </c>
      <c r="D155" s="30" t="s">
        <v>66</v>
      </c>
      <c r="E155" s="30"/>
      <c r="F155" s="30"/>
      <c r="G155" s="30"/>
      <c r="H155" s="31" t="n">
        <f aca="false">SUM(H147:H154)</f>
        <v>2717</v>
      </c>
      <c r="I155" s="31" t="n">
        <f aca="false">SUM(I147:I154)</f>
        <v>25</v>
      </c>
      <c r="J155" s="31" t="n">
        <f aca="false">SUM(J147:J154)</f>
        <v>439</v>
      </c>
      <c r="K155" s="31" t="n">
        <f aca="false">SUM(K147:K154)</f>
        <v>297</v>
      </c>
      <c r="L155" s="31" t="n">
        <f aca="false">SUM(L147:L154)</f>
        <v>15</v>
      </c>
      <c r="M155" s="31" t="n">
        <f aca="false">SUM(M147:M154)</f>
        <v>301</v>
      </c>
      <c r="N155" s="31" t="n">
        <f aca="false">SUM(N147:N154)</f>
        <v>6</v>
      </c>
      <c r="O155" s="31" t="n">
        <f aca="false">SUM(O147:O154)</f>
        <v>0</v>
      </c>
      <c r="P155" s="31" t="n">
        <f aca="false">SUM(P147:P154)</f>
        <v>345</v>
      </c>
      <c r="Q155" s="31" t="n">
        <f aca="false">SUM(Q147:Q154)</f>
        <v>0</v>
      </c>
      <c r="R155" s="31" t="n">
        <f aca="false">SUM(R147:R154)</f>
        <v>170</v>
      </c>
      <c r="S155" s="31" t="n">
        <f aca="false">SUM(S147:S154)</f>
        <v>0</v>
      </c>
      <c r="T155" s="31" t="n">
        <f aca="false">SUM(T147:T154)</f>
        <v>0</v>
      </c>
      <c r="U155" s="31" t="n">
        <f aca="false">SUM(U147:U154)</f>
        <v>4</v>
      </c>
      <c r="V155" s="31" t="n">
        <f aca="false">SUM(V147:V154)</f>
        <v>6</v>
      </c>
      <c r="W155" s="31" t="n">
        <f aca="false">SUM(W147:W154)</f>
        <v>0</v>
      </c>
      <c r="X155" s="31" t="n">
        <f aca="false">SUM(X147:X154)</f>
        <v>0</v>
      </c>
      <c r="Y155" s="31" t="n">
        <f aca="false">SUM(Y147:Y154)</f>
        <v>0</v>
      </c>
      <c r="Z155" s="31" t="n">
        <f aca="false">SUM(Z147:Z154)</f>
        <v>0</v>
      </c>
      <c r="AA155" s="31" t="n">
        <f aca="false">SUM(AA147:AA154)</f>
        <v>0</v>
      </c>
      <c r="AB155" s="31" t="n">
        <f aca="false">SUM(AB147:AB154)</f>
        <v>0</v>
      </c>
      <c r="AC155" s="31" t="n">
        <f aca="false">SUM(AC147:AC154)</f>
        <v>111</v>
      </c>
      <c r="AD155" s="31" t="n">
        <f aca="false">SUM(AD147:AD154)</f>
        <v>61</v>
      </c>
      <c r="AE155" s="31" t="n">
        <f aca="false">SUM(AE147:AE154)</f>
        <v>1780</v>
      </c>
    </row>
    <row r="156" s="1" customFormat="true" ht="16.5" hidden="false" customHeight="false" outlineLevel="0" collapsed="false">
      <c r="F156" s="3"/>
      <c r="G156" s="3"/>
    </row>
    <row r="157" s="1" customFormat="true" ht="16.5" hidden="false" customHeight="true" outlineLevel="0" collapsed="false">
      <c r="C157" s="29" t="s">
        <v>67</v>
      </c>
      <c r="D157" s="32" t="s">
        <v>68</v>
      </c>
      <c r="E157" s="32"/>
      <c r="F157" s="32"/>
      <c r="G157" s="32"/>
      <c r="H157" s="33" t="s">
        <v>8</v>
      </c>
      <c r="I157" s="9" t="s">
        <v>9</v>
      </c>
      <c r="J157" s="9" t="s">
        <v>10</v>
      </c>
      <c r="K157" s="9" t="s">
        <v>11</v>
      </c>
      <c r="L157" s="9" t="s">
        <v>12</v>
      </c>
      <c r="M157" s="9" t="s">
        <v>13</v>
      </c>
      <c r="N157" s="9" t="s">
        <v>14</v>
      </c>
      <c r="O157" s="9" t="s">
        <v>15</v>
      </c>
      <c r="P157" s="9" t="s">
        <v>16</v>
      </c>
      <c r="Q157" s="9" t="s">
        <v>17</v>
      </c>
      <c r="R157" s="9" t="s">
        <v>18</v>
      </c>
      <c r="S157" s="9" t="s">
        <v>19</v>
      </c>
      <c r="T157" s="9" t="s">
        <v>20</v>
      </c>
      <c r="U157" s="9" t="s">
        <v>24</v>
      </c>
      <c r="V157" s="9" t="s">
        <v>25</v>
      </c>
      <c r="W157" s="9" t="s">
        <v>26</v>
      </c>
      <c r="X157" s="9" t="s">
        <v>27</v>
      </c>
      <c r="Y157" s="9" t="s">
        <v>28</v>
      </c>
      <c r="Z157" s="9" t="s">
        <v>29</v>
      </c>
      <c r="AA157" s="9" t="s">
        <v>30</v>
      </c>
      <c r="AB157" s="9" t="s">
        <v>31</v>
      </c>
    </row>
    <row r="158" s="1" customFormat="true" ht="16.5" hidden="false" customHeight="false" outlineLevel="0" collapsed="false">
      <c r="D158" s="32"/>
      <c r="E158" s="32"/>
      <c r="F158" s="32"/>
      <c r="G158" s="32"/>
      <c r="H158" s="20" t="n">
        <f aca="false">H155</f>
        <v>2717</v>
      </c>
      <c r="I158" s="20" t="n">
        <f aca="false">I155+2</f>
        <v>27</v>
      </c>
      <c r="J158" s="20" t="n">
        <f aca="false">J155+3</f>
        <v>442</v>
      </c>
      <c r="K158" s="20" t="n">
        <f aca="false">K155+2</f>
        <v>299</v>
      </c>
      <c r="L158" s="20" t="n">
        <f aca="false">L155+3</f>
        <v>18</v>
      </c>
      <c r="M158" s="20" t="n">
        <f aca="false">M155</f>
        <v>301</v>
      </c>
      <c r="N158" s="20" t="n">
        <f aca="false">N155</f>
        <v>6</v>
      </c>
      <c r="O158" s="20" t="n">
        <f aca="false">O155</f>
        <v>0</v>
      </c>
      <c r="P158" s="20" t="n">
        <f aca="false">P155</f>
        <v>345</v>
      </c>
      <c r="Q158" s="20" t="n">
        <f aca="false">Q155</f>
        <v>0</v>
      </c>
      <c r="R158" s="20" t="n">
        <f aca="false">R155</f>
        <v>170</v>
      </c>
      <c r="S158" s="20" t="n">
        <f aca="false">S155</f>
        <v>0</v>
      </c>
      <c r="T158" s="20" t="n">
        <f aca="false">T155</f>
        <v>0</v>
      </c>
      <c r="U158" s="20" t="n">
        <f aca="false">X147</f>
        <v>0</v>
      </c>
      <c r="V158" s="20" t="n">
        <f aca="false">Y147</f>
        <v>0</v>
      </c>
      <c r="W158" s="20" t="n">
        <f aca="false">Z147</f>
        <v>0</v>
      </c>
      <c r="X158" s="20" t="n">
        <f aca="false">AA147</f>
        <v>0</v>
      </c>
      <c r="Y158" s="20" t="n">
        <f aca="false">AB147</f>
        <v>0</v>
      </c>
      <c r="Z158" s="20" t="n">
        <f aca="false">AC155</f>
        <v>111</v>
      </c>
      <c r="AA158" s="20" t="n">
        <f aca="false">AD155</f>
        <v>61</v>
      </c>
      <c r="AB158" s="20" t="n">
        <f aca="false">SUM(I158:AA158)</f>
        <v>1780</v>
      </c>
    </row>
    <row r="159" s="1" customFormat="true" ht="16.5" hidden="false" customHeight="false" outlineLevel="0" collapsed="false">
      <c r="F159" s="3"/>
      <c r="G159" s="3"/>
    </row>
    <row r="160" s="1" customFormat="true" ht="30.75" hidden="false" customHeight="true" outlineLevel="0" collapsed="false">
      <c r="C160" s="29" t="s">
        <v>69</v>
      </c>
      <c r="D160" s="32" t="s">
        <v>70</v>
      </c>
      <c r="E160" s="32"/>
      <c r="F160" s="32"/>
      <c r="G160" s="32"/>
      <c r="H160" s="33" t="s">
        <v>8</v>
      </c>
      <c r="I160" s="34" t="s">
        <v>71</v>
      </c>
      <c r="J160" s="34"/>
      <c r="K160" s="34" t="s">
        <v>72</v>
      </c>
      <c r="L160" s="34"/>
      <c r="M160" s="9" t="s">
        <v>13</v>
      </c>
      <c r="N160" s="9" t="s">
        <v>14</v>
      </c>
      <c r="O160" s="9" t="s">
        <v>15</v>
      </c>
      <c r="P160" s="9" t="s">
        <v>16</v>
      </c>
      <c r="Q160" s="9" t="s">
        <v>17</v>
      </c>
      <c r="R160" s="9" t="s">
        <v>18</v>
      </c>
      <c r="S160" s="9" t="s">
        <v>19</v>
      </c>
      <c r="T160" s="9" t="s">
        <v>20</v>
      </c>
      <c r="U160" s="9" t="s">
        <v>24</v>
      </c>
      <c r="V160" s="9" t="s">
        <v>25</v>
      </c>
      <c r="W160" s="9" t="s">
        <v>26</v>
      </c>
      <c r="X160" s="9" t="s">
        <v>27</v>
      </c>
      <c r="Y160" s="9" t="s">
        <v>28</v>
      </c>
      <c r="Z160" s="9" t="s">
        <v>29</v>
      </c>
      <c r="AA160" s="9" t="s">
        <v>30</v>
      </c>
      <c r="AB160" s="9" t="s">
        <v>31</v>
      </c>
    </row>
    <row r="161" s="1" customFormat="true" ht="16.5" hidden="false" customHeight="false" outlineLevel="0" collapsed="false">
      <c r="D161" s="32"/>
      <c r="E161" s="32"/>
      <c r="F161" s="32"/>
      <c r="G161" s="32"/>
      <c r="H161" s="20" t="n">
        <f aca="false">H155</f>
        <v>2717</v>
      </c>
      <c r="I161" s="35" t="n">
        <f aca="false">I158+K158</f>
        <v>326</v>
      </c>
      <c r="J161" s="35"/>
      <c r="K161" s="35" t="n">
        <f aca="false">J158+L158</f>
        <v>460</v>
      </c>
      <c r="L161" s="35"/>
      <c r="M161" s="20" t="n">
        <f aca="false">M158</f>
        <v>301</v>
      </c>
      <c r="N161" s="20" t="n">
        <f aca="false">N158</f>
        <v>6</v>
      </c>
      <c r="O161" s="20" t="s">
        <v>148</v>
      </c>
      <c r="P161" s="20" t="n">
        <f aca="false">P158</f>
        <v>345</v>
      </c>
      <c r="Q161" s="20" t="s">
        <v>148</v>
      </c>
      <c r="R161" s="20" t="n">
        <f aca="false">R158</f>
        <v>170</v>
      </c>
      <c r="S161" s="20" t="s">
        <v>148</v>
      </c>
      <c r="T161" s="20" t="s">
        <v>148</v>
      </c>
      <c r="U161" s="20" t="s">
        <v>148</v>
      </c>
      <c r="V161" s="20" t="s">
        <v>148</v>
      </c>
      <c r="W161" s="20" t="s">
        <v>148</v>
      </c>
      <c r="X161" s="20" t="s">
        <v>148</v>
      </c>
      <c r="Y161" s="20" t="s">
        <v>148</v>
      </c>
      <c r="Z161" s="20" t="n">
        <f aca="false">Z158</f>
        <v>111</v>
      </c>
      <c r="AA161" s="20" t="n">
        <f aca="false">AA158</f>
        <v>61</v>
      </c>
      <c r="AB161" s="20" t="n">
        <f aca="false">SUM(I161:AA161)</f>
        <v>1780</v>
      </c>
    </row>
    <row r="164" customFormat="false" ht="15" hidden="false" customHeight="false" outlineLevel="0" collapsed="false">
      <c r="A164" s="5" t="s">
        <v>1</v>
      </c>
      <c r="B164" s="6" t="s">
        <v>2</v>
      </c>
      <c r="C164" s="7" t="s">
        <v>3</v>
      </c>
      <c r="D164" s="5" t="s">
        <v>4</v>
      </c>
      <c r="E164" s="5" t="s">
        <v>5</v>
      </c>
      <c r="F164" s="8" t="s">
        <v>6</v>
      </c>
      <c r="G164" s="8" t="s">
        <v>7</v>
      </c>
      <c r="H164" s="8" t="s">
        <v>8</v>
      </c>
      <c r="I164" s="9" t="s">
        <v>9</v>
      </c>
      <c r="J164" s="9" t="s">
        <v>10</v>
      </c>
      <c r="K164" s="9" t="s">
        <v>11</v>
      </c>
      <c r="L164" s="9" t="s">
        <v>12</v>
      </c>
      <c r="M164" s="9" t="s">
        <v>13</v>
      </c>
      <c r="N164" s="9" t="s">
        <v>14</v>
      </c>
      <c r="O164" s="9" t="s">
        <v>15</v>
      </c>
      <c r="P164" s="9" t="s">
        <v>16</v>
      </c>
      <c r="Q164" s="9" t="s">
        <v>17</v>
      </c>
      <c r="R164" s="9" t="s">
        <v>18</v>
      </c>
      <c r="S164" s="9" t="s">
        <v>19</v>
      </c>
      <c r="T164" s="9" t="s">
        <v>20</v>
      </c>
      <c r="U164" s="10" t="s">
        <v>21</v>
      </c>
      <c r="V164" s="10" t="s">
        <v>22</v>
      </c>
      <c r="W164" s="10" t="s">
        <v>23</v>
      </c>
      <c r="X164" s="9" t="s">
        <v>24</v>
      </c>
      <c r="Y164" s="9" t="s">
        <v>25</v>
      </c>
      <c r="Z164" s="9" t="s">
        <v>26</v>
      </c>
      <c r="AA164" s="9" t="s">
        <v>27</v>
      </c>
      <c r="AB164" s="9" t="s">
        <v>28</v>
      </c>
      <c r="AC164" s="9" t="s">
        <v>29</v>
      </c>
      <c r="AD164" s="9" t="s">
        <v>30</v>
      </c>
      <c r="AE164" s="9" t="s">
        <v>31</v>
      </c>
    </row>
    <row r="165" customFormat="false" ht="16.5" hidden="false" customHeight="false" outlineLevel="0" collapsed="false">
      <c r="A165" s="11" t="n">
        <v>1</v>
      </c>
      <c r="B165" s="12" t="n">
        <v>6</v>
      </c>
      <c r="C165" s="13"/>
      <c r="D165" s="17" t="s">
        <v>283</v>
      </c>
      <c r="E165" s="17"/>
      <c r="F165" s="16" t="n">
        <v>924</v>
      </c>
      <c r="G165" s="17" t="s">
        <v>33</v>
      </c>
      <c r="H165" s="82" t="n">
        <v>551</v>
      </c>
      <c r="I165" s="20" t="n">
        <v>91</v>
      </c>
      <c r="J165" s="20" t="n">
        <v>216</v>
      </c>
      <c r="K165" s="20" t="n">
        <v>10</v>
      </c>
      <c r="L165" s="20" t="n">
        <v>0</v>
      </c>
      <c r="M165" s="20" t="n">
        <v>0</v>
      </c>
      <c r="N165" s="20" t="n">
        <v>1</v>
      </c>
      <c r="O165" s="20" t="n">
        <v>0</v>
      </c>
      <c r="P165" s="20" t="n">
        <v>0</v>
      </c>
      <c r="Q165" s="20" t="n">
        <v>0</v>
      </c>
      <c r="R165" s="20" t="n">
        <v>4</v>
      </c>
      <c r="S165" s="20" t="n">
        <v>0</v>
      </c>
      <c r="T165" s="20" t="n">
        <v>0</v>
      </c>
      <c r="U165" s="38" t="n">
        <v>1</v>
      </c>
      <c r="V165" s="38" t="n">
        <v>6</v>
      </c>
      <c r="W165" s="38" t="n">
        <v>0</v>
      </c>
      <c r="X165" s="20" t="n">
        <v>0</v>
      </c>
      <c r="Y165" s="20" t="n">
        <v>0</v>
      </c>
      <c r="Z165" s="20" t="n">
        <v>0</v>
      </c>
      <c r="AA165" s="20" t="n">
        <v>0</v>
      </c>
      <c r="AB165" s="20" t="n">
        <v>0</v>
      </c>
      <c r="AC165" s="20" t="n">
        <v>0</v>
      </c>
      <c r="AD165" s="20" t="n">
        <v>4</v>
      </c>
      <c r="AE165" s="20" t="n">
        <f aca="false">SUM(I165:AD165)</f>
        <v>333</v>
      </c>
    </row>
    <row r="166" customFormat="false" ht="16.5" hidden="false" customHeight="false" outlineLevel="0" collapsed="false">
      <c r="A166" s="11" t="n">
        <v>2</v>
      </c>
      <c r="B166" s="12" t="n">
        <v>6</v>
      </c>
      <c r="C166" s="13"/>
      <c r="D166" s="17" t="s">
        <v>283</v>
      </c>
      <c r="E166" s="17"/>
      <c r="F166" s="16" t="n">
        <v>925</v>
      </c>
      <c r="G166" s="17" t="s">
        <v>33</v>
      </c>
      <c r="H166" s="82" t="n">
        <v>625</v>
      </c>
      <c r="I166" s="20" t="n">
        <v>167</v>
      </c>
      <c r="J166" s="20" t="n">
        <v>191</v>
      </c>
      <c r="K166" s="20" t="n">
        <v>13</v>
      </c>
      <c r="L166" s="20" t="n">
        <v>5</v>
      </c>
      <c r="M166" s="20" t="n">
        <v>2</v>
      </c>
      <c r="N166" s="20" t="n">
        <v>1</v>
      </c>
      <c r="O166" s="20" t="n">
        <v>0</v>
      </c>
      <c r="P166" s="20" t="n">
        <v>0</v>
      </c>
      <c r="Q166" s="20" t="n">
        <v>0</v>
      </c>
      <c r="R166" s="20" t="n">
        <v>17</v>
      </c>
      <c r="S166" s="20" t="n">
        <v>0</v>
      </c>
      <c r="T166" s="20" t="n">
        <v>0</v>
      </c>
      <c r="U166" s="38" t="n">
        <v>1</v>
      </c>
      <c r="V166" s="38" t="n">
        <v>2</v>
      </c>
      <c r="W166" s="38" t="n">
        <v>0</v>
      </c>
      <c r="X166" s="20" t="n">
        <v>0</v>
      </c>
      <c r="Y166" s="20" t="n">
        <v>0</v>
      </c>
      <c r="Z166" s="20" t="n">
        <v>0</v>
      </c>
      <c r="AA166" s="20" t="n">
        <v>0</v>
      </c>
      <c r="AB166" s="20" t="n">
        <v>0</v>
      </c>
      <c r="AC166" s="20" t="n">
        <v>0</v>
      </c>
      <c r="AD166" s="20" t="n">
        <v>9</v>
      </c>
      <c r="AE166" s="20" t="n">
        <f aca="false">SUM(I166:AD166)</f>
        <v>408</v>
      </c>
    </row>
    <row r="167" customFormat="false" ht="16.5" hidden="false" customHeight="false" outlineLevel="0" collapsed="false">
      <c r="C167" s="29" t="s">
        <v>65</v>
      </c>
      <c r="D167" s="30" t="s">
        <v>66</v>
      </c>
      <c r="E167" s="30"/>
      <c r="F167" s="30"/>
      <c r="G167" s="30"/>
      <c r="H167" s="31" t="n">
        <f aca="false">SUM(H165:H166)</f>
        <v>1176</v>
      </c>
      <c r="I167" s="31" t="n">
        <v>258</v>
      </c>
      <c r="J167" s="31" t="n">
        <v>407</v>
      </c>
      <c r="K167" s="31" t="n">
        <v>23</v>
      </c>
      <c r="L167" s="31" t="n">
        <v>5</v>
      </c>
      <c r="M167" s="31" t="n">
        <v>2</v>
      </c>
      <c r="N167" s="31" t="n">
        <v>2</v>
      </c>
      <c r="O167" s="31" t="n">
        <v>0</v>
      </c>
      <c r="P167" s="31" t="n">
        <v>0</v>
      </c>
      <c r="Q167" s="31" t="n">
        <v>0</v>
      </c>
      <c r="R167" s="31" t="n">
        <v>21</v>
      </c>
      <c r="S167" s="31" t="n">
        <v>0</v>
      </c>
      <c r="T167" s="31" t="n">
        <v>0</v>
      </c>
      <c r="U167" s="31" t="n">
        <v>2</v>
      </c>
      <c r="V167" s="31" t="n">
        <v>8</v>
      </c>
      <c r="W167" s="31" t="n">
        <v>0</v>
      </c>
      <c r="X167" s="31" t="n">
        <v>0</v>
      </c>
      <c r="Y167" s="31" t="n">
        <v>0</v>
      </c>
      <c r="Z167" s="31" t="n">
        <v>0</v>
      </c>
      <c r="AA167" s="31" t="n">
        <v>0</v>
      </c>
      <c r="AB167" s="31" t="n">
        <v>0</v>
      </c>
      <c r="AC167" s="31" t="n">
        <v>0</v>
      </c>
      <c r="AD167" s="31" t="n">
        <v>13</v>
      </c>
      <c r="AE167" s="31" t="n">
        <v>741</v>
      </c>
    </row>
    <row r="168" customFormat="false" ht="16.5" hidden="false" customHeight="false" outlineLevel="0" collapsed="false">
      <c r="F168" s="3"/>
      <c r="G168" s="3"/>
    </row>
    <row r="169" customFormat="false" ht="16.5" hidden="false" customHeight="true" outlineLevel="0" collapsed="false">
      <c r="C169" s="29" t="s">
        <v>67</v>
      </c>
      <c r="D169" s="32" t="s">
        <v>68</v>
      </c>
      <c r="E169" s="32"/>
      <c r="F169" s="32"/>
      <c r="G169" s="32"/>
      <c r="H169" s="33" t="s">
        <v>8</v>
      </c>
      <c r="I169" s="9" t="s">
        <v>9</v>
      </c>
      <c r="J169" s="9" t="s">
        <v>10</v>
      </c>
      <c r="K169" s="9" t="s">
        <v>11</v>
      </c>
      <c r="L169" s="9" t="s">
        <v>12</v>
      </c>
      <c r="M169" s="9" t="s">
        <v>13</v>
      </c>
      <c r="N169" s="9" t="s">
        <v>14</v>
      </c>
      <c r="O169" s="9" t="s">
        <v>15</v>
      </c>
      <c r="P169" s="9" t="s">
        <v>16</v>
      </c>
      <c r="Q169" s="9" t="s">
        <v>17</v>
      </c>
      <c r="R169" s="9" t="s">
        <v>18</v>
      </c>
      <c r="S169" s="9" t="s">
        <v>19</v>
      </c>
      <c r="T169" s="9" t="s">
        <v>20</v>
      </c>
      <c r="U169" s="9" t="s">
        <v>24</v>
      </c>
      <c r="V169" s="9" t="s">
        <v>25</v>
      </c>
      <c r="W169" s="9" t="s">
        <v>26</v>
      </c>
      <c r="X169" s="9" t="s">
        <v>27</v>
      </c>
      <c r="Y169" s="9" t="s">
        <v>28</v>
      </c>
      <c r="Z169" s="9" t="s">
        <v>29</v>
      </c>
      <c r="AA169" s="9" t="s">
        <v>30</v>
      </c>
      <c r="AB169" s="9" t="s">
        <v>31</v>
      </c>
    </row>
    <row r="170" customFormat="false" ht="16.5" hidden="false" customHeight="false" outlineLevel="0" collapsed="false">
      <c r="D170" s="32"/>
      <c r="E170" s="32"/>
      <c r="F170" s="32"/>
      <c r="G170" s="32"/>
      <c r="H170" s="20" t="n">
        <v>1224</v>
      </c>
      <c r="I170" s="20" t="n">
        <v>259</v>
      </c>
      <c r="J170" s="20" t="n">
        <v>411</v>
      </c>
      <c r="K170" s="20" t="n">
        <v>24</v>
      </c>
      <c r="L170" s="20" t="n">
        <v>9</v>
      </c>
      <c r="M170" s="20" t="n">
        <v>2</v>
      </c>
      <c r="N170" s="20" t="n">
        <v>2</v>
      </c>
      <c r="O170" s="20" t="n">
        <v>0</v>
      </c>
      <c r="P170" s="20" t="n">
        <v>0</v>
      </c>
      <c r="Q170" s="20" t="n">
        <v>0</v>
      </c>
      <c r="R170" s="20" t="n">
        <v>21</v>
      </c>
      <c r="S170" s="20" t="n">
        <v>0</v>
      </c>
      <c r="T170" s="20" t="n">
        <v>0</v>
      </c>
      <c r="U170" s="20" t="n">
        <v>0</v>
      </c>
      <c r="V170" s="20" t="n">
        <v>0</v>
      </c>
      <c r="W170" s="20" t="n">
        <v>0</v>
      </c>
      <c r="X170" s="20" t="n">
        <v>0</v>
      </c>
      <c r="Y170" s="20" t="n">
        <v>0</v>
      </c>
      <c r="Z170" s="20" t="n">
        <v>0</v>
      </c>
      <c r="AA170" s="20" t="n">
        <v>13</v>
      </c>
      <c r="AB170" s="20" t="n">
        <f aca="false">SUM(I170:AA170)</f>
        <v>741</v>
      </c>
    </row>
    <row r="171" customFormat="false" ht="16.5" hidden="false" customHeight="false" outlineLevel="0" collapsed="false">
      <c r="F171" s="3"/>
      <c r="G171" s="3"/>
    </row>
    <row r="172" customFormat="false" ht="16.5" hidden="false" customHeight="true" outlineLevel="0" collapsed="false">
      <c r="C172" s="29" t="s">
        <v>69</v>
      </c>
      <c r="D172" s="32" t="s">
        <v>70</v>
      </c>
      <c r="E172" s="32"/>
      <c r="F172" s="32"/>
      <c r="G172" s="32"/>
      <c r="H172" s="33" t="s">
        <v>8</v>
      </c>
      <c r="I172" s="34" t="s">
        <v>71</v>
      </c>
      <c r="J172" s="34"/>
      <c r="K172" s="34" t="s">
        <v>72</v>
      </c>
      <c r="L172" s="34"/>
      <c r="M172" s="9" t="s">
        <v>13</v>
      </c>
      <c r="N172" s="9" t="s">
        <v>14</v>
      </c>
      <c r="O172" s="9" t="s">
        <v>15</v>
      </c>
      <c r="P172" s="9" t="s">
        <v>16</v>
      </c>
      <c r="Q172" s="9" t="s">
        <v>17</v>
      </c>
      <c r="R172" s="9" t="s">
        <v>18</v>
      </c>
      <c r="S172" s="9" t="s">
        <v>19</v>
      </c>
      <c r="T172" s="9" t="s">
        <v>20</v>
      </c>
      <c r="U172" s="9" t="s">
        <v>24</v>
      </c>
      <c r="V172" s="9" t="s">
        <v>25</v>
      </c>
      <c r="W172" s="9" t="s">
        <v>26</v>
      </c>
      <c r="X172" s="9" t="s">
        <v>27</v>
      </c>
      <c r="Y172" s="9" t="s">
        <v>28</v>
      </c>
      <c r="Z172" s="9" t="s">
        <v>29</v>
      </c>
      <c r="AA172" s="9" t="s">
        <v>30</v>
      </c>
      <c r="AB172" s="9" t="s">
        <v>31</v>
      </c>
    </row>
    <row r="173" customFormat="false" ht="16.5" hidden="false" customHeight="false" outlineLevel="0" collapsed="false">
      <c r="D173" s="32"/>
      <c r="E173" s="32"/>
      <c r="F173" s="32"/>
      <c r="G173" s="32"/>
      <c r="H173" s="20" t="n">
        <v>1224</v>
      </c>
      <c r="I173" s="35" t="n">
        <f aca="false">I170+K170</f>
        <v>283</v>
      </c>
      <c r="J173" s="35"/>
      <c r="K173" s="35" t="n">
        <f aca="false">J170+L170</f>
        <v>420</v>
      </c>
      <c r="L173" s="35"/>
      <c r="M173" s="20" t="n">
        <v>2</v>
      </c>
      <c r="N173" s="20" t="n">
        <v>2</v>
      </c>
      <c r="O173" s="20" t="s">
        <v>148</v>
      </c>
      <c r="P173" s="20" t="s">
        <v>148</v>
      </c>
      <c r="Q173" s="20" t="s">
        <v>148</v>
      </c>
      <c r="R173" s="20" t="n">
        <v>21</v>
      </c>
      <c r="S173" s="20" t="s">
        <v>148</v>
      </c>
      <c r="T173" s="20" t="s">
        <v>148</v>
      </c>
      <c r="U173" s="20" t="s">
        <v>148</v>
      </c>
      <c r="V173" s="20" t="s">
        <v>148</v>
      </c>
      <c r="W173" s="20" t="s">
        <v>148</v>
      </c>
      <c r="X173" s="20" t="s">
        <v>148</v>
      </c>
      <c r="Y173" s="20" t="s">
        <v>148</v>
      </c>
      <c r="Z173" s="20" t="n">
        <v>0</v>
      </c>
      <c r="AA173" s="20" t="n">
        <v>13</v>
      </c>
      <c r="AB173" s="20" t="n">
        <f aca="false">SUM(I173:AA173)</f>
        <v>741</v>
      </c>
    </row>
    <row r="176" s="1" customFormat="true" ht="16.5" hidden="false" customHeight="false" outlineLevel="0" collapsed="false">
      <c r="A176" s="5" t="s">
        <v>1</v>
      </c>
      <c r="B176" s="6" t="s">
        <v>2</v>
      </c>
      <c r="C176" s="7" t="s">
        <v>3</v>
      </c>
      <c r="D176" s="5" t="s">
        <v>4</v>
      </c>
      <c r="E176" s="5" t="s">
        <v>5</v>
      </c>
      <c r="F176" s="8" t="s">
        <v>6</v>
      </c>
      <c r="G176" s="8" t="s">
        <v>7</v>
      </c>
      <c r="H176" s="8" t="s">
        <v>8</v>
      </c>
      <c r="I176" s="9" t="s">
        <v>9</v>
      </c>
      <c r="J176" s="9" t="s">
        <v>10</v>
      </c>
      <c r="K176" s="9" t="s">
        <v>11</v>
      </c>
      <c r="L176" s="9" t="s">
        <v>12</v>
      </c>
      <c r="M176" s="9" t="s">
        <v>13</v>
      </c>
      <c r="N176" s="9" t="s">
        <v>14</v>
      </c>
      <c r="O176" s="9" t="s">
        <v>15</v>
      </c>
      <c r="P176" s="9" t="s">
        <v>16</v>
      </c>
      <c r="Q176" s="9" t="s">
        <v>17</v>
      </c>
      <c r="R176" s="9" t="s">
        <v>18</v>
      </c>
      <c r="S176" s="9" t="s">
        <v>19</v>
      </c>
      <c r="T176" s="9" t="s">
        <v>20</v>
      </c>
      <c r="U176" s="10" t="s">
        <v>21</v>
      </c>
      <c r="V176" s="10" t="s">
        <v>22</v>
      </c>
      <c r="W176" s="10" t="s">
        <v>23</v>
      </c>
      <c r="X176" s="9" t="s">
        <v>24</v>
      </c>
      <c r="Y176" s="9" t="s">
        <v>25</v>
      </c>
      <c r="Z176" s="9" t="s">
        <v>26</v>
      </c>
      <c r="AA176" s="9" t="s">
        <v>27</v>
      </c>
      <c r="AB176" s="9" t="s">
        <v>28</v>
      </c>
      <c r="AC176" s="9" t="s">
        <v>29</v>
      </c>
      <c r="AD176" s="9" t="s">
        <v>30</v>
      </c>
      <c r="AE176" s="9" t="s">
        <v>31</v>
      </c>
    </row>
    <row r="177" s="1" customFormat="true" ht="16.5" hidden="false" customHeight="false" outlineLevel="0" collapsed="false">
      <c r="A177" s="11" t="n">
        <v>1</v>
      </c>
      <c r="B177" s="12" t="n">
        <v>6</v>
      </c>
      <c r="C177" s="13" t="n">
        <v>181</v>
      </c>
      <c r="D177" s="17" t="s">
        <v>284</v>
      </c>
      <c r="E177" s="17" t="s">
        <v>284</v>
      </c>
      <c r="F177" s="117" t="n">
        <v>1005</v>
      </c>
      <c r="G177" s="117" t="s">
        <v>33</v>
      </c>
      <c r="H177" s="82" t="n">
        <v>310</v>
      </c>
      <c r="I177" s="118" t="n">
        <v>119</v>
      </c>
      <c r="J177" s="118" t="n">
        <v>101</v>
      </c>
      <c r="K177" s="118" t="n">
        <v>4</v>
      </c>
      <c r="L177" s="118" t="n">
        <v>0</v>
      </c>
      <c r="M177" s="118" t="n">
        <v>1</v>
      </c>
      <c r="N177" s="118" t="n">
        <v>0</v>
      </c>
      <c r="O177" s="118" t="n">
        <v>0</v>
      </c>
      <c r="P177" s="118" t="n">
        <v>0</v>
      </c>
      <c r="Q177" s="118" t="n">
        <v>0</v>
      </c>
      <c r="R177" s="118" t="n">
        <v>11</v>
      </c>
      <c r="S177" s="20"/>
      <c r="T177" s="118" t="n">
        <v>0</v>
      </c>
      <c r="U177" s="118" t="n">
        <v>2</v>
      </c>
      <c r="V177" s="118" t="n">
        <v>4</v>
      </c>
      <c r="W177" s="20"/>
      <c r="X177" s="118" t="n">
        <v>0</v>
      </c>
      <c r="Y177" s="118" t="n">
        <v>0</v>
      </c>
      <c r="Z177" s="118" t="n">
        <v>0</v>
      </c>
      <c r="AA177" s="118" t="n">
        <v>0</v>
      </c>
      <c r="AB177" s="20"/>
      <c r="AC177" s="118" t="n">
        <v>0</v>
      </c>
      <c r="AD177" s="118" t="n">
        <v>4</v>
      </c>
      <c r="AE177" s="20" t="n">
        <f aca="false">SUM(I177:AD177)</f>
        <v>246</v>
      </c>
    </row>
    <row r="178" s="1" customFormat="true" ht="17.25" hidden="false" customHeight="false" outlineLevel="0" collapsed="false">
      <c r="A178" s="11" t="n">
        <v>2</v>
      </c>
      <c r="B178" s="12" t="n">
        <v>6</v>
      </c>
      <c r="C178" s="13" t="n">
        <v>181</v>
      </c>
      <c r="D178" s="17" t="s">
        <v>284</v>
      </c>
      <c r="E178" s="17" t="s">
        <v>284</v>
      </c>
      <c r="F178" s="117" t="n">
        <v>1006</v>
      </c>
      <c r="G178" s="117" t="s">
        <v>33</v>
      </c>
      <c r="H178" s="83" t="n">
        <v>94</v>
      </c>
      <c r="I178" s="118" t="n">
        <v>7</v>
      </c>
      <c r="J178" s="118" t="n">
        <v>35</v>
      </c>
      <c r="K178" s="118" t="n">
        <v>1</v>
      </c>
      <c r="L178" s="118" t="n">
        <v>0</v>
      </c>
      <c r="M178" s="118" t="n">
        <v>1</v>
      </c>
      <c r="N178" s="118" t="n">
        <v>0</v>
      </c>
      <c r="O178" s="118" t="n">
        <v>0</v>
      </c>
      <c r="P178" s="118" t="n">
        <v>0</v>
      </c>
      <c r="Q178" s="118" t="n">
        <v>0</v>
      </c>
      <c r="R178" s="118" t="n">
        <v>18</v>
      </c>
      <c r="S178" s="20"/>
      <c r="T178" s="118" t="n">
        <v>0</v>
      </c>
      <c r="U178" s="118" t="n">
        <v>0</v>
      </c>
      <c r="V178" s="118" t="n">
        <v>0</v>
      </c>
      <c r="W178" s="20"/>
      <c r="X178" s="118" t="n">
        <v>0</v>
      </c>
      <c r="Y178" s="118" t="n">
        <v>0</v>
      </c>
      <c r="Z178" s="118" t="n">
        <v>0</v>
      </c>
      <c r="AA178" s="118" t="n">
        <v>0</v>
      </c>
      <c r="AB178" s="20"/>
      <c r="AC178" s="118" t="n">
        <v>0</v>
      </c>
      <c r="AD178" s="118" t="n">
        <v>2</v>
      </c>
      <c r="AE178" s="20" t="n">
        <f aca="false">SUM(I178:AD178)</f>
        <v>64</v>
      </c>
    </row>
    <row r="179" s="1" customFormat="true" ht="16.5" hidden="false" customHeight="false" outlineLevel="0" collapsed="false">
      <c r="C179" s="29" t="s">
        <v>65</v>
      </c>
      <c r="D179" s="68" t="s">
        <v>66</v>
      </c>
      <c r="E179" s="68"/>
      <c r="F179" s="68"/>
      <c r="G179" s="68"/>
      <c r="H179" s="69" t="n">
        <f aca="false">SUM(H177:H178)</f>
        <v>404</v>
      </c>
      <c r="I179" s="119" t="n">
        <f aca="false">SUM(I177:I178)</f>
        <v>126</v>
      </c>
      <c r="J179" s="119" t="n">
        <f aca="false">SUM(J177:J178)</f>
        <v>136</v>
      </c>
      <c r="K179" s="119" t="n">
        <f aca="false">SUM(K177:K178)</f>
        <v>5</v>
      </c>
      <c r="L179" s="119" t="n">
        <f aca="false">SUM(L177:L178)</f>
        <v>0</v>
      </c>
      <c r="M179" s="119" t="n">
        <f aca="false">SUM(M177:M178)</f>
        <v>2</v>
      </c>
      <c r="N179" s="119" t="n">
        <f aca="false">SUM(N177:N178)</f>
        <v>0</v>
      </c>
      <c r="O179" s="119" t="n">
        <f aca="false">SUM(O177:O178)</f>
        <v>0</v>
      </c>
      <c r="P179" s="119" t="n">
        <f aca="false">SUM(P177:P178)</f>
        <v>0</v>
      </c>
      <c r="Q179" s="119" t="n">
        <f aca="false">SUM(Q177:Q178)</f>
        <v>0</v>
      </c>
      <c r="R179" s="119" t="n">
        <f aca="false">SUM(R177:R178)</f>
        <v>29</v>
      </c>
      <c r="S179" s="119" t="n">
        <f aca="false">SUM(S177:S178)</f>
        <v>0</v>
      </c>
      <c r="T179" s="119" t="n">
        <f aca="false">SUM(T177:T178)</f>
        <v>0</v>
      </c>
      <c r="U179" s="119" t="n">
        <f aca="false">SUM(U177:U178)</f>
        <v>2</v>
      </c>
      <c r="V179" s="119" t="n">
        <f aca="false">SUM(V177:V178)</f>
        <v>4</v>
      </c>
      <c r="W179" s="119" t="n">
        <f aca="false">SUM(W177:W178)</f>
        <v>0</v>
      </c>
      <c r="X179" s="119" t="n">
        <f aca="false">SUM(X177:X178)</f>
        <v>0</v>
      </c>
      <c r="Y179" s="119" t="n">
        <f aca="false">SUM(Y177:Y178)</f>
        <v>0</v>
      </c>
      <c r="Z179" s="119" t="n">
        <f aca="false">SUM(Z177:Z178)</f>
        <v>0</v>
      </c>
      <c r="AA179" s="119" t="n">
        <f aca="false">SUM(AA177:AA178)</f>
        <v>0</v>
      </c>
      <c r="AB179" s="119" t="n">
        <f aca="false">SUM(AB177:AB178)</f>
        <v>0</v>
      </c>
      <c r="AC179" s="119" t="n">
        <f aca="false">SUM(AC177:AC178)</f>
        <v>0</v>
      </c>
      <c r="AD179" s="120" t="n">
        <f aca="false">SUM(AD177:AD178)</f>
        <v>6</v>
      </c>
      <c r="AE179" s="69" t="n">
        <f aca="false">SUM(AE177:AE178)</f>
        <v>310</v>
      </c>
    </row>
    <row r="180" s="1" customFormat="true" ht="16.5" hidden="false" customHeight="false" outlineLevel="0" collapsed="false">
      <c r="F180" s="3"/>
      <c r="G180" s="3"/>
    </row>
    <row r="181" s="1" customFormat="true" ht="16.5" hidden="false" customHeight="true" outlineLevel="0" collapsed="false">
      <c r="C181" s="29" t="s">
        <v>67</v>
      </c>
      <c r="D181" s="32" t="s">
        <v>68</v>
      </c>
      <c r="E181" s="32"/>
      <c r="F181" s="32"/>
      <c r="G181" s="32"/>
      <c r="H181" s="33" t="s">
        <v>8</v>
      </c>
      <c r="I181" s="9" t="s">
        <v>9</v>
      </c>
      <c r="J181" s="9" t="s">
        <v>10</v>
      </c>
      <c r="K181" s="9" t="s">
        <v>11</v>
      </c>
      <c r="L181" s="9" t="s">
        <v>12</v>
      </c>
      <c r="M181" s="9" t="s">
        <v>13</v>
      </c>
      <c r="N181" s="9" t="s">
        <v>14</v>
      </c>
      <c r="O181" s="9" t="s">
        <v>15</v>
      </c>
      <c r="P181" s="9" t="s">
        <v>16</v>
      </c>
      <c r="Q181" s="9" t="s">
        <v>17</v>
      </c>
      <c r="R181" s="9" t="s">
        <v>18</v>
      </c>
      <c r="S181" s="9" t="s">
        <v>19</v>
      </c>
      <c r="T181" s="9" t="s">
        <v>20</v>
      </c>
      <c r="U181" s="9" t="s">
        <v>24</v>
      </c>
      <c r="V181" s="9" t="s">
        <v>25</v>
      </c>
      <c r="W181" s="9" t="s">
        <v>26</v>
      </c>
      <c r="X181" s="9" t="s">
        <v>27</v>
      </c>
      <c r="Y181" s="9" t="s">
        <v>28</v>
      </c>
      <c r="Z181" s="9" t="s">
        <v>29</v>
      </c>
      <c r="AA181" s="9" t="s">
        <v>30</v>
      </c>
      <c r="AB181" s="9" t="s">
        <v>31</v>
      </c>
    </row>
    <row r="182" s="1" customFormat="true" ht="16.5" hidden="false" customHeight="false" outlineLevel="0" collapsed="false">
      <c r="D182" s="32"/>
      <c r="E182" s="32"/>
      <c r="F182" s="32"/>
      <c r="G182" s="32"/>
      <c r="H182" s="20" t="n">
        <f aca="false">H179</f>
        <v>404</v>
      </c>
      <c r="I182" s="20" t="n">
        <f aca="false">I179+1</f>
        <v>127</v>
      </c>
      <c r="J182" s="20" t="n">
        <f aca="false">J179+2</f>
        <v>138</v>
      </c>
      <c r="K182" s="20" t="n">
        <f aca="false">K179+1</f>
        <v>6</v>
      </c>
      <c r="L182" s="20" t="n">
        <f aca="false">L179+2</f>
        <v>2</v>
      </c>
      <c r="M182" s="20" t="n">
        <f aca="false">M179</f>
        <v>2</v>
      </c>
      <c r="N182" s="20" t="n">
        <f aca="false">N179</f>
        <v>0</v>
      </c>
      <c r="O182" s="20" t="n">
        <f aca="false">O179</f>
        <v>0</v>
      </c>
      <c r="P182" s="20" t="n">
        <f aca="false">P179</f>
        <v>0</v>
      </c>
      <c r="Q182" s="20" t="n">
        <f aca="false">Q179</f>
        <v>0</v>
      </c>
      <c r="R182" s="20" t="n">
        <f aca="false">R179</f>
        <v>29</v>
      </c>
      <c r="S182" s="20" t="n">
        <f aca="false">T179</f>
        <v>0</v>
      </c>
      <c r="T182" s="20"/>
      <c r="U182" s="20" t="n">
        <f aca="false">X179</f>
        <v>0</v>
      </c>
      <c r="V182" s="20" t="n">
        <f aca="false">Y179</f>
        <v>0</v>
      </c>
      <c r="W182" s="20" t="n">
        <f aca="false">Z179</f>
        <v>0</v>
      </c>
      <c r="X182" s="20" t="n">
        <f aca="false">AA179</f>
        <v>0</v>
      </c>
      <c r="Z182" s="20" t="n">
        <f aca="false">AC179</f>
        <v>0</v>
      </c>
      <c r="AA182" s="20" t="n">
        <f aca="false">AD179</f>
        <v>6</v>
      </c>
      <c r="AB182" s="20" t="n">
        <f aca="false">SUM(I182:AA182)</f>
        <v>310</v>
      </c>
    </row>
    <row r="183" s="1" customFormat="true" ht="16.5" hidden="false" customHeight="false" outlineLevel="0" collapsed="false">
      <c r="F183" s="3"/>
      <c r="G183" s="3"/>
    </row>
    <row r="184" s="1" customFormat="true" ht="30.75" hidden="false" customHeight="true" outlineLevel="0" collapsed="false">
      <c r="C184" s="29" t="s">
        <v>69</v>
      </c>
      <c r="D184" s="32" t="s">
        <v>70</v>
      </c>
      <c r="E184" s="32"/>
      <c r="F184" s="32"/>
      <c r="G184" s="32"/>
      <c r="H184" s="33" t="s">
        <v>8</v>
      </c>
      <c r="I184" s="34" t="s">
        <v>71</v>
      </c>
      <c r="J184" s="34"/>
      <c r="K184" s="34" t="s">
        <v>72</v>
      </c>
      <c r="L184" s="34"/>
      <c r="M184" s="9" t="s">
        <v>13</v>
      </c>
      <c r="N184" s="9" t="s">
        <v>14</v>
      </c>
      <c r="O184" s="9" t="s">
        <v>15</v>
      </c>
      <c r="P184" s="9" t="s">
        <v>16</v>
      </c>
      <c r="Q184" s="9" t="s">
        <v>17</v>
      </c>
      <c r="R184" s="9" t="s">
        <v>18</v>
      </c>
      <c r="S184" s="9" t="s">
        <v>19</v>
      </c>
      <c r="T184" s="9" t="s">
        <v>20</v>
      </c>
      <c r="U184" s="9" t="s">
        <v>24</v>
      </c>
      <c r="V184" s="9" t="s">
        <v>25</v>
      </c>
      <c r="W184" s="9" t="s">
        <v>26</v>
      </c>
      <c r="X184" s="9" t="s">
        <v>27</v>
      </c>
      <c r="Y184" s="9" t="s">
        <v>28</v>
      </c>
      <c r="Z184" s="9" t="s">
        <v>29</v>
      </c>
      <c r="AA184" s="9" t="s">
        <v>30</v>
      </c>
      <c r="AB184" s="9" t="s">
        <v>31</v>
      </c>
    </row>
    <row r="185" s="1" customFormat="true" ht="16.5" hidden="false" customHeight="false" outlineLevel="0" collapsed="false">
      <c r="D185" s="32"/>
      <c r="E185" s="32"/>
      <c r="F185" s="32"/>
      <c r="G185" s="32"/>
      <c r="H185" s="20" t="n">
        <f aca="false">H179</f>
        <v>404</v>
      </c>
      <c r="I185" s="35" t="n">
        <f aca="false">I182+K182</f>
        <v>133</v>
      </c>
      <c r="J185" s="35"/>
      <c r="K185" s="35" t="n">
        <f aca="false">J182+L182</f>
        <v>140</v>
      </c>
      <c r="L185" s="35"/>
      <c r="M185" s="20" t="n">
        <f aca="false">M182</f>
        <v>2</v>
      </c>
      <c r="N185" s="20" t="n">
        <f aca="false">N182</f>
        <v>0</v>
      </c>
      <c r="O185" s="20" t="s">
        <v>148</v>
      </c>
      <c r="P185" s="20" t="s">
        <v>148</v>
      </c>
      <c r="Q185" s="20" t="s">
        <v>148</v>
      </c>
      <c r="R185" s="40" t="n">
        <f aca="false">R182</f>
        <v>29</v>
      </c>
      <c r="S185" s="40" t="s">
        <v>148</v>
      </c>
      <c r="T185" s="40" t="s">
        <v>148</v>
      </c>
      <c r="U185" s="40" t="s">
        <v>148</v>
      </c>
      <c r="V185" s="40" t="s">
        <v>148</v>
      </c>
      <c r="W185" s="40" t="s">
        <v>148</v>
      </c>
      <c r="X185" s="40" t="s">
        <v>148</v>
      </c>
      <c r="Z185" s="20" t="n">
        <f aca="false">Z182</f>
        <v>0</v>
      </c>
      <c r="AA185" s="20" t="n">
        <f aca="false">AA182</f>
        <v>6</v>
      </c>
      <c r="AB185" s="20" t="n">
        <f aca="false">SUM(I185:AA185)</f>
        <v>310</v>
      </c>
    </row>
    <row r="186" s="1" customFormat="true" ht="16.5" hidden="false" customHeight="false" outlineLevel="0" collapsed="false"/>
    <row r="188" customFormat="false" ht="15" hidden="false" customHeight="false" outlineLevel="0" collapsed="false">
      <c r="A188" s="5" t="s">
        <v>1</v>
      </c>
      <c r="B188" s="6" t="s">
        <v>2</v>
      </c>
      <c r="C188" s="7" t="s">
        <v>3</v>
      </c>
      <c r="D188" s="5" t="s">
        <v>4</v>
      </c>
      <c r="E188" s="5" t="s">
        <v>5</v>
      </c>
      <c r="F188" s="8" t="s">
        <v>6</v>
      </c>
      <c r="G188" s="8" t="s">
        <v>7</v>
      </c>
      <c r="H188" s="8" t="s">
        <v>8</v>
      </c>
      <c r="I188" s="9" t="s">
        <v>9</v>
      </c>
      <c r="J188" s="9" t="s">
        <v>10</v>
      </c>
      <c r="K188" s="9" t="s">
        <v>11</v>
      </c>
      <c r="L188" s="9" t="s">
        <v>12</v>
      </c>
      <c r="M188" s="9" t="s">
        <v>13</v>
      </c>
      <c r="N188" s="9" t="s">
        <v>14</v>
      </c>
      <c r="O188" s="9" t="s">
        <v>15</v>
      </c>
      <c r="P188" s="9" t="s">
        <v>16</v>
      </c>
      <c r="Q188" s="9" t="s">
        <v>17</v>
      </c>
      <c r="R188" s="9" t="s">
        <v>18</v>
      </c>
      <c r="S188" s="9" t="s">
        <v>19</v>
      </c>
      <c r="T188" s="9" t="s">
        <v>20</v>
      </c>
      <c r="U188" s="10" t="s">
        <v>21</v>
      </c>
      <c r="V188" s="10" t="s">
        <v>22</v>
      </c>
      <c r="W188" s="10" t="s">
        <v>23</v>
      </c>
      <c r="X188" s="9" t="s">
        <v>24</v>
      </c>
      <c r="Y188" s="9" t="s">
        <v>25</v>
      </c>
      <c r="Z188" s="9" t="s">
        <v>26</v>
      </c>
      <c r="AA188" s="9" t="s">
        <v>27</v>
      </c>
      <c r="AB188" s="9" t="s">
        <v>28</v>
      </c>
      <c r="AC188" s="9" t="s">
        <v>29</v>
      </c>
      <c r="AD188" s="9" t="s">
        <v>30</v>
      </c>
      <c r="AE188" s="9" t="s">
        <v>31</v>
      </c>
    </row>
    <row r="189" customFormat="false" ht="17.25" hidden="false" customHeight="false" outlineLevel="0" collapsed="false">
      <c r="A189" s="11" t="n">
        <v>1</v>
      </c>
      <c r="B189" s="12" t="n">
        <v>6</v>
      </c>
      <c r="C189" s="13"/>
      <c r="D189" s="17" t="s">
        <v>285</v>
      </c>
      <c r="E189" s="27"/>
      <c r="F189" s="83" t="n">
        <v>1162</v>
      </c>
      <c r="G189" s="27" t="s">
        <v>33</v>
      </c>
      <c r="H189" s="83" t="n">
        <v>441</v>
      </c>
      <c r="I189" s="20" t="n">
        <v>58</v>
      </c>
      <c r="J189" s="20" t="n">
        <v>12</v>
      </c>
      <c r="K189" s="20" t="n">
        <v>8</v>
      </c>
      <c r="L189" s="20" t="n">
        <v>0</v>
      </c>
      <c r="M189" s="20" t="n">
        <v>0</v>
      </c>
      <c r="N189" s="20" t="n">
        <v>30</v>
      </c>
      <c r="O189" s="20"/>
      <c r="P189" s="20"/>
      <c r="Q189" s="20"/>
      <c r="R189" s="20" t="n">
        <v>0</v>
      </c>
      <c r="S189" s="20"/>
      <c r="T189" s="20"/>
      <c r="U189" s="38" t="n">
        <v>0</v>
      </c>
      <c r="V189" s="38" t="n">
        <v>0</v>
      </c>
      <c r="W189" s="38"/>
      <c r="X189" s="20"/>
      <c r="Y189" s="20"/>
      <c r="Z189" s="20"/>
      <c r="AA189" s="20"/>
      <c r="AB189" s="20"/>
      <c r="AC189" s="20" t="n">
        <v>0</v>
      </c>
      <c r="AD189" s="20" t="n">
        <v>3</v>
      </c>
      <c r="AE189" s="20" t="n">
        <f aca="false">SUM(I189:AD189)</f>
        <v>111</v>
      </c>
    </row>
    <row r="190" customFormat="false" ht="16.5" hidden="false" customHeight="false" outlineLevel="0" collapsed="false">
      <c r="A190" s="11" t="n">
        <v>2</v>
      </c>
      <c r="B190" s="12" t="n">
        <v>6</v>
      </c>
      <c r="C190" s="13"/>
      <c r="D190" s="17" t="s">
        <v>285</v>
      </c>
      <c r="E190" s="27"/>
      <c r="F190" s="26" t="n">
        <v>1163</v>
      </c>
      <c r="G190" s="27" t="s">
        <v>33</v>
      </c>
      <c r="H190" s="76" t="n">
        <v>184</v>
      </c>
      <c r="I190" s="20" t="n">
        <v>101</v>
      </c>
      <c r="J190" s="20" t="n">
        <v>76</v>
      </c>
      <c r="K190" s="20" t="n">
        <v>3</v>
      </c>
      <c r="L190" s="20" t="n">
        <v>0</v>
      </c>
      <c r="M190" s="20" t="n">
        <v>0</v>
      </c>
      <c r="N190" s="20" t="n">
        <v>47</v>
      </c>
      <c r="O190" s="20"/>
      <c r="P190" s="20"/>
      <c r="Q190" s="20"/>
      <c r="R190" s="20" t="n">
        <v>7</v>
      </c>
      <c r="S190" s="20"/>
      <c r="T190" s="20"/>
      <c r="U190" s="38" t="n">
        <v>5</v>
      </c>
      <c r="V190" s="38" t="n">
        <v>1</v>
      </c>
      <c r="W190" s="38"/>
      <c r="X190" s="20"/>
      <c r="Y190" s="20"/>
      <c r="Z190" s="20"/>
      <c r="AA190" s="20"/>
      <c r="AB190" s="20"/>
      <c r="AC190" s="20" t="n">
        <v>0</v>
      </c>
      <c r="AD190" s="20" t="n">
        <v>19</v>
      </c>
      <c r="AE190" s="20" t="n">
        <f aca="false">SUM(I190:AD190)</f>
        <v>259</v>
      </c>
    </row>
    <row r="191" customFormat="false" ht="16.5" hidden="false" customHeight="false" outlineLevel="0" collapsed="false">
      <c r="C191" s="29" t="s">
        <v>65</v>
      </c>
      <c r="D191" s="30" t="s">
        <v>66</v>
      </c>
      <c r="E191" s="30"/>
      <c r="F191" s="30"/>
      <c r="G191" s="30"/>
      <c r="H191" s="31" t="n">
        <f aca="false">SUM(H189:H190)</f>
        <v>625</v>
      </c>
      <c r="I191" s="31" t="n">
        <f aca="false">SUM(I189:I190)</f>
        <v>159</v>
      </c>
      <c r="J191" s="31" t="n">
        <f aca="false">SUM(J189:J190)</f>
        <v>88</v>
      </c>
      <c r="K191" s="31" t="n">
        <f aca="false">SUM(K189:K190)</f>
        <v>11</v>
      </c>
      <c r="L191" s="31" t="n">
        <f aca="false">SUM(L189:L190)</f>
        <v>0</v>
      </c>
      <c r="M191" s="31" t="n">
        <f aca="false">SUM(M189:M190)</f>
        <v>0</v>
      </c>
      <c r="N191" s="31" t="n">
        <f aca="false">SUM(N189:N190)</f>
        <v>77</v>
      </c>
      <c r="O191" s="31" t="n">
        <f aca="false">SUM(O189:O190)</f>
        <v>0</v>
      </c>
      <c r="P191" s="31" t="n">
        <f aca="false">SUM(P189:P190)</f>
        <v>0</v>
      </c>
      <c r="Q191" s="31" t="n">
        <f aca="false">SUM(Q189:Q190)</f>
        <v>0</v>
      </c>
      <c r="R191" s="31" t="n">
        <f aca="false">SUM(R189:R190)</f>
        <v>7</v>
      </c>
      <c r="S191" s="31" t="n">
        <f aca="false">SUM(S189:S190)</f>
        <v>0</v>
      </c>
      <c r="T191" s="31" t="n">
        <f aca="false">SUM(T189:T190)</f>
        <v>0</v>
      </c>
      <c r="U191" s="31" t="n">
        <f aca="false">SUM(U189:U190)</f>
        <v>5</v>
      </c>
      <c r="V191" s="31" t="n">
        <f aca="false">SUM(V189:V190)</f>
        <v>1</v>
      </c>
      <c r="W191" s="31" t="n">
        <f aca="false">SUM(W189:W190)</f>
        <v>0</v>
      </c>
      <c r="X191" s="31" t="n">
        <f aca="false">SUM(X189:X190)</f>
        <v>0</v>
      </c>
      <c r="Y191" s="31" t="n">
        <f aca="false">SUM(Y189:Y190)</f>
        <v>0</v>
      </c>
      <c r="Z191" s="31" t="n">
        <f aca="false">SUM(Z189:Z190)</f>
        <v>0</v>
      </c>
      <c r="AA191" s="31" t="n">
        <f aca="false">SUM(AA189:AA190)</f>
        <v>0</v>
      </c>
      <c r="AB191" s="31" t="n">
        <f aca="false">SUM(AB189:AB190)</f>
        <v>0</v>
      </c>
      <c r="AC191" s="31" t="n">
        <f aca="false">SUM(AC189:AC190)</f>
        <v>0</v>
      </c>
      <c r="AD191" s="31" t="n">
        <f aca="false">SUM(AD189:AD190)</f>
        <v>22</v>
      </c>
      <c r="AE191" s="31" t="n">
        <f aca="false">SUM(AE189:AE190)</f>
        <v>370</v>
      </c>
    </row>
    <row r="192" customFormat="false" ht="16.5" hidden="false" customHeight="false" outlineLevel="0" collapsed="false">
      <c r="F192" s="3"/>
      <c r="G192" s="3"/>
    </row>
    <row r="193" customFormat="false" ht="16.5" hidden="false" customHeight="true" outlineLevel="0" collapsed="false">
      <c r="C193" s="29" t="s">
        <v>67</v>
      </c>
      <c r="D193" s="32" t="s">
        <v>68</v>
      </c>
      <c r="E193" s="32"/>
      <c r="F193" s="32"/>
      <c r="G193" s="32"/>
      <c r="H193" s="33" t="s">
        <v>8</v>
      </c>
      <c r="I193" s="9" t="s">
        <v>9</v>
      </c>
      <c r="J193" s="9" t="s">
        <v>10</v>
      </c>
      <c r="K193" s="9" t="s">
        <v>11</v>
      </c>
      <c r="L193" s="9" t="s">
        <v>12</v>
      </c>
      <c r="M193" s="9" t="s">
        <v>13</v>
      </c>
      <c r="N193" s="9" t="s">
        <v>14</v>
      </c>
      <c r="O193" s="9" t="s">
        <v>15</v>
      </c>
      <c r="P193" s="9" t="s">
        <v>16</v>
      </c>
      <c r="Q193" s="9" t="s">
        <v>17</v>
      </c>
      <c r="R193" s="9" t="s">
        <v>18</v>
      </c>
      <c r="S193" s="9" t="s">
        <v>19</v>
      </c>
      <c r="T193" s="9" t="s">
        <v>20</v>
      </c>
      <c r="U193" s="9" t="s">
        <v>24</v>
      </c>
      <c r="V193" s="9" t="s">
        <v>25</v>
      </c>
      <c r="W193" s="9" t="s">
        <v>26</v>
      </c>
      <c r="X193" s="9" t="s">
        <v>27</v>
      </c>
      <c r="Y193" s="9" t="s">
        <v>28</v>
      </c>
      <c r="Z193" s="9" t="s">
        <v>29</v>
      </c>
      <c r="AA193" s="9" t="s">
        <v>30</v>
      </c>
      <c r="AB193" s="9" t="s">
        <v>31</v>
      </c>
    </row>
    <row r="194" customFormat="false" ht="16.5" hidden="false" customHeight="false" outlineLevel="0" collapsed="false">
      <c r="D194" s="32"/>
      <c r="E194" s="32"/>
      <c r="F194" s="32"/>
      <c r="G194" s="32"/>
      <c r="H194" s="20" t="n">
        <v>1224</v>
      </c>
      <c r="I194" s="20" t="n">
        <f aca="false">I191+3</f>
        <v>162</v>
      </c>
      <c r="J194" s="20" t="n">
        <f aca="false">J191+1</f>
        <v>89</v>
      </c>
      <c r="K194" s="20" t="n">
        <f aca="false">K191+2</f>
        <v>13</v>
      </c>
      <c r="L194" s="20" t="n">
        <f aca="false">L191</f>
        <v>0</v>
      </c>
      <c r="M194" s="20" t="n">
        <f aca="false">M191</f>
        <v>0</v>
      </c>
      <c r="N194" s="20" t="n">
        <f aca="false">N191</f>
        <v>77</v>
      </c>
      <c r="O194" s="20" t="n">
        <f aca="false">O191</f>
        <v>0</v>
      </c>
      <c r="P194" s="20" t="n">
        <f aca="false">P191</f>
        <v>0</v>
      </c>
      <c r="Q194" s="20" t="n">
        <f aca="false">Q191</f>
        <v>0</v>
      </c>
      <c r="R194" s="20" t="n">
        <f aca="false">R191</f>
        <v>7</v>
      </c>
      <c r="S194" s="20" t="n">
        <f aca="false">S191</f>
        <v>0</v>
      </c>
      <c r="T194" s="20" t="n">
        <f aca="false">T191</f>
        <v>0</v>
      </c>
      <c r="U194" s="20" t="n">
        <v>0</v>
      </c>
      <c r="V194" s="20" t="n">
        <v>0</v>
      </c>
      <c r="W194" s="20" t="n">
        <v>0</v>
      </c>
      <c r="X194" s="20" t="n">
        <v>0</v>
      </c>
      <c r="Y194" s="20" t="n">
        <v>0</v>
      </c>
      <c r="Z194" s="20" t="n">
        <v>0</v>
      </c>
      <c r="AA194" s="20" t="n">
        <v>22</v>
      </c>
      <c r="AB194" s="20" t="n">
        <f aca="false">SUM(I194:AA194)</f>
        <v>370</v>
      </c>
    </row>
    <row r="195" customFormat="false" ht="16.5" hidden="false" customHeight="false" outlineLevel="0" collapsed="false">
      <c r="F195" s="3"/>
      <c r="G195" s="3"/>
    </row>
    <row r="196" customFormat="false" ht="23.25" hidden="false" customHeight="true" outlineLevel="0" collapsed="false">
      <c r="C196" s="29" t="s">
        <v>69</v>
      </c>
      <c r="D196" s="32" t="s">
        <v>70</v>
      </c>
      <c r="E196" s="32"/>
      <c r="F196" s="32"/>
      <c r="G196" s="32"/>
      <c r="H196" s="33" t="s">
        <v>8</v>
      </c>
      <c r="I196" s="34" t="s">
        <v>71</v>
      </c>
      <c r="J196" s="34"/>
      <c r="K196" s="34" t="s">
        <v>72</v>
      </c>
      <c r="L196" s="34"/>
      <c r="M196" s="9" t="s">
        <v>13</v>
      </c>
      <c r="N196" s="9" t="s">
        <v>14</v>
      </c>
      <c r="O196" s="9" t="s">
        <v>15</v>
      </c>
      <c r="P196" s="9" t="s">
        <v>16</v>
      </c>
      <c r="Q196" s="9" t="s">
        <v>17</v>
      </c>
      <c r="R196" s="9" t="s">
        <v>18</v>
      </c>
      <c r="S196" s="9" t="s">
        <v>19</v>
      </c>
      <c r="T196" s="9" t="s">
        <v>20</v>
      </c>
      <c r="U196" s="9" t="s">
        <v>24</v>
      </c>
      <c r="V196" s="9" t="s">
        <v>25</v>
      </c>
      <c r="W196" s="9" t="s">
        <v>26</v>
      </c>
      <c r="X196" s="9" t="s">
        <v>27</v>
      </c>
      <c r="Y196" s="9" t="s">
        <v>28</v>
      </c>
      <c r="Z196" s="9" t="s">
        <v>29</v>
      </c>
      <c r="AA196" s="9" t="s">
        <v>30</v>
      </c>
      <c r="AB196" s="9" t="s">
        <v>31</v>
      </c>
    </row>
    <row r="197" customFormat="false" ht="16.5" hidden="false" customHeight="false" outlineLevel="0" collapsed="false">
      <c r="D197" s="32"/>
      <c r="E197" s="32"/>
      <c r="F197" s="32"/>
      <c r="G197" s="32"/>
      <c r="H197" s="20" t="n">
        <v>1224</v>
      </c>
      <c r="I197" s="35" t="n">
        <f aca="false">I194+K194</f>
        <v>175</v>
      </c>
      <c r="J197" s="35"/>
      <c r="K197" s="35" t="n">
        <f aca="false">J194+L194</f>
        <v>89</v>
      </c>
      <c r="L197" s="35"/>
      <c r="M197" s="20" t="n">
        <v>0</v>
      </c>
      <c r="N197" s="20" t="n">
        <v>77</v>
      </c>
      <c r="O197" s="20" t="s">
        <v>148</v>
      </c>
      <c r="P197" s="20" t="s">
        <v>148</v>
      </c>
      <c r="Q197" s="20" t="s">
        <v>148</v>
      </c>
      <c r="R197" s="20" t="n">
        <v>7</v>
      </c>
      <c r="S197" s="20" t="s">
        <v>148</v>
      </c>
      <c r="T197" s="20" t="s">
        <v>148</v>
      </c>
      <c r="U197" s="20" t="s">
        <v>148</v>
      </c>
      <c r="V197" s="20" t="s">
        <v>148</v>
      </c>
      <c r="W197" s="20" t="s">
        <v>148</v>
      </c>
      <c r="X197" s="20" t="s">
        <v>148</v>
      </c>
      <c r="Y197" s="20" t="s">
        <v>148</v>
      </c>
      <c r="Z197" s="20" t="n">
        <v>0</v>
      </c>
      <c r="AA197" s="20" t="n">
        <v>22</v>
      </c>
      <c r="AB197" s="20" t="n">
        <f aca="false">SUM(I197:AA197)</f>
        <v>370</v>
      </c>
    </row>
    <row r="200" s="1" customFormat="true" ht="16.5" hidden="false" customHeight="false" outlineLevel="0" collapsed="false">
      <c r="A200" s="5" t="s">
        <v>1</v>
      </c>
      <c r="B200" s="6" t="s">
        <v>2</v>
      </c>
      <c r="C200" s="7" t="s">
        <v>3</v>
      </c>
      <c r="D200" s="5" t="s">
        <v>4</v>
      </c>
      <c r="E200" s="5" t="s">
        <v>5</v>
      </c>
      <c r="F200" s="8" t="s">
        <v>6</v>
      </c>
      <c r="G200" s="8" t="s">
        <v>7</v>
      </c>
      <c r="H200" s="8" t="s">
        <v>8</v>
      </c>
      <c r="I200" s="9" t="s">
        <v>9</v>
      </c>
      <c r="J200" s="9" t="s">
        <v>10</v>
      </c>
      <c r="K200" s="9" t="s">
        <v>11</v>
      </c>
      <c r="L200" s="9" t="s">
        <v>12</v>
      </c>
      <c r="M200" s="9" t="s">
        <v>13</v>
      </c>
      <c r="N200" s="9" t="s">
        <v>14</v>
      </c>
      <c r="O200" s="9" t="s">
        <v>15</v>
      </c>
      <c r="P200" s="9" t="s">
        <v>16</v>
      </c>
      <c r="Q200" s="9" t="s">
        <v>17</v>
      </c>
      <c r="R200" s="9" t="s">
        <v>18</v>
      </c>
      <c r="S200" s="9" t="s">
        <v>19</v>
      </c>
      <c r="T200" s="9" t="s">
        <v>20</v>
      </c>
      <c r="U200" s="10" t="s">
        <v>21</v>
      </c>
      <c r="V200" s="10" t="s">
        <v>22</v>
      </c>
      <c r="W200" s="10" t="s">
        <v>23</v>
      </c>
      <c r="X200" s="9" t="s">
        <v>24</v>
      </c>
      <c r="Y200" s="9" t="s">
        <v>25</v>
      </c>
      <c r="Z200" s="9" t="s">
        <v>26</v>
      </c>
      <c r="AA200" s="9" t="s">
        <v>27</v>
      </c>
      <c r="AB200" s="9" t="s">
        <v>28</v>
      </c>
      <c r="AC200" s="9" t="s">
        <v>29</v>
      </c>
      <c r="AD200" s="9" t="s">
        <v>30</v>
      </c>
      <c r="AE200" s="9" t="s">
        <v>31</v>
      </c>
    </row>
    <row r="201" s="1" customFormat="true" ht="16.5" hidden="false" customHeight="false" outlineLevel="0" collapsed="false">
      <c r="A201" s="11" t="n">
        <v>1</v>
      </c>
      <c r="B201" s="12" t="n">
        <v>6</v>
      </c>
      <c r="C201" s="13" t="n">
        <v>237</v>
      </c>
      <c r="D201" s="17" t="s">
        <v>286</v>
      </c>
      <c r="E201" s="17" t="s">
        <v>286</v>
      </c>
      <c r="F201" s="16" t="n">
        <v>1278</v>
      </c>
      <c r="G201" s="17" t="s">
        <v>33</v>
      </c>
      <c r="H201" s="37" t="n">
        <v>648</v>
      </c>
      <c r="I201" s="20" t="n">
        <v>7</v>
      </c>
      <c r="J201" s="20" t="n">
        <v>138</v>
      </c>
      <c r="K201" s="20" t="n">
        <v>213</v>
      </c>
      <c r="L201" s="20" t="n">
        <v>0</v>
      </c>
      <c r="M201" s="20" t="n">
        <v>0</v>
      </c>
      <c r="N201" s="20" t="n">
        <v>2</v>
      </c>
      <c r="O201" s="20" t="n">
        <v>0</v>
      </c>
      <c r="P201" s="20" t="n">
        <v>0</v>
      </c>
      <c r="Q201" s="20" t="n">
        <v>2</v>
      </c>
      <c r="R201" s="20" t="n">
        <v>23</v>
      </c>
      <c r="S201" s="20" t="n">
        <v>0</v>
      </c>
      <c r="T201" s="20" t="n">
        <v>0</v>
      </c>
      <c r="U201" s="38" t="n">
        <v>7</v>
      </c>
      <c r="V201" s="38" t="n">
        <v>5</v>
      </c>
      <c r="W201" s="38" t="n">
        <v>0</v>
      </c>
      <c r="X201" s="20" t="n">
        <v>0</v>
      </c>
      <c r="Y201" s="20" t="n">
        <v>0</v>
      </c>
      <c r="Z201" s="20" t="n">
        <v>0</v>
      </c>
      <c r="AA201" s="20" t="n">
        <v>0</v>
      </c>
      <c r="AB201" s="20" t="n">
        <v>0</v>
      </c>
      <c r="AC201" s="20" t="n">
        <v>0</v>
      </c>
      <c r="AD201" s="20" t="n">
        <v>8</v>
      </c>
      <c r="AE201" s="20" t="n">
        <f aca="false">SUM(I201:AD201)</f>
        <v>405</v>
      </c>
    </row>
    <row r="202" s="1" customFormat="true" ht="16.5" hidden="false" customHeight="false" outlineLevel="0" collapsed="false">
      <c r="A202" s="11" t="n">
        <v>2</v>
      </c>
      <c r="B202" s="12" t="n">
        <v>6</v>
      </c>
      <c r="C202" s="13" t="n">
        <v>237</v>
      </c>
      <c r="D202" s="17" t="s">
        <v>286</v>
      </c>
      <c r="E202" s="17" t="s">
        <v>286</v>
      </c>
      <c r="F202" s="16" t="n">
        <v>1279</v>
      </c>
      <c r="G202" s="17" t="s">
        <v>33</v>
      </c>
      <c r="H202" s="37" t="n">
        <v>369</v>
      </c>
      <c r="I202" s="20" t="n">
        <v>6</v>
      </c>
      <c r="J202" s="20" t="n">
        <v>100</v>
      </c>
      <c r="K202" s="20" t="n">
        <v>122</v>
      </c>
      <c r="L202" s="20" t="n">
        <v>0</v>
      </c>
      <c r="M202" s="20" t="n">
        <v>0</v>
      </c>
      <c r="N202" s="20" t="n">
        <v>0</v>
      </c>
      <c r="O202" s="20" t="n">
        <v>0</v>
      </c>
      <c r="P202" s="20" t="n">
        <v>0</v>
      </c>
      <c r="Q202" s="20" t="n">
        <v>1</v>
      </c>
      <c r="R202" s="20" t="n">
        <v>8</v>
      </c>
      <c r="S202" s="20" t="n">
        <v>0</v>
      </c>
      <c r="T202" s="20" t="n">
        <v>0</v>
      </c>
      <c r="U202" s="38" t="n">
        <v>7</v>
      </c>
      <c r="V202" s="38" t="n">
        <v>1</v>
      </c>
      <c r="W202" s="38" t="n">
        <v>0</v>
      </c>
      <c r="X202" s="20" t="n">
        <v>0</v>
      </c>
      <c r="Y202" s="20" t="n">
        <v>0</v>
      </c>
      <c r="Z202" s="20" t="n">
        <v>0</v>
      </c>
      <c r="AA202" s="20" t="n">
        <v>0</v>
      </c>
      <c r="AB202" s="20" t="n">
        <v>0</v>
      </c>
      <c r="AC202" s="20" t="n">
        <v>0</v>
      </c>
      <c r="AD202" s="20" t="n">
        <v>2</v>
      </c>
      <c r="AE202" s="20" t="n">
        <f aca="false">SUM(I202:AD202)</f>
        <v>247</v>
      </c>
    </row>
    <row r="203" s="1" customFormat="true" ht="16.5" hidden="false" customHeight="false" outlineLevel="0" collapsed="false">
      <c r="A203" s="11" t="n">
        <v>3</v>
      </c>
      <c r="B203" s="12" t="n">
        <v>6</v>
      </c>
      <c r="C203" s="13" t="n">
        <v>237</v>
      </c>
      <c r="D203" s="17" t="s">
        <v>286</v>
      </c>
      <c r="E203" s="17" t="s">
        <v>287</v>
      </c>
      <c r="F203" s="16" t="n">
        <v>1281</v>
      </c>
      <c r="G203" s="17" t="s">
        <v>33</v>
      </c>
      <c r="H203" s="37" t="n">
        <v>249</v>
      </c>
      <c r="I203" s="20" t="n">
        <v>1</v>
      </c>
      <c r="J203" s="20" t="n">
        <v>118</v>
      </c>
      <c r="K203" s="20" t="n">
        <v>45</v>
      </c>
      <c r="L203" s="20" t="n">
        <v>1</v>
      </c>
      <c r="M203" s="20" t="n">
        <v>0</v>
      </c>
      <c r="N203" s="20" t="n">
        <v>0</v>
      </c>
      <c r="O203" s="20" t="n">
        <v>0</v>
      </c>
      <c r="P203" s="20" t="n">
        <v>0</v>
      </c>
      <c r="Q203" s="20" t="n">
        <v>0</v>
      </c>
      <c r="R203" s="20" t="n">
        <v>6</v>
      </c>
      <c r="S203" s="20" t="n">
        <v>0</v>
      </c>
      <c r="T203" s="20" t="n">
        <v>0</v>
      </c>
      <c r="U203" s="38" t="n">
        <v>0</v>
      </c>
      <c r="V203" s="38" t="n">
        <v>1</v>
      </c>
      <c r="W203" s="38" t="n">
        <v>0</v>
      </c>
      <c r="X203" s="20" t="n">
        <v>0</v>
      </c>
      <c r="Y203" s="20" t="n">
        <v>0</v>
      </c>
      <c r="Z203" s="20" t="n">
        <v>0</v>
      </c>
      <c r="AA203" s="20" t="n">
        <v>0</v>
      </c>
      <c r="AB203" s="20" t="n">
        <v>0</v>
      </c>
      <c r="AC203" s="20" t="n">
        <v>0</v>
      </c>
      <c r="AD203" s="20" t="n">
        <v>1</v>
      </c>
      <c r="AE203" s="20" t="n">
        <f aca="false">SUM(I203:AD203)</f>
        <v>173</v>
      </c>
    </row>
    <row r="204" s="1" customFormat="true" ht="16.5" hidden="false" customHeight="false" outlineLevel="0" collapsed="false">
      <c r="C204" s="29" t="s">
        <v>65</v>
      </c>
      <c r="D204" s="30" t="s">
        <v>66</v>
      </c>
      <c r="E204" s="30"/>
      <c r="F204" s="30"/>
      <c r="G204" s="30"/>
      <c r="H204" s="31" t="n">
        <f aca="false">SUM(H201:H203)</f>
        <v>1266</v>
      </c>
      <c r="I204" s="31" t="n">
        <f aca="false">SUM(I201:I203)</f>
        <v>14</v>
      </c>
      <c r="J204" s="31" t="n">
        <f aca="false">SUM(J201:J203)</f>
        <v>356</v>
      </c>
      <c r="K204" s="31" t="n">
        <f aca="false">SUM(K201:K203)</f>
        <v>380</v>
      </c>
      <c r="L204" s="31" t="n">
        <f aca="false">SUM(L201:L203)</f>
        <v>1</v>
      </c>
      <c r="M204" s="31" t="n">
        <f aca="false">SUM(M201:M203)</f>
        <v>0</v>
      </c>
      <c r="N204" s="31" t="n">
        <f aca="false">SUM(N201:N203)</f>
        <v>2</v>
      </c>
      <c r="O204" s="31" t="n">
        <f aca="false">SUM(O201:O203)</f>
        <v>0</v>
      </c>
      <c r="P204" s="31" t="n">
        <f aca="false">SUM(P201:P203)</f>
        <v>0</v>
      </c>
      <c r="Q204" s="31" t="n">
        <f aca="false">SUM(Q201:Q203)</f>
        <v>3</v>
      </c>
      <c r="R204" s="31" t="n">
        <f aca="false">SUM(R201:R203)</f>
        <v>37</v>
      </c>
      <c r="S204" s="31" t="n">
        <f aca="false">SUM(S201:S203)</f>
        <v>0</v>
      </c>
      <c r="T204" s="31" t="n">
        <f aca="false">SUM(T201:T203)</f>
        <v>0</v>
      </c>
      <c r="U204" s="31" t="n">
        <f aca="false">SUM(U201:U203)</f>
        <v>14</v>
      </c>
      <c r="V204" s="31" t="n">
        <f aca="false">SUM(V201:V203)</f>
        <v>7</v>
      </c>
      <c r="W204" s="31" t="n">
        <f aca="false">SUM(W201:W203)</f>
        <v>0</v>
      </c>
      <c r="X204" s="31" t="n">
        <f aca="false">SUM(X201:X203)</f>
        <v>0</v>
      </c>
      <c r="Y204" s="31" t="n">
        <f aca="false">SUM(Y201:Y203)</f>
        <v>0</v>
      </c>
      <c r="Z204" s="31" t="n">
        <f aca="false">SUM(Z201:Z203)</f>
        <v>0</v>
      </c>
      <c r="AA204" s="31" t="n">
        <f aca="false">SUM(AA201:AA203)</f>
        <v>0</v>
      </c>
      <c r="AB204" s="31" t="n">
        <f aca="false">SUM(AB201:AB203)</f>
        <v>0</v>
      </c>
      <c r="AC204" s="31" t="n">
        <f aca="false">SUM(AC201:AC203)</f>
        <v>0</v>
      </c>
      <c r="AD204" s="31" t="n">
        <f aca="false">SUM(AD201:AD203)</f>
        <v>11</v>
      </c>
      <c r="AE204" s="31" t="n">
        <f aca="false">SUM(AE201:AE203)</f>
        <v>825</v>
      </c>
    </row>
    <row r="205" s="1" customFormat="true" ht="16.5" hidden="false" customHeight="false" outlineLevel="0" collapsed="false">
      <c r="F205" s="3"/>
      <c r="G205" s="3"/>
    </row>
    <row r="206" s="1" customFormat="true" ht="16.5" hidden="false" customHeight="true" outlineLevel="0" collapsed="false">
      <c r="C206" s="29" t="s">
        <v>67</v>
      </c>
      <c r="D206" s="32" t="s">
        <v>68</v>
      </c>
      <c r="E206" s="32"/>
      <c r="F206" s="32"/>
      <c r="G206" s="32"/>
      <c r="H206" s="33" t="s">
        <v>8</v>
      </c>
      <c r="I206" s="9" t="s">
        <v>9</v>
      </c>
      <c r="J206" s="9" t="s">
        <v>10</v>
      </c>
      <c r="K206" s="9" t="s">
        <v>11</v>
      </c>
      <c r="L206" s="9" t="s">
        <v>12</v>
      </c>
      <c r="M206" s="9" t="s">
        <v>13</v>
      </c>
      <c r="N206" s="9" t="s">
        <v>14</v>
      </c>
      <c r="O206" s="9" t="s">
        <v>15</v>
      </c>
      <c r="P206" s="9" t="s">
        <v>16</v>
      </c>
      <c r="Q206" s="9" t="s">
        <v>17</v>
      </c>
      <c r="R206" s="9" t="s">
        <v>18</v>
      </c>
      <c r="S206" s="9" t="s">
        <v>19</v>
      </c>
      <c r="T206" s="9" t="s">
        <v>20</v>
      </c>
      <c r="U206" s="9" t="s">
        <v>24</v>
      </c>
      <c r="V206" s="9" t="s">
        <v>25</v>
      </c>
      <c r="W206" s="9" t="s">
        <v>26</v>
      </c>
      <c r="X206" s="9" t="s">
        <v>27</v>
      </c>
      <c r="Y206" s="9" t="s">
        <v>28</v>
      </c>
      <c r="Z206" s="9" t="s">
        <v>29</v>
      </c>
      <c r="AA206" s="9" t="s">
        <v>30</v>
      </c>
      <c r="AB206" s="9" t="s">
        <v>31</v>
      </c>
    </row>
    <row r="207" s="1" customFormat="true" ht="16.5" hidden="false" customHeight="false" outlineLevel="0" collapsed="false">
      <c r="D207" s="32"/>
      <c r="E207" s="32"/>
      <c r="F207" s="32"/>
      <c r="G207" s="32"/>
      <c r="H207" s="20" t="n">
        <f aca="false">H204</f>
        <v>1266</v>
      </c>
      <c r="I207" s="20" t="n">
        <f aca="false">I204+7</f>
        <v>21</v>
      </c>
      <c r="J207" s="20" t="n">
        <f aca="false">J204+4</f>
        <v>360</v>
      </c>
      <c r="K207" s="20" t="n">
        <f aca="false">K204+7</f>
        <v>387</v>
      </c>
      <c r="L207" s="20" t="n">
        <f aca="false">L204+3</f>
        <v>4</v>
      </c>
      <c r="M207" s="20" t="n">
        <f aca="false">M204</f>
        <v>0</v>
      </c>
      <c r="N207" s="20" t="n">
        <f aca="false">N204</f>
        <v>2</v>
      </c>
      <c r="O207" s="20" t="n">
        <f aca="false">O204</f>
        <v>0</v>
      </c>
      <c r="P207" s="20" t="n">
        <f aca="false">P204</f>
        <v>0</v>
      </c>
      <c r="Q207" s="20" t="n">
        <f aca="false">Q204</f>
        <v>3</v>
      </c>
      <c r="R207" s="20" t="n">
        <f aca="false">R204</f>
        <v>37</v>
      </c>
      <c r="S207" s="20" t="n">
        <f aca="false">S204</f>
        <v>0</v>
      </c>
      <c r="T207" s="20" t="n">
        <f aca="false">T204</f>
        <v>0</v>
      </c>
      <c r="U207" s="20" t="n">
        <f aca="false">X201</f>
        <v>0</v>
      </c>
      <c r="V207" s="20" t="n">
        <f aca="false">Y201</f>
        <v>0</v>
      </c>
      <c r="W207" s="20" t="n">
        <f aca="false">Z201</f>
        <v>0</v>
      </c>
      <c r="X207" s="20" t="n">
        <f aca="false">AA201</f>
        <v>0</v>
      </c>
      <c r="Y207" s="20" t="n">
        <f aca="false">AB201</f>
        <v>0</v>
      </c>
      <c r="Z207" s="20" t="n">
        <f aca="false">AC204</f>
        <v>0</v>
      </c>
      <c r="AA207" s="20" t="n">
        <f aca="false">AD204</f>
        <v>11</v>
      </c>
      <c r="AB207" s="20" t="n">
        <f aca="false">SUM(I207:AA207)</f>
        <v>825</v>
      </c>
    </row>
    <row r="208" s="1" customFormat="true" ht="16.5" hidden="false" customHeight="false" outlineLevel="0" collapsed="false">
      <c r="F208" s="3"/>
      <c r="G208" s="3"/>
    </row>
    <row r="209" s="1" customFormat="true" ht="30.75" hidden="false" customHeight="true" outlineLevel="0" collapsed="false">
      <c r="C209" s="29" t="s">
        <v>69</v>
      </c>
      <c r="D209" s="32" t="s">
        <v>70</v>
      </c>
      <c r="E209" s="32"/>
      <c r="F209" s="32"/>
      <c r="G209" s="32"/>
      <c r="H209" s="33" t="s">
        <v>8</v>
      </c>
      <c r="I209" s="34" t="s">
        <v>71</v>
      </c>
      <c r="J209" s="34"/>
      <c r="K209" s="34" t="s">
        <v>72</v>
      </c>
      <c r="L209" s="34"/>
      <c r="M209" s="9" t="s">
        <v>13</v>
      </c>
      <c r="N209" s="9" t="s">
        <v>14</v>
      </c>
      <c r="O209" s="9" t="s">
        <v>15</v>
      </c>
      <c r="P209" s="9" t="s">
        <v>16</v>
      </c>
      <c r="Q209" s="9" t="s">
        <v>17</v>
      </c>
      <c r="R209" s="9" t="s">
        <v>18</v>
      </c>
      <c r="S209" s="9" t="s">
        <v>19</v>
      </c>
      <c r="T209" s="9" t="s">
        <v>20</v>
      </c>
      <c r="U209" s="9" t="s">
        <v>24</v>
      </c>
      <c r="V209" s="9" t="s">
        <v>25</v>
      </c>
      <c r="W209" s="9" t="s">
        <v>26</v>
      </c>
      <c r="X209" s="9" t="s">
        <v>27</v>
      </c>
      <c r="Y209" s="9" t="s">
        <v>28</v>
      </c>
      <c r="Z209" s="9" t="s">
        <v>29</v>
      </c>
      <c r="AA209" s="9" t="s">
        <v>30</v>
      </c>
      <c r="AB209" s="9" t="s">
        <v>31</v>
      </c>
    </row>
    <row r="210" s="1" customFormat="true" ht="16.5" hidden="false" customHeight="false" outlineLevel="0" collapsed="false">
      <c r="D210" s="32"/>
      <c r="E210" s="32"/>
      <c r="F210" s="32"/>
      <c r="G210" s="32"/>
      <c r="H210" s="20" t="n">
        <f aca="false">H204</f>
        <v>1266</v>
      </c>
      <c r="I210" s="35" t="n">
        <f aca="false">I207+K207</f>
        <v>408</v>
      </c>
      <c r="J210" s="35"/>
      <c r="K210" s="35" t="n">
        <f aca="false">J207+L207</f>
        <v>364</v>
      </c>
      <c r="L210" s="35"/>
      <c r="M210" s="20" t="n">
        <f aca="false">M207</f>
        <v>0</v>
      </c>
      <c r="N210" s="20" t="n">
        <f aca="false">N207</f>
        <v>2</v>
      </c>
      <c r="O210" s="20" t="s">
        <v>148</v>
      </c>
      <c r="P210" s="20" t="s">
        <v>148</v>
      </c>
      <c r="Q210" s="20" t="n">
        <f aca="false">Q207</f>
        <v>3</v>
      </c>
      <c r="R210" s="20" t="n">
        <f aca="false">R207</f>
        <v>37</v>
      </c>
      <c r="S210" s="20" t="s">
        <v>148</v>
      </c>
      <c r="T210" s="20" t="s">
        <v>148</v>
      </c>
      <c r="U210" s="20" t="s">
        <v>148</v>
      </c>
      <c r="V210" s="20" t="s">
        <v>148</v>
      </c>
      <c r="W210" s="20" t="s">
        <v>148</v>
      </c>
      <c r="X210" s="20" t="s">
        <v>148</v>
      </c>
      <c r="Y210" s="20" t="s">
        <v>148</v>
      </c>
      <c r="Z210" s="20" t="n">
        <f aca="false">Z207</f>
        <v>0</v>
      </c>
      <c r="AA210" s="20" t="n">
        <f aca="false">AA207</f>
        <v>11</v>
      </c>
      <c r="AB210" s="20" t="n">
        <f aca="false">SUM(I210:AA210)</f>
        <v>825</v>
      </c>
    </row>
    <row r="213" s="1" customFormat="true" ht="16.5" hidden="false" customHeight="false" outlineLevel="0" collapsed="false">
      <c r="A213" s="5" t="s">
        <v>1</v>
      </c>
      <c r="B213" s="6" t="s">
        <v>2</v>
      </c>
      <c r="C213" s="7" t="s">
        <v>3</v>
      </c>
      <c r="D213" s="5" t="s">
        <v>4</v>
      </c>
      <c r="E213" s="5" t="s">
        <v>5</v>
      </c>
      <c r="F213" s="8" t="s">
        <v>6</v>
      </c>
      <c r="G213" s="8" t="s">
        <v>7</v>
      </c>
      <c r="H213" s="8" t="s">
        <v>8</v>
      </c>
      <c r="I213" s="9" t="s">
        <v>9</v>
      </c>
      <c r="J213" s="9" t="s">
        <v>10</v>
      </c>
      <c r="K213" s="9" t="s">
        <v>11</v>
      </c>
      <c r="L213" s="9" t="s">
        <v>12</v>
      </c>
      <c r="M213" s="9" t="s">
        <v>13</v>
      </c>
      <c r="N213" s="9" t="s">
        <v>14</v>
      </c>
      <c r="O213" s="9" t="s">
        <v>15</v>
      </c>
      <c r="P213" s="9" t="s">
        <v>16</v>
      </c>
      <c r="Q213" s="9" t="s">
        <v>17</v>
      </c>
      <c r="R213" s="9" t="s">
        <v>18</v>
      </c>
      <c r="S213" s="9" t="s">
        <v>19</v>
      </c>
      <c r="T213" s="9" t="s">
        <v>20</v>
      </c>
      <c r="U213" s="10" t="s">
        <v>21</v>
      </c>
      <c r="V213" s="10" t="s">
        <v>22</v>
      </c>
      <c r="W213" s="10" t="s">
        <v>23</v>
      </c>
      <c r="X213" s="9" t="s">
        <v>24</v>
      </c>
      <c r="Y213" s="9" t="s">
        <v>25</v>
      </c>
      <c r="Z213" s="9" t="s">
        <v>26</v>
      </c>
      <c r="AA213" s="9" t="s">
        <v>27</v>
      </c>
      <c r="AB213" s="9" t="s">
        <v>28</v>
      </c>
      <c r="AC213" s="9" t="s">
        <v>29</v>
      </c>
      <c r="AD213" s="9" t="s">
        <v>30</v>
      </c>
      <c r="AE213" s="9" t="s">
        <v>31</v>
      </c>
    </row>
    <row r="214" s="1" customFormat="true" ht="16.5" hidden="false" customHeight="false" outlineLevel="0" collapsed="false">
      <c r="A214" s="11" t="n">
        <v>1</v>
      </c>
      <c r="B214" s="12" t="n">
        <v>6</v>
      </c>
      <c r="C214" s="13" t="n">
        <v>245</v>
      </c>
      <c r="D214" s="17" t="s">
        <v>288</v>
      </c>
      <c r="E214" s="17"/>
      <c r="F214" s="53" t="n">
        <v>1294</v>
      </c>
      <c r="G214" s="50" t="s">
        <v>33</v>
      </c>
      <c r="H214" s="53" t="n">
        <v>425</v>
      </c>
      <c r="I214" s="20" t="n">
        <v>1</v>
      </c>
      <c r="J214" s="20" t="n">
        <v>153</v>
      </c>
      <c r="K214" s="20" t="n">
        <v>163</v>
      </c>
      <c r="L214" s="20" t="n">
        <v>0</v>
      </c>
      <c r="M214" s="20" t="n">
        <v>1</v>
      </c>
      <c r="N214" s="20" t="n">
        <v>0</v>
      </c>
      <c r="O214" s="20"/>
      <c r="P214" s="20"/>
      <c r="Q214" s="20"/>
      <c r="R214" s="20" t="n">
        <v>6</v>
      </c>
      <c r="S214" s="20"/>
      <c r="T214" s="20"/>
      <c r="U214" s="38" t="n">
        <v>0</v>
      </c>
      <c r="V214" s="38" t="n">
        <v>1</v>
      </c>
      <c r="W214" s="38"/>
      <c r="X214" s="20"/>
      <c r="Y214" s="20"/>
      <c r="Z214" s="20"/>
      <c r="AA214" s="20"/>
      <c r="AB214" s="20"/>
      <c r="AC214" s="20" t="n">
        <v>0</v>
      </c>
      <c r="AD214" s="20" t="n">
        <v>5</v>
      </c>
      <c r="AE214" s="20" t="n">
        <f aca="false">SUM(I214:AD214)</f>
        <v>330</v>
      </c>
    </row>
    <row r="215" s="1" customFormat="true" ht="16.5" hidden="false" customHeight="false" outlineLevel="0" collapsed="false">
      <c r="A215" s="11" t="n">
        <v>2</v>
      </c>
      <c r="B215" s="12" t="n">
        <v>6</v>
      </c>
      <c r="C215" s="13" t="n">
        <v>245</v>
      </c>
      <c r="D215" s="17" t="s">
        <v>288</v>
      </c>
      <c r="E215" s="17"/>
      <c r="F215" s="53" t="n">
        <v>1294</v>
      </c>
      <c r="G215" s="50" t="s">
        <v>34</v>
      </c>
      <c r="H215" s="53" t="n">
        <v>424</v>
      </c>
      <c r="I215" s="20" t="n">
        <v>0</v>
      </c>
      <c r="J215" s="20" t="n">
        <v>148</v>
      </c>
      <c r="K215" s="20" t="n">
        <v>141</v>
      </c>
      <c r="L215" s="20" t="n">
        <v>0</v>
      </c>
      <c r="M215" s="20" t="n">
        <v>0</v>
      </c>
      <c r="N215" s="20" t="n">
        <v>0</v>
      </c>
      <c r="O215" s="20"/>
      <c r="P215" s="20"/>
      <c r="Q215" s="20"/>
      <c r="R215" s="20" t="n">
        <v>15</v>
      </c>
      <c r="S215" s="20"/>
      <c r="T215" s="20"/>
      <c r="U215" s="38" t="n">
        <v>3</v>
      </c>
      <c r="V215" s="38" t="n">
        <v>7</v>
      </c>
      <c r="W215" s="38"/>
      <c r="X215" s="20"/>
      <c r="Y215" s="20"/>
      <c r="Z215" s="20"/>
      <c r="AA215" s="20"/>
      <c r="AB215" s="20"/>
      <c r="AC215" s="20" t="n">
        <v>0</v>
      </c>
      <c r="AD215" s="20" t="n">
        <v>5</v>
      </c>
      <c r="AE215" s="20" t="n">
        <f aca="false">SUM(I215:AD215)</f>
        <v>319</v>
      </c>
    </row>
    <row r="216" s="1" customFormat="true" ht="17.25" hidden="false" customHeight="false" outlineLevel="0" collapsed="false">
      <c r="A216" s="11" t="n">
        <v>3</v>
      </c>
      <c r="B216" s="12" t="n">
        <v>1</v>
      </c>
      <c r="C216" s="13" t="n">
        <v>245</v>
      </c>
      <c r="D216" s="17" t="s">
        <v>288</v>
      </c>
      <c r="E216" s="17"/>
      <c r="F216" s="93" t="n">
        <v>1295</v>
      </c>
      <c r="G216" s="54" t="s">
        <v>33</v>
      </c>
      <c r="H216" s="93" t="n">
        <v>374</v>
      </c>
      <c r="I216" s="20" t="n">
        <v>0</v>
      </c>
      <c r="J216" s="20" t="n">
        <v>86</v>
      </c>
      <c r="K216" s="20" t="n">
        <v>128</v>
      </c>
      <c r="L216" s="20" t="n">
        <v>0</v>
      </c>
      <c r="M216" s="20" t="n">
        <v>0</v>
      </c>
      <c r="N216" s="20" t="n">
        <v>0</v>
      </c>
      <c r="O216" s="20"/>
      <c r="P216" s="20"/>
      <c r="Q216" s="20"/>
      <c r="R216" s="20" t="n">
        <v>7</v>
      </c>
      <c r="S216" s="20"/>
      <c r="T216" s="20"/>
      <c r="U216" s="38" t="n">
        <v>3</v>
      </c>
      <c r="V216" s="38" t="n">
        <v>3</v>
      </c>
      <c r="W216" s="38"/>
      <c r="X216" s="20"/>
      <c r="Y216" s="20"/>
      <c r="Z216" s="20"/>
      <c r="AA216" s="20"/>
      <c r="AB216" s="20"/>
      <c r="AC216" s="20" t="n">
        <v>0</v>
      </c>
      <c r="AD216" s="20" t="n">
        <v>5</v>
      </c>
      <c r="AE216" s="20" t="n">
        <f aca="false">SUM(I216:AD216)</f>
        <v>232</v>
      </c>
    </row>
    <row r="217" s="1" customFormat="true" ht="16.5" hidden="false" customHeight="false" outlineLevel="0" collapsed="false">
      <c r="C217" s="29" t="s">
        <v>65</v>
      </c>
      <c r="D217" s="30" t="s">
        <v>66</v>
      </c>
      <c r="E217" s="30"/>
      <c r="F217" s="30"/>
      <c r="G217" s="30"/>
      <c r="H217" s="31" t="n">
        <f aca="false">SUM(H214:H216)</f>
        <v>1223</v>
      </c>
      <c r="I217" s="31" t="n">
        <f aca="false">SUM(I214:I216)</f>
        <v>1</v>
      </c>
      <c r="J217" s="31" t="n">
        <f aca="false">SUM(J214:J216)</f>
        <v>387</v>
      </c>
      <c r="K217" s="31" t="n">
        <f aca="false">SUM(K214:K216)</f>
        <v>432</v>
      </c>
      <c r="L217" s="31" t="n">
        <f aca="false">SUM(L214:L216)</f>
        <v>0</v>
      </c>
      <c r="M217" s="31" t="n">
        <f aca="false">SUM(M214:M216)</f>
        <v>1</v>
      </c>
      <c r="N217" s="31" t="n">
        <f aca="false">SUM(N214:N216)</f>
        <v>0</v>
      </c>
      <c r="O217" s="31" t="n">
        <f aca="false">SUM(O214:O216)</f>
        <v>0</v>
      </c>
      <c r="P217" s="31" t="n">
        <f aca="false">SUM(P214:P216)</f>
        <v>0</v>
      </c>
      <c r="Q217" s="31" t="n">
        <f aca="false">SUM(Q214:Q216)</f>
        <v>0</v>
      </c>
      <c r="R217" s="31" t="n">
        <f aca="false">SUM(R214:R216)</f>
        <v>28</v>
      </c>
      <c r="S217" s="31" t="n">
        <f aca="false">SUM(S214:S216)</f>
        <v>0</v>
      </c>
      <c r="T217" s="31" t="n">
        <f aca="false">SUM(T214:T216)</f>
        <v>0</v>
      </c>
      <c r="U217" s="31" t="n">
        <f aca="false">SUM(U214:U216)</f>
        <v>6</v>
      </c>
      <c r="V217" s="31" t="n">
        <f aca="false">SUM(V214:V216)</f>
        <v>11</v>
      </c>
      <c r="W217" s="31" t="n">
        <f aca="false">SUM(W214:W216)</f>
        <v>0</v>
      </c>
      <c r="X217" s="31" t="n">
        <f aca="false">SUM(X214:X216)</f>
        <v>0</v>
      </c>
      <c r="Y217" s="31" t="n">
        <f aca="false">SUM(Y214:Y216)</f>
        <v>0</v>
      </c>
      <c r="Z217" s="31" t="n">
        <f aca="false">SUM(Z214:Z216)</f>
        <v>0</v>
      </c>
      <c r="AA217" s="31" t="n">
        <f aca="false">SUM(AA214:AA216)</f>
        <v>0</v>
      </c>
      <c r="AB217" s="31" t="n">
        <f aca="false">SUM(AB214:AB216)</f>
        <v>0</v>
      </c>
      <c r="AC217" s="31" t="n">
        <f aca="false">SUM(AC214:AC216)</f>
        <v>0</v>
      </c>
      <c r="AD217" s="31" t="n">
        <f aca="false">SUM(AD214:AD216)</f>
        <v>15</v>
      </c>
      <c r="AE217" s="31" t="n">
        <f aca="false">SUM(AE214:AE216)</f>
        <v>881</v>
      </c>
    </row>
    <row r="218" s="1" customFormat="true" ht="16.5" hidden="false" customHeight="false" outlineLevel="0" collapsed="false">
      <c r="F218" s="3"/>
      <c r="G218" s="3"/>
    </row>
    <row r="219" s="1" customFormat="true" ht="16.5" hidden="false" customHeight="true" outlineLevel="0" collapsed="false">
      <c r="C219" s="29" t="s">
        <v>67</v>
      </c>
      <c r="D219" s="32" t="s">
        <v>68</v>
      </c>
      <c r="E219" s="32"/>
      <c r="F219" s="32"/>
      <c r="G219" s="32"/>
      <c r="H219" s="33" t="s">
        <v>8</v>
      </c>
      <c r="I219" s="9" t="s">
        <v>9</v>
      </c>
      <c r="J219" s="9" t="s">
        <v>10</v>
      </c>
      <c r="K219" s="9" t="s">
        <v>11</v>
      </c>
      <c r="L219" s="9" t="s">
        <v>12</v>
      </c>
      <c r="M219" s="9" t="s">
        <v>13</v>
      </c>
      <c r="N219" s="9" t="s">
        <v>14</v>
      </c>
      <c r="O219" s="9" t="s">
        <v>15</v>
      </c>
      <c r="P219" s="9" t="s">
        <v>16</v>
      </c>
      <c r="Q219" s="9" t="s">
        <v>17</v>
      </c>
      <c r="R219" s="9" t="s">
        <v>18</v>
      </c>
      <c r="S219" s="9" t="s">
        <v>19</v>
      </c>
      <c r="T219" s="9" t="s">
        <v>20</v>
      </c>
      <c r="U219" s="9" t="s">
        <v>24</v>
      </c>
      <c r="V219" s="9" t="s">
        <v>25</v>
      </c>
      <c r="W219" s="9" t="s">
        <v>26</v>
      </c>
      <c r="X219" s="9" t="s">
        <v>27</v>
      </c>
      <c r="Y219" s="9" t="s">
        <v>28</v>
      </c>
      <c r="Z219" s="9" t="s">
        <v>29</v>
      </c>
      <c r="AA219" s="9" t="s">
        <v>30</v>
      </c>
      <c r="AB219" s="9" t="s">
        <v>31</v>
      </c>
    </row>
    <row r="220" s="1" customFormat="true" ht="16.5" hidden="false" customHeight="false" outlineLevel="0" collapsed="false">
      <c r="D220" s="32"/>
      <c r="E220" s="32"/>
      <c r="F220" s="32"/>
      <c r="G220" s="32"/>
      <c r="H220" s="20" t="n">
        <f aca="false">H217</f>
        <v>1223</v>
      </c>
      <c r="I220" s="20" t="n">
        <f aca="false">I217+3</f>
        <v>4</v>
      </c>
      <c r="J220" s="20" t="n">
        <f aca="false">J217+6</f>
        <v>393</v>
      </c>
      <c r="K220" s="20" t="n">
        <f aca="false">K217+3</f>
        <v>435</v>
      </c>
      <c r="L220" s="20" t="n">
        <f aca="false">L217+5</f>
        <v>5</v>
      </c>
      <c r="M220" s="20" t="n">
        <f aca="false">M217</f>
        <v>1</v>
      </c>
      <c r="N220" s="20" t="n">
        <f aca="false">N217</f>
        <v>0</v>
      </c>
      <c r="O220" s="20" t="n">
        <f aca="false">O217</f>
        <v>0</v>
      </c>
      <c r="P220" s="20" t="n">
        <f aca="false">P217</f>
        <v>0</v>
      </c>
      <c r="Q220" s="20" t="n">
        <f aca="false">Q217</f>
        <v>0</v>
      </c>
      <c r="R220" s="20" t="n">
        <f aca="false">R217</f>
        <v>28</v>
      </c>
      <c r="S220" s="20" t="n">
        <f aca="false">S217</f>
        <v>0</v>
      </c>
      <c r="T220" s="20" t="n">
        <f aca="false">T217</f>
        <v>0</v>
      </c>
      <c r="U220" s="20" t="n">
        <f aca="false">X214</f>
        <v>0</v>
      </c>
      <c r="V220" s="20" t="n">
        <f aca="false">Y214</f>
        <v>0</v>
      </c>
      <c r="W220" s="20" t="n">
        <f aca="false">Z214</f>
        <v>0</v>
      </c>
      <c r="X220" s="20" t="n">
        <f aca="false">AA214</f>
        <v>0</v>
      </c>
      <c r="Y220" s="20" t="n">
        <f aca="false">AB214</f>
        <v>0</v>
      </c>
      <c r="Z220" s="20" t="n">
        <f aca="false">AC217</f>
        <v>0</v>
      </c>
      <c r="AA220" s="20" t="n">
        <f aca="false">AD217</f>
        <v>15</v>
      </c>
      <c r="AB220" s="20" t="n">
        <f aca="false">SUM(I220:AA220)</f>
        <v>881</v>
      </c>
    </row>
    <row r="221" s="1" customFormat="true" ht="16.5" hidden="false" customHeight="false" outlineLevel="0" collapsed="false">
      <c r="F221" s="3"/>
      <c r="G221" s="3"/>
    </row>
    <row r="222" s="1" customFormat="true" ht="30.75" hidden="false" customHeight="true" outlineLevel="0" collapsed="false">
      <c r="C222" s="29" t="s">
        <v>69</v>
      </c>
      <c r="D222" s="32" t="s">
        <v>70</v>
      </c>
      <c r="E222" s="32"/>
      <c r="F222" s="32"/>
      <c r="G222" s="32"/>
      <c r="H222" s="33" t="s">
        <v>8</v>
      </c>
      <c r="I222" s="34" t="s">
        <v>71</v>
      </c>
      <c r="J222" s="34"/>
      <c r="K222" s="34" t="s">
        <v>72</v>
      </c>
      <c r="L222" s="34"/>
      <c r="M222" s="9" t="s">
        <v>13</v>
      </c>
      <c r="N222" s="9" t="s">
        <v>14</v>
      </c>
      <c r="O222" s="9" t="s">
        <v>15</v>
      </c>
      <c r="P222" s="9" t="s">
        <v>16</v>
      </c>
      <c r="Q222" s="9" t="s">
        <v>17</v>
      </c>
      <c r="R222" s="9" t="s">
        <v>18</v>
      </c>
      <c r="S222" s="9" t="s">
        <v>19</v>
      </c>
      <c r="T222" s="9" t="s">
        <v>20</v>
      </c>
      <c r="U222" s="9" t="s">
        <v>24</v>
      </c>
      <c r="V222" s="9" t="s">
        <v>25</v>
      </c>
      <c r="W222" s="9" t="s">
        <v>26</v>
      </c>
      <c r="X222" s="9" t="s">
        <v>27</v>
      </c>
      <c r="Y222" s="9" t="s">
        <v>28</v>
      </c>
      <c r="Z222" s="9" t="s">
        <v>29</v>
      </c>
      <c r="AA222" s="9" t="s">
        <v>30</v>
      </c>
      <c r="AB222" s="9" t="s">
        <v>31</v>
      </c>
    </row>
    <row r="223" s="1" customFormat="true" ht="16.5" hidden="false" customHeight="false" outlineLevel="0" collapsed="false">
      <c r="D223" s="32"/>
      <c r="E223" s="32"/>
      <c r="F223" s="32"/>
      <c r="G223" s="32"/>
      <c r="H223" s="20" t="n">
        <f aca="false">H217</f>
        <v>1223</v>
      </c>
      <c r="I223" s="35" t="n">
        <f aca="false">I220+K220</f>
        <v>439</v>
      </c>
      <c r="J223" s="35"/>
      <c r="K223" s="35" t="n">
        <f aca="false">J220+L220</f>
        <v>398</v>
      </c>
      <c r="L223" s="35"/>
      <c r="M223" s="20" t="n">
        <f aca="false">M220</f>
        <v>1</v>
      </c>
      <c r="N223" s="20" t="s">
        <v>148</v>
      </c>
      <c r="O223" s="20" t="s">
        <v>148</v>
      </c>
      <c r="P223" s="20" t="s">
        <v>148</v>
      </c>
      <c r="Q223" s="20" t="s">
        <v>148</v>
      </c>
      <c r="R223" s="20" t="n">
        <f aca="false">R220</f>
        <v>28</v>
      </c>
      <c r="S223" s="20" t="s">
        <v>148</v>
      </c>
      <c r="T223" s="20" t="s">
        <v>148</v>
      </c>
      <c r="U223" s="20" t="s">
        <v>148</v>
      </c>
      <c r="V223" s="20" t="s">
        <v>148</v>
      </c>
      <c r="W223" s="20" t="s">
        <v>148</v>
      </c>
      <c r="X223" s="20" t="s">
        <v>148</v>
      </c>
      <c r="Y223" s="20" t="s">
        <v>148</v>
      </c>
      <c r="Z223" s="20" t="n">
        <f aca="false">Z220</f>
        <v>0</v>
      </c>
      <c r="AA223" s="20" t="n">
        <f aca="false">AA220</f>
        <v>15</v>
      </c>
      <c r="AB223" s="20" t="n">
        <f aca="false">SUM(I223:AA223)</f>
        <v>881</v>
      </c>
    </row>
    <row r="226" s="1" customFormat="true" ht="16.5" hidden="false" customHeight="false" outlineLevel="0" collapsed="false">
      <c r="A226" s="5" t="s">
        <v>1</v>
      </c>
      <c r="B226" s="6" t="s">
        <v>2</v>
      </c>
      <c r="C226" s="7" t="s">
        <v>3</v>
      </c>
      <c r="D226" s="5" t="s">
        <v>4</v>
      </c>
      <c r="E226" s="5" t="s">
        <v>5</v>
      </c>
      <c r="F226" s="8" t="s">
        <v>6</v>
      </c>
      <c r="G226" s="8" t="s">
        <v>7</v>
      </c>
      <c r="H226" s="8" t="s">
        <v>8</v>
      </c>
      <c r="I226" s="9" t="s">
        <v>9</v>
      </c>
      <c r="J226" s="9" t="s">
        <v>10</v>
      </c>
      <c r="K226" s="9" t="s">
        <v>11</v>
      </c>
      <c r="L226" s="9" t="s">
        <v>12</v>
      </c>
      <c r="M226" s="9" t="s">
        <v>13</v>
      </c>
      <c r="N226" s="9" t="s">
        <v>14</v>
      </c>
      <c r="O226" s="9" t="s">
        <v>15</v>
      </c>
      <c r="P226" s="9" t="s">
        <v>16</v>
      </c>
      <c r="Q226" s="9" t="s">
        <v>17</v>
      </c>
      <c r="R226" s="9" t="s">
        <v>18</v>
      </c>
      <c r="S226" s="9" t="s">
        <v>19</v>
      </c>
      <c r="T226" s="9" t="s">
        <v>20</v>
      </c>
      <c r="U226" s="10" t="s">
        <v>21</v>
      </c>
      <c r="V226" s="10" t="s">
        <v>22</v>
      </c>
      <c r="W226" s="10" t="s">
        <v>23</v>
      </c>
      <c r="X226" s="9" t="s">
        <v>24</v>
      </c>
      <c r="Y226" s="9" t="s">
        <v>25</v>
      </c>
      <c r="Z226" s="9" t="s">
        <v>26</v>
      </c>
      <c r="AA226" s="9" t="s">
        <v>27</v>
      </c>
      <c r="AB226" s="9" t="s">
        <v>28</v>
      </c>
      <c r="AC226" s="9" t="s">
        <v>29</v>
      </c>
      <c r="AD226" s="9" t="s">
        <v>30</v>
      </c>
      <c r="AE226" s="9" t="s">
        <v>31</v>
      </c>
    </row>
    <row r="227" s="1" customFormat="true" ht="16.5" hidden="false" customHeight="false" outlineLevel="0" collapsed="false">
      <c r="A227" s="11" t="n">
        <v>1</v>
      </c>
      <c r="B227" s="12" t="n">
        <v>6</v>
      </c>
      <c r="C227" s="13" t="n">
        <v>2</v>
      </c>
      <c r="D227" s="17" t="s">
        <v>289</v>
      </c>
      <c r="E227" s="17"/>
      <c r="F227" s="16" t="n">
        <v>1320</v>
      </c>
      <c r="G227" s="17" t="s">
        <v>33</v>
      </c>
      <c r="H227" s="82" t="n">
        <v>517</v>
      </c>
      <c r="I227" s="20" t="n">
        <v>166</v>
      </c>
      <c r="J227" s="20" t="n">
        <v>101</v>
      </c>
      <c r="K227" s="20" t="n">
        <v>2</v>
      </c>
      <c r="L227" s="20" t="n">
        <v>2</v>
      </c>
      <c r="M227" s="20" t="n">
        <v>65</v>
      </c>
      <c r="N227" s="20" t="n">
        <v>0</v>
      </c>
      <c r="O227" s="20" t="n">
        <v>0</v>
      </c>
      <c r="P227" s="20" t="n">
        <v>0</v>
      </c>
      <c r="Q227" s="20" t="n">
        <v>0</v>
      </c>
      <c r="R227" s="20" t="n">
        <v>17</v>
      </c>
      <c r="S227" s="20" t="n">
        <v>0</v>
      </c>
      <c r="T227" s="20" t="n">
        <v>0</v>
      </c>
      <c r="U227" s="38" t="n">
        <v>5</v>
      </c>
      <c r="V227" s="38" t="n">
        <v>2</v>
      </c>
      <c r="W227" s="38"/>
      <c r="X227" s="20" t="n">
        <v>0</v>
      </c>
      <c r="Y227" s="20" t="n">
        <v>0</v>
      </c>
      <c r="Z227" s="20" t="n">
        <v>0</v>
      </c>
      <c r="AA227" s="20" t="n">
        <v>0</v>
      </c>
      <c r="AB227" s="20" t="n">
        <v>0</v>
      </c>
      <c r="AC227" s="20" t="n">
        <v>0</v>
      </c>
      <c r="AD227" s="20" t="n">
        <v>16</v>
      </c>
      <c r="AE227" s="20" t="n">
        <f aca="false">SUM(I227:AD227)</f>
        <v>376</v>
      </c>
    </row>
    <row r="228" s="1" customFormat="true" ht="16.5" hidden="false" customHeight="false" outlineLevel="0" collapsed="false">
      <c r="A228" s="11" t="n">
        <v>2</v>
      </c>
      <c r="B228" s="12" t="n">
        <v>6</v>
      </c>
      <c r="C228" s="13" t="n">
        <v>2</v>
      </c>
      <c r="D228" s="17" t="s">
        <v>289</v>
      </c>
      <c r="E228" s="17"/>
      <c r="F228" s="16" t="n">
        <v>1320</v>
      </c>
      <c r="G228" s="17" t="s">
        <v>34</v>
      </c>
      <c r="H228" s="82" t="n">
        <v>516</v>
      </c>
      <c r="I228" s="20" t="n">
        <v>116</v>
      </c>
      <c r="J228" s="20" t="n">
        <v>140</v>
      </c>
      <c r="K228" s="20" t="n">
        <v>4</v>
      </c>
      <c r="L228" s="20" t="n">
        <v>0</v>
      </c>
      <c r="M228" s="20" t="n">
        <v>60</v>
      </c>
      <c r="N228" s="20" t="n">
        <v>0</v>
      </c>
      <c r="O228" s="20" t="n">
        <v>0</v>
      </c>
      <c r="P228" s="20" t="n">
        <v>0</v>
      </c>
      <c r="Q228" s="20" t="n">
        <v>0</v>
      </c>
      <c r="R228" s="20" t="n">
        <v>19</v>
      </c>
      <c r="S228" s="20" t="n">
        <v>0</v>
      </c>
      <c r="T228" s="20" t="n">
        <v>0</v>
      </c>
      <c r="U228" s="38" t="n">
        <v>0</v>
      </c>
      <c r="V228" s="38" t="n">
        <v>4</v>
      </c>
      <c r="W228" s="38" t="n">
        <v>0</v>
      </c>
      <c r="X228" s="20" t="n">
        <v>0</v>
      </c>
      <c r="Y228" s="20" t="n">
        <v>0</v>
      </c>
      <c r="Z228" s="20" t="n">
        <v>0</v>
      </c>
      <c r="AA228" s="20" t="n">
        <v>0</v>
      </c>
      <c r="AB228" s="20" t="n">
        <v>0</v>
      </c>
      <c r="AC228" s="20" t="n">
        <v>0</v>
      </c>
      <c r="AD228" s="20" t="n">
        <v>8</v>
      </c>
      <c r="AE228" s="20" t="n">
        <f aca="false">SUM(I228:AD228)</f>
        <v>351</v>
      </c>
    </row>
    <row r="229" s="1" customFormat="true" ht="16.5" hidden="false" customHeight="false" outlineLevel="0" collapsed="false">
      <c r="A229" s="11" t="n">
        <v>3</v>
      </c>
      <c r="B229" s="12" t="n">
        <v>6</v>
      </c>
      <c r="C229" s="13" t="n">
        <v>2</v>
      </c>
      <c r="D229" s="17" t="s">
        <v>289</v>
      </c>
      <c r="E229" s="17"/>
      <c r="F229" s="16" t="n">
        <v>1320</v>
      </c>
      <c r="G229" s="17" t="s">
        <v>35</v>
      </c>
      <c r="H229" s="82" t="n">
        <v>516</v>
      </c>
      <c r="I229" s="20" t="n">
        <v>129</v>
      </c>
      <c r="J229" s="20" t="n">
        <v>139</v>
      </c>
      <c r="K229" s="20" t="n">
        <v>6</v>
      </c>
      <c r="L229" s="20" t="n">
        <v>1</v>
      </c>
      <c r="M229" s="20" t="n">
        <v>64</v>
      </c>
      <c r="N229" s="20" t="n">
        <v>0</v>
      </c>
      <c r="O229" s="20" t="n">
        <v>0</v>
      </c>
      <c r="P229" s="20" t="n">
        <v>0</v>
      </c>
      <c r="Q229" s="20" t="n">
        <v>0</v>
      </c>
      <c r="R229" s="20" t="n">
        <v>19</v>
      </c>
      <c r="S229" s="20" t="n">
        <v>0</v>
      </c>
      <c r="T229" s="20" t="n">
        <v>0</v>
      </c>
      <c r="U229" s="38" t="n">
        <v>0</v>
      </c>
      <c r="V229" s="38" t="n">
        <v>1</v>
      </c>
      <c r="W229" s="38" t="n">
        <v>0</v>
      </c>
      <c r="X229" s="20" t="n">
        <v>0</v>
      </c>
      <c r="Y229" s="20" t="n">
        <v>0</v>
      </c>
      <c r="Z229" s="20" t="n">
        <v>0</v>
      </c>
      <c r="AA229" s="20" t="n">
        <v>0</v>
      </c>
      <c r="AB229" s="20" t="n">
        <v>0</v>
      </c>
      <c r="AC229" s="20" t="n">
        <v>0</v>
      </c>
      <c r="AD229" s="20" t="n">
        <v>5</v>
      </c>
      <c r="AE229" s="20" t="n">
        <f aca="false">SUM(I229:AD229)</f>
        <v>364</v>
      </c>
    </row>
    <row r="230" s="1" customFormat="true" ht="17.25" hidden="false" customHeight="false" outlineLevel="0" collapsed="false">
      <c r="A230" s="11" t="n">
        <v>4</v>
      </c>
      <c r="B230" s="12" t="n">
        <v>6</v>
      </c>
      <c r="C230" s="13" t="n">
        <v>2</v>
      </c>
      <c r="D230" s="17" t="s">
        <v>289</v>
      </c>
      <c r="E230" s="17"/>
      <c r="F230" s="16" t="n">
        <v>1321</v>
      </c>
      <c r="G230" s="17" t="s">
        <v>33</v>
      </c>
      <c r="H230" s="83" t="n">
        <v>334</v>
      </c>
      <c r="I230" s="20" t="n">
        <v>102</v>
      </c>
      <c r="J230" s="20" t="n">
        <v>91</v>
      </c>
      <c r="K230" s="20" t="n">
        <v>16</v>
      </c>
      <c r="L230" s="20" t="n">
        <v>0</v>
      </c>
      <c r="M230" s="20" t="n">
        <v>11</v>
      </c>
      <c r="N230" s="20" t="n">
        <v>0</v>
      </c>
      <c r="O230" s="20" t="n">
        <v>0</v>
      </c>
      <c r="P230" s="20" t="n">
        <v>0</v>
      </c>
      <c r="Q230" s="20" t="n">
        <v>0</v>
      </c>
      <c r="R230" s="20" t="n">
        <v>4</v>
      </c>
      <c r="S230" s="20" t="n">
        <v>0</v>
      </c>
      <c r="T230" s="20" t="n">
        <v>0</v>
      </c>
      <c r="U230" s="38" t="n">
        <v>3</v>
      </c>
      <c r="V230" s="38" t="n">
        <v>3</v>
      </c>
      <c r="W230" s="38" t="n">
        <v>0</v>
      </c>
      <c r="X230" s="20" t="n">
        <v>0</v>
      </c>
      <c r="Y230" s="20" t="n">
        <v>0</v>
      </c>
      <c r="Z230" s="20" t="n">
        <v>0</v>
      </c>
      <c r="AA230" s="20" t="n">
        <v>0</v>
      </c>
      <c r="AB230" s="20" t="n">
        <v>0</v>
      </c>
      <c r="AC230" s="20" t="n">
        <v>0</v>
      </c>
      <c r="AD230" s="20" t="n">
        <v>1</v>
      </c>
      <c r="AE230" s="20" t="n">
        <f aca="false">SUM(I230:AD230)</f>
        <v>231</v>
      </c>
    </row>
    <row r="231" s="1" customFormat="true" ht="16.5" hidden="false" customHeight="false" outlineLevel="0" collapsed="false">
      <c r="C231" s="29" t="s">
        <v>65</v>
      </c>
      <c r="D231" s="30" t="s">
        <v>66</v>
      </c>
      <c r="E231" s="30"/>
      <c r="F231" s="30"/>
      <c r="G231" s="30"/>
      <c r="H231" s="31" t="n">
        <f aca="false">SUM(H227:H230)</f>
        <v>1883</v>
      </c>
      <c r="I231" s="31" t="n">
        <f aca="false">SUM(I227:I230)</f>
        <v>513</v>
      </c>
      <c r="J231" s="31" t="n">
        <f aca="false">SUM(J227:J230)</f>
        <v>471</v>
      </c>
      <c r="K231" s="31" t="n">
        <f aca="false">SUM(K227:K230)</f>
        <v>28</v>
      </c>
      <c r="L231" s="31" t="n">
        <f aca="false">SUM(L227:L230)</f>
        <v>3</v>
      </c>
      <c r="M231" s="31" t="n">
        <f aca="false">SUM(M227:M230)</f>
        <v>200</v>
      </c>
      <c r="N231" s="31" t="n">
        <f aca="false">SUM(N227:N230)</f>
        <v>0</v>
      </c>
      <c r="O231" s="31" t="n">
        <f aca="false">SUM(O227:O230)</f>
        <v>0</v>
      </c>
      <c r="P231" s="31" t="n">
        <f aca="false">SUM(P227:P230)</f>
        <v>0</v>
      </c>
      <c r="Q231" s="31" t="n">
        <f aca="false">SUM(Q227:Q230)</f>
        <v>0</v>
      </c>
      <c r="R231" s="31" t="n">
        <f aca="false">SUM(R227:R230)</f>
        <v>59</v>
      </c>
      <c r="S231" s="31" t="n">
        <f aca="false">SUM(S227:S230)</f>
        <v>0</v>
      </c>
      <c r="T231" s="31" t="n">
        <f aca="false">SUM(T227:T230)</f>
        <v>0</v>
      </c>
      <c r="U231" s="31" t="n">
        <f aca="false">SUM(U227:U230)</f>
        <v>8</v>
      </c>
      <c r="V231" s="31" t="n">
        <f aca="false">SUM(V227:V230)</f>
        <v>10</v>
      </c>
      <c r="W231" s="31" t="n">
        <f aca="false">SUM(W227:W230)</f>
        <v>0</v>
      </c>
      <c r="X231" s="31" t="n">
        <f aca="false">SUM(X227:X230)</f>
        <v>0</v>
      </c>
      <c r="Y231" s="31" t="n">
        <f aca="false">SUM(Y227:Y230)</f>
        <v>0</v>
      </c>
      <c r="Z231" s="31" t="n">
        <f aca="false">SUM(Z227:Z230)</f>
        <v>0</v>
      </c>
      <c r="AA231" s="31" t="n">
        <f aca="false">SUM(AA227:AA230)</f>
        <v>0</v>
      </c>
      <c r="AB231" s="31" t="n">
        <f aca="false">SUM(AB227:AB230)</f>
        <v>0</v>
      </c>
      <c r="AC231" s="31" t="n">
        <f aca="false">SUM(AC227:AC230)</f>
        <v>0</v>
      </c>
      <c r="AD231" s="31" t="n">
        <f aca="false">SUM(AD227:AD230)</f>
        <v>30</v>
      </c>
      <c r="AE231" s="31" t="n">
        <f aca="false">SUM(AE227:AE230)</f>
        <v>1322</v>
      </c>
    </row>
    <row r="232" s="1" customFormat="true" ht="16.5" hidden="false" customHeight="false" outlineLevel="0" collapsed="false">
      <c r="F232" s="3"/>
      <c r="G232" s="3"/>
    </row>
    <row r="233" s="1" customFormat="true" ht="16.5" hidden="false" customHeight="true" outlineLevel="0" collapsed="false">
      <c r="C233" s="29" t="s">
        <v>67</v>
      </c>
      <c r="D233" s="32" t="s">
        <v>68</v>
      </c>
      <c r="E233" s="32"/>
      <c r="F233" s="32"/>
      <c r="G233" s="32"/>
      <c r="H233" s="33" t="s">
        <v>8</v>
      </c>
      <c r="I233" s="9" t="s">
        <v>9</v>
      </c>
      <c r="J233" s="9" t="s">
        <v>10</v>
      </c>
      <c r="K233" s="9" t="s">
        <v>11</v>
      </c>
      <c r="L233" s="9" t="s">
        <v>12</v>
      </c>
      <c r="M233" s="9" t="s">
        <v>13</v>
      </c>
      <c r="N233" s="9" t="s">
        <v>14</v>
      </c>
      <c r="O233" s="9" t="s">
        <v>15</v>
      </c>
      <c r="P233" s="9" t="s">
        <v>16</v>
      </c>
      <c r="Q233" s="9" t="s">
        <v>17</v>
      </c>
      <c r="R233" s="9" t="s">
        <v>18</v>
      </c>
      <c r="S233" s="9" t="s">
        <v>19</v>
      </c>
      <c r="T233" s="9" t="s">
        <v>20</v>
      </c>
      <c r="U233" s="9" t="s">
        <v>24</v>
      </c>
      <c r="V233" s="9" t="s">
        <v>25</v>
      </c>
      <c r="W233" s="9" t="s">
        <v>26</v>
      </c>
      <c r="X233" s="9" t="s">
        <v>27</v>
      </c>
      <c r="Y233" s="9" t="s">
        <v>28</v>
      </c>
      <c r="Z233" s="9" t="s">
        <v>29</v>
      </c>
      <c r="AA233" s="9" t="s">
        <v>30</v>
      </c>
      <c r="AB233" s="9" t="s">
        <v>31</v>
      </c>
    </row>
    <row r="234" s="1" customFormat="true" ht="16.5" hidden="false" customHeight="false" outlineLevel="0" collapsed="false">
      <c r="D234" s="32"/>
      <c r="E234" s="32"/>
      <c r="F234" s="32"/>
      <c r="G234" s="32"/>
      <c r="H234" s="20" t="n">
        <f aca="false">H231</f>
        <v>1883</v>
      </c>
      <c r="I234" s="20" t="n">
        <v>517</v>
      </c>
      <c r="J234" s="20" t="n">
        <v>476</v>
      </c>
      <c r="K234" s="20" t="n">
        <v>32</v>
      </c>
      <c r="L234" s="20" t="n">
        <v>8</v>
      </c>
      <c r="M234" s="20" t="n">
        <f aca="false">M231</f>
        <v>200</v>
      </c>
      <c r="N234" s="20" t="n">
        <f aca="false">N231</f>
        <v>0</v>
      </c>
      <c r="O234" s="20" t="n">
        <f aca="false">O231</f>
        <v>0</v>
      </c>
      <c r="P234" s="20" t="n">
        <f aca="false">P231</f>
        <v>0</v>
      </c>
      <c r="Q234" s="20" t="n">
        <f aca="false">Q231</f>
        <v>0</v>
      </c>
      <c r="R234" s="20" t="n">
        <f aca="false">R231</f>
        <v>59</v>
      </c>
      <c r="S234" s="20" t="n">
        <f aca="false">S231</f>
        <v>0</v>
      </c>
      <c r="T234" s="20" t="n">
        <f aca="false">T231</f>
        <v>0</v>
      </c>
      <c r="U234" s="20" t="n">
        <f aca="false">X227</f>
        <v>0</v>
      </c>
      <c r="V234" s="20" t="n">
        <f aca="false">Y227</f>
        <v>0</v>
      </c>
      <c r="W234" s="20" t="n">
        <f aca="false">Z227</f>
        <v>0</v>
      </c>
      <c r="X234" s="20" t="n">
        <f aca="false">AA227</f>
        <v>0</v>
      </c>
      <c r="Y234" s="20" t="n">
        <f aca="false">AB227</f>
        <v>0</v>
      </c>
      <c r="Z234" s="20" t="n">
        <f aca="false">AC231</f>
        <v>0</v>
      </c>
      <c r="AA234" s="20" t="n">
        <f aca="false">AD231</f>
        <v>30</v>
      </c>
      <c r="AB234" s="20" t="n">
        <f aca="false">SUM(I234:AA234)</f>
        <v>1322</v>
      </c>
    </row>
    <row r="235" s="1" customFormat="true" ht="16.5" hidden="false" customHeight="false" outlineLevel="0" collapsed="false">
      <c r="F235" s="3"/>
      <c r="G235" s="3"/>
    </row>
    <row r="236" s="1" customFormat="true" ht="30.75" hidden="false" customHeight="true" outlineLevel="0" collapsed="false">
      <c r="C236" s="29" t="s">
        <v>69</v>
      </c>
      <c r="D236" s="32" t="s">
        <v>70</v>
      </c>
      <c r="E236" s="32"/>
      <c r="F236" s="32"/>
      <c r="G236" s="32"/>
      <c r="H236" s="33" t="s">
        <v>8</v>
      </c>
      <c r="I236" s="34" t="s">
        <v>71</v>
      </c>
      <c r="J236" s="34"/>
      <c r="K236" s="34" t="s">
        <v>72</v>
      </c>
      <c r="L236" s="34"/>
      <c r="M236" s="9" t="s">
        <v>13</v>
      </c>
      <c r="N236" s="9" t="s">
        <v>14</v>
      </c>
      <c r="O236" s="9" t="s">
        <v>15</v>
      </c>
      <c r="P236" s="9" t="s">
        <v>16</v>
      </c>
      <c r="Q236" s="9" t="s">
        <v>17</v>
      </c>
      <c r="R236" s="9" t="s">
        <v>18</v>
      </c>
      <c r="S236" s="9" t="s">
        <v>19</v>
      </c>
      <c r="T236" s="9" t="s">
        <v>20</v>
      </c>
      <c r="U236" s="9" t="s">
        <v>24</v>
      </c>
      <c r="V236" s="9" t="s">
        <v>25</v>
      </c>
      <c r="W236" s="9" t="s">
        <v>26</v>
      </c>
      <c r="X236" s="9" t="s">
        <v>27</v>
      </c>
      <c r="Y236" s="9" t="s">
        <v>28</v>
      </c>
      <c r="Z236" s="9" t="s">
        <v>29</v>
      </c>
      <c r="AA236" s="9" t="s">
        <v>30</v>
      </c>
      <c r="AB236" s="9" t="s">
        <v>31</v>
      </c>
    </row>
    <row r="237" s="1" customFormat="true" ht="16.5" hidden="false" customHeight="false" outlineLevel="0" collapsed="false">
      <c r="D237" s="32"/>
      <c r="E237" s="32"/>
      <c r="F237" s="32"/>
      <c r="G237" s="32"/>
      <c r="H237" s="20" t="n">
        <f aca="false">H231</f>
        <v>1883</v>
      </c>
      <c r="I237" s="35" t="n">
        <f aca="false">I234+K234</f>
        <v>549</v>
      </c>
      <c r="J237" s="35"/>
      <c r="K237" s="35" t="n">
        <f aca="false">J234+L234</f>
        <v>484</v>
      </c>
      <c r="L237" s="35"/>
      <c r="M237" s="20" t="n">
        <f aca="false">M234</f>
        <v>200</v>
      </c>
      <c r="N237" s="20" t="s">
        <v>148</v>
      </c>
      <c r="O237" s="20" t="s">
        <v>148</v>
      </c>
      <c r="P237" s="20" t="s">
        <v>148</v>
      </c>
      <c r="Q237" s="20" t="s">
        <v>148</v>
      </c>
      <c r="R237" s="20" t="n">
        <f aca="false">R234</f>
        <v>59</v>
      </c>
      <c r="S237" s="20" t="s">
        <v>148</v>
      </c>
      <c r="T237" s="20" t="s">
        <v>148</v>
      </c>
      <c r="U237" s="20" t="s">
        <v>148</v>
      </c>
      <c r="V237" s="20" t="s">
        <v>148</v>
      </c>
      <c r="W237" s="20" t="s">
        <v>148</v>
      </c>
      <c r="X237" s="20" t="s">
        <v>148</v>
      </c>
      <c r="Y237" s="20" t="s">
        <v>148</v>
      </c>
      <c r="Z237" s="20" t="n">
        <f aca="false">Z234</f>
        <v>0</v>
      </c>
      <c r="AA237" s="20" t="n">
        <f aca="false">AA234</f>
        <v>30</v>
      </c>
      <c r="AB237" s="20" t="n">
        <f aca="false">SUM(I237:AA237)</f>
        <v>1322</v>
      </c>
    </row>
    <row r="240" s="1" customFormat="true" ht="16.5" hidden="false" customHeight="false" outlineLevel="0" collapsed="false">
      <c r="A240" s="5" t="s">
        <v>1</v>
      </c>
      <c r="B240" s="6" t="s">
        <v>2</v>
      </c>
      <c r="C240" s="7" t="s">
        <v>3</v>
      </c>
      <c r="D240" s="5" t="s">
        <v>4</v>
      </c>
      <c r="E240" s="5" t="s">
        <v>5</v>
      </c>
      <c r="F240" s="8" t="s">
        <v>6</v>
      </c>
      <c r="G240" s="8" t="s">
        <v>7</v>
      </c>
      <c r="H240" s="8" t="s">
        <v>8</v>
      </c>
      <c r="I240" s="9" t="s">
        <v>9</v>
      </c>
      <c r="J240" s="9" t="s">
        <v>10</v>
      </c>
      <c r="K240" s="9" t="s">
        <v>11</v>
      </c>
      <c r="L240" s="9" t="s">
        <v>12</v>
      </c>
      <c r="M240" s="9" t="s">
        <v>13</v>
      </c>
      <c r="N240" s="9" t="s">
        <v>14</v>
      </c>
      <c r="O240" s="9" t="s">
        <v>15</v>
      </c>
      <c r="P240" s="9" t="s">
        <v>16</v>
      </c>
      <c r="Q240" s="9" t="s">
        <v>17</v>
      </c>
      <c r="R240" s="9" t="s">
        <v>18</v>
      </c>
      <c r="S240" s="9" t="s">
        <v>19</v>
      </c>
      <c r="T240" s="9" t="s">
        <v>20</v>
      </c>
      <c r="U240" s="10" t="s">
        <v>21</v>
      </c>
      <c r="V240" s="10" t="s">
        <v>22</v>
      </c>
      <c r="W240" s="10" t="s">
        <v>23</v>
      </c>
      <c r="X240" s="9" t="s">
        <v>24</v>
      </c>
      <c r="Y240" s="9" t="s">
        <v>25</v>
      </c>
      <c r="Z240" s="9" t="s">
        <v>26</v>
      </c>
      <c r="AA240" s="9" t="s">
        <v>27</v>
      </c>
      <c r="AB240" s="9" t="s">
        <v>28</v>
      </c>
      <c r="AC240" s="9" t="s">
        <v>29</v>
      </c>
      <c r="AD240" s="9" t="s">
        <v>30</v>
      </c>
      <c r="AE240" s="9" t="s">
        <v>31</v>
      </c>
    </row>
    <row r="241" s="1" customFormat="true" ht="16.5" hidden="false" customHeight="false" outlineLevel="0" collapsed="false">
      <c r="A241" s="11" t="n">
        <v>1</v>
      </c>
      <c r="B241" s="12" t="n">
        <v>6</v>
      </c>
      <c r="C241" s="13" t="n">
        <v>260</v>
      </c>
      <c r="D241" s="17" t="s">
        <v>290</v>
      </c>
      <c r="E241" s="17"/>
      <c r="F241" s="16" t="n">
        <v>1324</v>
      </c>
      <c r="G241" s="17" t="s">
        <v>33</v>
      </c>
      <c r="H241" s="37" t="n">
        <v>455</v>
      </c>
      <c r="I241" s="20" t="n">
        <v>211</v>
      </c>
      <c r="J241" s="20" t="n">
        <v>74</v>
      </c>
      <c r="K241" s="20" t="n">
        <v>3</v>
      </c>
      <c r="L241" s="20" t="n">
        <v>0</v>
      </c>
      <c r="M241" s="20" t="n">
        <v>73</v>
      </c>
      <c r="N241" s="20" t="n">
        <v>1</v>
      </c>
      <c r="O241" s="20"/>
      <c r="P241" s="20" t="n">
        <v>0</v>
      </c>
      <c r="Q241" s="20" t="n">
        <v>0</v>
      </c>
      <c r="R241" s="20" t="n">
        <v>2</v>
      </c>
      <c r="S241" s="20"/>
      <c r="T241" s="20"/>
      <c r="U241" s="38" t="n">
        <v>3</v>
      </c>
      <c r="V241" s="38" t="n">
        <v>0</v>
      </c>
      <c r="W241" s="38"/>
      <c r="X241" s="20"/>
      <c r="Y241" s="20"/>
      <c r="Z241" s="20"/>
      <c r="AA241" s="20"/>
      <c r="AB241" s="20"/>
      <c r="AC241" s="20" t="n">
        <v>0</v>
      </c>
      <c r="AD241" s="20" t="n">
        <v>6</v>
      </c>
      <c r="AE241" s="20" t="n">
        <f aca="false">SUM(I241:AD241)</f>
        <v>373</v>
      </c>
    </row>
    <row r="242" s="1" customFormat="true" ht="16.5" hidden="false" customHeight="false" outlineLevel="0" collapsed="false">
      <c r="A242" s="11" t="n">
        <v>2</v>
      </c>
      <c r="B242" s="12" t="n">
        <v>6</v>
      </c>
      <c r="C242" s="13" t="n">
        <v>260</v>
      </c>
      <c r="D242" s="17" t="s">
        <v>290</v>
      </c>
      <c r="E242" s="17"/>
      <c r="F242" s="16" t="n">
        <v>1324</v>
      </c>
      <c r="G242" s="17" t="s">
        <v>34</v>
      </c>
      <c r="H242" s="37" t="n">
        <v>454</v>
      </c>
      <c r="I242" s="20" t="n">
        <v>200</v>
      </c>
      <c r="J242" s="20" t="n">
        <v>62</v>
      </c>
      <c r="K242" s="20" t="n">
        <v>4</v>
      </c>
      <c r="L242" s="20" t="n">
        <v>0</v>
      </c>
      <c r="M242" s="20" t="n">
        <v>88</v>
      </c>
      <c r="N242" s="20" t="n">
        <v>0</v>
      </c>
      <c r="O242" s="20"/>
      <c r="P242" s="20" t="n">
        <v>1</v>
      </c>
      <c r="Q242" s="20" t="n">
        <v>0</v>
      </c>
      <c r="R242" s="20" t="n">
        <v>3</v>
      </c>
      <c r="S242" s="20"/>
      <c r="T242" s="20"/>
      <c r="U242" s="38" t="n">
        <v>0</v>
      </c>
      <c r="V242" s="38" t="n">
        <v>0</v>
      </c>
      <c r="W242" s="38"/>
      <c r="X242" s="20"/>
      <c r="Y242" s="20"/>
      <c r="Z242" s="20"/>
      <c r="AA242" s="20"/>
      <c r="AB242" s="20"/>
      <c r="AC242" s="20" t="n">
        <v>0</v>
      </c>
      <c r="AD242" s="20" t="n">
        <v>3</v>
      </c>
      <c r="AE242" s="20" t="n">
        <f aca="false">SUM(I242:AD242)</f>
        <v>361</v>
      </c>
    </row>
    <row r="243" s="1" customFormat="true" ht="16.5" hidden="false" customHeight="false" outlineLevel="0" collapsed="false">
      <c r="A243" s="11" t="n">
        <v>3</v>
      </c>
      <c r="B243" s="12" t="n">
        <v>6</v>
      </c>
      <c r="C243" s="13" t="n">
        <v>260</v>
      </c>
      <c r="D243" s="17" t="s">
        <v>290</v>
      </c>
      <c r="E243" s="17"/>
      <c r="F243" s="16" t="n">
        <v>1325</v>
      </c>
      <c r="G243" s="17" t="s">
        <v>33</v>
      </c>
      <c r="H243" s="37" t="n">
        <v>477</v>
      </c>
      <c r="I243" s="20" t="n">
        <v>124</v>
      </c>
      <c r="J243" s="20" t="n">
        <v>72</v>
      </c>
      <c r="K243" s="20" t="n">
        <v>16</v>
      </c>
      <c r="L243" s="20" t="n">
        <v>2</v>
      </c>
      <c r="M243" s="20" t="n">
        <v>40</v>
      </c>
      <c r="N243" s="20" t="n">
        <v>0</v>
      </c>
      <c r="O243" s="20"/>
      <c r="P243" s="20" t="n">
        <v>1</v>
      </c>
      <c r="Q243" s="20" t="n">
        <v>0</v>
      </c>
      <c r="R243" s="20" t="n">
        <v>22</v>
      </c>
      <c r="S243" s="20"/>
      <c r="T243" s="20"/>
      <c r="U243" s="38" t="n">
        <v>7</v>
      </c>
      <c r="V243" s="38" t="n">
        <v>0</v>
      </c>
      <c r="W243" s="38"/>
      <c r="X243" s="20"/>
      <c r="Y243" s="20"/>
      <c r="Z243" s="20"/>
      <c r="AA243" s="20"/>
      <c r="AB243" s="20"/>
      <c r="AC243" s="20" t="n">
        <v>0</v>
      </c>
      <c r="AD243" s="20" t="n">
        <v>9</v>
      </c>
      <c r="AE243" s="20" t="n">
        <f aca="false">SUM(I243:AD243)</f>
        <v>293</v>
      </c>
    </row>
    <row r="244" s="1" customFormat="true" ht="16.5" hidden="false" customHeight="false" outlineLevel="0" collapsed="false">
      <c r="A244" s="11" t="n">
        <v>4</v>
      </c>
      <c r="B244" s="12" t="n">
        <v>6</v>
      </c>
      <c r="C244" s="13" t="n">
        <v>260</v>
      </c>
      <c r="D244" s="17" t="s">
        <v>290</v>
      </c>
      <c r="E244" s="17"/>
      <c r="F244" s="16" t="n">
        <v>1325</v>
      </c>
      <c r="G244" s="17" t="s">
        <v>34</v>
      </c>
      <c r="H244" s="37" t="n">
        <v>476</v>
      </c>
      <c r="I244" s="20" t="n">
        <v>147</v>
      </c>
      <c r="J244" s="20" t="n">
        <v>42</v>
      </c>
      <c r="K244" s="20" t="n">
        <v>7</v>
      </c>
      <c r="L244" s="20" t="n">
        <v>2</v>
      </c>
      <c r="M244" s="20" t="n">
        <v>49</v>
      </c>
      <c r="N244" s="20" t="n">
        <v>0</v>
      </c>
      <c r="O244" s="20"/>
      <c r="P244" s="20" t="n">
        <v>4</v>
      </c>
      <c r="Q244" s="20" t="n">
        <v>0</v>
      </c>
      <c r="R244" s="20" t="n">
        <v>12</v>
      </c>
      <c r="S244" s="20"/>
      <c r="T244" s="20"/>
      <c r="U244" s="38" t="n">
        <v>2</v>
      </c>
      <c r="V244" s="38" t="n">
        <v>0</v>
      </c>
      <c r="W244" s="38"/>
      <c r="X244" s="20"/>
      <c r="Y244" s="20"/>
      <c r="Z244" s="20"/>
      <c r="AA244" s="20"/>
      <c r="AB244" s="20"/>
      <c r="AC244" s="20" t="n">
        <v>0</v>
      </c>
      <c r="AD244" s="20" t="n">
        <v>14</v>
      </c>
      <c r="AE244" s="20" t="n">
        <f aca="false">SUM(I244:AD244)</f>
        <v>279</v>
      </c>
    </row>
    <row r="245" s="1" customFormat="true" ht="16.5" hidden="false" customHeight="false" outlineLevel="0" collapsed="false">
      <c r="A245" s="11" t="n">
        <v>5</v>
      </c>
      <c r="B245" s="12" t="n">
        <v>6</v>
      </c>
      <c r="C245" s="13" t="n">
        <v>260</v>
      </c>
      <c r="D245" s="17" t="s">
        <v>290</v>
      </c>
      <c r="E245" s="17"/>
      <c r="F245" s="16" t="n">
        <v>1326</v>
      </c>
      <c r="G245" s="17" t="s">
        <v>33</v>
      </c>
      <c r="H245" s="37" t="n">
        <v>506</v>
      </c>
      <c r="I245" s="20" t="n">
        <v>153</v>
      </c>
      <c r="J245" s="20" t="n">
        <v>151</v>
      </c>
      <c r="K245" s="20" t="n">
        <v>7</v>
      </c>
      <c r="L245" s="20" t="n">
        <v>3</v>
      </c>
      <c r="M245" s="20" t="n">
        <v>57</v>
      </c>
      <c r="N245" s="20" t="n">
        <v>1</v>
      </c>
      <c r="O245" s="20"/>
      <c r="P245" s="20" t="n">
        <v>3</v>
      </c>
      <c r="Q245" s="20" t="n">
        <v>0</v>
      </c>
      <c r="R245" s="20" t="n">
        <v>1</v>
      </c>
      <c r="S245" s="20"/>
      <c r="T245" s="20"/>
      <c r="U245" s="38" t="n">
        <v>0</v>
      </c>
      <c r="V245" s="38" t="n">
        <v>1</v>
      </c>
      <c r="W245" s="38"/>
      <c r="X245" s="20"/>
      <c r="Y245" s="20"/>
      <c r="Z245" s="20"/>
      <c r="AA245" s="20"/>
      <c r="AB245" s="20"/>
      <c r="AC245" s="20" t="n">
        <v>0</v>
      </c>
      <c r="AD245" s="20" t="n">
        <v>4</v>
      </c>
      <c r="AE245" s="20" t="n">
        <f aca="false">SUM(I245:AD245)</f>
        <v>381</v>
      </c>
    </row>
    <row r="246" s="1" customFormat="true" ht="16.5" hidden="false" customHeight="false" outlineLevel="0" collapsed="false">
      <c r="A246" s="11" t="n">
        <v>6</v>
      </c>
      <c r="B246" s="12" t="n">
        <v>6</v>
      </c>
      <c r="C246" s="13" t="n">
        <v>260</v>
      </c>
      <c r="D246" s="17" t="s">
        <v>290</v>
      </c>
      <c r="E246" s="17"/>
      <c r="F246" s="16" t="n">
        <v>1326</v>
      </c>
      <c r="G246" s="17" t="s">
        <v>34</v>
      </c>
      <c r="H246" s="37" t="n">
        <v>506</v>
      </c>
      <c r="I246" s="20" t="n">
        <v>155</v>
      </c>
      <c r="J246" s="20" t="n">
        <v>162</v>
      </c>
      <c r="K246" s="20" t="n">
        <v>3</v>
      </c>
      <c r="L246" s="20" t="n">
        <v>0</v>
      </c>
      <c r="M246" s="20" t="n">
        <v>25</v>
      </c>
      <c r="N246" s="20" t="n">
        <v>0</v>
      </c>
      <c r="O246" s="20"/>
      <c r="P246" s="20" t="n">
        <v>1</v>
      </c>
      <c r="Q246" s="20" t="n">
        <v>1</v>
      </c>
      <c r="R246" s="20" t="n">
        <v>6</v>
      </c>
      <c r="S246" s="20"/>
      <c r="T246" s="20"/>
      <c r="U246" s="38" t="n">
        <v>3</v>
      </c>
      <c r="V246" s="38" t="n">
        <v>0</v>
      </c>
      <c r="W246" s="38"/>
      <c r="X246" s="20"/>
      <c r="Y246" s="20"/>
      <c r="Z246" s="20"/>
      <c r="AA246" s="20"/>
      <c r="AB246" s="20"/>
      <c r="AC246" s="20" t="n">
        <v>0</v>
      </c>
      <c r="AD246" s="20" t="n">
        <v>13</v>
      </c>
      <c r="AE246" s="20" t="n">
        <f aca="false">SUM(I246:AD246)</f>
        <v>369</v>
      </c>
    </row>
    <row r="247" s="1" customFormat="true" ht="16.5" hidden="false" customHeight="false" outlineLevel="0" collapsed="false">
      <c r="A247" s="11" t="n">
        <v>7</v>
      </c>
      <c r="B247" s="12" t="n">
        <v>6</v>
      </c>
      <c r="C247" s="13" t="n">
        <v>260</v>
      </c>
      <c r="D247" s="17" t="s">
        <v>290</v>
      </c>
      <c r="E247" s="17"/>
      <c r="F247" s="16" t="n">
        <v>1327</v>
      </c>
      <c r="G247" s="17" t="s">
        <v>33</v>
      </c>
      <c r="H247" s="37" t="n">
        <v>462</v>
      </c>
      <c r="I247" s="20" t="n">
        <v>174</v>
      </c>
      <c r="J247" s="20" t="n">
        <v>43</v>
      </c>
      <c r="K247" s="20" t="n">
        <v>2</v>
      </c>
      <c r="L247" s="20" t="n">
        <v>0</v>
      </c>
      <c r="M247" s="20" t="n">
        <v>55</v>
      </c>
      <c r="N247" s="20" t="n">
        <v>1</v>
      </c>
      <c r="O247" s="20"/>
      <c r="P247" s="20" t="n">
        <v>2</v>
      </c>
      <c r="Q247" s="20" t="n">
        <v>1</v>
      </c>
      <c r="R247" s="20" t="n">
        <v>17</v>
      </c>
      <c r="S247" s="20"/>
      <c r="T247" s="20"/>
      <c r="U247" s="38" t="n">
        <v>0</v>
      </c>
      <c r="V247" s="38" t="n">
        <v>0</v>
      </c>
      <c r="W247" s="38"/>
      <c r="X247" s="20"/>
      <c r="Y247" s="20"/>
      <c r="Z247" s="20"/>
      <c r="AA247" s="20"/>
      <c r="AB247" s="20"/>
      <c r="AC247" s="20" t="n">
        <v>0</v>
      </c>
      <c r="AD247" s="20" t="n">
        <v>12</v>
      </c>
      <c r="AE247" s="20" t="n">
        <f aca="false">SUM(I247:AD247)</f>
        <v>307</v>
      </c>
    </row>
    <row r="248" s="1" customFormat="true" ht="16.5" hidden="false" customHeight="false" outlineLevel="0" collapsed="false">
      <c r="A248" s="11" t="n">
        <v>8</v>
      </c>
      <c r="B248" s="12" t="n">
        <v>6</v>
      </c>
      <c r="C248" s="13" t="n">
        <v>260</v>
      </c>
      <c r="D248" s="17" t="s">
        <v>290</v>
      </c>
      <c r="E248" s="17"/>
      <c r="F248" s="16" t="n">
        <v>1327</v>
      </c>
      <c r="G248" s="17" t="s">
        <v>62</v>
      </c>
      <c r="H248" s="37" t="n">
        <v>182</v>
      </c>
      <c r="I248" s="20" t="n">
        <v>87</v>
      </c>
      <c r="J248" s="20" t="n">
        <v>24</v>
      </c>
      <c r="K248" s="20" t="n">
        <v>0</v>
      </c>
      <c r="L248" s="20" t="n">
        <v>0</v>
      </c>
      <c r="M248" s="20" t="n">
        <v>38</v>
      </c>
      <c r="N248" s="20" t="n">
        <v>0</v>
      </c>
      <c r="O248" s="20"/>
      <c r="P248" s="20" t="n">
        <v>0</v>
      </c>
      <c r="Q248" s="20" t="n">
        <v>0</v>
      </c>
      <c r="R248" s="20" t="n">
        <v>0</v>
      </c>
      <c r="S248" s="20"/>
      <c r="T248" s="20"/>
      <c r="U248" s="38" t="n">
        <v>0</v>
      </c>
      <c r="V248" s="38" t="n">
        <v>0</v>
      </c>
      <c r="W248" s="38"/>
      <c r="X248" s="20"/>
      <c r="Y248" s="20"/>
      <c r="Z248" s="20"/>
      <c r="AA248" s="20"/>
      <c r="AB248" s="20"/>
      <c r="AC248" s="20" t="n">
        <v>0</v>
      </c>
      <c r="AD248" s="20" t="n">
        <v>7</v>
      </c>
      <c r="AE248" s="20" t="n">
        <f aca="false">SUM(I248:AD248)</f>
        <v>156</v>
      </c>
    </row>
    <row r="249" s="1" customFormat="true" ht="16.5" hidden="false" customHeight="false" outlineLevel="0" collapsed="false">
      <c r="A249" s="11" t="n">
        <v>9</v>
      </c>
      <c r="B249" s="12" t="n">
        <v>6</v>
      </c>
      <c r="C249" s="13" t="n">
        <v>260</v>
      </c>
      <c r="D249" s="17" t="s">
        <v>290</v>
      </c>
      <c r="E249" s="17"/>
      <c r="F249" s="16" t="n">
        <v>1328</v>
      </c>
      <c r="G249" s="17" t="s">
        <v>33</v>
      </c>
      <c r="H249" s="37" t="n">
        <v>152</v>
      </c>
      <c r="I249" s="20" t="n">
        <v>61</v>
      </c>
      <c r="J249" s="20" t="n">
        <v>30</v>
      </c>
      <c r="K249" s="20" t="n">
        <v>11</v>
      </c>
      <c r="L249" s="20" t="n">
        <v>0</v>
      </c>
      <c r="M249" s="20" t="n">
        <v>14</v>
      </c>
      <c r="N249" s="20" t="n">
        <v>0</v>
      </c>
      <c r="O249" s="20"/>
      <c r="P249" s="20" t="n">
        <v>0</v>
      </c>
      <c r="Q249" s="20" t="n">
        <v>0</v>
      </c>
      <c r="R249" s="20" t="n">
        <v>1</v>
      </c>
      <c r="S249" s="20"/>
      <c r="T249" s="20"/>
      <c r="U249" s="38" t="n">
        <v>0</v>
      </c>
      <c r="V249" s="38" t="n">
        <v>0</v>
      </c>
      <c r="W249" s="38"/>
      <c r="X249" s="20"/>
      <c r="Y249" s="20"/>
      <c r="Z249" s="20"/>
      <c r="AA249" s="20"/>
      <c r="AB249" s="20"/>
      <c r="AC249" s="20" t="n">
        <v>0</v>
      </c>
      <c r="AD249" s="20" t="n">
        <v>0</v>
      </c>
      <c r="AE249" s="20" t="n">
        <f aca="false">SUM(I249:AD249)</f>
        <v>117</v>
      </c>
    </row>
    <row r="250" s="1" customFormat="true" ht="16.5" hidden="false" customHeight="false" outlineLevel="0" collapsed="false">
      <c r="A250" s="11" t="n">
        <v>10</v>
      </c>
      <c r="B250" s="12" t="n">
        <v>6</v>
      </c>
      <c r="C250" s="13" t="n">
        <v>260</v>
      </c>
      <c r="D250" s="17" t="s">
        <v>290</v>
      </c>
      <c r="E250" s="17"/>
      <c r="F250" s="16" t="n">
        <v>1329</v>
      </c>
      <c r="G250" s="17" t="s">
        <v>33</v>
      </c>
      <c r="H250" s="37" t="n">
        <v>245</v>
      </c>
      <c r="I250" s="20" t="n">
        <v>61</v>
      </c>
      <c r="J250" s="20" t="n">
        <v>52</v>
      </c>
      <c r="K250" s="20" t="n">
        <v>3</v>
      </c>
      <c r="L250" s="20" t="n">
        <v>0</v>
      </c>
      <c r="M250" s="20" t="n">
        <v>44</v>
      </c>
      <c r="N250" s="20" t="n">
        <v>0</v>
      </c>
      <c r="O250" s="20"/>
      <c r="P250" s="20" t="n">
        <v>0</v>
      </c>
      <c r="Q250" s="20" t="n">
        <v>0</v>
      </c>
      <c r="R250" s="20" t="n">
        <v>0</v>
      </c>
      <c r="S250" s="20"/>
      <c r="T250" s="20"/>
      <c r="U250" s="38" t="n">
        <v>0</v>
      </c>
      <c r="V250" s="38" t="n">
        <v>0</v>
      </c>
      <c r="W250" s="38"/>
      <c r="X250" s="20"/>
      <c r="Y250" s="20"/>
      <c r="Z250" s="20"/>
      <c r="AA250" s="20"/>
      <c r="AB250" s="20"/>
      <c r="AC250" s="20" t="n">
        <v>0</v>
      </c>
      <c r="AD250" s="20" t="n">
        <v>3</v>
      </c>
      <c r="AE250" s="20" t="n">
        <f aca="false">SUM(I250:AD250)</f>
        <v>163</v>
      </c>
    </row>
    <row r="251" s="1" customFormat="true" ht="16.5" hidden="false" customHeight="false" outlineLevel="0" collapsed="false">
      <c r="A251" s="11" t="n">
        <v>11</v>
      </c>
      <c r="B251" s="12" t="n">
        <v>6</v>
      </c>
      <c r="C251" s="13" t="n">
        <v>260</v>
      </c>
      <c r="D251" s="17" t="s">
        <v>290</v>
      </c>
      <c r="E251" s="17"/>
      <c r="F251" s="16" t="n">
        <v>1330</v>
      </c>
      <c r="G251" s="17" t="s">
        <v>33</v>
      </c>
      <c r="H251" s="37" t="n">
        <v>302</v>
      </c>
      <c r="I251" s="20" t="n">
        <v>144</v>
      </c>
      <c r="J251" s="20" t="n">
        <v>65</v>
      </c>
      <c r="K251" s="20" t="n">
        <v>3</v>
      </c>
      <c r="L251" s="20" t="n">
        <v>1</v>
      </c>
      <c r="M251" s="20" t="n">
        <v>15</v>
      </c>
      <c r="N251" s="20" t="n">
        <v>0</v>
      </c>
      <c r="O251" s="20"/>
      <c r="P251" s="20" t="n">
        <v>1</v>
      </c>
      <c r="Q251" s="20" t="n">
        <v>0</v>
      </c>
      <c r="R251" s="20" t="n">
        <v>0</v>
      </c>
      <c r="S251" s="20"/>
      <c r="T251" s="20"/>
      <c r="U251" s="38" t="n">
        <v>0</v>
      </c>
      <c r="V251" s="38" t="n">
        <v>0</v>
      </c>
      <c r="W251" s="38"/>
      <c r="X251" s="20"/>
      <c r="Y251" s="20"/>
      <c r="Z251" s="20"/>
      <c r="AA251" s="20"/>
      <c r="AB251" s="20"/>
      <c r="AC251" s="20" t="n">
        <v>0</v>
      </c>
      <c r="AD251" s="20" t="n">
        <v>1</v>
      </c>
      <c r="AE251" s="20" t="n">
        <f aca="false">SUM(I251:AD251)</f>
        <v>230</v>
      </c>
    </row>
    <row r="252" s="1" customFormat="true" ht="16.5" hidden="false" customHeight="false" outlineLevel="0" collapsed="false">
      <c r="A252" s="11" t="n">
        <v>12</v>
      </c>
      <c r="B252" s="12" t="n">
        <v>6</v>
      </c>
      <c r="C252" s="13" t="n">
        <v>260</v>
      </c>
      <c r="D252" s="17" t="s">
        <v>290</v>
      </c>
      <c r="E252" s="17"/>
      <c r="F252" s="16" t="n">
        <v>1331</v>
      </c>
      <c r="G252" s="17" t="s">
        <v>33</v>
      </c>
      <c r="H252" s="37" t="n">
        <v>537</v>
      </c>
      <c r="I252" s="20" t="n">
        <v>45</v>
      </c>
      <c r="J252" s="20" t="n">
        <v>86</v>
      </c>
      <c r="K252" s="20" t="n">
        <v>105</v>
      </c>
      <c r="L252" s="20" t="n">
        <v>0</v>
      </c>
      <c r="M252" s="20" t="n">
        <v>142</v>
      </c>
      <c r="N252" s="20" t="n">
        <v>0</v>
      </c>
      <c r="O252" s="20"/>
      <c r="P252" s="20" t="n">
        <v>0</v>
      </c>
      <c r="Q252" s="20" t="n">
        <v>0</v>
      </c>
      <c r="R252" s="20" t="n">
        <v>1</v>
      </c>
      <c r="S252" s="20"/>
      <c r="T252" s="20"/>
      <c r="U252" s="38" t="n">
        <v>0</v>
      </c>
      <c r="V252" s="38" t="n">
        <v>0</v>
      </c>
      <c r="W252" s="38"/>
      <c r="X252" s="20"/>
      <c r="Y252" s="20"/>
      <c r="Z252" s="20"/>
      <c r="AA252" s="20"/>
      <c r="AB252" s="20"/>
      <c r="AC252" s="20" t="n">
        <v>0</v>
      </c>
      <c r="AD252" s="20" t="n">
        <v>8</v>
      </c>
      <c r="AE252" s="20" t="n">
        <f aca="false">SUM(I252:AD252)</f>
        <v>387</v>
      </c>
    </row>
    <row r="253" s="1" customFormat="true" ht="16.5" hidden="false" customHeight="false" outlineLevel="0" collapsed="false">
      <c r="A253" s="11" t="n">
        <v>13</v>
      </c>
      <c r="B253" s="12" t="n">
        <v>6</v>
      </c>
      <c r="C253" s="13" t="n">
        <v>260</v>
      </c>
      <c r="D253" s="17" t="s">
        <v>290</v>
      </c>
      <c r="E253" s="17"/>
      <c r="F253" s="16" t="n">
        <v>1332</v>
      </c>
      <c r="G253" s="17" t="s">
        <v>33</v>
      </c>
      <c r="H253" s="37" t="n">
        <v>147</v>
      </c>
      <c r="I253" s="20" t="n">
        <v>30</v>
      </c>
      <c r="J253" s="20" t="n">
        <v>33</v>
      </c>
      <c r="K253" s="20" t="n">
        <v>2</v>
      </c>
      <c r="L253" s="20" t="n">
        <v>1</v>
      </c>
      <c r="M253" s="20" t="n">
        <v>2</v>
      </c>
      <c r="N253" s="20" t="n">
        <v>0</v>
      </c>
      <c r="O253" s="20"/>
      <c r="P253" s="20" t="n">
        <v>1</v>
      </c>
      <c r="Q253" s="20" t="n">
        <v>0</v>
      </c>
      <c r="R253" s="20" t="n">
        <v>4</v>
      </c>
      <c r="S253" s="20"/>
      <c r="T253" s="20"/>
      <c r="U253" s="38" t="n">
        <v>0</v>
      </c>
      <c r="V253" s="38" t="n">
        <v>0</v>
      </c>
      <c r="W253" s="38"/>
      <c r="X253" s="20"/>
      <c r="Y253" s="20"/>
      <c r="Z253" s="20"/>
      <c r="AA253" s="20"/>
      <c r="AB253" s="20"/>
      <c r="AC253" s="20" t="n">
        <v>0</v>
      </c>
      <c r="AD253" s="20" t="n">
        <v>3</v>
      </c>
      <c r="AE253" s="20" t="n">
        <f aca="false">SUM(I253:AD253)</f>
        <v>76</v>
      </c>
    </row>
    <row r="254" s="1" customFormat="true" ht="16.5" hidden="false" customHeight="false" outlineLevel="0" collapsed="false">
      <c r="C254" s="29" t="s">
        <v>65</v>
      </c>
      <c r="D254" s="30" t="s">
        <v>66</v>
      </c>
      <c r="E254" s="30"/>
      <c r="F254" s="30"/>
      <c r="G254" s="30"/>
      <c r="H254" s="31" t="n">
        <f aca="false">SUM(H241:H253)</f>
        <v>4901</v>
      </c>
      <c r="I254" s="31" t="n">
        <f aca="false">SUM(I241:I253)</f>
        <v>1592</v>
      </c>
      <c r="J254" s="31" t="n">
        <f aca="false">SUM(J241:J253)</f>
        <v>896</v>
      </c>
      <c r="K254" s="31" t="n">
        <f aca="false">SUM(K241:K253)</f>
        <v>166</v>
      </c>
      <c r="L254" s="31" t="n">
        <f aca="false">SUM(L241:L253)</f>
        <v>9</v>
      </c>
      <c r="M254" s="31" t="n">
        <f aca="false">SUM(M241:M253)</f>
        <v>642</v>
      </c>
      <c r="N254" s="31" t="n">
        <f aca="false">SUM(N241:N253)</f>
        <v>3</v>
      </c>
      <c r="O254" s="31" t="n">
        <f aca="false">SUM(O241:O253)</f>
        <v>0</v>
      </c>
      <c r="P254" s="31" t="n">
        <f aca="false">SUM(P241:P253)</f>
        <v>14</v>
      </c>
      <c r="Q254" s="31" t="n">
        <f aca="false">SUM(Q241:Q253)</f>
        <v>2</v>
      </c>
      <c r="R254" s="31" t="n">
        <f aca="false">SUM(R241:R253)</f>
        <v>69</v>
      </c>
      <c r="S254" s="31" t="n">
        <f aca="false">SUM(S241:S253)</f>
        <v>0</v>
      </c>
      <c r="T254" s="31" t="n">
        <f aca="false">SUM(T241:T253)</f>
        <v>0</v>
      </c>
      <c r="U254" s="31" t="n">
        <f aca="false">SUM(U241:U253)</f>
        <v>15</v>
      </c>
      <c r="V254" s="31" t="n">
        <f aca="false">SUM(V241:V253)</f>
        <v>1</v>
      </c>
      <c r="W254" s="31" t="n">
        <f aca="false">SUM(W241:W253)</f>
        <v>0</v>
      </c>
      <c r="X254" s="31" t="n">
        <f aca="false">SUM(X241:X253)</f>
        <v>0</v>
      </c>
      <c r="Y254" s="31" t="n">
        <f aca="false">SUM(Y241:Y253)</f>
        <v>0</v>
      </c>
      <c r="Z254" s="31" t="n">
        <f aca="false">SUM(Z241:Z253)</f>
        <v>0</v>
      </c>
      <c r="AA254" s="31" t="n">
        <f aca="false">SUM(AA241:AA253)</f>
        <v>0</v>
      </c>
      <c r="AB254" s="31" t="n">
        <f aca="false">SUM(AB241:AB253)</f>
        <v>0</v>
      </c>
      <c r="AC254" s="31" t="n">
        <f aca="false">SUM(AC241:AC253)</f>
        <v>0</v>
      </c>
      <c r="AD254" s="31" t="n">
        <f aca="false">SUM(AD241:AD253)</f>
        <v>83</v>
      </c>
      <c r="AE254" s="31" t="n">
        <f aca="false">SUM(AE241:AE253)</f>
        <v>3492</v>
      </c>
    </row>
    <row r="255" s="1" customFormat="true" ht="16.5" hidden="false" customHeight="false" outlineLevel="0" collapsed="false">
      <c r="F255" s="3"/>
      <c r="G255" s="3"/>
      <c r="U255" s="1" t="n">
        <f aca="false">U254/2</f>
        <v>7.5</v>
      </c>
    </row>
    <row r="256" s="1" customFormat="true" ht="16.5" hidden="false" customHeight="true" outlineLevel="0" collapsed="false">
      <c r="C256" s="29" t="s">
        <v>67</v>
      </c>
      <c r="D256" s="32" t="s">
        <v>68</v>
      </c>
      <c r="E256" s="32"/>
      <c r="F256" s="32"/>
      <c r="G256" s="32"/>
      <c r="H256" s="33" t="s">
        <v>8</v>
      </c>
      <c r="I256" s="9" t="s">
        <v>9</v>
      </c>
      <c r="J256" s="9" t="s">
        <v>10</v>
      </c>
      <c r="K256" s="9" t="s">
        <v>11</v>
      </c>
      <c r="L256" s="9" t="s">
        <v>12</v>
      </c>
      <c r="M256" s="9" t="s">
        <v>13</v>
      </c>
      <c r="N256" s="9" t="s">
        <v>14</v>
      </c>
      <c r="O256" s="9" t="s">
        <v>15</v>
      </c>
      <c r="P256" s="9" t="s">
        <v>16</v>
      </c>
      <c r="Q256" s="9" t="s">
        <v>17</v>
      </c>
      <c r="R256" s="9" t="s">
        <v>18</v>
      </c>
      <c r="S256" s="9" t="s">
        <v>19</v>
      </c>
      <c r="T256" s="9" t="s">
        <v>20</v>
      </c>
      <c r="U256" s="9" t="s">
        <v>24</v>
      </c>
      <c r="V256" s="9" t="s">
        <v>25</v>
      </c>
      <c r="W256" s="9" t="s">
        <v>26</v>
      </c>
      <c r="X256" s="9" t="s">
        <v>27</v>
      </c>
      <c r="Y256" s="9" t="s">
        <v>28</v>
      </c>
      <c r="Z256" s="9" t="s">
        <v>29</v>
      </c>
      <c r="AA256" s="9" t="s">
        <v>30</v>
      </c>
      <c r="AB256" s="9" t="s">
        <v>31</v>
      </c>
    </row>
    <row r="257" s="1" customFormat="true" ht="16.5" hidden="false" customHeight="false" outlineLevel="0" collapsed="false">
      <c r="D257" s="32"/>
      <c r="E257" s="32"/>
      <c r="F257" s="32"/>
      <c r="G257" s="32"/>
      <c r="H257" s="20" t="n">
        <f aca="false">H254</f>
        <v>4901</v>
      </c>
      <c r="I257" s="20" t="n">
        <f aca="false">I254+8</f>
        <v>1600</v>
      </c>
      <c r="J257" s="20" t="n">
        <f aca="false">J254+1</f>
        <v>897</v>
      </c>
      <c r="K257" s="20" t="n">
        <f aca="false">K254+7</f>
        <v>173</v>
      </c>
      <c r="L257" s="20" t="n">
        <f aca="false">L254</f>
        <v>9</v>
      </c>
      <c r="M257" s="20" t="n">
        <f aca="false">M254</f>
        <v>642</v>
      </c>
      <c r="N257" s="20" t="n">
        <f aca="false">N254</f>
        <v>3</v>
      </c>
      <c r="O257" s="20" t="n">
        <f aca="false">O254</f>
        <v>0</v>
      </c>
      <c r="P257" s="20" t="n">
        <f aca="false">P254</f>
        <v>14</v>
      </c>
      <c r="Q257" s="20" t="n">
        <f aca="false">Q254</f>
        <v>2</v>
      </c>
      <c r="R257" s="20" t="n">
        <f aca="false">R254</f>
        <v>69</v>
      </c>
      <c r="S257" s="20" t="n">
        <f aca="false">S254</f>
        <v>0</v>
      </c>
      <c r="T257" s="20" t="n">
        <f aca="false">T254</f>
        <v>0</v>
      </c>
      <c r="U257" s="20" t="n">
        <f aca="false">X254</f>
        <v>0</v>
      </c>
      <c r="V257" s="20" t="n">
        <f aca="false">Y254</f>
        <v>0</v>
      </c>
      <c r="W257" s="20" t="n">
        <f aca="false">Z254</f>
        <v>0</v>
      </c>
      <c r="X257" s="20" t="n">
        <f aca="false">AA254</f>
        <v>0</v>
      </c>
      <c r="Y257" s="20" t="n">
        <f aca="false">AB254</f>
        <v>0</v>
      </c>
      <c r="Z257" s="20" t="n">
        <f aca="false">AC254</f>
        <v>0</v>
      </c>
      <c r="AA257" s="20" t="n">
        <f aca="false">AD254</f>
        <v>83</v>
      </c>
      <c r="AB257" s="20" t="n">
        <f aca="false">SUM(I257:AA257)</f>
        <v>3492</v>
      </c>
    </row>
    <row r="258" s="1" customFormat="true" ht="16.5" hidden="false" customHeight="false" outlineLevel="0" collapsed="false">
      <c r="F258" s="3"/>
      <c r="G258" s="3"/>
    </row>
    <row r="259" s="1" customFormat="true" ht="30.75" hidden="false" customHeight="true" outlineLevel="0" collapsed="false">
      <c r="C259" s="29" t="s">
        <v>69</v>
      </c>
      <c r="D259" s="32" t="s">
        <v>70</v>
      </c>
      <c r="E259" s="32"/>
      <c r="F259" s="32"/>
      <c r="G259" s="32"/>
      <c r="H259" s="33" t="s">
        <v>8</v>
      </c>
      <c r="I259" s="34" t="s">
        <v>71</v>
      </c>
      <c r="J259" s="34"/>
      <c r="K259" s="34" t="s">
        <v>72</v>
      </c>
      <c r="L259" s="34"/>
      <c r="M259" s="9" t="s">
        <v>13</v>
      </c>
      <c r="N259" s="9" t="s">
        <v>14</v>
      </c>
      <c r="O259" s="9" t="s">
        <v>15</v>
      </c>
      <c r="P259" s="9" t="s">
        <v>16</v>
      </c>
      <c r="Q259" s="9" t="s">
        <v>17</v>
      </c>
      <c r="R259" s="9" t="s">
        <v>18</v>
      </c>
      <c r="S259" s="9" t="s">
        <v>19</v>
      </c>
      <c r="T259" s="9" t="s">
        <v>20</v>
      </c>
      <c r="U259" s="9" t="s">
        <v>24</v>
      </c>
      <c r="V259" s="9" t="s">
        <v>25</v>
      </c>
      <c r="W259" s="9" t="s">
        <v>26</v>
      </c>
      <c r="X259" s="9" t="s">
        <v>27</v>
      </c>
      <c r="Y259" s="9" t="s">
        <v>28</v>
      </c>
      <c r="Z259" s="9" t="s">
        <v>29</v>
      </c>
      <c r="AA259" s="9" t="s">
        <v>30</v>
      </c>
      <c r="AB259" s="9" t="s">
        <v>31</v>
      </c>
    </row>
    <row r="260" s="1" customFormat="true" ht="16.5" hidden="false" customHeight="false" outlineLevel="0" collapsed="false">
      <c r="D260" s="32"/>
      <c r="E260" s="32"/>
      <c r="F260" s="32"/>
      <c r="G260" s="32"/>
      <c r="H260" s="20" t="n">
        <f aca="false">H254</f>
        <v>4901</v>
      </c>
      <c r="I260" s="35" t="n">
        <f aca="false">I257+K257</f>
        <v>1773</v>
      </c>
      <c r="J260" s="35"/>
      <c r="K260" s="35" t="n">
        <f aca="false">J257+L257</f>
        <v>906</v>
      </c>
      <c r="L260" s="35"/>
      <c r="M260" s="20" t="n">
        <f aca="false">M257</f>
        <v>642</v>
      </c>
      <c r="N260" s="20" t="n">
        <f aca="false">N257</f>
        <v>3</v>
      </c>
      <c r="O260" s="20" t="s">
        <v>148</v>
      </c>
      <c r="P260" s="20" t="n">
        <f aca="false">P257</f>
        <v>14</v>
      </c>
      <c r="Q260" s="20" t="n">
        <f aca="false">Q257</f>
        <v>2</v>
      </c>
      <c r="R260" s="20" t="n">
        <f aca="false">R257</f>
        <v>69</v>
      </c>
      <c r="S260" s="20" t="s">
        <v>148</v>
      </c>
      <c r="T260" s="20" t="s">
        <v>148</v>
      </c>
      <c r="U260" s="20" t="s">
        <v>148</v>
      </c>
      <c r="V260" s="20" t="s">
        <v>148</v>
      </c>
      <c r="W260" s="20" t="s">
        <v>148</v>
      </c>
      <c r="X260" s="20" t="s">
        <v>148</v>
      </c>
      <c r="Y260" s="20" t="s">
        <v>148</v>
      </c>
      <c r="Z260" s="20" t="n">
        <f aca="false">Z257</f>
        <v>0</v>
      </c>
      <c r="AA260" s="20" t="n">
        <f aca="false">AA257</f>
        <v>83</v>
      </c>
      <c r="AB260" s="20" t="n">
        <f aca="false">SUM(I260:AA260)</f>
        <v>3492</v>
      </c>
    </row>
    <row r="263" s="1" customFormat="true" ht="16.5" hidden="false" customHeight="false" outlineLevel="0" collapsed="false">
      <c r="A263" s="5" t="s">
        <v>1</v>
      </c>
      <c r="B263" s="6" t="s">
        <v>2</v>
      </c>
      <c r="C263" s="7" t="s">
        <v>3</v>
      </c>
      <c r="D263" s="5" t="s">
        <v>4</v>
      </c>
      <c r="E263" s="5" t="s">
        <v>5</v>
      </c>
      <c r="F263" s="8" t="s">
        <v>6</v>
      </c>
      <c r="G263" s="8" t="s">
        <v>7</v>
      </c>
      <c r="H263" s="8" t="s">
        <v>8</v>
      </c>
      <c r="I263" s="9" t="s">
        <v>9</v>
      </c>
      <c r="J263" s="9" t="s">
        <v>10</v>
      </c>
      <c r="K263" s="9" t="s">
        <v>11</v>
      </c>
      <c r="L263" s="9" t="s">
        <v>12</v>
      </c>
      <c r="M263" s="9" t="s">
        <v>13</v>
      </c>
      <c r="N263" s="9" t="s">
        <v>14</v>
      </c>
      <c r="O263" s="9" t="s">
        <v>15</v>
      </c>
      <c r="P263" s="9" t="s">
        <v>16</v>
      </c>
      <c r="Q263" s="9" t="s">
        <v>17</v>
      </c>
      <c r="R263" s="9" t="s">
        <v>18</v>
      </c>
      <c r="S263" s="9" t="s">
        <v>19</v>
      </c>
      <c r="T263" s="9" t="s">
        <v>20</v>
      </c>
      <c r="U263" s="10" t="s">
        <v>21</v>
      </c>
      <c r="V263" s="10" t="s">
        <v>22</v>
      </c>
      <c r="W263" s="10" t="s">
        <v>23</v>
      </c>
      <c r="X263" s="9" t="s">
        <v>24</v>
      </c>
      <c r="Y263" s="9" t="s">
        <v>25</v>
      </c>
      <c r="Z263" s="9" t="s">
        <v>26</v>
      </c>
      <c r="AA263" s="9" t="s">
        <v>27</v>
      </c>
      <c r="AB263" s="9" t="s">
        <v>28</v>
      </c>
      <c r="AC263" s="9" t="s">
        <v>29</v>
      </c>
      <c r="AD263" s="9" t="s">
        <v>30</v>
      </c>
      <c r="AE263" s="9" t="s">
        <v>31</v>
      </c>
    </row>
    <row r="264" s="1" customFormat="true" ht="16.5" hidden="false" customHeight="false" outlineLevel="0" collapsed="false">
      <c r="A264" s="11" t="n">
        <v>1</v>
      </c>
      <c r="B264" s="12" t="n">
        <v>6</v>
      </c>
      <c r="C264" s="13"/>
      <c r="D264" s="17" t="s">
        <v>291</v>
      </c>
      <c r="E264" s="17"/>
      <c r="F264" s="16" t="n">
        <v>1418</v>
      </c>
      <c r="G264" s="89" t="s">
        <v>67</v>
      </c>
      <c r="H264" s="82" t="n">
        <v>393</v>
      </c>
      <c r="I264" s="20" t="n">
        <v>1</v>
      </c>
      <c r="J264" s="20" t="n">
        <v>60</v>
      </c>
      <c r="K264" s="20" t="n">
        <v>109</v>
      </c>
      <c r="L264" s="20" t="n">
        <v>0</v>
      </c>
      <c r="M264" s="20" t="n">
        <v>2</v>
      </c>
      <c r="N264" s="20" t="n">
        <v>70</v>
      </c>
      <c r="O264" s="20" t="n">
        <v>0</v>
      </c>
      <c r="P264" s="20" t="n">
        <v>0</v>
      </c>
      <c r="Q264" s="20" t="n">
        <v>0</v>
      </c>
      <c r="R264" s="20" t="n">
        <v>25</v>
      </c>
      <c r="S264" s="20" t="n">
        <v>0</v>
      </c>
      <c r="T264" s="20" t="n">
        <v>0</v>
      </c>
      <c r="U264" s="38" t="n">
        <v>0</v>
      </c>
      <c r="V264" s="38" t="n">
        <v>0</v>
      </c>
      <c r="W264" s="38"/>
      <c r="X264" s="20"/>
      <c r="Y264" s="20"/>
      <c r="Z264" s="20"/>
      <c r="AA264" s="20"/>
      <c r="AB264" s="20"/>
      <c r="AC264" s="20" t="n">
        <v>1</v>
      </c>
      <c r="AD264" s="20" t="n">
        <v>6</v>
      </c>
      <c r="AE264" s="20" t="n">
        <f aca="false">SUM(I264:AD264)</f>
        <v>274</v>
      </c>
    </row>
    <row r="265" s="1" customFormat="true" ht="17.25" hidden="false" customHeight="false" outlineLevel="0" collapsed="false">
      <c r="A265" s="11" t="n">
        <v>2</v>
      </c>
      <c r="B265" s="12" t="n">
        <v>6</v>
      </c>
      <c r="C265" s="13"/>
      <c r="D265" s="17" t="s">
        <v>291</v>
      </c>
      <c r="E265" s="17"/>
      <c r="F265" s="16" t="n">
        <v>1418</v>
      </c>
      <c r="G265" s="89" t="s">
        <v>157</v>
      </c>
      <c r="H265" s="83" t="n">
        <v>393</v>
      </c>
      <c r="I265" s="20" t="n">
        <v>2</v>
      </c>
      <c r="J265" s="20" t="n">
        <v>58</v>
      </c>
      <c r="K265" s="20" t="n">
        <v>115</v>
      </c>
      <c r="L265" s="20" t="n">
        <v>2</v>
      </c>
      <c r="M265" s="20" t="n">
        <v>0</v>
      </c>
      <c r="N265" s="20" t="n">
        <v>59</v>
      </c>
      <c r="O265" s="20" t="n">
        <v>0</v>
      </c>
      <c r="P265" s="20" t="n">
        <v>0</v>
      </c>
      <c r="Q265" s="20" t="n">
        <v>0</v>
      </c>
      <c r="R265" s="20" t="n">
        <v>45</v>
      </c>
      <c r="S265" s="20" t="n">
        <v>0</v>
      </c>
      <c r="T265" s="20" t="n">
        <v>0</v>
      </c>
      <c r="U265" s="38" t="n">
        <v>1</v>
      </c>
      <c r="V265" s="38" t="n">
        <v>2</v>
      </c>
      <c r="W265" s="38"/>
      <c r="X265" s="20"/>
      <c r="Y265" s="20"/>
      <c r="Z265" s="20"/>
      <c r="AA265" s="20"/>
      <c r="AB265" s="20"/>
      <c r="AC265" s="20" t="n">
        <v>0</v>
      </c>
      <c r="AD265" s="20" t="n">
        <v>3</v>
      </c>
      <c r="AE265" s="20" t="n">
        <f aca="false">SUM(I265:AD265)</f>
        <v>287</v>
      </c>
    </row>
    <row r="266" s="1" customFormat="true" ht="16.5" hidden="false" customHeight="false" outlineLevel="0" collapsed="false">
      <c r="C266" s="29" t="s">
        <v>65</v>
      </c>
      <c r="D266" s="30" t="s">
        <v>66</v>
      </c>
      <c r="E266" s="30"/>
      <c r="F266" s="30"/>
      <c r="G266" s="30"/>
      <c r="H266" s="31" t="n">
        <f aca="false">SUM(H264:H265)</f>
        <v>786</v>
      </c>
      <c r="I266" s="31" t="n">
        <f aca="false">SUM(I264:I265)</f>
        <v>3</v>
      </c>
      <c r="J266" s="31" t="n">
        <f aca="false">SUM(J264:J265)</f>
        <v>118</v>
      </c>
      <c r="K266" s="31" t="n">
        <f aca="false">SUM(K264:K265)</f>
        <v>224</v>
      </c>
      <c r="L266" s="31" t="n">
        <f aca="false">SUM(L264:L265)</f>
        <v>2</v>
      </c>
      <c r="M266" s="31" t="n">
        <f aca="false">SUM(M264:M265)</f>
        <v>2</v>
      </c>
      <c r="N266" s="31" t="n">
        <f aca="false">SUM(N264:N265)</f>
        <v>129</v>
      </c>
      <c r="O266" s="31" t="n">
        <f aca="false">SUM(O264:O265)</f>
        <v>0</v>
      </c>
      <c r="P266" s="31" t="n">
        <f aca="false">SUM(P264:P265)</f>
        <v>0</v>
      </c>
      <c r="Q266" s="31" t="n">
        <f aca="false">SUM(Q264:Q265)</f>
        <v>0</v>
      </c>
      <c r="R266" s="31" t="n">
        <f aca="false">SUM(R264:R265)</f>
        <v>70</v>
      </c>
      <c r="S266" s="31" t="n">
        <f aca="false">SUM(S264:S265)</f>
        <v>0</v>
      </c>
      <c r="T266" s="31" t="n">
        <f aca="false">SUM(T264:T265)</f>
        <v>0</v>
      </c>
      <c r="U266" s="31" t="n">
        <f aca="false">SUM(U264:U265)</f>
        <v>1</v>
      </c>
      <c r="V266" s="31" t="n">
        <f aca="false">SUM(V264:V265)</f>
        <v>2</v>
      </c>
      <c r="W266" s="31" t="n">
        <f aca="false">SUM(W264:W265)</f>
        <v>0</v>
      </c>
      <c r="X266" s="31" t="n">
        <f aca="false">SUM(X264:X265)</f>
        <v>0</v>
      </c>
      <c r="Y266" s="31" t="n">
        <f aca="false">SUM(Y264:Y265)</f>
        <v>0</v>
      </c>
      <c r="Z266" s="31" t="n">
        <f aca="false">SUM(Z264:Z265)</f>
        <v>0</v>
      </c>
      <c r="AA266" s="31" t="n">
        <f aca="false">SUM(AA264:AA265)</f>
        <v>0</v>
      </c>
      <c r="AB266" s="31" t="n">
        <f aca="false">SUM(AB264:AB265)</f>
        <v>0</v>
      </c>
      <c r="AC266" s="31" t="n">
        <f aca="false">SUM(AC264:AC265)</f>
        <v>1</v>
      </c>
      <c r="AD266" s="31" t="n">
        <f aca="false">SUM(AD264:AD265)</f>
        <v>9</v>
      </c>
      <c r="AE266" s="31" t="n">
        <f aca="false">SUM(AE264:AE265)</f>
        <v>561</v>
      </c>
    </row>
    <row r="267" s="1" customFormat="true" ht="16.5" hidden="false" customHeight="false" outlineLevel="0" collapsed="false">
      <c r="F267" s="3"/>
      <c r="G267" s="3"/>
    </row>
    <row r="268" s="1" customFormat="true" ht="16.5" hidden="false" customHeight="true" outlineLevel="0" collapsed="false">
      <c r="C268" s="29" t="s">
        <v>67</v>
      </c>
      <c r="D268" s="32" t="s">
        <v>68</v>
      </c>
      <c r="E268" s="32"/>
      <c r="F268" s="32"/>
      <c r="G268" s="32"/>
      <c r="H268" s="33" t="s">
        <v>8</v>
      </c>
      <c r="I268" s="9" t="s">
        <v>9</v>
      </c>
      <c r="J268" s="9" t="s">
        <v>10</v>
      </c>
      <c r="K268" s="9" t="s">
        <v>11</v>
      </c>
      <c r="L268" s="9" t="s">
        <v>12</v>
      </c>
      <c r="M268" s="9" t="s">
        <v>13</v>
      </c>
      <c r="N268" s="9" t="s">
        <v>14</v>
      </c>
      <c r="O268" s="9" t="s">
        <v>15</v>
      </c>
      <c r="P268" s="9" t="s">
        <v>16</v>
      </c>
      <c r="Q268" s="9" t="s">
        <v>17</v>
      </c>
      <c r="R268" s="9" t="s">
        <v>18</v>
      </c>
      <c r="S268" s="9" t="s">
        <v>19</v>
      </c>
      <c r="T268" s="9" t="s">
        <v>20</v>
      </c>
      <c r="U268" s="9" t="s">
        <v>24</v>
      </c>
      <c r="V268" s="9" t="s">
        <v>25</v>
      </c>
      <c r="W268" s="9" t="s">
        <v>26</v>
      </c>
      <c r="X268" s="9" t="s">
        <v>27</v>
      </c>
      <c r="Y268" s="9" t="s">
        <v>28</v>
      </c>
      <c r="Z268" s="9" t="s">
        <v>29</v>
      </c>
      <c r="AA268" s="9" t="s">
        <v>30</v>
      </c>
      <c r="AB268" s="9" t="s">
        <v>31</v>
      </c>
    </row>
    <row r="269" s="1" customFormat="true" ht="16.5" hidden="false" customHeight="false" outlineLevel="0" collapsed="false">
      <c r="D269" s="32"/>
      <c r="E269" s="32"/>
      <c r="F269" s="32"/>
      <c r="G269" s="32"/>
      <c r="H269" s="20" t="n">
        <f aca="false">H266</f>
        <v>786</v>
      </c>
      <c r="I269" s="20" t="n">
        <f aca="false">I266</f>
        <v>3</v>
      </c>
      <c r="J269" s="20" t="n">
        <f aca="false">J266+1</f>
        <v>119</v>
      </c>
      <c r="K269" s="20" t="n">
        <f aca="false">K266+1</f>
        <v>225</v>
      </c>
      <c r="L269" s="20" t="n">
        <f aca="false">L266+1</f>
        <v>3</v>
      </c>
      <c r="M269" s="20" t="n">
        <f aca="false">M266</f>
        <v>2</v>
      </c>
      <c r="N269" s="20" t="n">
        <f aca="false">N266</f>
        <v>129</v>
      </c>
      <c r="O269" s="20" t="n">
        <f aca="false">O266</f>
        <v>0</v>
      </c>
      <c r="P269" s="20" t="n">
        <f aca="false">P266</f>
        <v>0</v>
      </c>
      <c r="Q269" s="20" t="n">
        <f aca="false">Q266</f>
        <v>0</v>
      </c>
      <c r="R269" s="20" t="n">
        <f aca="false">R266</f>
        <v>70</v>
      </c>
      <c r="S269" s="20" t="n">
        <f aca="false">S266</f>
        <v>0</v>
      </c>
      <c r="T269" s="20" t="n">
        <f aca="false">T266</f>
        <v>0</v>
      </c>
      <c r="U269" s="20" t="n">
        <f aca="false">X264</f>
        <v>0</v>
      </c>
      <c r="V269" s="20" t="n">
        <f aca="false">Y264</f>
        <v>0</v>
      </c>
      <c r="W269" s="20" t="n">
        <f aca="false">Z264</f>
        <v>0</v>
      </c>
      <c r="X269" s="20" t="n">
        <f aca="false">AA264</f>
        <v>0</v>
      </c>
      <c r="Y269" s="20" t="n">
        <f aca="false">AB264</f>
        <v>0</v>
      </c>
      <c r="Z269" s="20" t="n">
        <f aca="false">AC266</f>
        <v>1</v>
      </c>
      <c r="AA269" s="20" t="n">
        <f aca="false">AD266</f>
        <v>9</v>
      </c>
      <c r="AB269" s="20" t="n">
        <f aca="false">SUM(I269:AA269)</f>
        <v>561</v>
      </c>
    </row>
    <row r="270" s="1" customFormat="true" ht="16.5" hidden="false" customHeight="false" outlineLevel="0" collapsed="false">
      <c r="F270" s="3"/>
      <c r="G270" s="3"/>
    </row>
    <row r="271" s="1" customFormat="true" ht="30.75" hidden="false" customHeight="true" outlineLevel="0" collapsed="false">
      <c r="C271" s="29" t="s">
        <v>69</v>
      </c>
      <c r="D271" s="32" t="s">
        <v>70</v>
      </c>
      <c r="E271" s="32"/>
      <c r="F271" s="32"/>
      <c r="G271" s="32"/>
      <c r="H271" s="33" t="s">
        <v>8</v>
      </c>
      <c r="I271" s="34" t="s">
        <v>71</v>
      </c>
      <c r="J271" s="34"/>
      <c r="K271" s="34" t="s">
        <v>72</v>
      </c>
      <c r="L271" s="34"/>
      <c r="M271" s="9" t="s">
        <v>13</v>
      </c>
      <c r="N271" s="9" t="s">
        <v>14</v>
      </c>
      <c r="O271" s="9" t="s">
        <v>15</v>
      </c>
      <c r="P271" s="9" t="s">
        <v>16</v>
      </c>
      <c r="Q271" s="9" t="s">
        <v>17</v>
      </c>
      <c r="R271" s="9" t="s">
        <v>18</v>
      </c>
      <c r="S271" s="9" t="s">
        <v>19</v>
      </c>
      <c r="T271" s="9" t="s">
        <v>20</v>
      </c>
      <c r="U271" s="9" t="s">
        <v>24</v>
      </c>
      <c r="V271" s="9" t="s">
        <v>25</v>
      </c>
      <c r="W271" s="9" t="s">
        <v>26</v>
      </c>
      <c r="X271" s="9" t="s">
        <v>27</v>
      </c>
      <c r="Y271" s="9" t="s">
        <v>28</v>
      </c>
      <c r="Z271" s="9" t="s">
        <v>29</v>
      </c>
      <c r="AA271" s="9" t="s">
        <v>30</v>
      </c>
      <c r="AB271" s="9" t="s">
        <v>31</v>
      </c>
    </row>
    <row r="272" s="1" customFormat="true" ht="16.5" hidden="false" customHeight="false" outlineLevel="0" collapsed="false">
      <c r="D272" s="32"/>
      <c r="E272" s="32"/>
      <c r="F272" s="32"/>
      <c r="G272" s="32"/>
      <c r="H272" s="20" t="n">
        <f aca="false">H266</f>
        <v>786</v>
      </c>
      <c r="I272" s="35" t="n">
        <f aca="false">I269+K269</f>
        <v>228</v>
      </c>
      <c r="J272" s="35"/>
      <c r="K272" s="35" t="n">
        <f aca="false">J269+L269</f>
        <v>122</v>
      </c>
      <c r="L272" s="35"/>
      <c r="M272" s="20" t="n">
        <f aca="false">M269</f>
        <v>2</v>
      </c>
      <c r="N272" s="20" t="n">
        <f aca="false">N269</f>
        <v>129</v>
      </c>
      <c r="O272" s="20" t="s">
        <v>148</v>
      </c>
      <c r="P272" s="20" t="s">
        <v>148</v>
      </c>
      <c r="Q272" s="20" t="s">
        <v>148</v>
      </c>
      <c r="R272" s="20" t="n">
        <f aca="false">R269</f>
        <v>70</v>
      </c>
      <c r="S272" s="20" t="s">
        <v>148</v>
      </c>
      <c r="T272" s="20" t="s">
        <v>148</v>
      </c>
      <c r="U272" s="20" t="s">
        <v>148</v>
      </c>
      <c r="V272" s="20" t="s">
        <v>148</v>
      </c>
      <c r="W272" s="20" t="s">
        <v>148</v>
      </c>
      <c r="X272" s="20" t="s">
        <v>148</v>
      </c>
      <c r="Y272" s="20" t="s">
        <v>148</v>
      </c>
      <c r="Z272" s="20" t="n">
        <f aca="false">Z269</f>
        <v>1</v>
      </c>
      <c r="AA272" s="20" t="n">
        <f aca="false">AA269</f>
        <v>9</v>
      </c>
      <c r="AB272" s="20" t="n">
        <f aca="false">SUM(I272:AA272)</f>
        <v>561</v>
      </c>
    </row>
    <row r="275" s="1" customFormat="true" ht="16.5" hidden="false" customHeight="false" outlineLevel="0" collapsed="false">
      <c r="A275" s="5" t="s">
        <v>1</v>
      </c>
      <c r="B275" s="6" t="s">
        <v>2</v>
      </c>
      <c r="C275" s="7" t="s">
        <v>3</v>
      </c>
      <c r="D275" s="5" t="s">
        <v>4</v>
      </c>
      <c r="E275" s="5" t="s">
        <v>5</v>
      </c>
      <c r="F275" s="8" t="s">
        <v>6</v>
      </c>
      <c r="G275" s="8" t="s">
        <v>7</v>
      </c>
      <c r="H275" s="8" t="s">
        <v>8</v>
      </c>
      <c r="I275" s="9" t="s">
        <v>9</v>
      </c>
      <c r="J275" s="9" t="s">
        <v>10</v>
      </c>
      <c r="K275" s="9" t="s">
        <v>11</v>
      </c>
      <c r="L275" s="9" t="s">
        <v>12</v>
      </c>
      <c r="M275" s="9" t="s">
        <v>13</v>
      </c>
      <c r="N275" s="9" t="s">
        <v>14</v>
      </c>
      <c r="O275" s="9" t="s">
        <v>15</v>
      </c>
      <c r="P275" s="9" t="s">
        <v>16</v>
      </c>
      <c r="Q275" s="9" t="s">
        <v>17</v>
      </c>
      <c r="R275" s="9" t="s">
        <v>18</v>
      </c>
      <c r="S275" s="9" t="s">
        <v>19</v>
      </c>
      <c r="T275" s="9" t="s">
        <v>20</v>
      </c>
      <c r="U275" s="10" t="s">
        <v>21</v>
      </c>
      <c r="V275" s="10" t="s">
        <v>22</v>
      </c>
      <c r="W275" s="10" t="s">
        <v>23</v>
      </c>
      <c r="X275" s="9" t="s">
        <v>24</v>
      </c>
      <c r="Y275" s="9" t="s">
        <v>25</v>
      </c>
      <c r="Z275" s="9" t="s">
        <v>26</v>
      </c>
      <c r="AA275" s="9" t="s">
        <v>27</v>
      </c>
      <c r="AB275" s="9" t="s">
        <v>28</v>
      </c>
      <c r="AC275" s="9" t="s">
        <v>29</v>
      </c>
      <c r="AD275" s="9" t="s">
        <v>30</v>
      </c>
      <c r="AE275" s="9" t="s">
        <v>31</v>
      </c>
    </row>
    <row r="276" s="1" customFormat="true" ht="16.5" hidden="false" customHeight="false" outlineLevel="0" collapsed="false">
      <c r="A276" s="11" t="n">
        <v>1</v>
      </c>
      <c r="B276" s="12" t="n">
        <v>6</v>
      </c>
      <c r="C276" s="13" t="n">
        <v>382</v>
      </c>
      <c r="D276" s="17" t="s">
        <v>292</v>
      </c>
      <c r="E276" s="17" t="s">
        <v>293</v>
      </c>
      <c r="F276" s="16" t="n">
        <v>1704</v>
      </c>
      <c r="G276" s="17" t="s">
        <v>33</v>
      </c>
      <c r="H276" s="82" t="n">
        <v>464</v>
      </c>
      <c r="I276" s="20" t="n">
        <v>73</v>
      </c>
      <c r="J276" s="20" t="n">
        <v>131</v>
      </c>
      <c r="K276" s="20" t="n">
        <v>93</v>
      </c>
      <c r="L276" s="20" t="n">
        <v>4</v>
      </c>
      <c r="M276" s="20" t="n">
        <v>0</v>
      </c>
      <c r="N276" s="20" t="n">
        <v>0</v>
      </c>
      <c r="O276" s="20" t="n">
        <v>0</v>
      </c>
      <c r="P276" s="20" t="n">
        <v>0</v>
      </c>
      <c r="Q276" s="20" t="n">
        <v>0</v>
      </c>
      <c r="R276" s="20" t="n">
        <v>8</v>
      </c>
      <c r="S276" s="20" t="n">
        <v>0</v>
      </c>
      <c r="T276" s="20" t="n">
        <v>0</v>
      </c>
      <c r="U276" s="38" t="n">
        <v>6</v>
      </c>
      <c r="V276" s="38" t="n">
        <v>1</v>
      </c>
      <c r="W276" s="38"/>
      <c r="X276" s="20"/>
      <c r="Y276" s="20"/>
      <c r="Z276" s="20"/>
      <c r="AA276" s="20"/>
      <c r="AB276" s="20"/>
      <c r="AC276" s="20" t="n">
        <v>0</v>
      </c>
      <c r="AD276" s="20" t="n">
        <v>7</v>
      </c>
      <c r="AE276" s="20" t="n">
        <f aca="false">SUM(I276:AD276)</f>
        <v>323</v>
      </c>
    </row>
    <row r="277" s="1" customFormat="true" ht="16.5" hidden="false" customHeight="false" outlineLevel="0" collapsed="false">
      <c r="A277" s="11" t="n">
        <v>2</v>
      </c>
      <c r="B277" s="12" t="n">
        <v>6</v>
      </c>
      <c r="C277" s="13" t="n">
        <v>382</v>
      </c>
      <c r="D277" s="17" t="s">
        <v>292</v>
      </c>
      <c r="E277" s="17" t="s">
        <v>293</v>
      </c>
      <c r="F277" s="16" t="n">
        <v>1704</v>
      </c>
      <c r="G277" s="17" t="s">
        <v>34</v>
      </c>
      <c r="H277" s="82" t="n">
        <v>463</v>
      </c>
      <c r="I277" s="20" t="n">
        <v>75</v>
      </c>
      <c r="J277" s="20" t="n">
        <v>105</v>
      </c>
      <c r="K277" s="20" t="n">
        <v>100</v>
      </c>
      <c r="L277" s="20" t="n">
        <v>3</v>
      </c>
      <c r="M277" s="20" t="n">
        <v>0</v>
      </c>
      <c r="N277" s="20" t="n">
        <v>0</v>
      </c>
      <c r="O277" s="20" t="n">
        <v>0</v>
      </c>
      <c r="P277" s="20" t="n">
        <v>0</v>
      </c>
      <c r="Q277" s="20" t="n">
        <v>0</v>
      </c>
      <c r="R277" s="20" t="n">
        <v>10</v>
      </c>
      <c r="S277" s="20" t="n">
        <v>0</v>
      </c>
      <c r="T277" s="20" t="n">
        <v>0</v>
      </c>
      <c r="U277" s="38" t="n">
        <v>3</v>
      </c>
      <c r="V277" s="38" t="n">
        <v>0</v>
      </c>
      <c r="W277" s="38"/>
      <c r="X277" s="20"/>
      <c r="Y277" s="20"/>
      <c r="Z277" s="20"/>
      <c r="AA277" s="20"/>
      <c r="AB277" s="20"/>
      <c r="AC277" s="20" t="n">
        <v>0</v>
      </c>
      <c r="AD277" s="20" t="n">
        <v>8</v>
      </c>
      <c r="AE277" s="20" t="n">
        <f aca="false">SUM(I277:AD277)</f>
        <v>304</v>
      </c>
    </row>
    <row r="278" s="1" customFormat="true" ht="16.5" hidden="false" customHeight="false" outlineLevel="0" collapsed="false">
      <c r="A278" s="11" t="n">
        <v>3</v>
      </c>
      <c r="B278" s="12" t="n">
        <v>6</v>
      </c>
      <c r="C278" s="13" t="n">
        <v>382</v>
      </c>
      <c r="D278" s="17" t="s">
        <v>292</v>
      </c>
      <c r="E278" s="17" t="s">
        <v>294</v>
      </c>
      <c r="F278" s="16" t="n">
        <v>1705</v>
      </c>
      <c r="G278" s="17" t="s">
        <v>33</v>
      </c>
      <c r="H278" s="82" t="n">
        <v>378</v>
      </c>
      <c r="I278" s="20" t="n">
        <v>70</v>
      </c>
      <c r="J278" s="20" t="n">
        <v>125</v>
      </c>
      <c r="K278" s="20" t="n">
        <v>41</v>
      </c>
      <c r="L278" s="20" t="n">
        <v>3</v>
      </c>
      <c r="M278" s="20" t="n">
        <v>0</v>
      </c>
      <c r="N278" s="20" t="n">
        <v>0</v>
      </c>
      <c r="O278" s="20" t="n">
        <v>0</v>
      </c>
      <c r="P278" s="20" t="n">
        <v>0</v>
      </c>
      <c r="Q278" s="20" t="n">
        <v>0</v>
      </c>
      <c r="R278" s="20" t="n">
        <v>5</v>
      </c>
      <c r="S278" s="20" t="n">
        <v>0</v>
      </c>
      <c r="T278" s="20" t="n">
        <v>0</v>
      </c>
      <c r="U278" s="38" t="n">
        <v>2</v>
      </c>
      <c r="V278" s="38" t="n">
        <v>1</v>
      </c>
      <c r="W278" s="38"/>
      <c r="X278" s="20"/>
      <c r="Y278" s="20"/>
      <c r="Z278" s="20"/>
      <c r="AA278" s="20"/>
      <c r="AB278" s="20"/>
      <c r="AC278" s="20" t="n">
        <v>0</v>
      </c>
      <c r="AD278" s="20" t="n">
        <v>7</v>
      </c>
      <c r="AE278" s="20" t="n">
        <f aca="false">SUM(I278:AD278)</f>
        <v>254</v>
      </c>
    </row>
    <row r="279" s="1" customFormat="true" ht="16.5" hidden="false" customHeight="false" outlineLevel="0" collapsed="false">
      <c r="A279" s="11" t="n">
        <v>4</v>
      </c>
      <c r="B279" s="12" t="n">
        <v>6</v>
      </c>
      <c r="C279" s="13" t="n">
        <v>382</v>
      </c>
      <c r="D279" s="17" t="s">
        <v>292</v>
      </c>
      <c r="E279" s="17" t="s">
        <v>294</v>
      </c>
      <c r="F279" s="16" t="n">
        <v>1705</v>
      </c>
      <c r="G279" s="17" t="s">
        <v>34</v>
      </c>
      <c r="H279" s="82" t="n">
        <v>378</v>
      </c>
      <c r="I279" s="20" t="n">
        <v>66</v>
      </c>
      <c r="J279" s="20" t="n">
        <v>139</v>
      </c>
      <c r="K279" s="20" t="n">
        <v>38</v>
      </c>
      <c r="L279" s="20" t="n">
        <v>0</v>
      </c>
      <c r="M279" s="20" t="n">
        <v>0</v>
      </c>
      <c r="N279" s="20" t="n">
        <v>0</v>
      </c>
      <c r="O279" s="20" t="n">
        <v>0</v>
      </c>
      <c r="P279" s="20" t="n">
        <v>0</v>
      </c>
      <c r="Q279" s="20" t="n">
        <v>0</v>
      </c>
      <c r="R279" s="20" t="n">
        <v>15</v>
      </c>
      <c r="S279" s="20" t="n">
        <v>0</v>
      </c>
      <c r="T279" s="20" t="n">
        <v>0</v>
      </c>
      <c r="U279" s="38" t="n">
        <v>1</v>
      </c>
      <c r="V279" s="38" t="n">
        <v>2</v>
      </c>
      <c r="W279" s="38"/>
      <c r="X279" s="20"/>
      <c r="Y279" s="20"/>
      <c r="Z279" s="20"/>
      <c r="AA279" s="20"/>
      <c r="AB279" s="20"/>
      <c r="AC279" s="20" t="n">
        <v>0</v>
      </c>
      <c r="AD279" s="20" t="n">
        <v>6</v>
      </c>
      <c r="AE279" s="20" t="n">
        <f aca="false">SUM(I279:AD279)</f>
        <v>267</v>
      </c>
    </row>
    <row r="280" s="1" customFormat="true" ht="17.25" hidden="false" customHeight="false" outlineLevel="0" collapsed="false">
      <c r="A280" s="11" t="n">
        <v>5</v>
      </c>
      <c r="B280" s="12" t="n">
        <v>6</v>
      </c>
      <c r="C280" s="13" t="n">
        <v>382</v>
      </c>
      <c r="D280" s="17" t="s">
        <v>292</v>
      </c>
      <c r="E280" s="17" t="s">
        <v>295</v>
      </c>
      <c r="F280" s="16" t="n">
        <v>1706</v>
      </c>
      <c r="G280" s="17" t="s">
        <v>33</v>
      </c>
      <c r="H280" s="83" t="n">
        <v>368</v>
      </c>
      <c r="I280" s="20" t="n">
        <v>20</v>
      </c>
      <c r="J280" s="20" t="n">
        <v>97</v>
      </c>
      <c r="K280" s="20" t="n">
        <v>83</v>
      </c>
      <c r="L280" s="20" t="n">
        <v>0</v>
      </c>
      <c r="M280" s="20" t="n">
        <v>0</v>
      </c>
      <c r="N280" s="20" t="n">
        <v>1</v>
      </c>
      <c r="O280" s="20" t="n">
        <v>0</v>
      </c>
      <c r="P280" s="20" t="n">
        <v>0</v>
      </c>
      <c r="Q280" s="20" t="n">
        <v>0</v>
      </c>
      <c r="R280" s="20" t="n">
        <v>24</v>
      </c>
      <c r="S280" s="20" t="n">
        <v>0</v>
      </c>
      <c r="T280" s="20" t="n">
        <v>0</v>
      </c>
      <c r="U280" s="38" t="n">
        <v>0</v>
      </c>
      <c r="V280" s="38" t="n">
        <v>1</v>
      </c>
      <c r="W280" s="38"/>
      <c r="X280" s="20"/>
      <c r="Y280" s="20"/>
      <c r="Z280" s="20"/>
      <c r="AA280" s="20"/>
      <c r="AB280" s="20"/>
      <c r="AC280" s="20" t="n">
        <v>0</v>
      </c>
      <c r="AD280" s="20" t="n">
        <v>2</v>
      </c>
      <c r="AE280" s="20" t="n">
        <f aca="false">SUM(I280:AD280)</f>
        <v>228</v>
      </c>
    </row>
    <row r="281" s="1" customFormat="true" ht="16.5" hidden="false" customHeight="false" outlineLevel="0" collapsed="false">
      <c r="C281" s="29" t="s">
        <v>65</v>
      </c>
      <c r="D281" s="30" t="s">
        <v>66</v>
      </c>
      <c r="E281" s="30"/>
      <c r="F281" s="30"/>
      <c r="G281" s="30"/>
      <c r="H281" s="31" t="n">
        <f aca="false">SUM(H276:H280)</f>
        <v>2051</v>
      </c>
      <c r="I281" s="31" t="n">
        <f aca="false">SUM(I276:I280)</f>
        <v>304</v>
      </c>
      <c r="J281" s="31" t="n">
        <f aca="false">SUM(J276:J280)</f>
        <v>597</v>
      </c>
      <c r="K281" s="31" t="n">
        <f aca="false">SUM(K276:K280)</f>
        <v>355</v>
      </c>
      <c r="L281" s="31" t="n">
        <f aca="false">SUM(L276:L280)</f>
        <v>10</v>
      </c>
      <c r="M281" s="31" t="n">
        <f aca="false">SUM(M276:M280)</f>
        <v>0</v>
      </c>
      <c r="N281" s="31" t="n">
        <f aca="false">SUM(N276:N280)</f>
        <v>1</v>
      </c>
      <c r="O281" s="31" t="n">
        <f aca="false">SUM(O276:O280)</f>
        <v>0</v>
      </c>
      <c r="P281" s="31" t="n">
        <f aca="false">SUM(P276:P280)</f>
        <v>0</v>
      </c>
      <c r="Q281" s="31" t="n">
        <f aca="false">SUM(Q276:Q280)</f>
        <v>0</v>
      </c>
      <c r="R281" s="31" t="n">
        <f aca="false">SUM(R276:R280)</f>
        <v>62</v>
      </c>
      <c r="S281" s="31" t="n">
        <f aca="false">SUM(S276:S280)</f>
        <v>0</v>
      </c>
      <c r="T281" s="31" t="n">
        <f aca="false">SUM(T276:T280)</f>
        <v>0</v>
      </c>
      <c r="U281" s="31" t="n">
        <f aca="false">SUM(U276:U280)</f>
        <v>12</v>
      </c>
      <c r="V281" s="31" t="n">
        <f aca="false">SUM(V276:V280)</f>
        <v>5</v>
      </c>
      <c r="W281" s="31" t="n">
        <f aca="false">SUM(W276:W280)</f>
        <v>0</v>
      </c>
      <c r="X281" s="31" t="n">
        <f aca="false">SUM(X276:X280)</f>
        <v>0</v>
      </c>
      <c r="Y281" s="31" t="n">
        <f aca="false">SUM(Y276:Y280)</f>
        <v>0</v>
      </c>
      <c r="Z281" s="31" t="n">
        <f aca="false">SUM(Z276:Z280)</f>
        <v>0</v>
      </c>
      <c r="AA281" s="31" t="n">
        <f aca="false">SUM(AA276:AA280)</f>
        <v>0</v>
      </c>
      <c r="AB281" s="31" t="n">
        <f aca="false">SUM(AB276:AB280)</f>
        <v>0</v>
      </c>
      <c r="AC281" s="31" t="n">
        <f aca="false">SUM(AC276:AC280)</f>
        <v>0</v>
      </c>
      <c r="AD281" s="31" t="n">
        <f aca="false">SUM(AD276:AD280)</f>
        <v>30</v>
      </c>
      <c r="AE281" s="31" t="n">
        <f aca="false">SUM(AE276:AE280)</f>
        <v>1376</v>
      </c>
    </row>
    <row r="282" s="1" customFormat="true" ht="16.5" hidden="false" customHeight="false" outlineLevel="0" collapsed="false">
      <c r="F282" s="3"/>
      <c r="G282" s="3"/>
      <c r="U282" s="1" t="n">
        <f aca="false">U281/2</f>
        <v>6</v>
      </c>
      <c r="V282" s="1" t="n">
        <f aca="false">V281/2</f>
        <v>2.5</v>
      </c>
    </row>
    <row r="283" s="1" customFormat="true" ht="16.5" hidden="false" customHeight="true" outlineLevel="0" collapsed="false">
      <c r="C283" s="29" t="s">
        <v>67</v>
      </c>
      <c r="D283" s="32" t="s">
        <v>68</v>
      </c>
      <c r="E283" s="32"/>
      <c r="F283" s="32"/>
      <c r="G283" s="32"/>
      <c r="H283" s="33" t="s">
        <v>8</v>
      </c>
      <c r="I283" s="9" t="s">
        <v>9</v>
      </c>
      <c r="J283" s="9" t="s">
        <v>10</v>
      </c>
      <c r="K283" s="9" t="s">
        <v>11</v>
      </c>
      <c r="L283" s="9" t="s">
        <v>12</v>
      </c>
      <c r="M283" s="9" t="s">
        <v>13</v>
      </c>
      <c r="N283" s="9" t="s">
        <v>14</v>
      </c>
      <c r="O283" s="9" t="s">
        <v>15</v>
      </c>
      <c r="P283" s="9" t="s">
        <v>16</v>
      </c>
      <c r="Q283" s="9" t="s">
        <v>17</v>
      </c>
      <c r="R283" s="9" t="s">
        <v>18</v>
      </c>
      <c r="S283" s="9" t="s">
        <v>19</v>
      </c>
      <c r="T283" s="9" t="s">
        <v>20</v>
      </c>
      <c r="U283" s="9" t="s">
        <v>24</v>
      </c>
      <c r="V283" s="9" t="s">
        <v>25</v>
      </c>
      <c r="W283" s="9" t="s">
        <v>26</v>
      </c>
      <c r="X283" s="9" t="s">
        <v>27</v>
      </c>
      <c r="Y283" s="9" t="s">
        <v>28</v>
      </c>
      <c r="Z283" s="9" t="s">
        <v>29</v>
      </c>
      <c r="AA283" s="9" t="s">
        <v>30</v>
      </c>
      <c r="AB283" s="9" t="s">
        <v>31</v>
      </c>
    </row>
    <row r="284" s="1" customFormat="true" ht="16.5" hidden="false" customHeight="false" outlineLevel="0" collapsed="false">
      <c r="D284" s="32"/>
      <c r="E284" s="32"/>
      <c r="F284" s="32"/>
      <c r="G284" s="32"/>
      <c r="H284" s="20" t="n">
        <f aca="false">H281</f>
        <v>2051</v>
      </c>
      <c r="I284" s="20" t="n">
        <f aca="false">I281+6</f>
        <v>310</v>
      </c>
      <c r="J284" s="20" t="n">
        <f aca="false">J281+3</f>
        <v>600</v>
      </c>
      <c r="K284" s="20" t="n">
        <f aca="false">K281+6</f>
        <v>361</v>
      </c>
      <c r="L284" s="20" t="n">
        <f aca="false">L281+2</f>
        <v>12</v>
      </c>
      <c r="M284" s="20" t="n">
        <f aca="false">M281</f>
        <v>0</v>
      </c>
      <c r="N284" s="20" t="n">
        <f aca="false">N281</f>
        <v>1</v>
      </c>
      <c r="O284" s="20" t="n">
        <f aca="false">O281</f>
        <v>0</v>
      </c>
      <c r="P284" s="20" t="n">
        <f aca="false">P281</f>
        <v>0</v>
      </c>
      <c r="Q284" s="20" t="n">
        <f aca="false">Q281</f>
        <v>0</v>
      </c>
      <c r="R284" s="20" t="n">
        <f aca="false">R281</f>
        <v>62</v>
      </c>
      <c r="S284" s="20" t="n">
        <f aca="false">S281</f>
        <v>0</v>
      </c>
      <c r="T284" s="20" t="n">
        <f aca="false">T281</f>
        <v>0</v>
      </c>
      <c r="U284" s="20" t="n">
        <f aca="false">X276</f>
        <v>0</v>
      </c>
      <c r="V284" s="20" t="n">
        <f aca="false">Y276</f>
        <v>0</v>
      </c>
      <c r="W284" s="20" t="n">
        <f aca="false">Z276</f>
        <v>0</v>
      </c>
      <c r="X284" s="20" t="n">
        <f aca="false">AA276</f>
        <v>0</v>
      </c>
      <c r="Y284" s="20" t="n">
        <f aca="false">AB276</f>
        <v>0</v>
      </c>
      <c r="Z284" s="20" t="n">
        <f aca="false">AC281</f>
        <v>0</v>
      </c>
      <c r="AA284" s="20" t="n">
        <f aca="false">AD281</f>
        <v>30</v>
      </c>
      <c r="AB284" s="20" t="n">
        <f aca="false">SUM(I284:AA284)</f>
        <v>1376</v>
      </c>
    </row>
    <row r="285" s="1" customFormat="true" ht="16.5" hidden="false" customHeight="false" outlineLevel="0" collapsed="false">
      <c r="F285" s="3"/>
      <c r="G285" s="3"/>
    </row>
    <row r="286" s="1" customFormat="true" ht="30.75" hidden="false" customHeight="true" outlineLevel="0" collapsed="false">
      <c r="C286" s="29" t="s">
        <v>69</v>
      </c>
      <c r="D286" s="32" t="s">
        <v>70</v>
      </c>
      <c r="E286" s="32"/>
      <c r="F286" s="32"/>
      <c r="G286" s="32"/>
      <c r="H286" s="33" t="s">
        <v>8</v>
      </c>
      <c r="I286" s="34" t="s">
        <v>71</v>
      </c>
      <c r="J286" s="34"/>
      <c r="K286" s="34" t="s">
        <v>72</v>
      </c>
      <c r="L286" s="34"/>
      <c r="M286" s="9" t="s">
        <v>13</v>
      </c>
      <c r="N286" s="9" t="s">
        <v>14</v>
      </c>
      <c r="O286" s="9" t="s">
        <v>15</v>
      </c>
      <c r="P286" s="9" t="s">
        <v>16</v>
      </c>
      <c r="Q286" s="9" t="s">
        <v>17</v>
      </c>
      <c r="R286" s="9" t="s">
        <v>18</v>
      </c>
      <c r="S286" s="9" t="s">
        <v>19</v>
      </c>
      <c r="T286" s="9" t="s">
        <v>20</v>
      </c>
      <c r="U286" s="9" t="s">
        <v>24</v>
      </c>
      <c r="V286" s="9" t="s">
        <v>25</v>
      </c>
      <c r="W286" s="9" t="s">
        <v>26</v>
      </c>
      <c r="X286" s="9" t="s">
        <v>27</v>
      </c>
      <c r="Y286" s="9" t="s">
        <v>28</v>
      </c>
      <c r="Z286" s="9" t="s">
        <v>29</v>
      </c>
      <c r="AA286" s="9" t="s">
        <v>30</v>
      </c>
      <c r="AB286" s="9" t="s">
        <v>31</v>
      </c>
    </row>
    <row r="287" s="1" customFormat="true" ht="16.5" hidden="false" customHeight="false" outlineLevel="0" collapsed="false">
      <c r="D287" s="32"/>
      <c r="E287" s="32"/>
      <c r="F287" s="32"/>
      <c r="G287" s="32"/>
      <c r="H287" s="20" t="n">
        <f aca="false">H281</f>
        <v>2051</v>
      </c>
      <c r="I287" s="35" t="n">
        <f aca="false">I284+K284</f>
        <v>671</v>
      </c>
      <c r="J287" s="35"/>
      <c r="K287" s="35" t="n">
        <f aca="false">J284+L284</f>
        <v>612</v>
      </c>
      <c r="L287" s="35"/>
      <c r="M287" s="20" t="n">
        <f aca="false">M284</f>
        <v>0</v>
      </c>
      <c r="N287" s="20" t="n">
        <f aca="false">N284</f>
        <v>1</v>
      </c>
      <c r="O287" s="20" t="s">
        <v>148</v>
      </c>
      <c r="P287" s="20" t="s">
        <v>148</v>
      </c>
      <c r="Q287" s="20" t="s">
        <v>148</v>
      </c>
      <c r="R287" s="20" t="n">
        <f aca="false">R284</f>
        <v>62</v>
      </c>
      <c r="S287" s="20" t="s">
        <v>148</v>
      </c>
      <c r="T287" s="20" t="s">
        <v>148</v>
      </c>
      <c r="U287" s="20" t="s">
        <v>148</v>
      </c>
      <c r="V287" s="20" t="s">
        <v>148</v>
      </c>
      <c r="W287" s="20" t="s">
        <v>148</v>
      </c>
      <c r="X287" s="20" t="s">
        <v>148</v>
      </c>
      <c r="Y287" s="20" t="s">
        <v>148</v>
      </c>
      <c r="Z287" s="20" t="n">
        <f aca="false">Z284</f>
        <v>0</v>
      </c>
      <c r="AA287" s="20" t="n">
        <f aca="false">AA284</f>
        <v>30</v>
      </c>
      <c r="AB287" s="20" t="n">
        <f aca="false">SUM(I287:AA287)</f>
        <v>1376</v>
      </c>
    </row>
    <row r="290" s="1" customFormat="true" ht="16.5" hidden="false" customHeight="false" outlineLevel="0" collapsed="false">
      <c r="A290" s="5" t="s">
        <v>1</v>
      </c>
      <c r="B290" s="6" t="s">
        <v>2</v>
      </c>
      <c r="C290" s="7" t="s">
        <v>3</v>
      </c>
      <c r="D290" s="5" t="s">
        <v>4</v>
      </c>
      <c r="E290" s="5" t="s">
        <v>5</v>
      </c>
      <c r="F290" s="8" t="s">
        <v>6</v>
      </c>
      <c r="G290" s="8" t="s">
        <v>7</v>
      </c>
      <c r="H290" s="8" t="s">
        <v>8</v>
      </c>
      <c r="I290" s="9" t="s">
        <v>9</v>
      </c>
      <c r="J290" s="9" t="s">
        <v>10</v>
      </c>
      <c r="K290" s="9" t="s">
        <v>11</v>
      </c>
      <c r="L290" s="9" t="s">
        <v>12</v>
      </c>
      <c r="M290" s="9" t="s">
        <v>13</v>
      </c>
      <c r="N290" s="9" t="s">
        <v>14</v>
      </c>
      <c r="O290" s="9" t="s">
        <v>15</v>
      </c>
      <c r="P290" s="9" t="s">
        <v>16</v>
      </c>
      <c r="Q290" s="9" t="s">
        <v>17</v>
      </c>
      <c r="R290" s="9" t="s">
        <v>18</v>
      </c>
      <c r="S290" s="9" t="s">
        <v>19</v>
      </c>
      <c r="T290" s="9" t="s">
        <v>20</v>
      </c>
      <c r="U290" s="10" t="s">
        <v>21</v>
      </c>
      <c r="V290" s="10" t="s">
        <v>22</v>
      </c>
      <c r="W290" s="10" t="s">
        <v>23</v>
      </c>
      <c r="X290" s="9" t="s">
        <v>24</v>
      </c>
      <c r="Y290" s="9" t="s">
        <v>25</v>
      </c>
      <c r="Z290" s="9" t="s">
        <v>26</v>
      </c>
      <c r="AA290" s="9" t="s">
        <v>27</v>
      </c>
      <c r="AB290" s="9" t="s">
        <v>28</v>
      </c>
      <c r="AC290" s="9" t="s">
        <v>29</v>
      </c>
      <c r="AD290" s="9" t="s">
        <v>30</v>
      </c>
      <c r="AE290" s="9" t="s">
        <v>31</v>
      </c>
    </row>
    <row r="291" s="1" customFormat="true" ht="16.5" hidden="false" customHeight="false" outlineLevel="0" collapsed="false">
      <c r="A291" s="11" t="n">
        <v>1</v>
      </c>
      <c r="B291" s="12" t="n">
        <v>6</v>
      </c>
      <c r="C291" s="13" t="n">
        <v>456</v>
      </c>
      <c r="D291" s="17" t="s">
        <v>296</v>
      </c>
      <c r="E291" s="17" t="s">
        <v>296</v>
      </c>
      <c r="F291" s="16" t="n">
        <v>1971</v>
      </c>
      <c r="G291" s="17" t="s">
        <v>33</v>
      </c>
      <c r="H291" s="37" t="n">
        <v>674</v>
      </c>
      <c r="I291" s="20" t="n">
        <v>165</v>
      </c>
      <c r="J291" s="20" t="n">
        <v>199</v>
      </c>
      <c r="K291" s="20" t="n">
        <v>6</v>
      </c>
      <c r="L291" s="20" t="n">
        <v>4</v>
      </c>
      <c r="M291" s="20" t="n">
        <v>3</v>
      </c>
      <c r="N291" s="20" t="n">
        <v>0</v>
      </c>
      <c r="O291" s="20" t="n">
        <v>0</v>
      </c>
      <c r="P291" s="20" t="n">
        <v>0</v>
      </c>
      <c r="Q291" s="20" t="n">
        <v>0</v>
      </c>
      <c r="R291" s="20" t="n">
        <v>10</v>
      </c>
      <c r="S291" s="20" t="n">
        <v>0</v>
      </c>
      <c r="T291" s="20" t="n">
        <v>0</v>
      </c>
      <c r="U291" s="38" t="n">
        <v>0</v>
      </c>
      <c r="V291" s="38" t="n">
        <v>7</v>
      </c>
      <c r="W291" s="38" t="n">
        <v>0</v>
      </c>
      <c r="X291" s="20" t="n">
        <v>0</v>
      </c>
      <c r="Y291" s="20" t="n">
        <v>0</v>
      </c>
      <c r="Z291" s="20" t="n">
        <v>0</v>
      </c>
      <c r="AA291" s="20" t="n">
        <v>0</v>
      </c>
      <c r="AB291" s="20" t="n">
        <v>0</v>
      </c>
      <c r="AC291" s="20" t="n">
        <v>0</v>
      </c>
      <c r="AD291" s="20" t="n">
        <v>14</v>
      </c>
      <c r="AE291" s="20" t="n">
        <f aca="false">SUM(I291:AD291)</f>
        <v>408</v>
      </c>
    </row>
    <row r="292" s="1" customFormat="true" ht="16.5" hidden="false" customHeight="false" outlineLevel="0" collapsed="false">
      <c r="A292" s="11" t="n">
        <v>2</v>
      </c>
      <c r="B292" s="12" t="n">
        <v>6</v>
      </c>
      <c r="C292" s="13" t="n">
        <v>456</v>
      </c>
      <c r="D292" s="17" t="s">
        <v>296</v>
      </c>
      <c r="E292" s="17" t="s">
        <v>296</v>
      </c>
      <c r="F292" s="16" t="n">
        <v>1971</v>
      </c>
      <c r="G292" s="17" t="s">
        <v>34</v>
      </c>
      <c r="H292" s="37" t="n">
        <v>674</v>
      </c>
      <c r="I292" s="20" t="n">
        <v>236</v>
      </c>
      <c r="J292" s="20" t="n">
        <v>148</v>
      </c>
      <c r="K292" s="20" t="n">
        <v>3</v>
      </c>
      <c r="L292" s="20" t="n">
        <v>0</v>
      </c>
      <c r="M292" s="20" t="n">
        <v>1</v>
      </c>
      <c r="N292" s="20" t="n">
        <v>0</v>
      </c>
      <c r="O292" s="20" t="n">
        <v>0</v>
      </c>
      <c r="P292" s="20" t="n">
        <v>0</v>
      </c>
      <c r="Q292" s="20" t="n">
        <v>0</v>
      </c>
      <c r="R292" s="20" t="n">
        <v>5</v>
      </c>
      <c r="S292" s="20" t="n">
        <v>0</v>
      </c>
      <c r="T292" s="20" t="n">
        <v>0</v>
      </c>
      <c r="U292" s="38" t="n">
        <v>3</v>
      </c>
      <c r="V292" s="38" t="n">
        <v>7</v>
      </c>
      <c r="W292" s="38" t="n">
        <v>0</v>
      </c>
      <c r="X292" s="20" t="n">
        <v>0</v>
      </c>
      <c r="Y292" s="20" t="n">
        <v>0</v>
      </c>
      <c r="Z292" s="20" t="n">
        <v>0</v>
      </c>
      <c r="AA292" s="20" t="n">
        <v>0</v>
      </c>
      <c r="AB292" s="20" t="n">
        <v>0</v>
      </c>
      <c r="AC292" s="20" t="n">
        <v>0</v>
      </c>
      <c r="AD292" s="20" t="n">
        <v>10</v>
      </c>
      <c r="AE292" s="20" t="n">
        <f aca="false">SUM(I292:AD292)</f>
        <v>413</v>
      </c>
    </row>
    <row r="293" s="1" customFormat="true" ht="16.5" hidden="false" customHeight="false" outlineLevel="0" collapsed="false">
      <c r="A293" s="11" t="n">
        <v>3</v>
      </c>
      <c r="B293" s="12" t="n">
        <v>1</v>
      </c>
      <c r="C293" s="13" t="n">
        <v>456</v>
      </c>
      <c r="D293" s="17" t="s">
        <v>296</v>
      </c>
      <c r="E293" s="17" t="s">
        <v>297</v>
      </c>
      <c r="F293" s="16" t="n">
        <v>1972</v>
      </c>
      <c r="G293" s="17" t="s">
        <v>33</v>
      </c>
      <c r="H293" s="37" t="n">
        <v>474</v>
      </c>
      <c r="I293" s="20" t="n">
        <v>90</v>
      </c>
      <c r="J293" s="20" t="n">
        <v>119</v>
      </c>
      <c r="K293" s="20" t="n">
        <v>21</v>
      </c>
      <c r="L293" s="20" t="n">
        <v>2</v>
      </c>
      <c r="M293" s="20" t="n">
        <v>1</v>
      </c>
      <c r="N293" s="20" t="n">
        <v>0</v>
      </c>
      <c r="O293" s="20" t="n">
        <v>0</v>
      </c>
      <c r="P293" s="20" t="n">
        <v>0</v>
      </c>
      <c r="Q293" s="20" t="n">
        <v>0</v>
      </c>
      <c r="R293" s="20" t="n">
        <v>8</v>
      </c>
      <c r="S293" s="20" t="n">
        <v>0</v>
      </c>
      <c r="T293" s="20" t="n">
        <v>0</v>
      </c>
      <c r="U293" s="38" t="n">
        <v>2</v>
      </c>
      <c r="V293" s="38" t="n">
        <v>0</v>
      </c>
      <c r="W293" s="38" t="n">
        <v>0</v>
      </c>
      <c r="X293" s="20" t="n">
        <v>0</v>
      </c>
      <c r="Y293" s="20" t="n">
        <v>0</v>
      </c>
      <c r="Z293" s="20" t="n">
        <v>0</v>
      </c>
      <c r="AA293" s="20" t="n">
        <v>0</v>
      </c>
      <c r="AB293" s="20" t="n">
        <v>0</v>
      </c>
      <c r="AC293" s="20" t="n">
        <v>0</v>
      </c>
      <c r="AD293" s="20" t="n">
        <v>11</v>
      </c>
      <c r="AE293" s="20" t="n">
        <f aca="false">SUM(I293:AD293)</f>
        <v>254</v>
      </c>
    </row>
    <row r="294" s="1" customFormat="true" ht="16.5" hidden="false" customHeight="false" outlineLevel="0" collapsed="false">
      <c r="C294" s="29" t="s">
        <v>65</v>
      </c>
      <c r="D294" s="30" t="s">
        <v>66</v>
      </c>
      <c r="E294" s="30"/>
      <c r="F294" s="30"/>
      <c r="G294" s="30"/>
      <c r="H294" s="31" t="n">
        <f aca="false">SUM(H291:H293)</f>
        <v>1822</v>
      </c>
      <c r="I294" s="31" t="n">
        <f aca="false">SUM(I291:I293)</f>
        <v>491</v>
      </c>
      <c r="J294" s="31" t="n">
        <f aca="false">SUM(J291:J293)</f>
        <v>466</v>
      </c>
      <c r="K294" s="31" t="n">
        <f aca="false">SUM(K291:K293)</f>
        <v>30</v>
      </c>
      <c r="L294" s="31" t="n">
        <f aca="false">SUM(L291:L293)</f>
        <v>6</v>
      </c>
      <c r="M294" s="31" t="n">
        <f aca="false">SUM(M291:M293)</f>
        <v>5</v>
      </c>
      <c r="N294" s="31" t="n">
        <f aca="false">SUM(N291:N293)</f>
        <v>0</v>
      </c>
      <c r="O294" s="31" t="n">
        <f aca="false">SUM(O291:O293)</f>
        <v>0</v>
      </c>
      <c r="P294" s="31" t="n">
        <f aca="false">SUM(P291:P293)</f>
        <v>0</v>
      </c>
      <c r="Q294" s="31" t="n">
        <f aca="false">SUM(Q291:Q293)</f>
        <v>0</v>
      </c>
      <c r="R294" s="31" t="n">
        <f aca="false">SUM(R291:R293)</f>
        <v>23</v>
      </c>
      <c r="S294" s="31" t="n">
        <f aca="false">SUM(S291:S293)</f>
        <v>0</v>
      </c>
      <c r="T294" s="31" t="n">
        <f aca="false">SUM(T291:T293)</f>
        <v>0</v>
      </c>
      <c r="U294" s="31" t="n">
        <f aca="false">SUM(U291:U293)</f>
        <v>5</v>
      </c>
      <c r="V294" s="31" t="n">
        <f aca="false">SUM(V291:V293)</f>
        <v>14</v>
      </c>
      <c r="W294" s="31" t="n">
        <f aca="false">SUM(W291:W293)</f>
        <v>0</v>
      </c>
      <c r="X294" s="31" t="n">
        <f aca="false">SUM(X291:X293)</f>
        <v>0</v>
      </c>
      <c r="Y294" s="31" t="n">
        <f aca="false">SUM(Y291:Y293)</f>
        <v>0</v>
      </c>
      <c r="Z294" s="31" t="n">
        <f aca="false">SUM(Z291:Z293)</f>
        <v>0</v>
      </c>
      <c r="AA294" s="31" t="n">
        <f aca="false">SUM(AA291:AA293)</f>
        <v>0</v>
      </c>
      <c r="AB294" s="31" t="n">
        <f aca="false">SUM(AB291:AB293)</f>
        <v>0</v>
      </c>
      <c r="AC294" s="31" t="n">
        <f aca="false">SUM(AC291:AC293)</f>
        <v>0</v>
      </c>
      <c r="AD294" s="31" t="n">
        <f aca="false">SUM(AD291:AD293)</f>
        <v>35</v>
      </c>
      <c r="AE294" s="31" t="n">
        <f aca="false">SUM(AE291:AE293)</f>
        <v>1075</v>
      </c>
    </row>
    <row r="295" s="1" customFormat="true" ht="16.5" hidden="false" customHeight="false" outlineLevel="0" collapsed="false">
      <c r="F295" s="3"/>
      <c r="G295" s="3"/>
    </row>
    <row r="296" s="1" customFormat="true" ht="16.5" hidden="false" customHeight="true" outlineLevel="0" collapsed="false">
      <c r="C296" s="29" t="s">
        <v>67</v>
      </c>
      <c r="D296" s="32" t="s">
        <v>68</v>
      </c>
      <c r="E296" s="32"/>
      <c r="F296" s="32"/>
      <c r="G296" s="32"/>
      <c r="H296" s="33" t="s">
        <v>8</v>
      </c>
      <c r="I296" s="9" t="s">
        <v>9</v>
      </c>
      <c r="J296" s="9" t="s">
        <v>10</v>
      </c>
      <c r="K296" s="9" t="s">
        <v>11</v>
      </c>
      <c r="L296" s="9" t="s">
        <v>12</v>
      </c>
      <c r="M296" s="9" t="s">
        <v>13</v>
      </c>
      <c r="N296" s="9" t="s">
        <v>14</v>
      </c>
      <c r="O296" s="9" t="s">
        <v>15</v>
      </c>
      <c r="P296" s="9" t="s">
        <v>16</v>
      </c>
      <c r="Q296" s="9" t="s">
        <v>17</v>
      </c>
      <c r="R296" s="9" t="s">
        <v>18</v>
      </c>
      <c r="S296" s="9" t="s">
        <v>19</v>
      </c>
      <c r="T296" s="9" t="s">
        <v>20</v>
      </c>
      <c r="U296" s="9" t="s">
        <v>24</v>
      </c>
      <c r="V296" s="9" t="s">
        <v>25</v>
      </c>
      <c r="W296" s="9" t="s">
        <v>26</v>
      </c>
      <c r="X296" s="9" t="s">
        <v>27</v>
      </c>
      <c r="Y296" s="9" t="s">
        <v>28</v>
      </c>
      <c r="Z296" s="9" t="s">
        <v>29</v>
      </c>
      <c r="AA296" s="9" t="s">
        <v>30</v>
      </c>
      <c r="AB296" s="9" t="s">
        <v>31</v>
      </c>
    </row>
    <row r="297" s="1" customFormat="true" ht="16.5" hidden="false" customHeight="false" outlineLevel="0" collapsed="false">
      <c r="D297" s="32"/>
      <c r="E297" s="32"/>
      <c r="F297" s="32"/>
      <c r="G297" s="32"/>
      <c r="H297" s="20" t="n">
        <f aca="false">H294</f>
        <v>1822</v>
      </c>
      <c r="I297" s="20" t="n">
        <v>494</v>
      </c>
      <c r="J297" s="20" t="n">
        <v>473</v>
      </c>
      <c r="K297" s="20" t="n">
        <v>32</v>
      </c>
      <c r="L297" s="20" t="n">
        <v>13</v>
      </c>
      <c r="M297" s="20" t="n">
        <f aca="false">M294</f>
        <v>5</v>
      </c>
      <c r="N297" s="20" t="n">
        <f aca="false">N294</f>
        <v>0</v>
      </c>
      <c r="O297" s="20" t="n">
        <f aca="false">O294</f>
        <v>0</v>
      </c>
      <c r="P297" s="20" t="n">
        <f aca="false">P294</f>
        <v>0</v>
      </c>
      <c r="Q297" s="20" t="n">
        <f aca="false">Q294</f>
        <v>0</v>
      </c>
      <c r="R297" s="20" t="n">
        <f aca="false">R294</f>
        <v>23</v>
      </c>
      <c r="S297" s="20" t="n">
        <f aca="false">S294</f>
        <v>0</v>
      </c>
      <c r="T297" s="20" t="n">
        <f aca="false">T294</f>
        <v>0</v>
      </c>
      <c r="U297" s="20" t="n">
        <f aca="false">X291</f>
        <v>0</v>
      </c>
      <c r="V297" s="20" t="n">
        <f aca="false">Y291</f>
        <v>0</v>
      </c>
      <c r="W297" s="20" t="n">
        <f aca="false">Z291</f>
        <v>0</v>
      </c>
      <c r="X297" s="20" t="n">
        <f aca="false">AA291</f>
        <v>0</v>
      </c>
      <c r="Y297" s="20" t="n">
        <f aca="false">AB291</f>
        <v>0</v>
      </c>
      <c r="Z297" s="20" t="n">
        <f aca="false">AC294</f>
        <v>0</v>
      </c>
      <c r="AA297" s="20" t="n">
        <f aca="false">AD294</f>
        <v>35</v>
      </c>
      <c r="AB297" s="20" t="n">
        <f aca="false">SUM(I297:AA297)</f>
        <v>1075</v>
      </c>
    </row>
    <row r="298" s="1" customFormat="true" ht="16.5" hidden="false" customHeight="false" outlineLevel="0" collapsed="false">
      <c r="F298" s="3"/>
      <c r="G298" s="3"/>
    </row>
    <row r="299" s="1" customFormat="true" ht="30.75" hidden="false" customHeight="true" outlineLevel="0" collapsed="false">
      <c r="C299" s="29" t="s">
        <v>69</v>
      </c>
      <c r="D299" s="32" t="s">
        <v>70</v>
      </c>
      <c r="E299" s="32"/>
      <c r="F299" s="32"/>
      <c r="G299" s="32"/>
      <c r="H299" s="33" t="s">
        <v>8</v>
      </c>
      <c r="I299" s="34" t="s">
        <v>71</v>
      </c>
      <c r="J299" s="34"/>
      <c r="K299" s="34" t="s">
        <v>72</v>
      </c>
      <c r="L299" s="34"/>
      <c r="M299" s="9" t="s">
        <v>13</v>
      </c>
      <c r="N299" s="9" t="s">
        <v>14</v>
      </c>
      <c r="O299" s="9" t="s">
        <v>15</v>
      </c>
      <c r="P299" s="9" t="s">
        <v>16</v>
      </c>
      <c r="Q299" s="9" t="s">
        <v>17</v>
      </c>
      <c r="R299" s="9" t="s">
        <v>18</v>
      </c>
      <c r="S299" s="9" t="s">
        <v>19</v>
      </c>
      <c r="T299" s="9" t="s">
        <v>20</v>
      </c>
      <c r="U299" s="9" t="s">
        <v>24</v>
      </c>
      <c r="V299" s="9" t="s">
        <v>25</v>
      </c>
      <c r="W299" s="9" t="s">
        <v>26</v>
      </c>
      <c r="X299" s="9" t="s">
        <v>27</v>
      </c>
      <c r="Y299" s="9" t="s">
        <v>28</v>
      </c>
      <c r="Z299" s="9" t="s">
        <v>29</v>
      </c>
      <c r="AA299" s="9" t="s">
        <v>30</v>
      </c>
      <c r="AB299" s="9" t="s">
        <v>31</v>
      </c>
    </row>
    <row r="300" s="1" customFormat="true" ht="16.5" hidden="false" customHeight="false" outlineLevel="0" collapsed="false">
      <c r="D300" s="32"/>
      <c r="E300" s="32"/>
      <c r="F300" s="32"/>
      <c r="G300" s="32"/>
      <c r="H300" s="20" t="n">
        <f aca="false">H294</f>
        <v>1822</v>
      </c>
      <c r="I300" s="35" t="n">
        <f aca="false">I297+K297</f>
        <v>526</v>
      </c>
      <c r="J300" s="35"/>
      <c r="K300" s="35" t="n">
        <f aca="false">J297+L297</f>
        <v>486</v>
      </c>
      <c r="L300" s="35"/>
      <c r="M300" s="20" t="n">
        <f aca="false">M297</f>
        <v>5</v>
      </c>
      <c r="N300" s="20" t="n">
        <f aca="false">N297</f>
        <v>0</v>
      </c>
      <c r="O300" s="18" t="s">
        <v>148</v>
      </c>
      <c r="P300" s="18" t="s">
        <v>148</v>
      </c>
      <c r="Q300" s="18" t="s">
        <v>148</v>
      </c>
      <c r="R300" s="20" t="n">
        <f aca="false">R297</f>
        <v>23</v>
      </c>
      <c r="S300" s="18" t="s">
        <v>148</v>
      </c>
      <c r="T300" s="18" t="s">
        <v>148</v>
      </c>
      <c r="U300" s="18" t="s">
        <v>148</v>
      </c>
      <c r="V300" s="18" t="s">
        <v>148</v>
      </c>
      <c r="W300" s="18" t="s">
        <v>148</v>
      </c>
      <c r="X300" s="18" t="s">
        <v>148</v>
      </c>
      <c r="Y300" s="18" t="s">
        <v>148</v>
      </c>
      <c r="Z300" s="20" t="n">
        <f aca="false">Z297</f>
        <v>0</v>
      </c>
      <c r="AA300" s="20" t="n">
        <f aca="false">AA297</f>
        <v>35</v>
      </c>
      <c r="AB300" s="20" t="n">
        <f aca="false">SUM(I300:AA300)</f>
        <v>1075</v>
      </c>
    </row>
    <row r="303" s="1" customFormat="true" ht="16.5" hidden="false" customHeight="false" outlineLevel="0" collapsed="false">
      <c r="A303" s="5" t="s">
        <v>1</v>
      </c>
      <c r="B303" s="6" t="s">
        <v>2</v>
      </c>
      <c r="C303" s="7" t="s">
        <v>3</v>
      </c>
      <c r="D303" s="5" t="s">
        <v>4</v>
      </c>
      <c r="E303" s="5" t="s">
        <v>5</v>
      </c>
      <c r="F303" s="8" t="s">
        <v>6</v>
      </c>
      <c r="G303" s="8" t="s">
        <v>7</v>
      </c>
      <c r="H303" s="8" t="s">
        <v>8</v>
      </c>
      <c r="I303" s="9" t="s">
        <v>9</v>
      </c>
      <c r="J303" s="9" t="s">
        <v>10</v>
      </c>
      <c r="K303" s="9" t="s">
        <v>11</v>
      </c>
      <c r="L303" s="9" t="s">
        <v>12</v>
      </c>
      <c r="M303" s="9" t="s">
        <v>13</v>
      </c>
      <c r="N303" s="9" t="s">
        <v>14</v>
      </c>
      <c r="O303" s="9" t="s">
        <v>15</v>
      </c>
      <c r="P303" s="9" t="s">
        <v>16</v>
      </c>
      <c r="Q303" s="9" t="s">
        <v>17</v>
      </c>
      <c r="R303" s="9" t="s">
        <v>18</v>
      </c>
      <c r="S303" s="9" t="s">
        <v>19</v>
      </c>
      <c r="T303" s="9" t="s">
        <v>20</v>
      </c>
      <c r="U303" s="10" t="s">
        <v>21</v>
      </c>
      <c r="V303" s="10" t="s">
        <v>22</v>
      </c>
      <c r="W303" s="10" t="s">
        <v>23</v>
      </c>
      <c r="X303" s="9" t="s">
        <v>24</v>
      </c>
      <c r="Y303" s="9" t="s">
        <v>25</v>
      </c>
      <c r="Z303" s="9" t="s">
        <v>26</v>
      </c>
      <c r="AA303" s="9" t="s">
        <v>27</v>
      </c>
      <c r="AB303" s="9" t="s">
        <v>28</v>
      </c>
      <c r="AC303" s="9" t="s">
        <v>29</v>
      </c>
      <c r="AD303" s="9" t="s">
        <v>30</v>
      </c>
      <c r="AE303" s="9" t="s">
        <v>31</v>
      </c>
    </row>
    <row r="304" s="1" customFormat="true" ht="16.5" hidden="false" customHeight="false" outlineLevel="0" collapsed="false">
      <c r="A304" s="11" t="n">
        <v>1</v>
      </c>
      <c r="B304" s="12" t="n">
        <v>6</v>
      </c>
      <c r="C304" s="13" t="n">
        <v>459</v>
      </c>
      <c r="D304" s="17" t="s">
        <v>298</v>
      </c>
      <c r="E304" s="17" t="s">
        <v>298</v>
      </c>
      <c r="F304" s="16" t="n">
        <v>1978</v>
      </c>
      <c r="G304" s="17" t="s">
        <v>33</v>
      </c>
      <c r="H304" s="53" t="n">
        <v>493</v>
      </c>
      <c r="I304" s="20" t="n">
        <v>2</v>
      </c>
      <c r="J304" s="20" t="n">
        <v>149</v>
      </c>
      <c r="K304" s="20" t="n">
        <v>139</v>
      </c>
      <c r="L304" s="20" t="n">
        <v>4</v>
      </c>
      <c r="M304" s="20" t="n">
        <v>1</v>
      </c>
      <c r="N304" s="20" t="n">
        <v>0</v>
      </c>
      <c r="O304" s="20" t="n">
        <v>0</v>
      </c>
      <c r="P304" s="20" t="n">
        <v>0</v>
      </c>
      <c r="Q304" s="20" t="n">
        <v>2</v>
      </c>
      <c r="R304" s="20" t="n">
        <v>35</v>
      </c>
      <c r="S304" s="20" t="n">
        <v>0</v>
      </c>
      <c r="T304" s="20" t="n">
        <v>0</v>
      </c>
      <c r="U304" s="38" t="n">
        <v>0</v>
      </c>
      <c r="V304" s="38" t="n">
        <v>3</v>
      </c>
      <c r="W304" s="38" t="n">
        <v>0</v>
      </c>
      <c r="X304" s="20" t="n">
        <v>0</v>
      </c>
      <c r="Y304" s="20" t="n">
        <v>0</v>
      </c>
      <c r="Z304" s="20" t="n">
        <v>0</v>
      </c>
      <c r="AA304" s="20" t="n">
        <v>0</v>
      </c>
      <c r="AB304" s="20" t="n">
        <v>0</v>
      </c>
      <c r="AC304" s="20" t="n">
        <v>0</v>
      </c>
      <c r="AD304" s="20" t="n">
        <v>7</v>
      </c>
      <c r="AE304" s="20" t="n">
        <f aca="false">SUM(I304:AD304)</f>
        <v>342</v>
      </c>
    </row>
    <row r="305" s="1" customFormat="true" ht="16.5" hidden="false" customHeight="false" outlineLevel="0" collapsed="false">
      <c r="A305" s="11" t="n">
        <v>2</v>
      </c>
      <c r="B305" s="12" t="n">
        <v>6</v>
      </c>
      <c r="C305" s="13" t="n">
        <v>459</v>
      </c>
      <c r="D305" s="17" t="s">
        <v>298</v>
      </c>
      <c r="E305" s="17" t="s">
        <v>298</v>
      </c>
      <c r="F305" s="16" t="n">
        <v>1978</v>
      </c>
      <c r="G305" s="17" t="s">
        <v>34</v>
      </c>
      <c r="H305" s="53" t="n">
        <v>493</v>
      </c>
      <c r="I305" s="20" t="n">
        <v>2</v>
      </c>
      <c r="J305" s="20" t="n">
        <v>174</v>
      </c>
      <c r="K305" s="20" t="n">
        <v>124</v>
      </c>
      <c r="L305" s="20" t="n">
        <v>5</v>
      </c>
      <c r="M305" s="20" t="n">
        <v>2</v>
      </c>
      <c r="N305" s="20" t="n">
        <v>0</v>
      </c>
      <c r="O305" s="20" t="n">
        <v>0</v>
      </c>
      <c r="P305" s="20" t="n">
        <v>0</v>
      </c>
      <c r="Q305" s="20" t="n">
        <v>2</v>
      </c>
      <c r="R305" s="20" t="n">
        <v>28</v>
      </c>
      <c r="S305" s="20" t="n">
        <v>0</v>
      </c>
      <c r="T305" s="20" t="n">
        <v>0</v>
      </c>
      <c r="U305" s="38" t="n">
        <v>0</v>
      </c>
      <c r="V305" s="38" t="n">
        <v>0</v>
      </c>
      <c r="W305" s="38" t="n">
        <v>0</v>
      </c>
      <c r="X305" s="20" t="n">
        <v>0</v>
      </c>
      <c r="Y305" s="20" t="n">
        <v>0</v>
      </c>
      <c r="Z305" s="20" t="n">
        <v>0</v>
      </c>
      <c r="AA305" s="20" t="n">
        <v>0</v>
      </c>
      <c r="AB305" s="20" t="n">
        <v>0</v>
      </c>
      <c r="AC305" s="20" t="n">
        <v>0</v>
      </c>
      <c r="AD305" s="20" t="n">
        <v>8</v>
      </c>
      <c r="AE305" s="20" t="n">
        <f aca="false">SUM(I305:AD305)</f>
        <v>345</v>
      </c>
    </row>
    <row r="306" s="1" customFormat="true" ht="16.5" hidden="false" customHeight="false" outlineLevel="0" collapsed="false">
      <c r="A306" s="11" t="n">
        <v>3</v>
      </c>
      <c r="B306" s="12" t="n">
        <v>6</v>
      </c>
      <c r="C306" s="13" t="n">
        <v>459</v>
      </c>
      <c r="D306" s="17" t="s">
        <v>298</v>
      </c>
      <c r="E306" s="17" t="s">
        <v>298</v>
      </c>
      <c r="F306" s="16" t="n">
        <v>1979</v>
      </c>
      <c r="G306" s="17" t="s">
        <v>33</v>
      </c>
      <c r="H306" s="53" t="n">
        <v>692</v>
      </c>
      <c r="I306" s="20" t="n">
        <v>5</v>
      </c>
      <c r="J306" s="20" t="n">
        <v>248</v>
      </c>
      <c r="K306" s="20" t="n">
        <v>163</v>
      </c>
      <c r="L306" s="20" t="n">
        <v>3</v>
      </c>
      <c r="M306" s="20" t="n">
        <v>3</v>
      </c>
      <c r="N306" s="20" t="n">
        <v>0</v>
      </c>
      <c r="O306" s="20" t="n">
        <v>0</v>
      </c>
      <c r="P306" s="20" t="n">
        <v>0</v>
      </c>
      <c r="Q306" s="20" t="n">
        <v>2</v>
      </c>
      <c r="R306" s="20" t="n">
        <v>55</v>
      </c>
      <c r="S306" s="20" t="n">
        <v>0</v>
      </c>
      <c r="T306" s="20" t="n">
        <v>0</v>
      </c>
      <c r="U306" s="38" t="n">
        <v>0</v>
      </c>
      <c r="V306" s="38" t="n">
        <v>0</v>
      </c>
      <c r="W306" s="38" t="n">
        <v>0</v>
      </c>
      <c r="X306" s="20" t="n">
        <v>0</v>
      </c>
      <c r="Y306" s="20" t="n">
        <v>0</v>
      </c>
      <c r="Z306" s="20" t="n">
        <v>0</v>
      </c>
      <c r="AA306" s="20" t="n">
        <v>0</v>
      </c>
      <c r="AB306" s="20" t="n">
        <v>0</v>
      </c>
      <c r="AC306" s="20" t="n">
        <v>0</v>
      </c>
      <c r="AD306" s="20" t="n">
        <v>3</v>
      </c>
      <c r="AE306" s="20" t="n">
        <f aca="false">SUM(I306:AD306)</f>
        <v>482</v>
      </c>
    </row>
    <row r="307" s="1" customFormat="true" ht="16.5" hidden="false" customHeight="false" outlineLevel="0" collapsed="false">
      <c r="A307" s="11" t="n">
        <v>4</v>
      </c>
      <c r="B307" s="12" t="n">
        <v>6</v>
      </c>
      <c r="C307" s="13" t="n">
        <v>459</v>
      </c>
      <c r="D307" s="17" t="s">
        <v>298</v>
      </c>
      <c r="E307" s="17" t="s">
        <v>299</v>
      </c>
      <c r="F307" s="16" t="n">
        <v>1980</v>
      </c>
      <c r="G307" s="17" t="s">
        <v>33</v>
      </c>
      <c r="H307" s="53" t="n">
        <v>323</v>
      </c>
      <c r="I307" s="20" t="n">
        <v>1</v>
      </c>
      <c r="J307" s="20" t="n">
        <v>89</v>
      </c>
      <c r="K307" s="20" t="n">
        <v>86</v>
      </c>
      <c r="L307" s="20" t="n">
        <v>0</v>
      </c>
      <c r="M307" s="20" t="n">
        <v>2</v>
      </c>
      <c r="N307" s="20" t="n">
        <v>1</v>
      </c>
      <c r="O307" s="20" t="n">
        <v>0</v>
      </c>
      <c r="P307" s="20" t="n">
        <v>0</v>
      </c>
      <c r="Q307" s="20" t="n">
        <v>4</v>
      </c>
      <c r="R307" s="20" t="n">
        <v>52</v>
      </c>
      <c r="S307" s="20" t="n">
        <v>0</v>
      </c>
      <c r="T307" s="20" t="n">
        <v>0</v>
      </c>
      <c r="U307" s="38" t="n">
        <v>0</v>
      </c>
      <c r="V307" s="38" t="n">
        <v>0</v>
      </c>
      <c r="W307" s="38" t="n">
        <v>0</v>
      </c>
      <c r="X307" s="20" t="n">
        <v>0</v>
      </c>
      <c r="Y307" s="20" t="n">
        <v>0</v>
      </c>
      <c r="Z307" s="20" t="n">
        <v>0</v>
      </c>
      <c r="AA307" s="20" t="n">
        <v>0</v>
      </c>
      <c r="AB307" s="20" t="n">
        <v>0</v>
      </c>
      <c r="AC307" s="20" t="n">
        <v>0</v>
      </c>
      <c r="AD307" s="20" t="n">
        <v>3</v>
      </c>
      <c r="AE307" s="20" t="n">
        <f aca="false">SUM(I307:AD307)</f>
        <v>238</v>
      </c>
    </row>
    <row r="308" s="1" customFormat="true" ht="16.5" hidden="false" customHeight="false" outlineLevel="0" collapsed="false">
      <c r="A308" s="11" t="n">
        <v>5</v>
      </c>
      <c r="B308" s="12" t="n">
        <v>6</v>
      </c>
      <c r="C308" s="13" t="n">
        <v>459</v>
      </c>
      <c r="D308" s="17" t="s">
        <v>298</v>
      </c>
      <c r="E308" s="17" t="s">
        <v>300</v>
      </c>
      <c r="F308" s="16" t="n">
        <v>1981</v>
      </c>
      <c r="G308" s="17" t="s">
        <v>33</v>
      </c>
      <c r="H308" s="53" t="n">
        <v>194</v>
      </c>
      <c r="I308" s="20" t="n">
        <v>3</v>
      </c>
      <c r="J308" s="20" t="n">
        <v>61</v>
      </c>
      <c r="K308" s="20" t="n">
        <v>34</v>
      </c>
      <c r="L308" s="20" t="n">
        <v>4</v>
      </c>
      <c r="M308" s="20" t="n">
        <v>0</v>
      </c>
      <c r="N308" s="20" t="n">
        <v>1</v>
      </c>
      <c r="O308" s="20" t="n">
        <v>0</v>
      </c>
      <c r="P308" s="20" t="n">
        <v>0</v>
      </c>
      <c r="Q308" s="20" t="n">
        <v>1</v>
      </c>
      <c r="R308" s="20" t="n">
        <v>9</v>
      </c>
      <c r="S308" s="20" t="n">
        <v>0</v>
      </c>
      <c r="T308" s="20" t="n">
        <v>0</v>
      </c>
      <c r="U308" s="38" t="n">
        <v>0</v>
      </c>
      <c r="V308" s="38" t="n">
        <v>0</v>
      </c>
      <c r="W308" s="38" t="n">
        <v>0</v>
      </c>
      <c r="X308" s="20" t="n">
        <v>0</v>
      </c>
      <c r="Y308" s="20" t="n">
        <v>0</v>
      </c>
      <c r="Z308" s="20" t="n">
        <v>0</v>
      </c>
      <c r="AA308" s="20" t="n">
        <v>0</v>
      </c>
      <c r="AB308" s="20" t="n">
        <v>0</v>
      </c>
      <c r="AC308" s="20" t="n">
        <v>0</v>
      </c>
      <c r="AD308" s="20" t="n">
        <v>3</v>
      </c>
      <c r="AE308" s="20" t="n">
        <f aca="false">SUM(I308:AD308)</f>
        <v>116</v>
      </c>
    </row>
    <row r="309" s="1" customFormat="true" ht="16.5" hidden="false" customHeight="false" outlineLevel="0" collapsed="false">
      <c r="A309" s="11" t="n">
        <v>6</v>
      </c>
      <c r="B309" s="12" t="n">
        <v>6</v>
      </c>
      <c r="C309" s="13" t="n">
        <v>459</v>
      </c>
      <c r="D309" s="17" t="s">
        <v>298</v>
      </c>
      <c r="E309" s="17" t="s">
        <v>301</v>
      </c>
      <c r="F309" s="16" t="n">
        <v>1982</v>
      </c>
      <c r="G309" s="17" t="s">
        <v>33</v>
      </c>
      <c r="H309" s="53" t="n">
        <v>293</v>
      </c>
      <c r="I309" s="20" t="n">
        <v>0</v>
      </c>
      <c r="J309" s="20" t="n">
        <v>65</v>
      </c>
      <c r="K309" s="20" t="n">
        <v>104</v>
      </c>
      <c r="L309" s="20" t="n">
        <v>1</v>
      </c>
      <c r="M309" s="20" t="n">
        <v>3</v>
      </c>
      <c r="N309" s="20" t="n">
        <v>1</v>
      </c>
      <c r="O309" s="20" t="n">
        <v>0</v>
      </c>
      <c r="P309" s="20" t="n">
        <v>0</v>
      </c>
      <c r="Q309" s="20" t="n">
        <v>0</v>
      </c>
      <c r="R309" s="20" t="n">
        <v>19</v>
      </c>
      <c r="S309" s="20" t="n">
        <v>0</v>
      </c>
      <c r="T309" s="20" t="n">
        <v>0</v>
      </c>
      <c r="U309" s="38" t="n">
        <v>0</v>
      </c>
      <c r="V309" s="38" t="n">
        <v>0</v>
      </c>
      <c r="W309" s="38" t="n">
        <v>0</v>
      </c>
      <c r="X309" s="20" t="n">
        <v>0</v>
      </c>
      <c r="Y309" s="20" t="n">
        <v>0</v>
      </c>
      <c r="Z309" s="20" t="n">
        <v>0</v>
      </c>
      <c r="AA309" s="20" t="n">
        <v>0</v>
      </c>
      <c r="AB309" s="20" t="n">
        <v>0</v>
      </c>
      <c r="AC309" s="20" t="n">
        <v>0</v>
      </c>
      <c r="AD309" s="20" t="n">
        <v>4</v>
      </c>
      <c r="AE309" s="20" t="n">
        <f aca="false">SUM(I309:AD309)</f>
        <v>197</v>
      </c>
    </row>
    <row r="310" s="1" customFormat="true" ht="16.5" hidden="false" customHeight="false" outlineLevel="0" collapsed="false">
      <c r="A310" s="11" t="n">
        <v>7</v>
      </c>
      <c r="B310" s="12" t="n">
        <v>6</v>
      </c>
      <c r="C310" s="13" t="n">
        <v>459</v>
      </c>
      <c r="D310" s="17" t="s">
        <v>298</v>
      </c>
      <c r="E310" s="17" t="s">
        <v>302</v>
      </c>
      <c r="F310" s="16" t="n">
        <v>1983</v>
      </c>
      <c r="G310" s="17" t="s">
        <v>33</v>
      </c>
      <c r="H310" s="53" t="n">
        <v>191</v>
      </c>
      <c r="I310" s="20" t="n">
        <v>2</v>
      </c>
      <c r="J310" s="20" t="n">
        <v>61</v>
      </c>
      <c r="K310" s="20" t="n">
        <v>43</v>
      </c>
      <c r="L310" s="20" t="n">
        <v>1</v>
      </c>
      <c r="M310" s="20" t="n">
        <v>1</v>
      </c>
      <c r="N310" s="20" t="n">
        <v>0</v>
      </c>
      <c r="O310" s="20" t="n">
        <v>0</v>
      </c>
      <c r="P310" s="20" t="n">
        <v>0</v>
      </c>
      <c r="Q310" s="20" t="n">
        <v>1</v>
      </c>
      <c r="R310" s="20" t="n">
        <v>30</v>
      </c>
      <c r="S310" s="20" t="n">
        <v>0</v>
      </c>
      <c r="T310" s="20" t="n">
        <v>0</v>
      </c>
      <c r="U310" s="38" t="n">
        <v>1</v>
      </c>
      <c r="V310" s="38" t="n">
        <v>0</v>
      </c>
      <c r="W310" s="38" t="n">
        <v>0</v>
      </c>
      <c r="X310" s="20" t="n">
        <v>0</v>
      </c>
      <c r="Y310" s="20" t="n">
        <v>0</v>
      </c>
      <c r="Z310" s="20" t="n">
        <v>0</v>
      </c>
      <c r="AA310" s="20" t="n">
        <v>0</v>
      </c>
      <c r="AB310" s="20" t="n">
        <v>0</v>
      </c>
      <c r="AC310" s="20" t="n">
        <v>0</v>
      </c>
      <c r="AD310" s="20" t="n">
        <v>3</v>
      </c>
      <c r="AE310" s="20" t="n">
        <f aca="false">SUM(I310:AD310)</f>
        <v>143</v>
      </c>
    </row>
    <row r="311" s="1" customFormat="true" ht="16.5" hidden="false" customHeight="false" outlineLevel="0" collapsed="false">
      <c r="A311" s="11" t="n">
        <v>8</v>
      </c>
      <c r="B311" s="12" t="n">
        <v>6</v>
      </c>
      <c r="C311" s="13" t="n">
        <v>459</v>
      </c>
      <c r="D311" s="17" t="s">
        <v>298</v>
      </c>
      <c r="E311" s="17" t="s">
        <v>303</v>
      </c>
      <c r="F311" s="16" t="n">
        <v>1984</v>
      </c>
      <c r="G311" s="17" t="s">
        <v>33</v>
      </c>
      <c r="H311" s="53" t="n">
        <v>107</v>
      </c>
      <c r="I311" s="20" t="n">
        <v>0</v>
      </c>
      <c r="J311" s="20" t="n">
        <v>6</v>
      </c>
      <c r="K311" s="20" t="n">
        <v>3</v>
      </c>
      <c r="L311" s="20" t="n">
        <v>0</v>
      </c>
      <c r="M311" s="20" t="n">
        <v>0</v>
      </c>
      <c r="N311" s="20" t="n">
        <v>1</v>
      </c>
      <c r="O311" s="20" t="n">
        <v>0</v>
      </c>
      <c r="P311" s="20" t="n">
        <v>0</v>
      </c>
      <c r="Q311" s="20" t="n">
        <v>4</v>
      </c>
      <c r="R311" s="20" t="n">
        <v>67</v>
      </c>
      <c r="S311" s="20" t="n">
        <v>0</v>
      </c>
      <c r="T311" s="20" t="n">
        <v>0</v>
      </c>
      <c r="U311" s="38" t="n">
        <v>0</v>
      </c>
      <c r="V311" s="38" t="n">
        <v>0</v>
      </c>
      <c r="W311" s="38" t="n">
        <v>0</v>
      </c>
      <c r="X311" s="20" t="n">
        <v>0</v>
      </c>
      <c r="Y311" s="20" t="n">
        <v>0</v>
      </c>
      <c r="Z311" s="20" t="n">
        <v>0</v>
      </c>
      <c r="AA311" s="20" t="n">
        <v>0</v>
      </c>
      <c r="AB311" s="20" t="n">
        <v>0</v>
      </c>
      <c r="AC311" s="20" t="n">
        <v>0</v>
      </c>
      <c r="AD311" s="20" t="n">
        <v>3</v>
      </c>
      <c r="AE311" s="20" t="n">
        <f aca="false">SUM(I311:AD311)</f>
        <v>84</v>
      </c>
    </row>
    <row r="312" s="1" customFormat="true" ht="16.5" hidden="false" customHeight="false" outlineLevel="0" collapsed="false">
      <c r="A312" s="11" t="n">
        <v>9</v>
      </c>
      <c r="B312" s="12" t="n">
        <v>6</v>
      </c>
      <c r="C312" s="13" t="n">
        <v>459</v>
      </c>
      <c r="D312" s="17" t="s">
        <v>298</v>
      </c>
      <c r="E312" s="17" t="s">
        <v>304</v>
      </c>
      <c r="F312" s="16" t="n">
        <v>1985</v>
      </c>
      <c r="G312" s="17" t="s">
        <v>33</v>
      </c>
      <c r="H312" s="53" t="n">
        <v>233</v>
      </c>
      <c r="I312" s="20" t="n">
        <v>1</v>
      </c>
      <c r="J312" s="20" t="n">
        <v>15</v>
      </c>
      <c r="K312" s="20" t="n">
        <v>12</v>
      </c>
      <c r="L312" s="20" t="n">
        <v>2</v>
      </c>
      <c r="M312" s="20" t="n">
        <v>2</v>
      </c>
      <c r="N312" s="20" t="n">
        <v>2</v>
      </c>
      <c r="O312" s="20" t="n">
        <v>0</v>
      </c>
      <c r="P312" s="20" t="n">
        <v>0</v>
      </c>
      <c r="Q312" s="20" t="n">
        <v>8</v>
      </c>
      <c r="R312" s="20" t="n">
        <v>131</v>
      </c>
      <c r="S312" s="20" t="n">
        <v>0</v>
      </c>
      <c r="T312" s="20" t="n">
        <v>0</v>
      </c>
      <c r="U312" s="38" t="n">
        <v>0</v>
      </c>
      <c r="V312" s="38" t="n">
        <v>0</v>
      </c>
      <c r="W312" s="38" t="n">
        <v>0</v>
      </c>
      <c r="X312" s="20" t="n">
        <v>0</v>
      </c>
      <c r="Y312" s="20" t="n">
        <v>0</v>
      </c>
      <c r="Z312" s="20" t="n">
        <v>0</v>
      </c>
      <c r="AA312" s="20" t="n">
        <v>0</v>
      </c>
      <c r="AB312" s="20" t="n">
        <v>0</v>
      </c>
      <c r="AC312" s="20" t="n">
        <v>0</v>
      </c>
      <c r="AD312" s="20" t="n">
        <v>3</v>
      </c>
      <c r="AE312" s="20" t="n">
        <f aca="false">SUM(I312:AD312)</f>
        <v>176</v>
      </c>
    </row>
    <row r="313" s="1" customFormat="true" ht="17.25" hidden="false" customHeight="false" outlineLevel="0" collapsed="false">
      <c r="A313" s="11" t="n">
        <v>10</v>
      </c>
      <c r="B313" s="12" t="n">
        <v>6</v>
      </c>
      <c r="C313" s="13" t="n">
        <v>459</v>
      </c>
      <c r="D313" s="17" t="s">
        <v>298</v>
      </c>
      <c r="E313" s="17" t="s">
        <v>305</v>
      </c>
      <c r="F313" s="16" t="n">
        <v>1986</v>
      </c>
      <c r="G313" s="17" t="s">
        <v>33</v>
      </c>
      <c r="H313" s="93" t="n">
        <v>294</v>
      </c>
      <c r="I313" s="20" t="n">
        <v>38</v>
      </c>
      <c r="J313" s="20" t="n">
        <v>96</v>
      </c>
      <c r="K313" s="20" t="n">
        <v>23</v>
      </c>
      <c r="L313" s="20" t="n">
        <v>1</v>
      </c>
      <c r="M313" s="20" t="n">
        <v>1</v>
      </c>
      <c r="N313" s="20" t="n">
        <v>2</v>
      </c>
      <c r="O313" s="20" t="n">
        <v>0</v>
      </c>
      <c r="P313" s="20" t="n">
        <v>0</v>
      </c>
      <c r="Q313" s="20" t="n">
        <v>1</v>
      </c>
      <c r="R313" s="20" t="n">
        <v>42</v>
      </c>
      <c r="S313" s="20" t="n">
        <v>0</v>
      </c>
      <c r="T313" s="20" t="n">
        <v>0</v>
      </c>
      <c r="U313" s="38" t="n">
        <v>0</v>
      </c>
      <c r="V313" s="38" t="n">
        <v>2</v>
      </c>
      <c r="W313" s="38" t="n">
        <v>0</v>
      </c>
      <c r="X313" s="20" t="n">
        <v>0</v>
      </c>
      <c r="Y313" s="20" t="n">
        <v>0</v>
      </c>
      <c r="Z313" s="20" t="n">
        <v>0</v>
      </c>
      <c r="AA313" s="20" t="n">
        <v>0</v>
      </c>
      <c r="AB313" s="20" t="n">
        <v>0</v>
      </c>
      <c r="AC313" s="20" t="n">
        <v>0</v>
      </c>
      <c r="AD313" s="20" t="n">
        <v>5</v>
      </c>
      <c r="AE313" s="20" t="n">
        <f aca="false">SUM(I313:AD313)</f>
        <v>211</v>
      </c>
    </row>
    <row r="314" s="1" customFormat="true" ht="16.5" hidden="false" customHeight="false" outlineLevel="0" collapsed="false">
      <c r="C314" s="29" t="s">
        <v>65</v>
      </c>
      <c r="D314" s="30" t="s">
        <v>66</v>
      </c>
      <c r="E314" s="30"/>
      <c r="F314" s="30"/>
      <c r="G314" s="30"/>
      <c r="H314" s="31" t="n">
        <f aca="false">SUM(H304:H313)</f>
        <v>3313</v>
      </c>
      <c r="I314" s="31" t="n">
        <f aca="false">SUM(I304:I313)</f>
        <v>54</v>
      </c>
      <c r="J314" s="31" t="n">
        <f aca="false">SUM(J304:J313)</f>
        <v>964</v>
      </c>
      <c r="K314" s="31" t="n">
        <f aca="false">SUM(K304:K313)</f>
        <v>731</v>
      </c>
      <c r="L314" s="31" t="n">
        <f aca="false">SUM(L304:L313)</f>
        <v>21</v>
      </c>
      <c r="M314" s="31" t="n">
        <f aca="false">SUM(M304:M313)</f>
        <v>15</v>
      </c>
      <c r="N314" s="31" t="n">
        <f aca="false">SUM(N304:N313)</f>
        <v>8</v>
      </c>
      <c r="O314" s="31" t="n">
        <f aca="false">SUM(O304:O313)</f>
        <v>0</v>
      </c>
      <c r="P314" s="31" t="n">
        <f aca="false">SUM(P304:P313)</f>
        <v>0</v>
      </c>
      <c r="Q314" s="31" t="n">
        <f aca="false">SUM(Q304:Q313)</f>
        <v>25</v>
      </c>
      <c r="R314" s="31" t="n">
        <f aca="false">SUM(R304:R313)</f>
        <v>468</v>
      </c>
      <c r="S314" s="31" t="n">
        <f aca="false">SUM(S304:S313)</f>
        <v>0</v>
      </c>
      <c r="T314" s="31" t="n">
        <f aca="false">SUM(T304:T313)</f>
        <v>0</v>
      </c>
      <c r="U314" s="31" t="n">
        <f aca="false">SUM(U304:U313)</f>
        <v>1</v>
      </c>
      <c r="V314" s="31" t="n">
        <f aca="false">SUM(V304:V313)</f>
        <v>5</v>
      </c>
      <c r="W314" s="31" t="n">
        <f aca="false">SUM(W304:W313)</f>
        <v>0</v>
      </c>
      <c r="X314" s="31" t="n">
        <f aca="false">SUM(X304:X313)</f>
        <v>0</v>
      </c>
      <c r="Y314" s="31" t="n">
        <f aca="false">SUM(Y304:Y313)</f>
        <v>0</v>
      </c>
      <c r="Z314" s="31" t="n">
        <f aca="false">SUM(Z304:Z313)</f>
        <v>0</v>
      </c>
      <c r="AA314" s="31" t="n">
        <f aca="false">SUM(AA304:AA313)</f>
        <v>0</v>
      </c>
      <c r="AB314" s="31" t="n">
        <f aca="false">SUM(AB304:AB313)</f>
        <v>0</v>
      </c>
      <c r="AC314" s="31" t="n">
        <f aca="false">SUM(AC304:AC313)</f>
        <v>0</v>
      </c>
      <c r="AD314" s="31" t="n">
        <f aca="false">SUM(AD304:AD313)</f>
        <v>42</v>
      </c>
      <c r="AE314" s="31" t="n">
        <f aca="false">SUM(AE304:AE313)</f>
        <v>2334</v>
      </c>
    </row>
    <row r="315" s="1" customFormat="true" ht="16.5" hidden="false" customHeight="false" outlineLevel="0" collapsed="false">
      <c r="F315" s="3"/>
      <c r="G315" s="3"/>
    </row>
    <row r="316" s="1" customFormat="true" ht="16.5" hidden="false" customHeight="true" outlineLevel="0" collapsed="false">
      <c r="C316" s="29" t="s">
        <v>67</v>
      </c>
      <c r="D316" s="32" t="s">
        <v>68</v>
      </c>
      <c r="E316" s="32"/>
      <c r="F316" s="32"/>
      <c r="G316" s="32"/>
      <c r="H316" s="33" t="s">
        <v>8</v>
      </c>
      <c r="I316" s="9" t="s">
        <v>9</v>
      </c>
      <c r="J316" s="9" t="s">
        <v>10</v>
      </c>
      <c r="K316" s="9" t="s">
        <v>11</v>
      </c>
      <c r="L316" s="9" t="s">
        <v>12</v>
      </c>
      <c r="M316" s="9" t="s">
        <v>13</v>
      </c>
      <c r="N316" s="9" t="s">
        <v>14</v>
      </c>
      <c r="O316" s="9" t="s">
        <v>15</v>
      </c>
      <c r="P316" s="9" t="s">
        <v>16</v>
      </c>
      <c r="Q316" s="9" t="s">
        <v>17</v>
      </c>
      <c r="R316" s="9" t="s">
        <v>18</v>
      </c>
      <c r="S316" s="9" t="s">
        <v>19</v>
      </c>
      <c r="T316" s="9" t="s">
        <v>20</v>
      </c>
      <c r="U316" s="9" t="s">
        <v>24</v>
      </c>
      <c r="V316" s="9" t="s">
        <v>25</v>
      </c>
      <c r="W316" s="9" t="s">
        <v>26</v>
      </c>
      <c r="X316" s="9" t="s">
        <v>27</v>
      </c>
      <c r="Y316" s="9" t="s">
        <v>28</v>
      </c>
      <c r="Z316" s="9" t="s">
        <v>29</v>
      </c>
      <c r="AA316" s="9" t="s">
        <v>30</v>
      </c>
      <c r="AB316" s="9" t="s">
        <v>31</v>
      </c>
    </row>
    <row r="317" s="1" customFormat="true" ht="16.5" hidden="false" customHeight="false" outlineLevel="0" collapsed="false">
      <c r="D317" s="32"/>
      <c r="E317" s="32"/>
      <c r="F317" s="32"/>
      <c r="G317" s="32"/>
      <c r="H317" s="20" t="n">
        <f aca="false">H314</f>
        <v>3313</v>
      </c>
      <c r="I317" s="20" t="n">
        <f aca="false">I314</f>
        <v>54</v>
      </c>
      <c r="J317" s="20" t="n">
        <f aca="false">J314+3</f>
        <v>967</v>
      </c>
      <c r="K317" s="20" t="n">
        <f aca="false">K314+1</f>
        <v>732</v>
      </c>
      <c r="L317" s="20" t="n">
        <f aca="false">L314+2</f>
        <v>23</v>
      </c>
      <c r="M317" s="20" t="n">
        <f aca="false">M314</f>
        <v>15</v>
      </c>
      <c r="N317" s="20" t="n">
        <f aca="false">N314</f>
        <v>8</v>
      </c>
      <c r="O317" s="20" t="n">
        <f aca="false">O314</f>
        <v>0</v>
      </c>
      <c r="P317" s="20" t="n">
        <f aca="false">P314</f>
        <v>0</v>
      </c>
      <c r="Q317" s="20" t="n">
        <f aca="false">Q314</f>
        <v>25</v>
      </c>
      <c r="R317" s="20" t="n">
        <f aca="false">R314</f>
        <v>468</v>
      </c>
      <c r="S317" s="20" t="n">
        <f aca="false">S314</f>
        <v>0</v>
      </c>
      <c r="T317" s="20" t="n">
        <f aca="false">T314</f>
        <v>0</v>
      </c>
      <c r="U317" s="20" t="n">
        <f aca="false">X304</f>
        <v>0</v>
      </c>
      <c r="V317" s="20" t="n">
        <f aca="false">Y304</f>
        <v>0</v>
      </c>
      <c r="W317" s="20" t="n">
        <f aca="false">Z304</f>
        <v>0</v>
      </c>
      <c r="X317" s="20" t="n">
        <f aca="false">AA304</f>
        <v>0</v>
      </c>
      <c r="Y317" s="20" t="n">
        <f aca="false">AB304</f>
        <v>0</v>
      </c>
      <c r="Z317" s="20" t="n">
        <f aca="false">AC314</f>
        <v>0</v>
      </c>
      <c r="AA317" s="20" t="n">
        <f aca="false">AD314</f>
        <v>42</v>
      </c>
      <c r="AB317" s="20" t="n">
        <f aca="false">SUM(I317:AA317)</f>
        <v>2334</v>
      </c>
    </row>
    <row r="318" s="1" customFormat="true" ht="16.5" hidden="false" customHeight="false" outlineLevel="0" collapsed="false">
      <c r="F318" s="3"/>
      <c r="G318" s="3"/>
    </row>
    <row r="319" s="1" customFormat="true" ht="30.75" hidden="false" customHeight="true" outlineLevel="0" collapsed="false">
      <c r="C319" s="29" t="s">
        <v>69</v>
      </c>
      <c r="D319" s="32" t="s">
        <v>70</v>
      </c>
      <c r="E319" s="32"/>
      <c r="F319" s="32"/>
      <c r="G319" s="32"/>
      <c r="H319" s="33" t="s">
        <v>8</v>
      </c>
      <c r="I319" s="34" t="s">
        <v>71</v>
      </c>
      <c r="J319" s="34"/>
      <c r="K319" s="34" t="s">
        <v>72</v>
      </c>
      <c r="L319" s="34"/>
      <c r="M319" s="9" t="s">
        <v>13</v>
      </c>
      <c r="N319" s="9" t="s">
        <v>14</v>
      </c>
      <c r="O319" s="9" t="s">
        <v>15</v>
      </c>
      <c r="P319" s="9" t="s">
        <v>16</v>
      </c>
      <c r="Q319" s="9" t="s">
        <v>17</v>
      </c>
      <c r="R319" s="9" t="s">
        <v>18</v>
      </c>
      <c r="S319" s="9" t="s">
        <v>19</v>
      </c>
      <c r="T319" s="9" t="s">
        <v>20</v>
      </c>
      <c r="U319" s="9" t="s">
        <v>24</v>
      </c>
      <c r="V319" s="9" t="s">
        <v>25</v>
      </c>
      <c r="W319" s="9" t="s">
        <v>26</v>
      </c>
      <c r="X319" s="9" t="s">
        <v>27</v>
      </c>
      <c r="Y319" s="9" t="s">
        <v>28</v>
      </c>
      <c r="Z319" s="9" t="s">
        <v>29</v>
      </c>
      <c r="AA319" s="9" t="s">
        <v>30</v>
      </c>
      <c r="AB319" s="9" t="s">
        <v>31</v>
      </c>
    </row>
    <row r="320" s="1" customFormat="true" ht="16.5" hidden="false" customHeight="false" outlineLevel="0" collapsed="false">
      <c r="D320" s="32"/>
      <c r="E320" s="32"/>
      <c r="F320" s="32"/>
      <c r="G320" s="32"/>
      <c r="H320" s="20" t="n">
        <f aca="false">H314</f>
        <v>3313</v>
      </c>
      <c r="I320" s="35" t="n">
        <f aca="false">I317+K317</f>
        <v>786</v>
      </c>
      <c r="J320" s="35"/>
      <c r="K320" s="35" t="n">
        <f aca="false">J317+L317</f>
        <v>990</v>
      </c>
      <c r="L320" s="35"/>
      <c r="M320" s="20" t="n">
        <f aca="false">M317</f>
        <v>15</v>
      </c>
      <c r="N320" s="20" t="n">
        <f aca="false">N317</f>
        <v>8</v>
      </c>
      <c r="O320" s="20" t="s">
        <v>148</v>
      </c>
      <c r="P320" s="20" t="s">
        <v>148</v>
      </c>
      <c r="Q320" s="20" t="n">
        <f aca="false">Q317</f>
        <v>25</v>
      </c>
      <c r="R320" s="20" t="n">
        <f aca="false">R317</f>
        <v>468</v>
      </c>
      <c r="S320" s="18" t="s">
        <v>148</v>
      </c>
      <c r="T320" s="18" t="s">
        <v>148</v>
      </c>
      <c r="U320" s="18" t="s">
        <v>148</v>
      </c>
      <c r="V320" s="18" t="s">
        <v>148</v>
      </c>
      <c r="W320" s="18" t="s">
        <v>148</v>
      </c>
      <c r="X320" s="18" t="s">
        <v>148</v>
      </c>
      <c r="Y320" s="18" t="s">
        <v>148</v>
      </c>
      <c r="Z320" s="20" t="n">
        <f aca="false">Z317</f>
        <v>0</v>
      </c>
      <c r="AA320" s="20" t="n">
        <f aca="false">AA317</f>
        <v>42</v>
      </c>
      <c r="AB320" s="20" t="n">
        <f aca="false">SUM(I320:AA320)</f>
        <v>2334</v>
      </c>
    </row>
    <row r="323" s="1" customFormat="true" ht="16.5" hidden="false" customHeight="false" outlineLevel="0" collapsed="false">
      <c r="A323" s="5" t="s">
        <v>1</v>
      </c>
      <c r="B323" s="6" t="s">
        <v>2</v>
      </c>
      <c r="C323" s="7" t="s">
        <v>3</v>
      </c>
      <c r="D323" s="5" t="s">
        <v>4</v>
      </c>
      <c r="E323" s="5" t="s">
        <v>5</v>
      </c>
      <c r="F323" s="8" t="s">
        <v>6</v>
      </c>
      <c r="G323" s="8" t="s">
        <v>7</v>
      </c>
      <c r="H323" s="8" t="s">
        <v>8</v>
      </c>
      <c r="I323" s="9" t="s">
        <v>9</v>
      </c>
      <c r="J323" s="9" t="s">
        <v>10</v>
      </c>
      <c r="K323" s="9" t="s">
        <v>11</v>
      </c>
      <c r="L323" s="9" t="s">
        <v>12</v>
      </c>
      <c r="M323" s="9" t="s">
        <v>13</v>
      </c>
      <c r="N323" s="9" t="s">
        <v>14</v>
      </c>
      <c r="O323" s="9" t="s">
        <v>15</v>
      </c>
      <c r="P323" s="9" t="s">
        <v>16</v>
      </c>
      <c r="Q323" s="9" t="s">
        <v>17</v>
      </c>
      <c r="R323" s="9" t="s">
        <v>18</v>
      </c>
      <c r="S323" s="9" t="s">
        <v>19</v>
      </c>
      <c r="T323" s="9" t="s">
        <v>20</v>
      </c>
      <c r="U323" s="10" t="s">
        <v>21</v>
      </c>
      <c r="V323" s="10" t="s">
        <v>22</v>
      </c>
      <c r="W323" s="10" t="s">
        <v>23</v>
      </c>
      <c r="X323" s="9" t="s">
        <v>24</v>
      </c>
      <c r="Y323" s="9" t="s">
        <v>25</v>
      </c>
      <c r="Z323" s="9" t="s">
        <v>26</v>
      </c>
      <c r="AA323" s="9" t="s">
        <v>27</v>
      </c>
      <c r="AB323" s="9" t="s">
        <v>28</v>
      </c>
      <c r="AC323" s="9" t="s">
        <v>29</v>
      </c>
      <c r="AD323" s="9" t="s">
        <v>30</v>
      </c>
      <c r="AE323" s="9" t="s">
        <v>31</v>
      </c>
    </row>
    <row r="324" s="1" customFormat="true" ht="16.5" hidden="false" customHeight="false" outlineLevel="0" collapsed="false">
      <c r="A324" s="11" t="n">
        <v>1</v>
      </c>
      <c r="B324" s="12" t="n">
        <v>6</v>
      </c>
      <c r="C324" s="13" t="n">
        <v>463</v>
      </c>
      <c r="D324" s="17" t="s">
        <v>306</v>
      </c>
      <c r="E324" s="17"/>
      <c r="F324" s="16" t="n">
        <v>1995</v>
      </c>
      <c r="G324" s="17" t="s">
        <v>33</v>
      </c>
      <c r="H324" s="37" t="n">
        <v>615</v>
      </c>
      <c r="I324" s="20" t="n">
        <v>134</v>
      </c>
      <c r="J324" s="20" t="n">
        <v>101</v>
      </c>
      <c r="K324" s="20" t="n">
        <v>97</v>
      </c>
      <c r="L324" s="20" t="n">
        <v>21</v>
      </c>
      <c r="M324" s="20" t="n">
        <v>1</v>
      </c>
      <c r="N324" s="20" t="n">
        <v>2</v>
      </c>
      <c r="O324" s="20"/>
      <c r="P324" s="20"/>
      <c r="Q324" s="20"/>
      <c r="R324" s="20" t="n">
        <v>20</v>
      </c>
      <c r="S324" s="20"/>
      <c r="T324" s="20"/>
      <c r="U324" s="38" t="n">
        <v>6</v>
      </c>
      <c r="V324" s="38"/>
      <c r="W324" s="38"/>
      <c r="X324" s="20"/>
      <c r="Y324" s="20"/>
      <c r="Z324" s="20"/>
      <c r="AA324" s="20"/>
      <c r="AB324" s="20"/>
      <c r="AC324" s="20" t="n">
        <v>0</v>
      </c>
      <c r="AD324" s="20" t="n">
        <v>9</v>
      </c>
      <c r="AE324" s="20" t="n">
        <f aca="false">SUM(I324:AD324)</f>
        <v>391</v>
      </c>
    </row>
    <row r="325" s="1" customFormat="true" ht="16.5" hidden="false" customHeight="false" outlineLevel="0" collapsed="false">
      <c r="A325" s="11" t="n">
        <v>2</v>
      </c>
      <c r="B325" s="12" t="n">
        <v>6</v>
      </c>
      <c r="C325" s="13" t="n">
        <v>463</v>
      </c>
      <c r="D325" s="17" t="s">
        <v>306</v>
      </c>
      <c r="E325" s="17"/>
      <c r="F325" s="16" t="n">
        <v>1995</v>
      </c>
      <c r="G325" s="17" t="s">
        <v>34</v>
      </c>
      <c r="H325" s="37" t="n">
        <v>614</v>
      </c>
      <c r="I325" s="20" t="n">
        <v>132</v>
      </c>
      <c r="J325" s="20" t="n">
        <v>129</v>
      </c>
      <c r="K325" s="20" t="n">
        <v>96</v>
      </c>
      <c r="L325" s="20" t="n">
        <v>24</v>
      </c>
      <c r="M325" s="20" t="n">
        <v>2</v>
      </c>
      <c r="N325" s="20" t="n">
        <v>5</v>
      </c>
      <c r="O325" s="20"/>
      <c r="P325" s="20"/>
      <c r="Q325" s="20"/>
      <c r="R325" s="20" t="n">
        <v>24</v>
      </c>
      <c r="S325" s="20"/>
      <c r="T325" s="20"/>
      <c r="U325" s="38" t="n">
        <v>9</v>
      </c>
      <c r="V325" s="38"/>
      <c r="W325" s="38"/>
      <c r="X325" s="20"/>
      <c r="Y325" s="20"/>
      <c r="Z325" s="20"/>
      <c r="AA325" s="20"/>
      <c r="AB325" s="20"/>
      <c r="AC325" s="20" t="n">
        <v>1</v>
      </c>
      <c r="AD325" s="20" t="n">
        <v>10</v>
      </c>
      <c r="AE325" s="20" t="n">
        <f aca="false">SUM(I325:AD325)</f>
        <v>432</v>
      </c>
    </row>
    <row r="326" s="1" customFormat="true" ht="16.5" hidden="false" customHeight="false" outlineLevel="0" collapsed="false">
      <c r="A326" s="11" t="n">
        <v>3</v>
      </c>
      <c r="B326" s="12" t="n">
        <v>6</v>
      </c>
      <c r="C326" s="13" t="n">
        <v>463</v>
      </c>
      <c r="D326" s="17" t="s">
        <v>306</v>
      </c>
      <c r="E326" s="17"/>
      <c r="F326" s="16" t="n">
        <v>1995</v>
      </c>
      <c r="G326" s="17" t="s">
        <v>35</v>
      </c>
      <c r="H326" s="37" t="n">
        <v>614</v>
      </c>
      <c r="I326" s="20" t="n">
        <v>149</v>
      </c>
      <c r="J326" s="20" t="n">
        <v>110</v>
      </c>
      <c r="K326" s="20" t="n">
        <v>78</v>
      </c>
      <c r="L326" s="20" t="n">
        <v>16</v>
      </c>
      <c r="M326" s="20" t="n">
        <v>2</v>
      </c>
      <c r="N326" s="20" t="n">
        <v>2</v>
      </c>
      <c r="O326" s="20"/>
      <c r="P326" s="20"/>
      <c r="Q326" s="20"/>
      <c r="R326" s="20" t="n">
        <v>29</v>
      </c>
      <c r="S326" s="20"/>
      <c r="T326" s="20"/>
      <c r="U326" s="38" t="n">
        <v>8</v>
      </c>
      <c r="V326" s="38"/>
      <c r="W326" s="38"/>
      <c r="X326" s="20"/>
      <c r="Y326" s="20"/>
      <c r="Z326" s="20"/>
      <c r="AA326" s="20"/>
      <c r="AB326" s="20"/>
      <c r="AC326" s="20" t="n">
        <v>1</v>
      </c>
      <c r="AD326" s="20" t="n">
        <v>7</v>
      </c>
      <c r="AE326" s="20" t="n">
        <f aca="false">SUM(I326:AD326)</f>
        <v>402</v>
      </c>
    </row>
    <row r="327" s="1" customFormat="true" ht="16.5" hidden="false" customHeight="false" outlineLevel="0" collapsed="false">
      <c r="A327" s="11" t="n">
        <v>4</v>
      </c>
      <c r="B327" s="12" t="n">
        <v>6</v>
      </c>
      <c r="C327" s="13" t="n">
        <v>463</v>
      </c>
      <c r="D327" s="17" t="s">
        <v>306</v>
      </c>
      <c r="E327" s="17"/>
      <c r="F327" s="16" t="n">
        <v>1996</v>
      </c>
      <c r="G327" s="17" t="s">
        <v>33</v>
      </c>
      <c r="H327" s="37" t="n">
        <v>377</v>
      </c>
      <c r="I327" s="20" t="n">
        <v>60</v>
      </c>
      <c r="J327" s="20" t="n">
        <v>66</v>
      </c>
      <c r="K327" s="20" t="n">
        <v>48</v>
      </c>
      <c r="L327" s="20" t="n">
        <v>5</v>
      </c>
      <c r="M327" s="20" t="n">
        <v>1</v>
      </c>
      <c r="N327" s="20" t="n">
        <v>1</v>
      </c>
      <c r="O327" s="20"/>
      <c r="P327" s="20"/>
      <c r="Q327" s="20"/>
      <c r="R327" s="20" t="n">
        <v>41</v>
      </c>
      <c r="S327" s="20"/>
      <c r="T327" s="20"/>
      <c r="U327" s="38" t="n">
        <v>2</v>
      </c>
      <c r="V327" s="38"/>
      <c r="W327" s="38"/>
      <c r="X327" s="20"/>
      <c r="Y327" s="20"/>
      <c r="Z327" s="20"/>
      <c r="AA327" s="20"/>
      <c r="AB327" s="20"/>
      <c r="AC327" s="20" t="n">
        <v>0</v>
      </c>
      <c r="AD327" s="20" t="n">
        <v>5</v>
      </c>
      <c r="AE327" s="20" t="n">
        <f aca="false">SUM(I327:AD327)</f>
        <v>229</v>
      </c>
    </row>
    <row r="328" s="1" customFormat="true" ht="16.5" hidden="false" customHeight="false" outlineLevel="0" collapsed="false">
      <c r="A328" s="11" t="n">
        <v>5</v>
      </c>
      <c r="B328" s="12" t="n">
        <v>6</v>
      </c>
      <c r="C328" s="13" t="n">
        <v>463</v>
      </c>
      <c r="D328" s="17" t="s">
        <v>306</v>
      </c>
      <c r="E328" s="17"/>
      <c r="F328" s="16" t="n">
        <v>1997</v>
      </c>
      <c r="G328" s="17" t="s">
        <v>33</v>
      </c>
      <c r="H328" s="37" t="n">
        <v>406</v>
      </c>
      <c r="I328" s="20" t="n">
        <v>46</v>
      </c>
      <c r="J328" s="20" t="n">
        <v>71</v>
      </c>
      <c r="K328" s="20" t="n">
        <v>16</v>
      </c>
      <c r="L328" s="20" t="n">
        <v>34</v>
      </c>
      <c r="M328" s="20" t="n">
        <v>0</v>
      </c>
      <c r="N328" s="20" t="n">
        <v>5</v>
      </c>
      <c r="O328" s="20"/>
      <c r="P328" s="20"/>
      <c r="Q328" s="20"/>
      <c r="R328" s="20" t="n">
        <v>18</v>
      </c>
      <c r="S328" s="20"/>
      <c r="T328" s="20"/>
      <c r="U328" s="38" t="n">
        <v>2</v>
      </c>
      <c r="V328" s="38"/>
      <c r="W328" s="38"/>
      <c r="X328" s="20"/>
      <c r="Y328" s="20"/>
      <c r="Z328" s="20"/>
      <c r="AA328" s="20"/>
      <c r="AB328" s="20"/>
      <c r="AC328" s="20" t="n">
        <v>0</v>
      </c>
      <c r="AD328" s="20" t="n">
        <v>17</v>
      </c>
      <c r="AE328" s="20" t="n">
        <f aca="false">SUM(I328:AD328)</f>
        <v>209</v>
      </c>
    </row>
    <row r="329" s="1" customFormat="true" ht="16.5" hidden="false" customHeight="false" outlineLevel="0" collapsed="false">
      <c r="A329" s="11" t="n">
        <v>6</v>
      </c>
      <c r="B329" s="12" t="n">
        <v>6</v>
      </c>
      <c r="C329" s="13" t="n">
        <v>463</v>
      </c>
      <c r="D329" s="17" t="s">
        <v>306</v>
      </c>
      <c r="E329" s="17"/>
      <c r="F329" s="16" t="n">
        <v>1998</v>
      </c>
      <c r="G329" s="17" t="s">
        <v>33</v>
      </c>
      <c r="H329" s="37" t="n">
        <v>701</v>
      </c>
      <c r="I329" s="20" t="n">
        <v>81</v>
      </c>
      <c r="J329" s="20" t="n">
        <v>226</v>
      </c>
      <c r="K329" s="20" t="n">
        <v>108</v>
      </c>
      <c r="L329" s="20" t="n">
        <v>18</v>
      </c>
      <c r="M329" s="20" t="n">
        <v>1</v>
      </c>
      <c r="N329" s="20" t="n">
        <v>20</v>
      </c>
      <c r="O329" s="20"/>
      <c r="P329" s="20"/>
      <c r="Q329" s="20"/>
      <c r="R329" s="20" t="n">
        <v>4</v>
      </c>
      <c r="S329" s="20"/>
      <c r="T329" s="20"/>
      <c r="U329" s="38" t="n">
        <v>2</v>
      </c>
      <c r="V329" s="38"/>
      <c r="W329" s="38"/>
      <c r="X329" s="20"/>
      <c r="Y329" s="20"/>
      <c r="Z329" s="20"/>
      <c r="AA329" s="20"/>
      <c r="AB329" s="20"/>
      <c r="AC329" s="20" t="n">
        <v>0</v>
      </c>
      <c r="AD329" s="20" t="n">
        <v>12</v>
      </c>
      <c r="AE329" s="20" t="n">
        <f aca="false">SUM(I329:AD329)</f>
        <v>472</v>
      </c>
    </row>
    <row r="330" s="1" customFormat="true" ht="16.5" hidden="false" customHeight="false" outlineLevel="0" collapsed="false">
      <c r="C330" s="29" t="s">
        <v>65</v>
      </c>
      <c r="D330" s="30" t="s">
        <v>66</v>
      </c>
      <c r="E330" s="30"/>
      <c r="F330" s="30"/>
      <c r="G330" s="30"/>
      <c r="H330" s="31" t="n">
        <f aca="false">SUM(H324:H329)</f>
        <v>3327</v>
      </c>
      <c r="I330" s="31" t="n">
        <f aca="false">SUM(I324:I329)</f>
        <v>602</v>
      </c>
      <c r="J330" s="31" t="n">
        <f aca="false">SUM(J324:J329)</f>
        <v>703</v>
      </c>
      <c r="K330" s="31" t="n">
        <f aca="false">SUM(K324:K329)</f>
        <v>443</v>
      </c>
      <c r="L330" s="31" t="n">
        <f aca="false">SUM(L324:L329)</f>
        <v>118</v>
      </c>
      <c r="M330" s="31" t="n">
        <f aca="false">SUM(M324:M329)</f>
        <v>7</v>
      </c>
      <c r="N330" s="31" t="n">
        <f aca="false">SUM(N324:N329)</f>
        <v>35</v>
      </c>
      <c r="O330" s="31" t="n">
        <f aca="false">SUM(O324:O329)</f>
        <v>0</v>
      </c>
      <c r="P330" s="31" t="n">
        <f aca="false">SUM(P324:P329)</f>
        <v>0</v>
      </c>
      <c r="Q330" s="31" t="n">
        <f aca="false">SUM(Q324:Q329)</f>
        <v>0</v>
      </c>
      <c r="R330" s="31" t="n">
        <f aca="false">SUM(R324:R329)</f>
        <v>136</v>
      </c>
      <c r="S330" s="31" t="n">
        <f aca="false">SUM(S324:S329)</f>
        <v>0</v>
      </c>
      <c r="T330" s="31" t="n">
        <f aca="false">SUM(T324:T329)</f>
        <v>0</v>
      </c>
      <c r="U330" s="31" t="n">
        <f aca="false">SUM(U324:U329)</f>
        <v>29</v>
      </c>
      <c r="V330" s="31" t="n">
        <f aca="false">SUM(V324:V329)</f>
        <v>0</v>
      </c>
      <c r="W330" s="31" t="n">
        <f aca="false">SUM(W324:W329)</f>
        <v>0</v>
      </c>
      <c r="X330" s="31" t="n">
        <f aca="false">SUM(X324:X329)</f>
        <v>0</v>
      </c>
      <c r="Y330" s="31" t="n">
        <f aca="false">SUM(Y324:Y329)</f>
        <v>0</v>
      </c>
      <c r="Z330" s="31" t="n">
        <f aca="false">SUM(Z324:Z329)</f>
        <v>0</v>
      </c>
      <c r="AA330" s="31" t="n">
        <f aca="false">SUM(AA324:AA329)</f>
        <v>0</v>
      </c>
      <c r="AB330" s="31" t="n">
        <f aca="false">SUM(AB324:AB329)</f>
        <v>0</v>
      </c>
      <c r="AC330" s="31" t="n">
        <f aca="false">SUM(AC324:AC329)</f>
        <v>2</v>
      </c>
      <c r="AD330" s="31" t="n">
        <f aca="false">SUM(AD324:AD329)</f>
        <v>60</v>
      </c>
      <c r="AE330" s="31" t="n">
        <f aca="false">SUM(AE324:AE329)</f>
        <v>2135</v>
      </c>
    </row>
    <row r="331" s="1" customFormat="true" ht="16.5" hidden="false" customHeight="false" outlineLevel="0" collapsed="false">
      <c r="F331" s="3"/>
      <c r="G331" s="3"/>
      <c r="U331" s="1" t="n">
        <f aca="false">U330/2</f>
        <v>14.5</v>
      </c>
      <c r="V331" s="1" t="n">
        <f aca="false">V330/2</f>
        <v>0</v>
      </c>
    </row>
    <row r="332" s="1" customFormat="true" ht="16.5" hidden="false" customHeight="true" outlineLevel="0" collapsed="false">
      <c r="C332" s="29" t="s">
        <v>67</v>
      </c>
      <c r="D332" s="32" t="s">
        <v>68</v>
      </c>
      <c r="E332" s="32"/>
      <c r="F332" s="32"/>
      <c r="G332" s="32"/>
      <c r="H332" s="33" t="s">
        <v>8</v>
      </c>
      <c r="I332" s="9" t="s">
        <v>9</v>
      </c>
      <c r="J332" s="9" t="s">
        <v>10</v>
      </c>
      <c r="K332" s="9" t="s">
        <v>11</v>
      </c>
      <c r="L332" s="9" t="s">
        <v>12</v>
      </c>
      <c r="M332" s="9" t="s">
        <v>13</v>
      </c>
      <c r="N332" s="9" t="s">
        <v>14</v>
      </c>
      <c r="O332" s="9" t="s">
        <v>15</v>
      </c>
      <c r="P332" s="9" t="s">
        <v>16</v>
      </c>
      <c r="Q332" s="9" t="s">
        <v>17</v>
      </c>
      <c r="R332" s="9" t="s">
        <v>18</v>
      </c>
      <c r="S332" s="9" t="s">
        <v>19</v>
      </c>
      <c r="T332" s="9" t="s">
        <v>20</v>
      </c>
      <c r="U332" s="9" t="s">
        <v>24</v>
      </c>
      <c r="V332" s="9" t="s">
        <v>25</v>
      </c>
      <c r="W332" s="9" t="s">
        <v>26</v>
      </c>
      <c r="X332" s="9" t="s">
        <v>27</v>
      </c>
      <c r="Y332" s="9" t="s">
        <v>28</v>
      </c>
      <c r="Z332" s="9" t="s">
        <v>29</v>
      </c>
      <c r="AA332" s="9" t="s">
        <v>30</v>
      </c>
      <c r="AB332" s="9" t="s">
        <v>31</v>
      </c>
    </row>
    <row r="333" s="1" customFormat="true" ht="16.5" hidden="false" customHeight="false" outlineLevel="0" collapsed="false">
      <c r="D333" s="32"/>
      <c r="E333" s="32"/>
      <c r="F333" s="32"/>
      <c r="G333" s="32"/>
      <c r="H333" s="20" t="n">
        <f aca="false">H330</f>
        <v>3327</v>
      </c>
      <c r="I333" s="20" t="n">
        <f aca="false">I330+15</f>
        <v>617</v>
      </c>
      <c r="J333" s="20" t="n">
        <f aca="false">J330</f>
        <v>703</v>
      </c>
      <c r="K333" s="20" t="n">
        <f aca="false">K330+14</f>
        <v>457</v>
      </c>
      <c r="L333" s="20" t="n">
        <f aca="false">L330</f>
        <v>118</v>
      </c>
      <c r="M333" s="20" t="n">
        <f aca="false">M330</f>
        <v>7</v>
      </c>
      <c r="N333" s="20" t="n">
        <f aca="false">N330</f>
        <v>35</v>
      </c>
      <c r="O333" s="20" t="n">
        <f aca="false">O330</f>
        <v>0</v>
      </c>
      <c r="P333" s="20" t="n">
        <f aca="false">P330</f>
        <v>0</v>
      </c>
      <c r="Q333" s="20" t="n">
        <f aca="false">Q330</f>
        <v>0</v>
      </c>
      <c r="R333" s="20" t="n">
        <f aca="false">R330</f>
        <v>136</v>
      </c>
      <c r="S333" s="20" t="n">
        <f aca="false">S330</f>
        <v>0</v>
      </c>
      <c r="T333" s="20" t="n">
        <f aca="false">T330</f>
        <v>0</v>
      </c>
      <c r="U333" s="20" t="n">
        <f aca="false">X330</f>
        <v>0</v>
      </c>
      <c r="V333" s="20" t="n">
        <f aca="false">Y330</f>
        <v>0</v>
      </c>
      <c r="W333" s="20" t="n">
        <f aca="false">Z324</f>
        <v>0</v>
      </c>
      <c r="X333" s="20" t="n">
        <f aca="false">AA324</f>
        <v>0</v>
      </c>
      <c r="Y333" s="20" t="n">
        <f aca="false">AB324</f>
        <v>0</v>
      </c>
      <c r="Z333" s="20" t="n">
        <f aca="false">AC330</f>
        <v>2</v>
      </c>
      <c r="AA333" s="20" t="n">
        <f aca="false">AD330</f>
        <v>60</v>
      </c>
      <c r="AB333" s="20" t="n">
        <f aca="false">SUM(I333:AA333)</f>
        <v>2135</v>
      </c>
    </row>
    <row r="334" s="1" customFormat="true" ht="16.5" hidden="false" customHeight="false" outlineLevel="0" collapsed="false">
      <c r="F334" s="3"/>
      <c r="G334" s="3"/>
    </row>
    <row r="335" s="1" customFormat="true" ht="30.75" hidden="false" customHeight="true" outlineLevel="0" collapsed="false">
      <c r="C335" s="29" t="s">
        <v>69</v>
      </c>
      <c r="D335" s="32" t="s">
        <v>70</v>
      </c>
      <c r="E335" s="32"/>
      <c r="F335" s="32"/>
      <c r="G335" s="32"/>
      <c r="H335" s="33" t="s">
        <v>8</v>
      </c>
      <c r="I335" s="34" t="s">
        <v>71</v>
      </c>
      <c r="J335" s="34"/>
      <c r="K335" s="72" t="s">
        <v>10</v>
      </c>
      <c r="L335" s="73" t="s">
        <v>12</v>
      </c>
      <c r="M335" s="9" t="s">
        <v>13</v>
      </c>
      <c r="N335" s="9" t="s">
        <v>14</v>
      </c>
      <c r="O335" s="9" t="s">
        <v>15</v>
      </c>
      <c r="P335" s="9" t="s">
        <v>16</v>
      </c>
      <c r="Q335" s="9" t="s">
        <v>17</v>
      </c>
      <c r="R335" s="9" t="s">
        <v>18</v>
      </c>
      <c r="S335" s="9" t="s">
        <v>19</v>
      </c>
      <c r="T335" s="9" t="s">
        <v>20</v>
      </c>
      <c r="U335" s="9" t="s">
        <v>24</v>
      </c>
      <c r="V335" s="9" t="s">
        <v>25</v>
      </c>
      <c r="W335" s="9" t="s">
        <v>26</v>
      </c>
      <c r="X335" s="9" t="s">
        <v>27</v>
      </c>
      <c r="Y335" s="9" t="s">
        <v>28</v>
      </c>
      <c r="Z335" s="9" t="s">
        <v>29</v>
      </c>
      <c r="AA335" s="9" t="s">
        <v>30</v>
      </c>
      <c r="AB335" s="9" t="s">
        <v>31</v>
      </c>
    </row>
    <row r="336" s="1" customFormat="true" ht="16.5" hidden="false" customHeight="false" outlineLevel="0" collapsed="false">
      <c r="D336" s="32"/>
      <c r="E336" s="32"/>
      <c r="F336" s="32"/>
      <c r="G336" s="32"/>
      <c r="H336" s="20" t="n">
        <f aca="false">H330</f>
        <v>3327</v>
      </c>
      <c r="I336" s="35" t="n">
        <f aca="false">I333+K333</f>
        <v>1074</v>
      </c>
      <c r="J336" s="35"/>
      <c r="K336" s="74" t="n">
        <f aca="false">J333</f>
        <v>703</v>
      </c>
      <c r="L336" s="75" t="n">
        <f aca="false">L333</f>
        <v>118</v>
      </c>
      <c r="M336" s="20" t="n">
        <f aca="false">M333</f>
        <v>7</v>
      </c>
      <c r="N336" s="20" t="n">
        <f aca="false">N333</f>
        <v>35</v>
      </c>
      <c r="O336" s="20" t="s">
        <v>148</v>
      </c>
      <c r="P336" s="20" t="s">
        <v>148</v>
      </c>
      <c r="Q336" s="20" t="s">
        <v>148</v>
      </c>
      <c r="R336" s="20" t="n">
        <f aca="false">R333</f>
        <v>136</v>
      </c>
      <c r="S336" s="18" t="s">
        <v>148</v>
      </c>
      <c r="T336" s="18" t="s">
        <v>148</v>
      </c>
      <c r="U336" s="18" t="s">
        <v>148</v>
      </c>
      <c r="V336" s="18" t="s">
        <v>148</v>
      </c>
      <c r="W336" s="18" t="s">
        <v>148</v>
      </c>
      <c r="X336" s="18" t="s">
        <v>148</v>
      </c>
      <c r="Y336" s="18" t="s">
        <v>148</v>
      </c>
      <c r="Z336" s="20" t="n">
        <f aca="false">Z333</f>
        <v>2</v>
      </c>
      <c r="AA336" s="20" t="n">
        <f aca="false">AA333</f>
        <v>60</v>
      </c>
      <c r="AB336" s="20" t="n">
        <f aca="false">SUM(I336:AA336)</f>
        <v>2135</v>
      </c>
    </row>
    <row r="339" s="1" customFormat="true" ht="16.5" hidden="false" customHeight="false" outlineLevel="0" collapsed="false">
      <c r="A339" s="5" t="s">
        <v>1</v>
      </c>
      <c r="B339" s="6" t="s">
        <v>2</v>
      </c>
      <c r="C339" s="7" t="s">
        <v>3</v>
      </c>
      <c r="D339" s="5" t="s">
        <v>4</v>
      </c>
      <c r="E339" s="5" t="s">
        <v>5</v>
      </c>
      <c r="F339" s="8" t="s">
        <v>6</v>
      </c>
      <c r="G339" s="8" t="s">
        <v>7</v>
      </c>
      <c r="H339" s="8" t="s">
        <v>8</v>
      </c>
      <c r="I339" s="9" t="s">
        <v>9</v>
      </c>
      <c r="J339" s="9" t="s">
        <v>10</v>
      </c>
      <c r="K339" s="9" t="s">
        <v>11</v>
      </c>
      <c r="L339" s="9" t="s">
        <v>12</v>
      </c>
      <c r="M339" s="9" t="s">
        <v>13</v>
      </c>
      <c r="N339" s="9" t="s">
        <v>14</v>
      </c>
      <c r="O339" s="9" t="s">
        <v>15</v>
      </c>
      <c r="P339" s="9" t="s">
        <v>16</v>
      </c>
      <c r="Q339" s="9" t="s">
        <v>17</v>
      </c>
      <c r="R339" s="9" t="s">
        <v>18</v>
      </c>
      <c r="S339" s="9" t="s">
        <v>19</v>
      </c>
      <c r="T339" s="9" t="s">
        <v>20</v>
      </c>
      <c r="U339" s="10" t="s">
        <v>21</v>
      </c>
      <c r="V339" s="10" t="s">
        <v>22</v>
      </c>
      <c r="W339" s="10" t="s">
        <v>23</v>
      </c>
      <c r="X339" s="9" t="s">
        <v>24</v>
      </c>
      <c r="Y339" s="9" t="s">
        <v>25</v>
      </c>
      <c r="Z339" s="9" t="s">
        <v>26</v>
      </c>
      <c r="AA339" s="9" t="s">
        <v>27</v>
      </c>
      <c r="AB339" s="9" t="s">
        <v>28</v>
      </c>
      <c r="AC339" s="9" t="s">
        <v>29</v>
      </c>
      <c r="AD339" s="9" t="s">
        <v>30</v>
      </c>
      <c r="AE339" s="9" t="s">
        <v>31</v>
      </c>
    </row>
    <row r="340" s="1" customFormat="true" ht="16.5" hidden="false" customHeight="false" outlineLevel="0" collapsed="false">
      <c r="A340" s="11" t="n">
        <v>1</v>
      </c>
      <c r="B340" s="12" t="n">
        <v>6</v>
      </c>
      <c r="C340" s="13" t="n">
        <v>486</v>
      </c>
      <c r="D340" s="17" t="s">
        <v>307</v>
      </c>
      <c r="E340" s="17"/>
      <c r="F340" s="16" t="n">
        <v>2117</v>
      </c>
      <c r="G340" s="17" t="s">
        <v>33</v>
      </c>
      <c r="H340" s="37" t="n">
        <v>376</v>
      </c>
      <c r="I340" s="20" t="n">
        <v>21</v>
      </c>
      <c r="J340" s="20" t="n">
        <v>118</v>
      </c>
      <c r="K340" s="20" t="n">
        <v>89</v>
      </c>
      <c r="L340" s="20" t="n">
        <v>1</v>
      </c>
      <c r="M340" s="20" t="n">
        <v>1</v>
      </c>
      <c r="N340" s="20" t="n">
        <v>0</v>
      </c>
      <c r="O340" s="20"/>
      <c r="P340" s="20"/>
      <c r="Q340" s="20" t="n">
        <v>0</v>
      </c>
      <c r="R340" s="20" t="n">
        <v>1</v>
      </c>
      <c r="S340" s="20" t="n">
        <v>0</v>
      </c>
      <c r="T340" s="20" t="n">
        <v>0</v>
      </c>
      <c r="U340" s="38" t="n">
        <v>6</v>
      </c>
      <c r="V340" s="38" t="n">
        <v>2</v>
      </c>
      <c r="W340" s="38"/>
      <c r="X340" s="20"/>
      <c r="Y340" s="20"/>
      <c r="Z340" s="20"/>
      <c r="AA340" s="20"/>
      <c r="AB340" s="20"/>
      <c r="AC340" s="20" t="n">
        <v>0</v>
      </c>
      <c r="AD340" s="20" t="n">
        <v>5</v>
      </c>
      <c r="AE340" s="20" t="n">
        <f aca="false">SUM(I340:AD340)</f>
        <v>244</v>
      </c>
    </row>
    <row r="341" s="1" customFormat="true" ht="16.5" hidden="false" customHeight="false" outlineLevel="0" collapsed="false">
      <c r="A341" s="11" t="n">
        <v>2</v>
      </c>
      <c r="B341" s="12" t="n">
        <v>6</v>
      </c>
      <c r="C341" s="13" t="n">
        <v>486</v>
      </c>
      <c r="D341" s="17" t="s">
        <v>307</v>
      </c>
      <c r="E341" s="17"/>
      <c r="F341" s="16" t="n">
        <v>2117</v>
      </c>
      <c r="G341" s="17" t="s">
        <v>34</v>
      </c>
      <c r="H341" s="37" t="n">
        <v>376</v>
      </c>
      <c r="I341" s="20" t="n">
        <v>16</v>
      </c>
      <c r="J341" s="20" t="n">
        <v>138</v>
      </c>
      <c r="K341" s="20" t="n">
        <v>78</v>
      </c>
      <c r="L341" s="20" t="n">
        <v>0</v>
      </c>
      <c r="M341" s="20" t="n">
        <v>0</v>
      </c>
      <c r="N341" s="20" t="n">
        <v>1</v>
      </c>
      <c r="O341" s="20"/>
      <c r="P341" s="20"/>
      <c r="Q341" s="20" t="n">
        <v>1</v>
      </c>
      <c r="R341" s="20" t="n">
        <v>0</v>
      </c>
      <c r="S341" s="20" t="n">
        <v>0</v>
      </c>
      <c r="T341" s="20" t="n">
        <v>0</v>
      </c>
      <c r="U341" s="38" t="n">
        <v>0</v>
      </c>
      <c r="V341" s="38" t="n">
        <v>4</v>
      </c>
      <c r="W341" s="38"/>
      <c r="X341" s="20"/>
      <c r="Y341" s="20"/>
      <c r="Z341" s="20"/>
      <c r="AA341" s="20"/>
      <c r="AB341" s="20"/>
      <c r="AC341" s="20" t="n">
        <v>0</v>
      </c>
      <c r="AD341" s="20" t="n">
        <v>4</v>
      </c>
      <c r="AE341" s="20" t="n">
        <f aca="false">SUM(I341:AD341)</f>
        <v>242</v>
      </c>
    </row>
    <row r="342" s="1" customFormat="true" ht="16.5" hidden="false" customHeight="false" outlineLevel="0" collapsed="false">
      <c r="A342" s="11" t="n">
        <v>3</v>
      </c>
      <c r="B342" s="12" t="n">
        <v>6</v>
      </c>
      <c r="C342" s="13" t="n">
        <v>486</v>
      </c>
      <c r="D342" s="17" t="s">
        <v>307</v>
      </c>
      <c r="E342" s="17"/>
      <c r="F342" s="16" t="n">
        <v>2118</v>
      </c>
      <c r="G342" s="17" t="s">
        <v>33</v>
      </c>
      <c r="H342" s="37" t="n">
        <v>411</v>
      </c>
      <c r="I342" s="20" t="n">
        <v>45</v>
      </c>
      <c r="J342" s="20" t="n">
        <v>156</v>
      </c>
      <c r="K342" s="20" t="n">
        <v>64</v>
      </c>
      <c r="L342" s="20" t="n">
        <v>0</v>
      </c>
      <c r="M342" s="20" t="n">
        <v>0</v>
      </c>
      <c r="N342" s="20" t="n">
        <v>0</v>
      </c>
      <c r="O342" s="20"/>
      <c r="P342" s="20"/>
      <c r="Q342" s="20" t="n">
        <v>0</v>
      </c>
      <c r="R342" s="20" t="n">
        <v>2</v>
      </c>
      <c r="S342" s="20" t="n">
        <v>0</v>
      </c>
      <c r="T342" s="20" t="n">
        <v>0</v>
      </c>
      <c r="U342" s="38" t="n">
        <v>4</v>
      </c>
      <c r="V342" s="38" t="n">
        <v>4</v>
      </c>
      <c r="W342" s="38"/>
      <c r="X342" s="20"/>
      <c r="Y342" s="20"/>
      <c r="Z342" s="20"/>
      <c r="AA342" s="20"/>
      <c r="AB342" s="20"/>
      <c r="AC342" s="20" t="n">
        <v>0</v>
      </c>
      <c r="AD342" s="20" t="n">
        <v>8</v>
      </c>
      <c r="AE342" s="20" t="n">
        <f aca="false">SUM(I342:AD342)</f>
        <v>283</v>
      </c>
    </row>
    <row r="343" s="1" customFormat="true" ht="16.5" hidden="false" customHeight="false" outlineLevel="0" collapsed="false">
      <c r="A343" s="11" t="n">
        <v>4</v>
      </c>
      <c r="B343" s="12" t="n">
        <v>6</v>
      </c>
      <c r="C343" s="13" t="n">
        <v>486</v>
      </c>
      <c r="D343" s="17" t="s">
        <v>307</v>
      </c>
      <c r="E343" s="17"/>
      <c r="F343" s="16" t="n">
        <v>2118</v>
      </c>
      <c r="G343" s="17" t="s">
        <v>34</v>
      </c>
      <c r="H343" s="37" t="n">
        <v>411</v>
      </c>
      <c r="I343" s="20" t="n">
        <v>42</v>
      </c>
      <c r="J343" s="20" t="n">
        <v>155</v>
      </c>
      <c r="K343" s="20" t="n">
        <v>60</v>
      </c>
      <c r="L343" s="20" t="n">
        <v>0</v>
      </c>
      <c r="M343" s="20" t="n">
        <v>0</v>
      </c>
      <c r="N343" s="20" t="n">
        <v>0</v>
      </c>
      <c r="O343" s="20"/>
      <c r="P343" s="20"/>
      <c r="Q343" s="20" t="n">
        <v>0</v>
      </c>
      <c r="R343" s="20" t="n">
        <v>2</v>
      </c>
      <c r="S343" s="20" t="n">
        <v>0</v>
      </c>
      <c r="T343" s="20" t="n">
        <v>0</v>
      </c>
      <c r="U343" s="38" t="n">
        <v>5</v>
      </c>
      <c r="V343" s="38" t="n">
        <v>4</v>
      </c>
      <c r="W343" s="38"/>
      <c r="X343" s="20"/>
      <c r="Y343" s="20"/>
      <c r="Z343" s="20"/>
      <c r="AA343" s="20"/>
      <c r="AB343" s="20"/>
      <c r="AC343" s="20" t="n">
        <v>0</v>
      </c>
      <c r="AD343" s="20" t="n">
        <v>7</v>
      </c>
      <c r="AE343" s="20" t="n">
        <f aca="false">SUM(I343:AD343)</f>
        <v>275</v>
      </c>
    </row>
    <row r="344" s="1" customFormat="true" ht="16.5" hidden="false" customHeight="false" outlineLevel="0" collapsed="false">
      <c r="A344" s="11" t="n">
        <v>5</v>
      </c>
      <c r="B344" s="12" t="n">
        <v>6</v>
      </c>
      <c r="C344" s="13" t="n">
        <v>486</v>
      </c>
      <c r="D344" s="17" t="s">
        <v>307</v>
      </c>
      <c r="E344" s="17"/>
      <c r="F344" s="16" t="n">
        <v>2119</v>
      </c>
      <c r="G344" s="17" t="s">
        <v>33</v>
      </c>
      <c r="H344" s="37" t="n">
        <v>379</v>
      </c>
      <c r="I344" s="20" t="n">
        <v>28</v>
      </c>
      <c r="J344" s="20" t="n">
        <v>167</v>
      </c>
      <c r="K344" s="20" t="n">
        <v>31</v>
      </c>
      <c r="L344" s="20" t="n">
        <v>0</v>
      </c>
      <c r="M344" s="20" t="n">
        <v>2</v>
      </c>
      <c r="N344" s="20" t="n">
        <v>1</v>
      </c>
      <c r="O344" s="20"/>
      <c r="P344" s="20"/>
      <c r="Q344" s="20" t="n">
        <v>0</v>
      </c>
      <c r="R344" s="20" t="n">
        <v>2</v>
      </c>
      <c r="S344" s="20" t="n">
        <v>0</v>
      </c>
      <c r="T344" s="20" t="n">
        <v>0</v>
      </c>
      <c r="U344" s="38" t="n">
        <v>1</v>
      </c>
      <c r="V344" s="38" t="n">
        <v>1</v>
      </c>
      <c r="W344" s="38"/>
      <c r="X344" s="20"/>
      <c r="Y344" s="20"/>
      <c r="Z344" s="20"/>
      <c r="AA344" s="20"/>
      <c r="AB344" s="20"/>
      <c r="AC344" s="20" t="n">
        <v>0</v>
      </c>
      <c r="AD344" s="20" t="n">
        <v>0</v>
      </c>
      <c r="AE344" s="20" t="n">
        <f aca="false">SUM(I344:AD344)</f>
        <v>233</v>
      </c>
    </row>
    <row r="345" s="1" customFormat="true" ht="16.5" hidden="false" customHeight="false" outlineLevel="0" collapsed="false">
      <c r="A345" s="11" t="n">
        <v>6</v>
      </c>
      <c r="B345" s="12" t="n">
        <v>6</v>
      </c>
      <c r="C345" s="13" t="n">
        <v>486</v>
      </c>
      <c r="D345" s="17" t="s">
        <v>307</v>
      </c>
      <c r="E345" s="17"/>
      <c r="F345" s="16" t="n">
        <v>2120</v>
      </c>
      <c r="G345" s="17" t="s">
        <v>33</v>
      </c>
      <c r="H345" s="37" t="n">
        <v>254</v>
      </c>
      <c r="I345" s="20" t="n">
        <v>0</v>
      </c>
      <c r="J345" s="20" t="n">
        <v>66</v>
      </c>
      <c r="K345" s="20" t="n">
        <v>78</v>
      </c>
      <c r="L345" s="20" t="n">
        <v>0</v>
      </c>
      <c r="M345" s="20" t="n">
        <v>4</v>
      </c>
      <c r="N345" s="20" t="n">
        <v>0</v>
      </c>
      <c r="O345" s="20"/>
      <c r="P345" s="20"/>
      <c r="Q345" s="20" t="n">
        <v>0</v>
      </c>
      <c r="R345" s="20" t="n">
        <v>0</v>
      </c>
      <c r="S345" s="20" t="n">
        <v>0</v>
      </c>
      <c r="T345" s="20" t="n">
        <v>0</v>
      </c>
      <c r="U345" s="38" t="n">
        <v>3</v>
      </c>
      <c r="V345" s="38" t="n">
        <v>1</v>
      </c>
      <c r="W345" s="38"/>
      <c r="X345" s="20"/>
      <c r="Y345" s="20"/>
      <c r="Z345" s="20"/>
      <c r="AA345" s="20"/>
      <c r="AB345" s="20"/>
      <c r="AC345" s="20" t="n">
        <v>0</v>
      </c>
      <c r="AD345" s="20" t="n">
        <v>2</v>
      </c>
      <c r="AE345" s="20" t="n">
        <f aca="false">SUM(I345:AD345)</f>
        <v>154</v>
      </c>
    </row>
    <row r="346" s="1" customFormat="true" ht="16.5" hidden="false" customHeight="false" outlineLevel="0" collapsed="false">
      <c r="A346" s="11" t="n">
        <v>7</v>
      </c>
      <c r="B346" s="12" t="n">
        <v>6</v>
      </c>
      <c r="C346" s="13" t="n">
        <v>486</v>
      </c>
      <c r="D346" s="17" t="s">
        <v>307</v>
      </c>
      <c r="E346" s="17"/>
      <c r="F346" s="16" t="n">
        <v>2121</v>
      </c>
      <c r="G346" s="17" t="s">
        <v>33</v>
      </c>
      <c r="H346" s="37" t="n">
        <v>341</v>
      </c>
      <c r="I346" s="20" t="n">
        <v>3</v>
      </c>
      <c r="J346" s="20" t="n">
        <v>87</v>
      </c>
      <c r="K346" s="20" t="n">
        <v>105</v>
      </c>
      <c r="L346" s="20" t="n">
        <v>0</v>
      </c>
      <c r="M346" s="20" t="n">
        <v>1</v>
      </c>
      <c r="N346" s="20" t="n">
        <v>0</v>
      </c>
      <c r="O346" s="20"/>
      <c r="P346" s="20"/>
      <c r="Q346" s="20" t="n">
        <v>16</v>
      </c>
      <c r="R346" s="20" t="n">
        <v>6</v>
      </c>
      <c r="S346" s="20" t="n">
        <v>0</v>
      </c>
      <c r="T346" s="20" t="n">
        <v>0</v>
      </c>
      <c r="U346" s="38" t="n">
        <v>3</v>
      </c>
      <c r="V346" s="38" t="n">
        <v>0</v>
      </c>
      <c r="W346" s="38"/>
      <c r="X346" s="20"/>
      <c r="Y346" s="20"/>
      <c r="Z346" s="20"/>
      <c r="AA346" s="20"/>
      <c r="AB346" s="20"/>
      <c r="AC346" s="20" t="n">
        <v>0</v>
      </c>
      <c r="AD346" s="20" t="n">
        <v>5</v>
      </c>
      <c r="AE346" s="20" t="n">
        <f aca="false">SUM(I346:AD346)</f>
        <v>226</v>
      </c>
    </row>
    <row r="347" s="1" customFormat="true" ht="16.5" hidden="false" customHeight="false" outlineLevel="0" collapsed="false">
      <c r="A347" s="11" t="n">
        <v>8</v>
      </c>
      <c r="B347" s="12" t="n">
        <v>6</v>
      </c>
      <c r="C347" s="13" t="n">
        <v>486</v>
      </c>
      <c r="D347" s="17" t="s">
        <v>307</v>
      </c>
      <c r="E347" s="17"/>
      <c r="F347" s="16" t="n">
        <v>2122</v>
      </c>
      <c r="G347" s="17" t="s">
        <v>33</v>
      </c>
      <c r="H347" s="37" t="n">
        <v>535</v>
      </c>
      <c r="I347" s="20" t="n">
        <v>5</v>
      </c>
      <c r="J347" s="20" t="n">
        <v>194</v>
      </c>
      <c r="K347" s="20" t="n">
        <v>155</v>
      </c>
      <c r="L347" s="20" t="n">
        <v>1</v>
      </c>
      <c r="M347" s="20" t="n">
        <v>0</v>
      </c>
      <c r="N347" s="20" t="n">
        <v>2</v>
      </c>
      <c r="O347" s="20"/>
      <c r="P347" s="20"/>
      <c r="Q347" s="20" t="n">
        <v>0</v>
      </c>
      <c r="R347" s="20" t="n">
        <v>16</v>
      </c>
      <c r="S347" s="20" t="n">
        <v>0</v>
      </c>
      <c r="T347" s="20" t="n">
        <v>0</v>
      </c>
      <c r="U347" s="38" t="n">
        <v>1</v>
      </c>
      <c r="V347" s="38" t="n">
        <v>1</v>
      </c>
      <c r="W347" s="38"/>
      <c r="X347" s="20"/>
      <c r="Y347" s="20"/>
      <c r="Z347" s="20"/>
      <c r="AA347" s="20"/>
      <c r="AB347" s="20"/>
      <c r="AC347" s="20" t="n">
        <v>0</v>
      </c>
      <c r="AD347" s="20" t="n">
        <v>10</v>
      </c>
      <c r="AE347" s="20" t="n">
        <f aca="false">SUM(I347:AD347)</f>
        <v>385</v>
      </c>
    </row>
    <row r="348" s="1" customFormat="true" ht="16.5" hidden="false" customHeight="false" outlineLevel="0" collapsed="false">
      <c r="C348" s="29" t="s">
        <v>65</v>
      </c>
      <c r="D348" s="30" t="s">
        <v>66</v>
      </c>
      <c r="E348" s="30"/>
      <c r="F348" s="30"/>
      <c r="G348" s="30"/>
      <c r="H348" s="31" t="n">
        <f aca="false">SUM(H340:H347)</f>
        <v>3083</v>
      </c>
      <c r="I348" s="31" t="n">
        <f aca="false">SUM(I340:I347)</f>
        <v>160</v>
      </c>
      <c r="J348" s="31" t="n">
        <f aca="false">SUM(J340:J347)</f>
        <v>1081</v>
      </c>
      <c r="K348" s="31" t="n">
        <f aca="false">SUM(K340:K347)</f>
        <v>660</v>
      </c>
      <c r="L348" s="31" t="n">
        <f aca="false">SUM(L340:L347)</f>
        <v>2</v>
      </c>
      <c r="M348" s="31" t="n">
        <f aca="false">SUM(M340:M347)</f>
        <v>8</v>
      </c>
      <c r="N348" s="31" t="n">
        <f aca="false">SUM(N340:N347)</f>
        <v>4</v>
      </c>
      <c r="O348" s="31" t="n">
        <f aca="false">SUM(O340:O347)</f>
        <v>0</v>
      </c>
      <c r="P348" s="31" t="n">
        <f aca="false">SUM(P340:P347)</f>
        <v>0</v>
      </c>
      <c r="Q348" s="31" t="n">
        <f aca="false">SUM(Q340:Q347)</f>
        <v>17</v>
      </c>
      <c r="R348" s="31" t="n">
        <f aca="false">SUM(R340:R347)</f>
        <v>29</v>
      </c>
      <c r="S348" s="31" t="n">
        <f aca="false">SUM(S340:S347)</f>
        <v>0</v>
      </c>
      <c r="T348" s="31" t="n">
        <f aca="false">SUM(T340:T347)</f>
        <v>0</v>
      </c>
      <c r="U348" s="31" t="n">
        <f aca="false">SUM(U340:U347)</f>
        <v>23</v>
      </c>
      <c r="V348" s="31" t="n">
        <f aca="false">SUM(V340:V347)</f>
        <v>17</v>
      </c>
      <c r="W348" s="31" t="n">
        <f aca="false">SUM(W340:W347)</f>
        <v>0</v>
      </c>
      <c r="X348" s="31" t="n">
        <f aca="false">SUM(X340:X347)</f>
        <v>0</v>
      </c>
      <c r="Y348" s="31" t="n">
        <f aca="false">SUM(Y340:Y347)</f>
        <v>0</v>
      </c>
      <c r="Z348" s="31" t="n">
        <f aca="false">SUM(Z340:Z347)</f>
        <v>0</v>
      </c>
      <c r="AA348" s="31" t="n">
        <f aca="false">SUM(AA340:AA347)</f>
        <v>0</v>
      </c>
      <c r="AB348" s="31" t="n">
        <f aca="false">SUM(AB340:AB347)</f>
        <v>0</v>
      </c>
      <c r="AC348" s="31" t="n">
        <f aca="false">SUM(AC340:AC347)</f>
        <v>0</v>
      </c>
      <c r="AD348" s="31" t="n">
        <f aca="false">SUM(AD340:AD347)</f>
        <v>41</v>
      </c>
      <c r="AE348" s="31" t="n">
        <f aca="false">SUM(AE340:AE347)</f>
        <v>2042</v>
      </c>
    </row>
    <row r="349" s="1" customFormat="true" ht="16.5" hidden="false" customHeight="false" outlineLevel="0" collapsed="false">
      <c r="F349" s="3"/>
      <c r="G349" s="3"/>
      <c r="U349" s="1" t="n">
        <f aca="false">U348/2</f>
        <v>11.5</v>
      </c>
      <c r="V349" s="1" t="n">
        <f aca="false">V348/2</f>
        <v>8.5</v>
      </c>
    </row>
    <row r="350" s="1" customFormat="true" ht="16.5" hidden="false" customHeight="true" outlineLevel="0" collapsed="false">
      <c r="C350" s="29" t="s">
        <v>67</v>
      </c>
      <c r="D350" s="32" t="s">
        <v>68</v>
      </c>
      <c r="E350" s="32"/>
      <c r="F350" s="32"/>
      <c r="G350" s="32"/>
      <c r="H350" s="33" t="s">
        <v>8</v>
      </c>
      <c r="I350" s="9" t="s">
        <v>9</v>
      </c>
      <c r="J350" s="9" t="s">
        <v>10</v>
      </c>
      <c r="K350" s="9" t="s">
        <v>11</v>
      </c>
      <c r="L350" s="9" t="s">
        <v>12</v>
      </c>
      <c r="M350" s="9" t="s">
        <v>13</v>
      </c>
      <c r="N350" s="9" t="s">
        <v>14</v>
      </c>
      <c r="O350" s="9" t="s">
        <v>15</v>
      </c>
      <c r="P350" s="9" t="s">
        <v>16</v>
      </c>
      <c r="Q350" s="9" t="s">
        <v>17</v>
      </c>
      <c r="R350" s="9" t="s">
        <v>18</v>
      </c>
      <c r="S350" s="9" t="s">
        <v>19</v>
      </c>
      <c r="T350" s="9" t="s">
        <v>20</v>
      </c>
      <c r="U350" s="9" t="s">
        <v>24</v>
      </c>
      <c r="V350" s="9" t="s">
        <v>25</v>
      </c>
      <c r="W350" s="9" t="s">
        <v>26</v>
      </c>
      <c r="X350" s="9" t="s">
        <v>27</v>
      </c>
      <c r="Y350" s="9" t="s">
        <v>28</v>
      </c>
      <c r="Z350" s="9" t="s">
        <v>29</v>
      </c>
      <c r="AA350" s="9" t="s">
        <v>30</v>
      </c>
      <c r="AB350" s="9" t="s">
        <v>31</v>
      </c>
    </row>
    <row r="351" s="1" customFormat="true" ht="16.5" hidden="false" customHeight="false" outlineLevel="0" collapsed="false">
      <c r="D351" s="32"/>
      <c r="E351" s="32"/>
      <c r="F351" s="32"/>
      <c r="G351" s="32"/>
      <c r="H351" s="20" t="n">
        <f aca="false">H348</f>
        <v>3083</v>
      </c>
      <c r="I351" s="20" t="n">
        <f aca="false">I348+11</f>
        <v>171</v>
      </c>
      <c r="J351" s="20" t="n">
        <f aca="false">J348+9</f>
        <v>1090</v>
      </c>
      <c r="K351" s="20" t="n">
        <f aca="false">K348+12</f>
        <v>672</v>
      </c>
      <c r="L351" s="20" t="n">
        <f aca="false">L348+8</f>
        <v>10</v>
      </c>
      <c r="M351" s="20" t="n">
        <f aca="false">M348</f>
        <v>8</v>
      </c>
      <c r="N351" s="20" t="n">
        <f aca="false">N348</f>
        <v>4</v>
      </c>
      <c r="O351" s="20" t="n">
        <f aca="false">O348</f>
        <v>0</v>
      </c>
      <c r="P351" s="20" t="n">
        <f aca="false">P348</f>
        <v>0</v>
      </c>
      <c r="Q351" s="20" t="n">
        <f aca="false">Q348</f>
        <v>17</v>
      </c>
      <c r="R351" s="20" t="n">
        <f aca="false">R348</f>
        <v>29</v>
      </c>
      <c r="S351" s="20" t="n">
        <f aca="false">S348</f>
        <v>0</v>
      </c>
      <c r="T351" s="20" t="n">
        <f aca="false">T348</f>
        <v>0</v>
      </c>
      <c r="U351" s="20" t="n">
        <f aca="false">X348</f>
        <v>0</v>
      </c>
      <c r="V351" s="20" t="n">
        <f aca="false">Y348</f>
        <v>0</v>
      </c>
      <c r="W351" s="20" t="n">
        <f aca="false">Z340</f>
        <v>0</v>
      </c>
      <c r="X351" s="20" t="n">
        <f aca="false">AA340</f>
        <v>0</v>
      </c>
      <c r="Y351" s="20" t="n">
        <f aca="false">AB340</f>
        <v>0</v>
      </c>
      <c r="Z351" s="20" t="n">
        <f aca="false">AC348</f>
        <v>0</v>
      </c>
      <c r="AA351" s="20" t="n">
        <f aca="false">AD348</f>
        <v>41</v>
      </c>
      <c r="AB351" s="20" t="n">
        <f aca="false">SUM(I351:AA351)</f>
        <v>2042</v>
      </c>
    </row>
    <row r="352" s="1" customFormat="true" ht="16.5" hidden="false" customHeight="false" outlineLevel="0" collapsed="false">
      <c r="F352" s="3"/>
      <c r="G352" s="3"/>
    </row>
    <row r="353" s="1" customFormat="true" ht="30.75" hidden="false" customHeight="true" outlineLevel="0" collapsed="false">
      <c r="C353" s="29" t="s">
        <v>69</v>
      </c>
      <c r="D353" s="32" t="s">
        <v>70</v>
      </c>
      <c r="E353" s="32"/>
      <c r="F353" s="32"/>
      <c r="G353" s="32"/>
      <c r="H353" s="33" t="s">
        <v>8</v>
      </c>
      <c r="I353" s="34" t="s">
        <v>71</v>
      </c>
      <c r="J353" s="34"/>
      <c r="K353" s="34" t="s">
        <v>72</v>
      </c>
      <c r="L353" s="34"/>
      <c r="M353" s="9" t="s">
        <v>13</v>
      </c>
      <c r="N353" s="9" t="s">
        <v>14</v>
      </c>
      <c r="O353" s="9" t="s">
        <v>15</v>
      </c>
      <c r="P353" s="9" t="s">
        <v>16</v>
      </c>
      <c r="Q353" s="9" t="s">
        <v>17</v>
      </c>
      <c r="R353" s="9" t="s">
        <v>18</v>
      </c>
      <c r="S353" s="9" t="s">
        <v>19</v>
      </c>
      <c r="T353" s="9" t="s">
        <v>20</v>
      </c>
      <c r="U353" s="9" t="s">
        <v>24</v>
      </c>
      <c r="V353" s="9" t="s">
        <v>25</v>
      </c>
      <c r="W353" s="9" t="s">
        <v>26</v>
      </c>
      <c r="X353" s="9" t="s">
        <v>27</v>
      </c>
      <c r="Y353" s="9" t="s">
        <v>28</v>
      </c>
      <c r="Z353" s="9" t="s">
        <v>29</v>
      </c>
      <c r="AA353" s="9" t="s">
        <v>30</v>
      </c>
      <c r="AB353" s="9" t="s">
        <v>31</v>
      </c>
    </row>
    <row r="354" s="1" customFormat="true" ht="16.5" hidden="false" customHeight="false" outlineLevel="0" collapsed="false">
      <c r="D354" s="32"/>
      <c r="E354" s="32"/>
      <c r="F354" s="32"/>
      <c r="G354" s="32"/>
      <c r="H354" s="20" t="n">
        <f aca="false">H348</f>
        <v>3083</v>
      </c>
      <c r="I354" s="35" t="n">
        <f aca="false">I351+K351</f>
        <v>843</v>
      </c>
      <c r="J354" s="35"/>
      <c r="K354" s="35" t="n">
        <f aca="false">J351+L351</f>
        <v>1100</v>
      </c>
      <c r="L354" s="35"/>
      <c r="M354" s="20" t="n">
        <f aca="false">M351</f>
        <v>8</v>
      </c>
      <c r="N354" s="20" t="n">
        <f aca="false">N351</f>
        <v>4</v>
      </c>
      <c r="O354" s="20" t="s">
        <v>148</v>
      </c>
      <c r="P354" s="20" t="s">
        <v>148</v>
      </c>
      <c r="Q354" s="20" t="n">
        <f aca="false">Q351</f>
        <v>17</v>
      </c>
      <c r="R354" s="20" t="n">
        <f aca="false">R351</f>
        <v>29</v>
      </c>
      <c r="S354" s="20" t="s">
        <v>148</v>
      </c>
      <c r="T354" s="20" t="s">
        <v>148</v>
      </c>
      <c r="U354" s="20" t="s">
        <v>148</v>
      </c>
      <c r="V354" s="20" t="s">
        <v>148</v>
      </c>
      <c r="W354" s="20" t="s">
        <v>148</v>
      </c>
      <c r="X354" s="20" t="s">
        <v>148</v>
      </c>
      <c r="Y354" s="20" t="s">
        <v>148</v>
      </c>
      <c r="Z354" s="20" t="n">
        <f aca="false">Z351</f>
        <v>0</v>
      </c>
      <c r="AA354" s="20" t="n">
        <f aca="false">AA351</f>
        <v>41</v>
      </c>
      <c r="AB354" s="20" t="n">
        <f aca="false">SUM(I354:AA354)</f>
        <v>2042</v>
      </c>
    </row>
    <row r="357" s="1" customFormat="true" ht="16.5" hidden="false" customHeight="false" outlineLevel="0" collapsed="false">
      <c r="A357" s="5" t="s">
        <v>1</v>
      </c>
      <c r="B357" s="6" t="s">
        <v>2</v>
      </c>
      <c r="C357" s="7" t="s">
        <v>3</v>
      </c>
      <c r="D357" s="5" t="s">
        <v>4</v>
      </c>
      <c r="E357" s="5" t="s">
        <v>5</v>
      </c>
      <c r="F357" s="8" t="s">
        <v>6</v>
      </c>
      <c r="G357" s="8" t="s">
        <v>7</v>
      </c>
      <c r="H357" s="8" t="s">
        <v>8</v>
      </c>
      <c r="I357" s="9" t="s">
        <v>9</v>
      </c>
      <c r="J357" s="9" t="s">
        <v>10</v>
      </c>
      <c r="K357" s="9" t="s">
        <v>11</v>
      </c>
      <c r="L357" s="9" t="s">
        <v>12</v>
      </c>
      <c r="M357" s="9" t="s">
        <v>13</v>
      </c>
      <c r="N357" s="9" t="s">
        <v>14</v>
      </c>
      <c r="O357" s="9" t="s">
        <v>15</v>
      </c>
      <c r="P357" s="9" t="s">
        <v>16</v>
      </c>
      <c r="Q357" s="9" t="s">
        <v>17</v>
      </c>
      <c r="R357" s="9" t="s">
        <v>18</v>
      </c>
      <c r="S357" s="9" t="s">
        <v>19</v>
      </c>
      <c r="T357" s="9" t="s">
        <v>20</v>
      </c>
      <c r="U357" s="10" t="s">
        <v>21</v>
      </c>
      <c r="V357" s="10" t="s">
        <v>22</v>
      </c>
      <c r="W357" s="10" t="s">
        <v>23</v>
      </c>
      <c r="X357" s="9" t="s">
        <v>24</v>
      </c>
      <c r="Y357" s="9" t="s">
        <v>25</v>
      </c>
      <c r="Z357" s="9" t="s">
        <v>26</v>
      </c>
      <c r="AA357" s="9" t="s">
        <v>27</v>
      </c>
      <c r="AB357" s="9" t="s">
        <v>28</v>
      </c>
      <c r="AC357" s="9" t="s">
        <v>29</v>
      </c>
      <c r="AD357" s="9" t="s">
        <v>30</v>
      </c>
      <c r="AE357" s="9" t="s">
        <v>31</v>
      </c>
    </row>
    <row r="358" s="1" customFormat="true" ht="16.5" hidden="false" customHeight="false" outlineLevel="0" collapsed="false">
      <c r="A358" s="11" t="n">
        <v>1</v>
      </c>
      <c r="B358" s="12" t="n">
        <v>6</v>
      </c>
      <c r="C358" s="13" t="n">
        <v>520</v>
      </c>
      <c r="D358" s="17" t="s">
        <v>308</v>
      </c>
      <c r="E358" s="17" t="s">
        <v>309</v>
      </c>
      <c r="F358" s="16" t="n">
        <v>2237</v>
      </c>
      <c r="G358" s="17" t="s">
        <v>33</v>
      </c>
      <c r="H358" s="37" t="n">
        <v>649</v>
      </c>
      <c r="I358" s="20" t="n">
        <v>2</v>
      </c>
      <c r="J358" s="20" t="n">
        <v>117</v>
      </c>
      <c r="K358" s="20" t="n">
        <v>82</v>
      </c>
      <c r="L358" s="20" t="n">
        <v>1</v>
      </c>
      <c r="M358" s="20" t="n">
        <v>155</v>
      </c>
      <c r="N358" s="20" t="n">
        <v>0</v>
      </c>
      <c r="O358" s="20"/>
      <c r="P358" s="20"/>
      <c r="Q358" s="20"/>
      <c r="R358" s="20" t="n">
        <v>0</v>
      </c>
      <c r="S358" s="20"/>
      <c r="T358" s="20"/>
      <c r="U358" s="38" t="n">
        <v>2</v>
      </c>
      <c r="V358" s="38" t="n">
        <v>0</v>
      </c>
      <c r="W358" s="38"/>
      <c r="X358" s="20" t="n">
        <v>15</v>
      </c>
      <c r="Y358" s="20" t="n">
        <v>6</v>
      </c>
      <c r="Z358" s="20"/>
      <c r="AA358" s="20"/>
      <c r="AB358" s="20"/>
      <c r="AC358" s="20"/>
      <c r="AD358" s="20" t="n">
        <v>5</v>
      </c>
      <c r="AE358" s="20" t="n">
        <f aca="false">SUM(I358:AD358)</f>
        <v>385</v>
      </c>
    </row>
    <row r="359" s="1" customFormat="true" ht="16.5" hidden="false" customHeight="false" outlineLevel="0" collapsed="false">
      <c r="A359" s="11" t="n">
        <v>2</v>
      </c>
      <c r="B359" s="12" t="n">
        <v>6</v>
      </c>
      <c r="C359" s="13" t="n">
        <v>520</v>
      </c>
      <c r="D359" s="17" t="s">
        <v>308</v>
      </c>
      <c r="E359" s="17" t="s">
        <v>308</v>
      </c>
      <c r="F359" s="16" t="n">
        <v>2238</v>
      </c>
      <c r="G359" s="17" t="s">
        <v>33</v>
      </c>
      <c r="H359" s="37" t="n">
        <v>739</v>
      </c>
      <c r="I359" s="20" t="n">
        <v>7</v>
      </c>
      <c r="J359" s="20" t="n">
        <v>109</v>
      </c>
      <c r="K359" s="20" t="n">
        <v>322</v>
      </c>
      <c r="L359" s="20" t="n">
        <v>1</v>
      </c>
      <c r="M359" s="20" t="n">
        <v>15</v>
      </c>
      <c r="N359" s="20" t="n">
        <v>0</v>
      </c>
      <c r="O359" s="20"/>
      <c r="P359" s="20"/>
      <c r="Q359" s="20"/>
      <c r="R359" s="20" t="n">
        <v>4</v>
      </c>
      <c r="S359" s="20"/>
      <c r="T359" s="20"/>
      <c r="U359" s="38" t="n">
        <v>4</v>
      </c>
      <c r="V359" s="38" t="n">
        <v>0</v>
      </c>
      <c r="W359" s="38"/>
      <c r="X359" s="20" t="n">
        <v>23</v>
      </c>
      <c r="Y359" s="20" t="n">
        <v>0</v>
      </c>
      <c r="Z359" s="20"/>
      <c r="AA359" s="20"/>
      <c r="AB359" s="20"/>
      <c r="AC359" s="20" t="n">
        <v>7</v>
      </c>
      <c r="AD359" s="20" t="n">
        <v>10</v>
      </c>
      <c r="AE359" s="20" t="n">
        <f aca="false">SUM(I359:AD359)</f>
        <v>502</v>
      </c>
    </row>
    <row r="360" s="1" customFormat="true" ht="16.5" hidden="false" customHeight="false" outlineLevel="0" collapsed="false">
      <c r="A360" s="11" t="n">
        <v>3</v>
      </c>
      <c r="B360" s="12" t="n">
        <v>6</v>
      </c>
      <c r="C360" s="13" t="n">
        <v>520</v>
      </c>
      <c r="D360" s="17" t="s">
        <v>308</v>
      </c>
      <c r="E360" s="17" t="s">
        <v>308</v>
      </c>
      <c r="F360" s="16" t="n">
        <v>2239</v>
      </c>
      <c r="G360" s="17" t="s">
        <v>33</v>
      </c>
      <c r="H360" s="37" t="n">
        <v>419</v>
      </c>
      <c r="I360" s="20" t="n">
        <v>7</v>
      </c>
      <c r="J360" s="20" t="n">
        <v>84</v>
      </c>
      <c r="K360" s="20" t="n">
        <v>158</v>
      </c>
      <c r="L360" s="20" t="n">
        <v>1</v>
      </c>
      <c r="M360" s="20" t="n">
        <v>11</v>
      </c>
      <c r="N360" s="20" t="n">
        <v>0</v>
      </c>
      <c r="O360" s="20"/>
      <c r="P360" s="20"/>
      <c r="Q360" s="20"/>
      <c r="R360" s="20" t="n">
        <v>4</v>
      </c>
      <c r="S360" s="20"/>
      <c r="T360" s="20"/>
      <c r="U360" s="38" t="n">
        <v>4</v>
      </c>
      <c r="V360" s="38" t="n">
        <v>0</v>
      </c>
      <c r="W360" s="38"/>
      <c r="X360" s="20" t="n">
        <v>10</v>
      </c>
      <c r="Y360" s="20" t="n">
        <v>3</v>
      </c>
      <c r="Z360" s="20"/>
      <c r="AA360" s="20"/>
      <c r="AB360" s="20"/>
      <c r="AC360" s="20"/>
      <c r="AD360" s="20" t="n">
        <v>9</v>
      </c>
      <c r="AE360" s="20" t="n">
        <f aca="false">SUM(I360:AD360)</f>
        <v>291</v>
      </c>
    </row>
    <row r="361" s="1" customFormat="true" ht="16.5" hidden="false" customHeight="false" outlineLevel="0" collapsed="false">
      <c r="A361" s="11" t="n">
        <v>4</v>
      </c>
      <c r="B361" s="12" t="n">
        <v>6</v>
      </c>
      <c r="C361" s="13" t="n">
        <v>520</v>
      </c>
      <c r="D361" s="17" t="s">
        <v>308</v>
      </c>
      <c r="E361" s="17" t="s">
        <v>308</v>
      </c>
      <c r="F361" s="16" t="n">
        <v>2239</v>
      </c>
      <c r="G361" s="50" t="s">
        <v>34</v>
      </c>
      <c r="H361" s="37" t="n">
        <v>419</v>
      </c>
      <c r="I361" s="20" t="n">
        <v>2</v>
      </c>
      <c r="J361" s="20" t="n">
        <v>87</v>
      </c>
      <c r="K361" s="20" t="n">
        <v>157</v>
      </c>
      <c r="L361" s="20" t="n">
        <v>1</v>
      </c>
      <c r="M361" s="20" t="n">
        <v>18</v>
      </c>
      <c r="N361" s="20" t="n">
        <v>0</v>
      </c>
      <c r="O361" s="20"/>
      <c r="P361" s="20"/>
      <c r="Q361" s="20"/>
      <c r="R361" s="20" t="n">
        <v>8</v>
      </c>
      <c r="S361" s="20"/>
      <c r="T361" s="20"/>
      <c r="U361" s="38" t="n">
        <v>2</v>
      </c>
      <c r="V361" s="38" t="n">
        <v>0</v>
      </c>
      <c r="W361" s="38"/>
      <c r="X361" s="20" t="n">
        <v>9</v>
      </c>
      <c r="Y361" s="20" t="n">
        <v>3</v>
      </c>
      <c r="Z361" s="20"/>
      <c r="AA361" s="20"/>
      <c r="AB361" s="20"/>
      <c r="AC361" s="20"/>
      <c r="AD361" s="20" t="n">
        <v>11</v>
      </c>
      <c r="AE361" s="20" t="n">
        <f aca="false">SUM(I361:AD361)</f>
        <v>298</v>
      </c>
    </row>
    <row r="362" s="1" customFormat="true" ht="16.5" hidden="false" customHeight="false" outlineLevel="0" collapsed="false">
      <c r="A362" s="11" t="n">
        <v>5</v>
      </c>
      <c r="B362" s="12" t="n">
        <v>6</v>
      </c>
      <c r="C362" s="13" t="n">
        <v>520</v>
      </c>
      <c r="D362" s="17" t="s">
        <v>308</v>
      </c>
      <c r="E362" s="17" t="s">
        <v>310</v>
      </c>
      <c r="F362" s="16" t="n">
        <v>2240</v>
      </c>
      <c r="G362" s="17" t="s">
        <v>33</v>
      </c>
      <c r="H362" s="37" t="n">
        <v>663</v>
      </c>
      <c r="I362" s="20" t="n">
        <v>0</v>
      </c>
      <c r="J362" s="20" t="n">
        <v>141</v>
      </c>
      <c r="K362" s="20" t="n">
        <v>174</v>
      </c>
      <c r="L362" s="20" t="n">
        <v>0</v>
      </c>
      <c r="M362" s="20" t="n">
        <v>24</v>
      </c>
      <c r="N362" s="20" t="n">
        <v>1</v>
      </c>
      <c r="O362" s="20"/>
      <c r="P362" s="20"/>
      <c r="Q362" s="20"/>
      <c r="R362" s="20" t="n">
        <v>0</v>
      </c>
      <c r="S362" s="20"/>
      <c r="T362" s="20"/>
      <c r="U362" s="38" t="n">
        <v>1</v>
      </c>
      <c r="V362" s="38" t="n">
        <v>3</v>
      </c>
      <c r="W362" s="38"/>
      <c r="X362" s="20" t="n">
        <v>6</v>
      </c>
      <c r="Y362" s="20" t="n">
        <v>4</v>
      </c>
      <c r="Z362" s="20"/>
      <c r="AA362" s="20"/>
      <c r="AB362" s="20"/>
      <c r="AC362" s="20"/>
      <c r="AD362" s="20" t="n">
        <v>13</v>
      </c>
      <c r="AE362" s="20" t="n">
        <f aca="false">SUM(I362:AD362)</f>
        <v>367</v>
      </c>
    </row>
    <row r="363" s="1" customFormat="true" ht="16.5" hidden="false" customHeight="false" outlineLevel="0" collapsed="false">
      <c r="A363" s="11" t="n">
        <v>6</v>
      </c>
      <c r="B363" s="12" t="n">
        <v>6</v>
      </c>
      <c r="C363" s="13" t="n">
        <v>520</v>
      </c>
      <c r="D363" s="17" t="s">
        <v>308</v>
      </c>
      <c r="E363" s="17" t="s">
        <v>311</v>
      </c>
      <c r="F363" s="16" t="n">
        <v>2241</v>
      </c>
      <c r="G363" s="17" t="s">
        <v>33</v>
      </c>
      <c r="H363" s="37" t="n">
        <v>147</v>
      </c>
      <c r="I363" s="20" t="n">
        <v>0</v>
      </c>
      <c r="J363" s="20" t="n">
        <v>21</v>
      </c>
      <c r="K363" s="20" t="n">
        <v>25</v>
      </c>
      <c r="L363" s="20" t="n">
        <v>1</v>
      </c>
      <c r="M363" s="20" t="n">
        <v>3</v>
      </c>
      <c r="N363" s="20" t="n">
        <v>0</v>
      </c>
      <c r="O363" s="20"/>
      <c r="P363" s="20"/>
      <c r="Q363" s="20"/>
      <c r="R363" s="20" t="n">
        <v>1</v>
      </c>
      <c r="S363" s="20"/>
      <c r="T363" s="20"/>
      <c r="U363" s="38" t="n">
        <v>0</v>
      </c>
      <c r="V363" s="38" t="n">
        <v>0</v>
      </c>
      <c r="W363" s="38"/>
      <c r="X363" s="20" t="n">
        <v>1</v>
      </c>
      <c r="Y363" s="20" t="n">
        <v>17</v>
      </c>
      <c r="Z363" s="20"/>
      <c r="AA363" s="20"/>
      <c r="AB363" s="20"/>
      <c r="AC363" s="20"/>
      <c r="AD363" s="20" t="n">
        <v>10</v>
      </c>
      <c r="AE363" s="20" t="n">
        <f aca="false">SUM(I363:AD363)</f>
        <v>79</v>
      </c>
    </row>
    <row r="364" s="1" customFormat="true" ht="16.5" hidden="false" customHeight="false" outlineLevel="0" collapsed="false">
      <c r="A364" s="11" t="n">
        <v>7</v>
      </c>
      <c r="B364" s="12" t="n">
        <v>6</v>
      </c>
      <c r="C364" s="13" t="n">
        <v>520</v>
      </c>
      <c r="D364" s="17" t="s">
        <v>308</v>
      </c>
      <c r="E364" s="17" t="s">
        <v>312</v>
      </c>
      <c r="F364" s="16" t="n">
        <v>2242</v>
      </c>
      <c r="G364" s="17" t="s">
        <v>33</v>
      </c>
      <c r="H364" s="37" t="n">
        <v>630</v>
      </c>
      <c r="I364" s="20" t="n">
        <v>2</v>
      </c>
      <c r="J364" s="20" t="n">
        <v>41</v>
      </c>
      <c r="K364" s="20" t="n">
        <v>62</v>
      </c>
      <c r="L364" s="20" t="n">
        <v>3</v>
      </c>
      <c r="M364" s="20" t="n">
        <v>118</v>
      </c>
      <c r="N364" s="20" t="n">
        <v>0</v>
      </c>
      <c r="O364" s="20"/>
      <c r="P364" s="20"/>
      <c r="Q364" s="20"/>
      <c r="R364" s="20" t="n">
        <v>1</v>
      </c>
      <c r="S364" s="20"/>
      <c r="T364" s="20"/>
      <c r="U364" s="38" t="n">
        <v>0</v>
      </c>
      <c r="V364" s="38" t="n">
        <v>1</v>
      </c>
      <c r="W364" s="38"/>
      <c r="X364" s="20" t="n">
        <v>31</v>
      </c>
      <c r="Y364" s="20" t="n">
        <v>1</v>
      </c>
      <c r="Z364" s="20"/>
      <c r="AA364" s="20"/>
      <c r="AB364" s="20"/>
      <c r="AC364" s="20"/>
      <c r="AD364" s="20" t="n">
        <v>16</v>
      </c>
      <c r="AE364" s="20" t="n">
        <f aca="false">SUM(I364:AD364)</f>
        <v>276</v>
      </c>
    </row>
    <row r="365" s="1" customFormat="true" ht="16.5" hidden="false" customHeight="false" outlineLevel="0" collapsed="false">
      <c r="A365" s="11" t="n">
        <v>8</v>
      </c>
      <c r="B365" s="12" t="n">
        <v>6</v>
      </c>
      <c r="C365" s="13" t="n">
        <v>520</v>
      </c>
      <c r="D365" s="17" t="s">
        <v>308</v>
      </c>
      <c r="E365" s="17" t="s">
        <v>312</v>
      </c>
      <c r="F365" s="16" t="n">
        <v>2242</v>
      </c>
      <c r="G365" s="50" t="s">
        <v>34</v>
      </c>
      <c r="H365" s="37" t="n">
        <v>630</v>
      </c>
      <c r="I365" s="20" t="n">
        <v>2</v>
      </c>
      <c r="J365" s="20" t="n">
        <v>35</v>
      </c>
      <c r="K365" s="20" t="n">
        <v>53</v>
      </c>
      <c r="L365" s="20" t="n">
        <v>3</v>
      </c>
      <c r="M365" s="20" t="n">
        <v>116</v>
      </c>
      <c r="N365" s="20" t="n">
        <v>0</v>
      </c>
      <c r="O365" s="20"/>
      <c r="P365" s="20"/>
      <c r="Q365" s="20"/>
      <c r="R365" s="20" t="n">
        <v>3</v>
      </c>
      <c r="S365" s="20"/>
      <c r="T365" s="20"/>
      <c r="U365" s="38" t="n">
        <v>0</v>
      </c>
      <c r="V365" s="38" t="n">
        <v>0</v>
      </c>
      <c r="W365" s="38"/>
      <c r="X365" s="20" t="n">
        <v>22</v>
      </c>
      <c r="Y365" s="20" t="n">
        <v>2</v>
      </c>
      <c r="Z365" s="20"/>
      <c r="AA365" s="20"/>
      <c r="AB365" s="20"/>
      <c r="AC365" s="20"/>
      <c r="AD365" s="20" t="n">
        <v>17</v>
      </c>
      <c r="AE365" s="20" t="n">
        <f aca="false">SUM(I365:AD365)</f>
        <v>253</v>
      </c>
    </row>
    <row r="366" s="1" customFormat="true" ht="16.5" hidden="false" customHeight="false" outlineLevel="0" collapsed="false">
      <c r="A366" s="11" t="n">
        <v>9</v>
      </c>
      <c r="B366" s="12" t="n">
        <v>6</v>
      </c>
      <c r="C366" s="13" t="n">
        <v>520</v>
      </c>
      <c r="D366" s="17" t="s">
        <v>308</v>
      </c>
      <c r="E366" s="17" t="s">
        <v>312</v>
      </c>
      <c r="F366" s="16" t="n">
        <v>2242</v>
      </c>
      <c r="G366" s="17" t="s">
        <v>35</v>
      </c>
      <c r="H366" s="37" t="n">
        <v>630</v>
      </c>
      <c r="I366" s="20" t="n">
        <v>1</v>
      </c>
      <c r="J366" s="20" t="n">
        <v>37</v>
      </c>
      <c r="K366" s="20" t="n">
        <v>48</v>
      </c>
      <c r="L366" s="20" t="n">
        <v>0</v>
      </c>
      <c r="M366" s="20" t="n">
        <v>122</v>
      </c>
      <c r="N366" s="20" t="n">
        <v>1</v>
      </c>
      <c r="O366" s="20"/>
      <c r="P366" s="20"/>
      <c r="Q366" s="20"/>
      <c r="R366" s="20" t="n">
        <v>3</v>
      </c>
      <c r="S366" s="20"/>
      <c r="T366" s="20"/>
      <c r="U366" s="38" t="n">
        <v>1</v>
      </c>
      <c r="V366" s="38" t="n">
        <v>1</v>
      </c>
      <c r="W366" s="38"/>
      <c r="X366" s="20" t="n">
        <v>31</v>
      </c>
      <c r="Y366" s="20" t="n">
        <v>1</v>
      </c>
      <c r="Z366" s="20"/>
      <c r="AA366" s="20"/>
      <c r="AB366" s="20"/>
      <c r="AC366" s="20"/>
      <c r="AD366" s="20" t="n">
        <v>12</v>
      </c>
      <c r="AE366" s="20" t="n">
        <f aca="false">SUM(I366:AD366)</f>
        <v>258</v>
      </c>
    </row>
    <row r="367" s="1" customFormat="true" ht="16.5" hidden="false" customHeight="false" outlineLevel="0" collapsed="false">
      <c r="A367" s="11" t="n">
        <v>10</v>
      </c>
      <c r="B367" s="12" t="n">
        <v>6</v>
      </c>
      <c r="C367" s="13" t="n">
        <v>520</v>
      </c>
      <c r="D367" s="17" t="s">
        <v>308</v>
      </c>
      <c r="E367" s="17" t="s">
        <v>313</v>
      </c>
      <c r="F367" s="16" t="n">
        <v>2243</v>
      </c>
      <c r="G367" s="17" t="s">
        <v>33</v>
      </c>
      <c r="H367" s="37" t="n">
        <v>491</v>
      </c>
      <c r="I367" s="20" t="n">
        <v>3</v>
      </c>
      <c r="J367" s="20" t="n">
        <v>77</v>
      </c>
      <c r="K367" s="20" t="n">
        <v>20</v>
      </c>
      <c r="L367" s="20" t="n">
        <v>0</v>
      </c>
      <c r="M367" s="20" t="n">
        <v>94</v>
      </c>
      <c r="N367" s="20" t="n">
        <v>0</v>
      </c>
      <c r="O367" s="20"/>
      <c r="P367" s="20"/>
      <c r="Q367" s="20"/>
      <c r="R367" s="20" t="n">
        <v>3</v>
      </c>
      <c r="S367" s="20"/>
      <c r="T367" s="20"/>
      <c r="U367" s="38" t="n">
        <v>0</v>
      </c>
      <c r="V367" s="38" t="n">
        <v>1</v>
      </c>
      <c r="W367" s="38"/>
      <c r="X367" s="20" t="n">
        <v>47</v>
      </c>
      <c r="Y367" s="20" t="n">
        <v>11</v>
      </c>
      <c r="Z367" s="20"/>
      <c r="AA367" s="20"/>
      <c r="AB367" s="20"/>
      <c r="AC367" s="20"/>
      <c r="AD367" s="20" t="n">
        <v>7</v>
      </c>
      <c r="AE367" s="20" t="n">
        <f aca="false">SUM(I367:AD367)</f>
        <v>263</v>
      </c>
    </row>
    <row r="368" s="1" customFormat="true" ht="16.5" hidden="false" customHeight="false" outlineLevel="0" collapsed="false">
      <c r="A368" s="11" t="n">
        <v>11</v>
      </c>
      <c r="B368" s="12" t="n">
        <v>6</v>
      </c>
      <c r="C368" s="13" t="n">
        <v>520</v>
      </c>
      <c r="D368" s="17" t="s">
        <v>308</v>
      </c>
      <c r="E368" s="17" t="s">
        <v>313</v>
      </c>
      <c r="F368" s="16" t="n">
        <v>2243</v>
      </c>
      <c r="G368" s="17" t="s">
        <v>34</v>
      </c>
      <c r="H368" s="37" t="n">
        <v>491</v>
      </c>
      <c r="I368" s="20" t="n">
        <v>2</v>
      </c>
      <c r="J368" s="20" t="n">
        <v>87</v>
      </c>
      <c r="K368" s="20" t="n">
        <v>23</v>
      </c>
      <c r="L368" s="20" t="n">
        <v>0</v>
      </c>
      <c r="M368" s="20" t="n">
        <v>113</v>
      </c>
      <c r="N368" s="20" t="n">
        <v>1</v>
      </c>
      <c r="O368" s="20"/>
      <c r="P368" s="20"/>
      <c r="Q368" s="20"/>
      <c r="R368" s="20" t="n">
        <v>10</v>
      </c>
      <c r="S368" s="20"/>
      <c r="T368" s="20"/>
      <c r="U368" s="38" t="n">
        <v>0</v>
      </c>
      <c r="V368" s="38" t="n">
        <v>1</v>
      </c>
      <c r="W368" s="38"/>
      <c r="X368" s="20" t="n">
        <v>33</v>
      </c>
      <c r="Y368" s="20" t="n">
        <v>5</v>
      </c>
      <c r="Z368" s="20"/>
      <c r="AA368" s="20"/>
      <c r="AB368" s="20"/>
      <c r="AC368" s="20"/>
      <c r="AD368" s="20" t="n">
        <v>3</v>
      </c>
      <c r="AE368" s="20" t="n">
        <f aca="false">SUM(I368:AD368)</f>
        <v>278</v>
      </c>
    </row>
    <row r="369" s="1" customFormat="true" ht="16.5" hidden="false" customHeight="false" outlineLevel="0" collapsed="false">
      <c r="C369" s="29" t="s">
        <v>65</v>
      </c>
      <c r="D369" s="30" t="s">
        <v>66</v>
      </c>
      <c r="E369" s="30"/>
      <c r="F369" s="30"/>
      <c r="G369" s="30"/>
      <c r="H369" s="31" t="n">
        <f aca="false">SUM(H358:H368)</f>
        <v>5908</v>
      </c>
      <c r="I369" s="31" t="n">
        <f aca="false">SUM(I358:I368)</f>
        <v>28</v>
      </c>
      <c r="J369" s="31" t="n">
        <f aca="false">SUM(J358:J368)</f>
        <v>836</v>
      </c>
      <c r="K369" s="31" t="n">
        <f aca="false">SUM(K358:K368)</f>
        <v>1124</v>
      </c>
      <c r="L369" s="31" t="n">
        <f aca="false">SUM(L358:L368)</f>
        <v>11</v>
      </c>
      <c r="M369" s="31" t="n">
        <f aca="false">SUM(M358:M368)</f>
        <v>789</v>
      </c>
      <c r="N369" s="31" t="n">
        <f aca="false">SUM(N358:N368)</f>
        <v>3</v>
      </c>
      <c r="O369" s="31" t="n">
        <f aca="false">SUM(O358:O368)</f>
        <v>0</v>
      </c>
      <c r="P369" s="31" t="n">
        <f aca="false">SUM(P358:P368)</f>
        <v>0</v>
      </c>
      <c r="Q369" s="31" t="n">
        <f aca="false">SUM(Q358:Q368)</f>
        <v>0</v>
      </c>
      <c r="R369" s="31" t="n">
        <f aca="false">SUM(R358:R368)</f>
        <v>37</v>
      </c>
      <c r="S369" s="31" t="n">
        <f aca="false">SUM(S358:S368)</f>
        <v>0</v>
      </c>
      <c r="T369" s="31" t="n">
        <f aca="false">SUM(T358:T368)</f>
        <v>0</v>
      </c>
      <c r="U369" s="31" t="n">
        <f aca="false">SUM(U358:U368)</f>
        <v>14</v>
      </c>
      <c r="V369" s="31" t="n">
        <f aca="false">SUM(V358:V368)</f>
        <v>7</v>
      </c>
      <c r="W369" s="31" t="n">
        <f aca="false">SUM(W358:W368)</f>
        <v>0</v>
      </c>
      <c r="X369" s="31" t="n">
        <f aca="false">SUM(X358:X368)</f>
        <v>228</v>
      </c>
      <c r="Y369" s="31" t="n">
        <f aca="false">SUM(Y358:Y368)</f>
        <v>53</v>
      </c>
      <c r="Z369" s="31" t="n">
        <f aca="false">SUM(Z358:Z368)</f>
        <v>0</v>
      </c>
      <c r="AA369" s="31" t="n">
        <f aca="false">SUM(AA358:AA368)</f>
        <v>0</v>
      </c>
      <c r="AB369" s="31" t="n">
        <f aca="false">SUM(AB358:AB368)</f>
        <v>0</v>
      </c>
      <c r="AC369" s="31" t="n">
        <f aca="false">SUM(AC358:AC368)</f>
        <v>7</v>
      </c>
      <c r="AD369" s="31" t="n">
        <f aca="false">SUM(AD358:AD368)</f>
        <v>113</v>
      </c>
      <c r="AE369" s="31" t="n">
        <f aca="false">SUM(AE358:AE368)</f>
        <v>3250</v>
      </c>
    </row>
    <row r="370" s="1" customFormat="true" ht="16.5" hidden="false" customHeight="false" outlineLevel="0" collapsed="false">
      <c r="F370" s="3"/>
      <c r="G370" s="3"/>
      <c r="U370" s="1" t="n">
        <v>7</v>
      </c>
      <c r="V370" s="121" t="s">
        <v>314</v>
      </c>
    </row>
    <row r="371" s="1" customFormat="true" ht="16.5" hidden="false" customHeight="true" outlineLevel="0" collapsed="false">
      <c r="C371" s="29" t="s">
        <v>67</v>
      </c>
      <c r="D371" s="32" t="s">
        <v>68</v>
      </c>
      <c r="E371" s="32"/>
      <c r="F371" s="32"/>
      <c r="G371" s="32"/>
      <c r="H371" s="33" t="s">
        <v>8</v>
      </c>
      <c r="I371" s="9" t="s">
        <v>9</v>
      </c>
      <c r="J371" s="9" t="s">
        <v>10</v>
      </c>
      <c r="K371" s="9" t="s">
        <v>11</v>
      </c>
      <c r="L371" s="9" t="s">
        <v>12</v>
      </c>
      <c r="M371" s="9" t="s">
        <v>13</v>
      </c>
      <c r="N371" s="9" t="s">
        <v>14</v>
      </c>
      <c r="O371" s="9" t="s">
        <v>15</v>
      </c>
      <c r="P371" s="9" t="s">
        <v>16</v>
      </c>
      <c r="Q371" s="9" t="s">
        <v>17</v>
      </c>
      <c r="R371" s="9" t="s">
        <v>18</v>
      </c>
      <c r="S371" s="9" t="s">
        <v>19</v>
      </c>
      <c r="T371" s="9" t="s">
        <v>20</v>
      </c>
      <c r="U371" s="9" t="s">
        <v>24</v>
      </c>
      <c r="V371" s="9" t="s">
        <v>25</v>
      </c>
      <c r="W371" s="9" t="s">
        <v>26</v>
      </c>
      <c r="X371" s="9" t="s">
        <v>27</v>
      </c>
      <c r="Y371" s="9" t="s">
        <v>28</v>
      </c>
      <c r="Z371" s="9" t="s">
        <v>29</v>
      </c>
      <c r="AA371" s="9" t="s">
        <v>30</v>
      </c>
      <c r="AB371" s="9" t="s">
        <v>31</v>
      </c>
    </row>
    <row r="372" s="1" customFormat="true" ht="16.5" hidden="false" customHeight="false" outlineLevel="0" collapsed="false">
      <c r="D372" s="32"/>
      <c r="E372" s="32"/>
      <c r="F372" s="32"/>
      <c r="G372" s="32"/>
      <c r="H372" s="20" t="n">
        <f aca="false">H369</f>
        <v>5908</v>
      </c>
      <c r="I372" s="20" t="n">
        <f aca="false">I369+7</f>
        <v>35</v>
      </c>
      <c r="J372" s="20" t="n">
        <f aca="false">J369+4</f>
        <v>840</v>
      </c>
      <c r="K372" s="20" t="n">
        <f aca="false">K369+7</f>
        <v>1131</v>
      </c>
      <c r="L372" s="20" t="n">
        <f aca="false">L369+3</f>
        <v>14</v>
      </c>
      <c r="M372" s="20" t="n">
        <f aca="false">M369</f>
        <v>789</v>
      </c>
      <c r="N372" s="20" t="n">
        <f aca="false">N369</f>
        <v>3</v>
      </c>
      <c r="O372" s="20" t="n">
        <f aca="false">O369</f>
        <v>0</v>
      </c>
      <c r="P372" s="20" t="n">
        <f aca="false">P369</f>
        <v>0</v>
      </c>
      <c r="Q372" s="20" t="n">
        <f aca="false">Q369</f>
        <v>0</v>
      </c>
      <c r="R372" s="20" t="n">
        <f aca="false">R369</f>
        <v>37</v>
      </c>
      <c r="S372" s="20" t="n">
        <f aca="false">S369</f>
        <v>0</v>
      </c>
      <c r="T372" s="20" t="n">
        <f aca="false">T369</f>
        <v>0</v>
      </c>
      <c r="U372" s="20" t="n">
        <f aca="false">X369</f>
        <v>228</v>
      </c>
      <c r="V372" s="20" t="n">
        <f aca="false">Y369</f>
        <v>53</v>
      </c>
      <c r="W372" s="20" t="n">
        <f aca="false">Z358</f>
        <v>0</v>
      </c>
      <c r="X372" s="20" t="n">
        <f aca="false">AA358</f>
        <v>0</v>
      </c>
      <c r="Y372" s="20" t="n">
        <f aca="false">AB358</f>
        <v>0</v>
      </c>
      <c r="Z372" s="20" t="n">
        <f aca="false">AC369</f>
        <v>7</v>
      </c>
      <c r="AA372" s="20" t="n">
        <f aca="false">AD369</f>
        <v>113</v>
      </c>
      <c r="AB372" s="20" t="n">
        <f aca="false">SUM(I372:AA372)</f>
        <v>3250</v>
      </c>
    </row>
    <row r="373" s="1" customFormat="true" ht="16.5" hidden="false" customHeight="false" outlineLevel="0" collapsed="false">
      <c r="F373" s="3"/>
      <c r="G373" s="3"/>
    </row>
    <row r="374" s="1" customFormat="true" ht="30.75" hidden="false" customHeight="true" outlineLevel="0" collapsed="false">
      <c r="C374" s="29" t="s">
        <v>69</v>
      </c>
      <c r="D374" s="32" t="s">
        <v>70</v>
      </c>
      <c r="E374" s="32"/>
      <c r="F374" s="32"/>
      <c r="G374" s="32"/>
      <c r="H374" s="33" t="s">
        <v>8</v>
      </c>
      <c r="I374" s="34" t="s">
        <v>71</v>
      </c>
      <c r="J374" s="34"/>
      <c r="K374" s="34" t="s">
        <v>72</v>
      </c>
      <c r="L374" s="34"/>
      <c r="M374" s="9" t="s">
        <v>13</v>
      </c>
      <c r="N374" s="9" t="s">
        <v>14</v>
      </c>
      <c r="O374" s="9" t="s">
        <v>15</v>
      </c>
      <c r="P374" s="9" t="s">
        <v>16</v>
      </c>
      <c r="Q374" s="9" t="s">
        <v>17</v>
      </c>
      <c r="R374" s="9" t="s">
        <v>18</v>
      </c>
      <c r="S374" s="9" t="s">
        <v>19</v>
      </c>
      <c r="T374" s="9" t="s">
        <v>20</v>
      </c>
      <c r="U374" s="9" t="s">
        <v>24</v>
      </c>
      <c r="V374" s="9" t="s">
        <v>25</v>
      </c>
      <c r="W374" s="9" t="s">
        <v>26</v>
      </c>
      <c r="X374" s="9" t="s">
        <v>27</v>
      </c>
      <c r="Y374" s="9" t="s">
        <v>28</v>
      </c>
      <c r="Z374" s="9" t="s">
        <v>29</v>
      </c>
      <c r="AA374" s="9" t="s">
        <v>30</v>
      </c>
      <c r="AB374" s="9" t="s">
        <v>31</v>
      </c>
    </row>
    <row r="375" s="1" customFormat="true" ht="16.5" hidden="false" customHeight="false" outlineLevel="0" collapsed="false">
      <c r="D375" s="32"/>
      <c r="E375" s="32"/>
      <c r="F375" s="32"/>
      <c r="G375" s="32"/>
      <c r="H375" s="20" t="n">
        <f aca="false">H369</f>
        <v>5908</v>
      </c>
      <c r="I375" s="35" t="n">
        <f aca="false">I372+K372</f>
        <v>1166</v>
      </c>
      <c r="J375" s="35"/>
      <c r="K375" s="35" t="n">
        <f aca="false">J372+L372</f>
        <v>854</v>
      </c>
      <c r="L375" s="35"/>
      <c r="M375" s="20" t="n">
        <f aca="false">M372</f>
        <v>789</v>
      </c>
      <c r="N375" s="20" t="n">
        <f aca="false">N372</f>
        <v>3</v>
      </c>
      <c r="O375" s="20" t="s">
        <v>148</v>
      </c>
      <c r="P375" s="20" t="s">
        <v>148</v>
      </c>
      <c r="Q375" s="20" t="s">
        <v>148</v>
      </c>
      <c r="R375" s="20" t="n">
        <f aca="false">R372</f>
        <v>37</v>
      </c>
      <c r="S375" s="20" t="s">
        <v>148</v>
      </c>
      <c r="T375" s="20" t="s">
        <v>148</v>
      </c>
      <c r="U375" s="20" t="n">
        <f aca="false">U372</f>
        <v>228</v>
      </c>
      <c r="V375" s="20" t="n">
        <f aca="false">V372</f>
        <v>53</v>
      </c>
      <c r="W375" s="20" t="s">
        <v>148</v>
      </c>
      <c r="X375" s="20" t="s">
        <v>148</v>
      </c>
      <c r="Y375" s="20" t="s">
        <v>148</v>
      </c>
      <c r="Z375" s="20" t="n">
        <f aca="false">Z372</f>
        <v>7</v>
      </c>
      <c r="AA375" s="20" t="n">
        <f aca="false">AA372</f>
        <v>113</v>
      </c>
      <c r="AB375" s="20" t="n">
        <f aca="false">SUM(I375:AA375)</f>
        <v>3250</v>
      </c>
    </row>
    <row r="378" s="1" customFormat="true" ht="16.5" hidden="false" customHeight="false" outlineLevel="0" collapsed="false">
      <c r="A378" s="5" t="s">
        <v>1</v>
      </c>
      <c r="B378" s="6" t="s">
        <v>2</v>
      </c>
      <c r="C378" s="7" t="s">
        <v>3</v>
      </c>
      <c r="D378" s="5" t="s">
        <v>4</v>
      </c>
      <c r="E378" s="5" t="s">
        <v>5</v>
      </c>
      <c r="F378" s="8" t="s">
        <v>6</v>
      </c>
      <c r="G378" s="8" t="s">
        <v>7</v>
      </c>
      <c r="H378" s="8" t="s">
        <v>8</v>
      </c>
      <c r="I378" s="9" t="s">
        <v>9</v>
      </c>
      <c r="J378" s="9" t="s">
        <v>10</v>
      </c>
      <c r="K378" s="9" t="s">
        <v>11</v>
      </c>
      <c r="L378" s="9" t="s">
        <v>12</v>
      </c>
      <c r="M378" s="9" t="s">
        <v>13</v>
      </c>
      <c r="N378" s="9" t="s">
        <v>14</v>
      </c>
      <c r="O378" s="9" t="s">
        <v>15</v>
      </c>
      <c r="P378" s="9" t="s">
        <v>16</v>
      </c>
      <c r="Q378" s="9" t="s">
        <v>17</v>
      </c>
      <c r="R378" s="9" t="s">
        <v>18</v>
      </c>
      <c r="S378" s="9" t="s">
        <v>19</v>
      </c>
      <c r="T378" s="9" t="s">
        <v>20</v>
      </c>
      <c r="U378" s="10" t="s">
        <v>21</v>
      </c>
      <c r="V378" s="10" t="s">
        <v>22</v>
      </c>
      <c r="W378" s="10" t="s">
        <v>23</v>
      </c>
      <c r="X378" s="9" t="s">
        <v>24</v>
      </c>
      <c r="Y378" s="9" t="s">
        <v>30</v>
      </c>
      <c r="Z378" s="9" t="s">
        <v>26</v>
      </c>
      <c r="AA378" s="9" t="s">
        <v>27</v>
      </c>
      <c r="AB378" s="9" t="s">
        <v>28</v>
      </c>
      <c r="AC378" s="9" t="s">
        <v>29</v>
      </c>
      <c r="AD378" s="9" t="s">
        <v>30</v>
      </c>
      <c r="AE378" s="9" t="s">
        <v>31</v>
      </c>
    </row>
    <row r="379" s="1" customFormat="true" ht="16.5" hidden="false" customHeight="false" outlineLevel="0" collapsed="false">
      <c r="A379" s="11" t="n">
        <v>1</v>
      </c>
      <c r="B379" s="12" t="n">
        <v>6</v>
      </c>
      <c r="C379" s="13"/>
      <c r="D379" s="15" t="s">
        <v>315</v>
      </c>
      <c r="E379" s="15" t="s">
        <v>315</v>
      </c>
      <c r="F379" s="16" t="n">
        <v>2275</v>
      </c>
      <c r="G379" s="14" t="s">
        <v>33</v>
      </c>
      <c r="H379" s="53" t="n">
        <v>647</v>
      </c>
      <c r="I379" s="18" t="n">
        <v>3</v>
      </c>
      <c r="J379" s="18" t="n">
        <v>176</v>
      </c>
      <c r="K379" s="18" t="n">
        <v>190</v>
      </c>
      <c r="L379" s="18" t="n">
        <v>3</v>
      </c>
      <c r="M379" s="18" t="n">
        <v>13</v>
      </c>
      <c r="N379" s="18" t="n">
        <v>0</v>
      </c>
      <c r="R379" s="18" t="n">
        <v>16</v>
      </c>
      <c r="U379" s="19" t="n">
        <v>2</v>
      </c>
      <c r="V379" s="19" t="n">
        <v>3</v>
      </c>
      <c r="X379" s="18" t="n">
        <v>0</v>
      </c>
      <c r="AD379" s="18" t="n">
        <v>8</v>
      </c>
      <c r="AE379" s="18" t="n">
        <f aca="false">SUM(I379:AD379)</f>
        <v>414</v>
      </c>
    </row>
    <row r="380" s="1" customFormat="true" ht="16.5" hidden="false" customHeight="false" outlineLevel="0" collapsed="false">
      <c r="A380" s="11" t="n">
        <v>2</v>
      </c>
      <c r="B380" s="12" t="n">
        <v>6</v>
      </c>
      <c r="C380" s="13"/>
      <c r="D380" s="15" t="s">
        <v>315</v>
      </c>
      <c r="E380" s="15" t="s">
        <v>315</v>
      </c>
      <c r="F380" s="16" t="n">
        <v>2275</v>
      </c>
      <c r="G380" s="14" t="s">
        <v>34</v>
      </c>
      <c r="H380" s="53" t="n">
        <v>646</v>
      </c>
      <c r="I380" s="18" t="n">
        <v>3</v>
      </c>
      <c r="J380" s="18" t="n">
        <v>188</v>
      </c>
      <c r="K380" s="18" t="n">
        <v>208</v>
      </c>
      <c r="L380" s="18" t="n">
        <v>0</v>
      </c>
      <c r="M380" s="18" t="n">
        <v>17</v>
      </c>
      <c r="N380" s="18" t="n">
        <v>1</v>
      </c>
      <c r="R380" s="18" t="n">
        <v>9</v>
      </c>
      <c r="U380" s="19" t="n">
        <v>4</v>
      </c>
      <c r="V380" s="19" t="n">
        <v>2</v>
      </c>
      <c r="X380" s="18" t="n">
        <v>0</v>
      </c>
      <c r="AD380" s="18" t="n">
        <v>5</v>
      </c>
      <c r="AE380" s="18" t="n">
        <f aca="false">SUM(I380:AD380)</f>
        <v>437</v>
      </c>
    </row>
    <row r="381" s="1" customFormat="true" ht="16.5" hidden="false" customHeight="false" outlineLevel="0" collapsed="false">
      <c r="A381" s="11" t="n">
        <v>3</v>
      </c>
      <c r="B381" s="12" t="n">
        <v>6</v>
      </c>
      <c r="C381" s="13"/>
      <c r="D381" s="15" t="s">
        <v>315</v>
      </c>
      <c r="E381" s="15" t="s">
        <v>315</v>
      </c>
      <c r="F381" s="16" t="n">
        <v>2276</v>
      </c>
      <c r="G381" s="50" t="s">
        <v>33</v>
      </c>
      <c r="H381" s="53" t="n">
        <v>547</v>
      </c>
      <c r="I381" s="18" t="n">
        <v>4</v>
      </c>
      <c r="J381" s="18" t="n">
        <v>147</v>
      </c>
      <c r="K381" s="18" t="n">
        <v>144</v>
      </c>
      <c r="L381" s="18" t="n">
        <v>0</v>
      </c>
      <c r="M381" s="18" t="n">
        <v>16</v>
      </c>
      <c r="N381" s="18" t="n">
        <v>1</v>
      </c>
      <c r="R381" s="18" t="n">
        <v>24</v>
      </c>
      <c r="U381" s="19" t="n">
        <v>1</v>
      </c>
      <c r="V381" s="19" t="n">
        <v>0</v>
      </c>
      <c r="X381" s="18" t="n">
        <v>0</v>
      </c>
      <c r="AD381" s="18" t="n">
        <v>11</v>
      </c>
      <c r="AE381" s="18" t="n">
        <f aca="false">SUM(I381:AD381)</f>
        <v>348</v>
      </c>
    </row>
    <row r="382" s="1" customFormat="true" ht="16.5" hidden="false" customHeight="false" outlineLevel="0" collapsed="false">
      <c r="A382" s="11" t="n">
        <v>4</v>
      </c>
      <c r="B382" s="12" t="n">
        <v>6</v>
      </c>
      <c r="C382" s="13"/>
      <c r="D382" s="15" t="s">
        <v>315</v>
      </c>
      <c r="E382" s="15" t="s">
        <v>315</v>
      </c>
      <c r="F382" s="16" t="n">
        <v>2276</v>
      </c>
      <c r="G382" s="14" t="s">
        <v>34</v>
      </c>
      <c r="H382" s="53" t="n">
        <v>547</v>
      </c>
      <c r="I382" s="18" t="n">
        <v>6</v>
      </c>
      <c r="J382" s="18" t="n">
        <v>188</v>
      </c>
      <c r="K382" s="18" t="n">
        <v>175</v>
      </c>
      <c r="L382" s="18" t="n">
        <v>1</v>
      </c>
      <c r="M382" s="18" t="n">
        <v>10</v>
      </c>
      <c r="N382" s="18" t="n">
        <v>0</v>
      </c>
      <c r="R382" s="18" t="n">
        <v>15</v>
      </c>
      <c r="U382" s="19" t="n">
        <v>3</v>
      </c>
      <c r="V382" s="19" t="n">
        <v>1</v>
      </c>
      <c r="X382" s="18" t="n">
        <v>0</v>
      </c>
      <c r="AD382" s="18" t="n">
        <v>8</v>
      </c>
      <c r="AE382" s="18" t="n">
        <f aca="false">SUM(I382:AD382)</f>
        <v>407</v>
      </c>
    </row>
    <row r="383" s="1" customFormat="true" ht="16.5" hidden="false" customHeight="false" outlineLevel="0" collapsed="false">
      <c r="A383" s="11" t="n">
        <v>5</v>
      </c>
      <c r="B383" s="12" t="n">
        <v>6</v>
      </c>
      <c r="C383" s="13"/>
      <c r="D383" s="15" t="s">
        <v>315</v>
      </c>
      <c r="E383" s="15" t="s">
        <v>316</v>
      </c>
      <c r="F383" s="16" t="n">
        <v>2277</v>
      </c>
      <c r="G383" s="14" t="s">
        <v>33</v>
      </c>
      <c r="H383" s="53" t="n">
        <v>320</v>
      </c>
      <c r="I383" s="18" t="n">
        <v>1</v>
      </c>
      <c r="J383" s="18" t="n">
        <v>118</v>
      </c>
      <c r="K383" s="18" t="n">
        <v>30</v>
      </c>
      <c r="L383" s="18" t="n">
        <v>1</v>
      </c>
      <c r="M383" s="18" t="n">
        <v>2</v>
      </c>
      <c r="N383" s="18" t="n">
        <v>0</v>
      </c>
      <c r="R383" s="18" t="n">
        <v>10</v>
      </c>
      <c r="U383" s="19" t="n">
        <v>0</v>
      </c>
      <c r="V383" s="19" t="n">
        <v>3</v>
      </c>
      <c r="X383" s="18" t="n">
        <v>0</v>
      </c>
      <c r="AD383" s="18" t="n">
        <v>8</v>
      </c>
      <c r="AE383" s="18" t="n">
        <f aca="false">SUM(I383:AD383)</f>
        <v>173</v>
      </c>
    </row>
    <row r="384" s="1" customFormat="true" ht="16.5" hidden="false" customHeight="false" outlineLevel="0" collapsed="false">
      <c r="A384" s="11" t="n">
        <v>6</v>
      </c>
      <c r="B384" s="12" t="n">
        <v>6</v>
      </c>
      <c r="C384" s="13"/>
      <c r="D384" s="15" t="s">
        <v>315</v>
      </c>
      <c r="E384" s="15" t="s">
        <v>317</v>
      </c>
      <c r="F384" s="16" t="n">
        <v>2278</v>
      </c>
      <c r="G384" s="14" t="s">
        <v>33</v>
      </c>
      <c r="H384" s="53" t="n">
        <v>344</v>
      </c>
      <c r="I384" s="18" t="n">
        <v>5</v>
      </c>
      <c r="J384" s="18" t="n">
        <v>29</v>
      </c>
      <c r="K384" s="18" t="n">
        <v>65</v>
      </c>
      <c r="L384" s="18" t="n">
        <v>4</v>
      </c>
      <c r="M384" s="18" t="n">
        <v>5</v>
      </c>
      <c r="N384" s="18" t="n">
        <v>1</v>
      </c>
      <c r="R384" s="18" t="n">
        <v>17</v>
      </c>
      <c r="U384" s="19" t="n">
        <v>0</v>
      </c>
      <c r="V384" s="19" t="n">
        <v>0</v>
      </c>
      <c r="X384" s="18" t="n">
        <v>0</v>
      </c>
      <c r="AD384" s="18" t="n">
        <v>4</v>
      </c>
      <c r="AE384" s="18" t="n">
        <f aca="false">SUM(I384:AD384)</f>
        <v>130</v>
      </c>
    </row>
    <row r="385" s="1" customFormat="true" ht="16.5" hidden="false" customHeight="false" outlineLevel="0" collapsed="false">
      <c r="A385" s="11" t="n">
        <v>7</v>
      </c>
      <c r="B385" s="12" t="n">
        <v>6</v>
      </c>
      <c r="C385" s="13"/>
      <c r="D385" s="15" t="s">
        <v>315</v>
      </c>
      <c r="E385" s="15" t="s">
        <v>318</v>
      </c>
      <c r="F385" s="16" t="n">
        <v>2279</v>
      </c>
      <c r="G385" s="14" t="s">
        <v>33</v>
      </c>
      <c r="H385" s="53" t="n">
        <v>374</v>
      </c>
      <c r="I385" s="18" t="n">
        <v>2</v>
      </c>
      <c r="J385" s="18" t="n">
        <v>22</v>
      </c>
      <c r="K385" s="18" t="n">
        <v>69</v>
      </c>
      <c r="L385" s="18" t="n">
        <v>5</v>
      </c>
      <c r="M385" s="18" t="n">
        <v>6</v>
      </c>
      <c r="N385" s="18" t="n">
        <v>0</v>
      </c>
      <c r="R385" s="18" t="n">
        <v>56</v>
      </c>
      <c r="U385" s="19" t="n">
        <v>1</v>
      </c>
      <c r="V385" s="19" t="n">
        <v>0</v>
      </c>
      <c r="X385" s="18" t="n">
        <v>0</v>
      </c>
      <c r="AD385" s="18" t="n">
        <v>10</v>
      </c>
      <c r="AE385" s="18" t="n">
        <f aca="false">SUM(I385:AD385)</f>
        <v>171</v>
      </c>
    </row>
    <row r="386" s="1" customFormat="true" ht="16.5" hidden="false" customHeight="false" outlineLevel="0" collapsed="false">
      <c r="A386" s="11" t="n">
        <v>8</v>
      </c>
      <c r="B386" s="12" t="n">
        <v>6</v>
      </c>
      <c r="C386" s="13"/>
      <c r="D386" s="15" t="s">
        <v>315</v>
      </c>
      <c r="E386" s="15" t="s">
        <v>319</v>
      </c>
      <c r="F386" s="16" t="n">
        <v>2280</v>
      </c>
      <c r="G386" s="14" t="s">
        <v>33</v>
      </c>
      <c r="H386" s="53" t="n">
        <v>108</v>
      </c>
      <c r="I386" s="18" t="n">
        <v>1</v>
      </c>
      <c r="J386" s="18" t="n">
        <v>21</v>
      </c>
      <c r="K386" s="18" t="n">
        <v>37</v>
      </c>
      <c r="L386" s="18" t="n">
        <v>0</v>
      </c>
      <c r="M386" s="18" t="n">
        <v>1</v>
      </c>
      <c r="N386" s="18" t="n">
        <v>0</v>
      </c>
      <c r="R386" s="18" t="n">
        <v>3</v>
      </c>
      <c r="U386" s="19" t="n">
        <v>0</v>
      </c>
      <c r="V386" s="19" t="n">
        <v>0</v>
      </c>
      <c r="X386" s="18" t="n">
        <v>0</v>
      </c>
      <c r="AD386" s="18" t="n">
        <v>2</v>
      </c>
      <c r="AE386" s="18" t="n">
        <f aca="false">SUM(I386:AD386)</f>
        <v>65</v>
      </c>
    </row>
    <row r="387" s="1" customFormat="true" ht="16.5" hidden="false" customHeight="false" outlineLevel="0" collapsed="false">
      <c r="A387" s="11" t="n">
        <v>9</v>
      </c>
      <c r="B387" s="12" t="n">
        <v>6</v>
      </c>
      <c r="C387" s="13"/>
      <c r="D387" s="15" t="s">
        <v>315</v>
      </c>
      <c r="E387" s="15" t="s">
        <v>320</v>
      </c>
      <c r="F387" s="16" t="n">
        <v>2281</v>
      </c>
      <c r="G387" s="14" t="s">
        <v>33</v>
      </c>
      <c r="H387" s="53" t="n">
        <v>317</v>
      </c>
      <c r="I387" s="18" t="n">
        <v>1</v>
      </c>
      <c r="J387" s="18" t="n">
        <v>42</v>
      </c>
      <c r="K387" s="18" t="n">
        <v>33</v>
      </c>
      <c r="L387" s="18" t="n">
        <v>0</v>
      </c>
      <c r="M387" s="18" t="n">
        <v>6</v>
      </c>
      <c r="N387" s="18" t="n">
        <v>0</v>
      </c>
      <c r="R387" s="18" t="n">
        <v>7</v>
      </c>
      <c r="U387" s="19" t="n">
        <v>0</v>
      </c>
      <c r="V387" s="19" t="n">
        <v>0</v>
      </c>
      <c r="X387" s="18" t="n">
        <v>0</v>
      </c>
      <c r="AD387" s="18" t="n">
        <v>10</v>
      </c>
      <c r="AE387" s="18" t="n">
        <f aca="false">SUM(I387:AD387)</f>
        <v>99</v>
      </c>
    </row>
    <row r="388" s="1" customFormat="true" ht="16.5" hidden="false" customHeight="false" outlineLevel="0" collapsed="false">
      <c r="A388" s="11" t="n">
        <v>10</v>
      </c>
      <c r="B388" s="12" t="n">
        <v>6</v>
      </c>
      <c r="C388" s="13"/>
      <c r="D388" s="15" t="s">
        <v>315</v>
      </c>
      <c r="E388" s="15" t="s">
        <v>321</v>
      </c>
      <c r="F388" s="16" t="n">
        <v>2282</v>
      </c>
      <c r="G388" s="14" t="s">
        <v>33</v>
      </c>
      <c r="H388" s="53" t="n">
        <v>269</v>
      </c>
      <c r="I388" s="18" t="n">
        <v>4</v>
      </c>
      <c r="J388" s="18" t="n">
        <v>46</v>
      </c>
      <c r="K388" s="18" t="n">
        <v>53</v>
      </c>
      <c r="L388" s="18" t="n">
        <v>0</v>
      </c>
      <c r="M388" s="18" t="n">
        <v>5</v>
      </c>
      <c r="N388" s="18" t="n">
        <v>2</v>
      </c>
      <c r="R388" s="18" t="n">
        <v>11</v>
      </c>
      <c r="U388" s="19" t="n">
        <v>0</v>
      </c>
      <c r="V388" s="19" t="n">
        <v>2</v>
      </c>
      <c r="X388" s="18" t="n">
        <v>0</v>
      </c>
      <c r="AD388" s="18" t="n">
        <v>5</v>
      </c>
      <c r="AE388" s="18" t="n">
        <f aca="false">SUM(I388:AD388)</f>
        <v>128</v>
      </c>
    </row>
    <row r="389" s="1" customFormat="true" ht="16.5" hidden="false" customHeight="false" outlineLevel="0" collapsed="false">
      <c r="A389" s="11" t="n">
        <v>11</v>
      </c>
      <c r="B389" s="12" t="n">
        <v>6</v>
      </c>
      <c r="C389" s="13"/>
      <c r="D389" s="15" t="s">
        <v>315</v>
      </c>
      <c r="E389" s="15" t="s">
        <v>322</v>
      </c>
      <c r="F389" s="16" t="n">
        <v>2283</v>
      </c>
      <c r="G389" s="14" t="s">
        <v>33</v>
      </c>
      <c r="H389" s="53" t="n">
        <v>182</v>
      </c>
      <c r="I389" s="18" t="n">
        <v>0</v>
      </c>
      <c r="J389" s="18" t="n">
        <v>75</v>
      </c>
      <c r="K389" s="18" t="n">
        <v>22</v>
      </c>
      <c r="L389" s="18" t="n">
        <v>1</v>
      </c>
      <c r="M389" s="18" t="n">
        <v>2</v>
      </c>
      <c r="N389" s="18" t="n">
        <v>1</v>
      </c>
      <c r="R389" s="18" t="n">
        <v>3</v>
      </c>
      <c r="U389" s="19" t="n">
        <v>0</v>
      </c>
      <c r="V389" s="19" t="n">
        <v>3</v>
      </c>
      <c r="X389" s="18" t="n">
        <v>0</v>
      </c>
      <c r="AD389" s="18" t="n">
        <v>1</v>
      </c>
      <c r="AE389" s="18" t="n">
        <f aca="false">SUM(I389:AD389)</f>
        <v>108</v>
      </c>
    </row>
    <row r="390" s="1" customFormat="true" ht="16.5" hidden="false" customHeight="false" outlineLevel="0" collapsed="false">
      <c r="A390" s="11" t="n">
        <v>12</v>
      </c>
      <c r="B390" s="12" t="n">
        <v>6</v>
      </c>
      <c r="C390" s="13"/>
      <c r="D390" s="15" t="s">
        <v>315</v>
      </c>
      <c r="E390" s="15" t="s">
        <v>323</v>
      </c>
      <c r="F390" s="16" t="n">
        <v>2284</v>
      </c>
      <c r="G390" s="14" t="s">
        <v>33</v>
      </c>
      <c r="H390" s="53" t="n">
        <v>228</v>
      </c>
      <c r="I390" s="18" t="n">
        <v>4</v>
      </c>
      <c r="J390" s="18" t="n">
        <v>53</v>
      </c>
      <c r="K390" s="18" t="n">
        <v>58</v>
      </c>
      <c r="L390" s="18" t="n">
        <v>2</v>
      </c>
      <c r="M390" s="18" t="n">
        <v>7</v>
      </c>
      <c r="N390" s="18" t="n">
        <v>0</v>
      </c>
      <c r="R390" s="18" t="n">
        <v>19</v>
      </c>
      <c r="U390" s="19" t="n">
        <v>0</v>
      </c>
      <c r="V390" s="19" t="n">
        <v>0</v>
      </c>
      <c r="X390" s="18" t="n">
        <v>0</v>
      </c>
      <c r="AD390" s="18" t="n">
        <v>9</v>
      </c>
      <c r="AE390" s="18" t="n">
        <f aca="false">SUM(I390:AD390)</f>
        <v>152</v>
      </c>
    </row>
    <row r="391" s="1" customFormat="true" ht="16.5" hidden="false" customHeight="false" outlineLevel="0" collapsed="false">
      <c r="A391" s="11" t="n">
        <v>13</v>
      </c>
      <c r="B391" s="12" t="n">
        <v>6</v>
      </c>
      <c r="C391" s="13"/>
      <c r="D391" s="15" t="s">
        <v>315</v>
      </c>
      <c r="E391" s="15" t="s">
        <v>324</v>
      </c>
      <c r="F391" s="16" t="n">
        <v>2285</v>
      </c>
      <c r="G391" s="14" t="s">
        <v>33</v>
      </c>
      <c r="H391" s="53" t="n">
        <v>288</v>
      </c>
      <c r="I391" s="18" t="n">
        <v>0</v>
      </c>
      <c r="J391" s="18" t="n">
        <v>71</v>
      </c>
      <c r="K391" s="18" t="n">
        <v>42</v>
      </c>
      <c r="L391" s="18" t="n">
        <v>0</v>
      </c>
      <c r="M391" s="18" t="n">
        <v>1</v>
      </c>
      <c r="N391" s="18" t="n">
        <v>3</v>
      </c>
      <c r="R391" s="18" t="n">
        <v>5</v>
      </c>
      <c r="U391" s="19" t="n">
        <v>0</v>
      </c>
      <c r="V391" s="19" t="n">
        <v>0</v>
      </c>
      <c r="X391" s="18" t="n">
        <v>0</v>
      </c>
      <c r="AD391" s="18" t="n">
        <v>3</v>
      </c>
      <c r="AE391" s="18" t="n">
        <f aca="false">SUM(I391:AD391)</f>
        <v>125</v>
      </c>
    </row>
    <row r="392" s="1" customFormat="true" ht="16.5" hidden="false" customHeight="false" outlineLevel="0" collapsed="false">
      <c r="A392" s="11" t="n">
        <v>14</v>
      </c>
      <c r="B392" s="12" t="n">
        <v>6</v>
      </c>
      <c r="C392" s="13"/>
      <c r="D392" s="15" t="s">
        <v>315</v>
      </c>
      <c r="E392" s="15" t="s">
        <v>325</v>
      </c>
      <c r="F392" s="16" t="n">
        <v>2286</v>
      </c>
      <c r="G392" s="14" t="s">
        <v>33</v>
      </c>
      <c r="H392" s="53" t="n">
        <v>203</v>
      </c>
      <c r="I392" s="18" t="n">
        <v>1</v>
      </c>
      <c r="J392" s="18" t="n">
        <v>36</v>
      </c>
      <c r="K392" s="18" t="n">
        <v>53</v>
      </c>
      <c r="L392" s="18" t="n">
        <v>1</v>
      </c>
      <c r="M392" s="18" t="n">
        <v>3</v>
      </c>
      <c r="N392" s="18" t="n">
        <v>0</v>
      </c>
      <c r="R392" s="18" t="n">
        <v>11</v>
      </c>
      <c r="U392" s="19" t="n">
        <v>0</v>
      </c>
      <c r="V392" s="19" t="n">
        <v>2</v>
      </c>
      <c r="X392" s="18" t="n">
        <v>0</v>
      </c>
      <c r="AD392" s="18" t="n">
        <v>2</v>
      </c>
      <c r="AE392" s="18" t="n">
        <f aca="false">SUM(I392:AD392)</f>
        <v>109</v>
      </c>
    </row>
    <row r="393" s="1" customFormat="true" ht="16.5" hidden="false" customHeight="false" outlineLevel="0" collapsed="false">
      <c r="A393" s="11" t="n">
        <v>15</v>
      </c>
      <c r="B393" s="12" t="n">
        <v>6</v>
      </c>
      <c r="C393" s="13"/>
      <c r="D393" s="15" t="s">
        <v>315</v>
      </c>
      <c r="E393" s="15" t="s">
        <v>326</v>
      </c>
      <c r="F393" s="16" t="n">
        <v>2287</v>
      </c>
      <c r="G393" s="14" t="s">
        <v>33</v>
      </c>
      <c r="H393" s="53" t="n">
        <v>150</v>
      </c>
      <c r="I393" s="18" t="n">
        <v>1</v>
      </c>
      <c r="J393" s="18" t="n">
        <v>34</v>
      </c>
      <c r="K393" s="18" t="n">
        <v>47</v>
      </c>
      <c r="L393" s="18" t="n">
        <v>0</v>
      </c>
      <c r="M393" s="18" t="n">
        <v>3</v>
      </c>
      <c r="N393" s="18" t="n">
        <v>0</v>
      </c>
      <c r="R393" s="18" t="n">
        <v>0</v>
      </c>
      <c r="U393" s="19" t="n">
        <v>0</v>
      </c>
      <c r="V393" s="19" t="n">
        <v>0</v>
      </c>
      <c r="X393" s="18" t="n">
        <v>0</v>
      </c>
      <c r="AD393" s="18" t="n">
        <v>7</v>
      </c>
      <c r="AE393" s="18" t="n">
        <f aca="false">SUM(I393:AD393)</f>
        <v>92</v>
      </c>
    </row>
    <row r="394" s="1" customFormat="true" ht="16.5" hidden="false" customHeight="false" outlineLevel="0" collapsed="false">
      <c r="A394" s="11" t="n">
        <v>16</v>
      </c>
      <c r="B394" s="12" t="n">
        <v>6</v>
      </c>
      <c r="C394" s="13"/>
      <c r="D394" s="15" t="s">
        <v>315</v>
      </c>
      <c r="E394" s="15" t="s">
        <v>327</v>
      </c>
      <c r="F394" s="16" t="n">
        <v>2288</v>
      </c>
      <c r="G394" s="14" t="s">
        <v>33</v>
      </c>
      <c r="H394" s="53" t="n">
        <v>102</v>
      </c>
      <c r="I394" s="18" t="n">
        <v>2</v>
      </c>
      <c r="J394" s="18" t="n">
        <v>23</v>
      </c>
      <c r="K394" s="18" t="n">
        <v>17</v>
      </c>
      <c r="L394" s="18" t="n">
        <v>1</v>
      </c>
      <c r="M394" s="18" t="n">
        <v>1</v>
      </c>
      <c r="N394" s="18" t="n">
        <v>0</v>
      </c>
      <c r="R394" s="18" t="n">
        <v>2</v>
      </c>
      <c r="U394" s="19" t="n">
        <v>0</v>
      </c>
      <c r="V394" s="19" t="n">
        <v>0</v>
      </c>
      <c r="X394" s="18" t="n">
        <v>0</v>
      </c>
      <c r="AD394" s="18" t="n">
        <v>9</v>
      </c>
      <c r="AE394" s="18" t="n">
        <f aca="false">SUM(I394:AD394)</f>
        <v>55</v>
      </c>
    </row>
    <row r="395" s="1" customFormat="true" ht="17.25" hidden="false" customHeight="false" outlineLevel="0" collapsed="false">
      <c r="A395" s="11" t="n">
        <v>17</v>
      </c>
      <c r="B395" s="12" t="n">
        <v>6</v>
      </c>
      <c r="C395" s="13"/>
      <c r="D395" s="15" t="s">
        <v>315</v>
      </c>
      <c r="E395" s="15" t="s">
        <v>328</v>
      </c>
      <c r="F395" s="16" t="n">
        <v>2289</v>
      </c>
      <c r="G395" s="14" t="s">
        <v>33</v>
      </c>
      <c r="H395" s="93" t="n">
        <v>236</v>
      </c>
      <c r="I395" s="18" t="n">
        <v>1</v>
      </c>
      <c r="J395" s="18" t="n">
        <v>16</v>
      </c>
      <c r="K395" s="18" t="n">
        <v>83</v>
      </c>
      <c r="L395" s="18" t="n">
        <v>0</v>
      </c>
      <c r="M395" s="18" t="n">
        <v>2</v>
      </c>
      <c r="N395" s="18" t="n">
        <v>0</v>
      </c>
      <c r="R395" s="18" t="n">
        <v>4</v>
      </c>
      <c r="U395" s="19" t="n">
        <v>1</v>
      </c>
      <c r="V395" s="19" t="n">
        <v>0</v>
      </c>
      <c r="X395" s="18" t="n">
        <v>0</v>
      </c>
      <c r="AD395" s="18" t="n">
        <v>8</v>
      </c>
      <c r="AE395" s="18" t="n">
        <f aca="false">SUM(I395:AD395)</f>
        <v>115</v>
      </c>
    </row>
    <row r="396" s="1" customFormat="true" ht="16.5" hidden="false" customHeight="false" outlineLevel="0" collapsed="false">
      <c r="C396" s="29" t="s">
        <v>65</v>
      </c>
      <c r="D396" s="30" t="s">
        <v>66</v>
      </c>
      <c r="E396" s="30"/>
      <c r="F396" s="30"/>
      <c r="G396" s="30"/>
      <c r="H396" s="30" t="n">
        <f aca="false">SUM(H379:H395)</f>
        <v>5508</v>
      </c>
      <c r="I396" s="30" t="n">
        <f aca="false">SUM(I379:I395)</f>
        <v>39</v>
      </c>
      <c r="J396" s="30" t="n">
        <f aca="false">SUM(J379:J395)</f>
        <v>1285</v>
      </c>
      <c r="K396" s="30" t="n">
        <f aca="false">SUM(K379:K395)</f>
        <v>1326</v>
      </c>
      <c r="L396" s="30" t="n">
        <f aca="false">SUM(L379:L395)</f>
        <v>19</v>
      </c>
      <c r="M396" s="30" t="n">
        <f aca="false">SUM(M379:M395)</f>
        <v>100</v>
      </c>
      <c r="N396" s="30" t="n">
        <f aca="false">SUM(N379:N395)</f>
        <v>9</v>
      </c>
      <c r="O396" s="30" t="n">
        <f aca="false">SUM(O379:O395)</f>
        <v>0</v>
      </c>
      <c r="P396" s="30" t="n">
        <f aca="false">SUM(P379:P395)</f>
        <v>0</v>
      </c>
      <c r="Q396" s="30" t="n">
        <f aca="false">SUM(Q379:Q395)</f>
        <v>0</v>
      </c>
      <c r="R396" s="30" t="n">
        <f aca="false">SUM(R379:R395)</f>
        <v>212</v>
      </c>
      <c r="S396" s="30" t="n">
        <f aca="false">SUM(S379:S395)</f>
        <v>0</v>
      </c>
      <c r="T396" s="30" t="n">
        <f aca="false">SUM(T379:T395)</f>
        <v>0</v>
      </c>
      <c r="U396" s="30" t="n">
        <f aca="false">SUM(U379:U395)</f>
        <v>12</v>
      </c>
      <c r="V396" s="30" t="n">
        <f aca="false">SUM(V379:V395)</f>
        <v>16</v>
      </c>
      <c r="W396" s="30" t="n">
        <f aca="false">SUM(W379:W395)</f>
        <v>0</v>
      </c>
      <c r="X396" s="18" t="n">
        <v>0</v>
      </c>
      <c r="Z396" s="9"/>
      <c r="AA396" s="9"/>
      <c r="AB396" s="9"/>
      <c r="AC396" s="9"/>
      <c r="AD396" s="30" t="n">
        <f aca="false">SUM(AD379:AD395)</f>
        <v>110</v>
      </c>
      <c r="AE396" s="30" t="n">
        <f aca="false">SUM(I396:AD396)</f>
        <v>3128</v>
      </c>
    </row>
    <row r="397" s="1" customFormat="true" ht="16.5" hidden="false" customHeight="false" outlineLevel="0" collapsed="false">
      <c r="F397" s="3"/>
      <c r="G397" s="3"/>
    </row>
    <row r="398" s="1" customFormat="true" ht="16.5" hidden="false" customHeight="true" outlineLevel="0" collapsed="false">
      <c r="C398" s="29" t="s">
        <v>67</v>
      </c>
      <c r="D398" s="32" t="s">
        <v>68</v>
      </c>
      <c r="E398" s="32"/>
      <c r="F398" s="32"/>
      <c r="G398" s="32"/>
      <c r="H398" s="33" t="s">
        <v>8</v>
      </c>
      <c r="I398" s="9" t="s">
        <v>9</v>
      </c>
      <c r="J398" s="9" t="s">
        <v>10</v>
      </c>
      <c r="K398" s="9" t="s">
        <v>11</v>
      </c>
      <c r="L398" s="9" t="s">
        <v>12</v>
      </c>
      <c r="M398" s="9" t="s">
        <v>13</v>
      </c>
      <c r="N398" s="9" t="s">
        <v>14</v>
      </c>
      <c r="O398" s="9" t="s">
        <v>15</v>
      </c>
      <c r="P398" s="9" t="s">
        <v>16</v>
      </c>
      <c r="Q398" s="9" t="s">
        <v>17</v>
      </c>
      <c r="R398" s="9" t="s">
        <v>18</v>
      </c>
      <c r="S398" s="9" t="s">
        <v>19</v>
      </c>
      <c r="T398" s="9" t="s">
        <v>20</v>
      </c>
      <c r="U398" s="9" t="s">
        <v>24</v>
      </c>
      <c r="V398" s="9" t="s">
        <v>25</v>
      </c>
      <c r="W398" s="9" t="s">
        <v>26</v>
      </c>
      <c r="X398" s="9" t="s">
        <v>27</v>
      </c>
      <c r="Y398" s="9" t="s">
        <v>28</v>
      </c>
      <c r="Z398" s="1" t="s">
        <v>29</v>
      </c>
      <c r="AA398" s="1" t="s">
        <v>30</v>
      </c>
      <c r="AB398" s="9" t="s">
        <v>31</v>
      </c>
    </row>
    <row r="399" s="1" customFormat="true" ht="16.5" hidden="false" customHeight="false" outlineLevel="0" collapsed="false">
      <c r="D399" s="32"/>
      <c r="E399" s="32"/>
      <c r="F399" s="32"/>
      <c r="G399" s="32"/>
      <c r="H399" s="18" t="n">
        <f aca="false">H396</f>
        <v>5508</v>
      </c>
      <c r="I399" s="18" t="n">
        <f aca="false">I396+6</f>
        <v>45</v>
      </c>
      <c r="J399" s="18" t="n">
        <f aca="false">J396+8</f>
        <v>1293</v>
      </c>
      <c r="K399" s="18" t="n">
        <f aca="false">K396+6</f>
        <v>1332</v>
      </c>
      <c r="L399" s="18" t="n">
        <f aca="false">L396+8</f>
        <v>27</v>
      </c>
      <c r="M399" s="18" t="n">
        <f aca="false">M396</f>
        <v>100</v>
      </c>
      <c r="N399" s="18" t="n">
        <f aca="false">N396</f>
        <v>9</v>
      </c>
      <c r="R399" s="18" t="n">
        <f aca="false">R396</f>
        <v>212</v>
      </c>
      <c r="U399" s="18" t="n">
        <f aca="false">X379</f>
        <v>0</v>
      </c>
      <c r="Z399" s="1" t="n">
        <v>0</v>
      </c>
      <c r="AA399" s="18" t="n">
        <f aca="false">AD396</f>
        <v>110</v>
      </c>
      <c r="AB399" s="18" t="n">
        <f aca="false">SUM(I399:AA399)</f>
        <v>3128</v>
      </c>
    </row>
    <row r="400" s="1" customFormat="true" ht="16.5" hidden="false" customHeight="false" outlineLevel="0" collapsed="false">
      <c r="F400" s="3"/>
      <c r="G400" s="3"/>
    </row>
    <row r="401" s="1" customFormat="true" ht="30.75" hidden="false" customHeight="true" outlineLevel="0" collapsed="false">
      <c r="C401" s="29" t="s">
        <v>69</v>
      </c>
      <c r="D401" s="32" t="s">
        <v>70</v>
      </c>
      <c r="E401" s="32"/>
      <c r="F401" s="32"/>
      <c r="G401" s="32"/>
      <c r="H401" s="33" t="s">
        <v>8</v>
      </c>
      <c r="I401" s="34" t="s">
        <v>71</v>
      </c>
      <c r="J401" s="34"/>
      <c r="K401" s="34" t="s">
        <v>72</v>
      </c>
      <c r="L401" s="34"/>
      <c r="M401" s="9" t="s">
        <v>13</v>
      </c>
      <c r="N401" s="9" t="s">
        <v>14</v>
      </c>
      <c r="O401" s="9" t="s">
        <v>15</v>
      </c>
      <c r="P401" s="9" t="s">
        <v>16</v>
      </c>
      <c r="Q401" s="9" t="s">
        <v>17</v>
      </c>
      <c r="R401" s="9" t="s">
        <v>18</v>
      </c>
      <c r="S401" s="9" t="s">
        <v>19</v>
      </c>
      <c r="T401" s="9" t="s">
        <v>20</v>
      </c>
      <c r="U401" s="9" t="s">
        <v>24</v>
      </c>
      <c r="V401" s="9" t="s">
        <v>25</v>
      </c>
      <c r="W401" s="9" t="s">
        <v>26</v>
      </c>
      <c r="X401" s="9" t="s">
        <v>27</v>
      </c>
      <c r="Y401" s="9" t="s">
        <v>28</v>
      </c>
      <c r="Z401" s="1" t="s">
        <v>29</v>
      </c>
      <c r="AA401" s="1" t="s">
        <v>30</v>
      </c>
      <c r="AB401" s="9" t="s">
        <v>31</v>
      </c>
    </row>
    <row r="402" s="1" customFormat="true" ht="16.5" hidden="false" customHeight="false" outlineLevel="0" collapsed="false">
      <c r="D402" s="32"/>
      <c r="E402" s="32"/>
      <c r="F402" s="32"/>
      <c r="G402" s="32"/>
      <c r="H402" s="18" t="n">
        <f aca="false">H396</f>
        <v>5508</v>
      </c>
      <c r="I402" s="35" t="n">
        <f aca="false">I399+K399</f>
        <v>1377</v>
      </c>
      <c r="J402" s="35"/>
      <c r="K402" s="35" t="n">
        <f aca="false">J399+L399</f>
        <v>1320</v>
      </c>
      <c r="L402" s="35"/>
      <c r="M402" s="18" t="n">
        <v>100</v>
      </c>
      <c r="N402" s="18" t="n">
        <v>9</v>
      </c>
      <c r="O402" s="1" t="s">
        <v>148</v>
      </c>
      <c r="P402" s="1" t="s">
        <v>148</v>
      </c>
      <c r="Q402" s="1" t="s">
        <v>148</v>
      </c>
      <c r="R402" s="18" t="n">
        <v>212</v>
      </c>
      <c r="S402" s="3" t="s">
        <v>148</v>
      </c>
      <c r="T402" s="3" t="s">
        <v>148</v>
      </c>
      <c r="U402" s="3" t="s">
        <v>148</v>
      </c>
      <c r="V402" s="3" t="s">
        <v>148</v>
      </c>
      <c r="W402" s="3" t="s">
        <v>148</v>
      </c>
      <c r="X402" s="3" t="s">
        <v>148</v>
      </c>
      <c r="Y402" s="3" t="s">
        <v>148</v>
      </c>
      <c r="Z402" s="1" t="n">
        <v>0</v>
      </c>
      <c r="AA402" s="18" t="n">
        <v>110</v>
      </c>
      <c r="AB402" s="18" t="n">
        <f aca="false">SUM(I402:AA402)</f>
        <v>3128</v>
      </c>
    </row>
    <row r="405" s="1" customFormat="true" ht="16.5" hidden="false" customHeight="false" outlineLevel="0" collapsed="false">
      <c r="A405" s="5" t="s">
        <v>1</v>
      </c>
      <c r="B405" s="6" t="s">
        <v>2</v>
      </c>
      <c r="C405" s="7" t="s">
        <v>3</v>
      </c>
      <c r="D405" s="5" t="s">
        <v>4</v>
      </c>
      <c r="E405" s="5" t="s">
        <v>5</v>
      </c>
      <c r="F405" s="8" t="s">
        <v>6</v>
      </c>
      <c r="G405" s="8" t="s">
        <v>7</v>
      </c>
      <c r="H405" s="8" t="s">
        <v>8</v>
      </c>
      <c r="I405" s="9" t="s">
        <v>9</v>
      </c>
      <c r="J405" s="9" t="s">
        <v>10</v>
      </c>
      <c r="K405" s="9" t="s">
        <v>11</v>
      </c>
      <c r="L405" s="9" t="s">
        <v>12</v>
      </c>
      <c r="M405" s="9" t="s">
        <v>13</v>
      </c>
      <c r="N405" s="9" t="s">
        <v>14</v>
      </c>
      <c r="O405" s="9" t="s">
        <v>15</v>
      </c>
      <c r="P405" s="9" t="s">
        <v>16</v>
      </c>
      <c r="Q405" s="9" t="s">
        <v>17</v>
      </c>
      <c r="R405" s="9" t="s">
        <v>18</v>
      </c>
      <c r="S405" s="9" t="s">
        <v>19</v>
      </c>
      <c r="T405" s="9" t="s">
        <v>20</v>
      </c>
      <c r="U405" s="10" t="s">
        <v>21</v>
      </c>
      <c r="V405" s="10" t="s">
        <v>22</v>
      </c>
      <c r="W405" s="10" t="s">
        <v>23</v>
      </c>
      <c r="X405" s="9" t="s">
        <v>24</v>
      </c>
      <c r="Y405" s="9" t="s">
        <v>25</v>
      </c>
      <c r="Z405" s="9" t="s">
        <v>26</v>
      </c>
      <c r="AA405" s="9" t="s">
        <v>27</v>
      </c>
      <c r="AB405" s="9" t="s">
        <v>28</v>
      </c>
      <c r="AC405" s="9" t="s">
        <v>29</v>
      </c>
      <c r="AD405" s="9" t="s">
        <v>30</v>
      </c>
      <c r="AE405" s="9" t="s">
        <v>31</v>
      </c>
    </row>
    <row r="406" s="1" customFormat="true" ht="16.5" hidden="false" customHeight="false" outlineLevel="0" collapsed="false">
      <c r="A406" s="11" t="n">
        <v>1</v>
      </c>
      <c r="B406" s="12" t="n">
        <v>6</v>
      </c>
      <c r="C406" s="13"/>
      <c r="D406" s="17" t="s">
        <v>329</v>
      </c>
      <c r="E406" s="17" t="s">
        <v>329</v>
      </c>
      <c r="F406" s="16" t="n">
        <v>2432</v>
      </c>
      <c r="G406" s="17" t="s">
        <v>33</v>
      </c>
      <c r="H406" s="53" t="n">
        <v>532</v>
      </c>
      <c r="I406" s="20" t="n">
        <v>34</v>
      </c>
      <c r="J406" s="20" t="n">
        <v>58</v>
      </c>
      <c r="K406" s="20" t="n">
        <v>4</v>
      </c>
      <c r="L406" s="20" t="n">
        <v>2</v>
      </c>
      <c r="M406" s="20" t="n">
        <v>196</v>
      </c>
      <c r="N406" s="20" t="n">
        <v>11</v>
      </c>
      <c r="O406" s="20" t="n">
        <v>0</v>
      </c>
      <c r="P406" s="20" t="n">
        <v>0</v>
      </c>
      <c r="Q406" s="20" t="n">
        <v>0</v>
      </c>
      <c r="R406" s="20" t="n">
        <v>5</v>
      </c>
      <c r="S406" s="20" t="n">
        <v>0</v>
      </c>
      <c r="T406" s="20" t="n">
        <v>0</v>
      </c>
      <c r="U406" s="38" t="n">
        <v>0</v>
      </c>
      <c r="V406" s="38" t="n">
        <v>2</v>
      </c>
      <c r="W406" s="38" t="n">
        <v>0</v>
      </c>
      <c r="X406" s="20" t="n">
        <v>0</v>
      </c>
      <c r="Y406" s="20" t="n">
        <v>0</v>
      </c>
      <c r="Z406" s="20" t="n">
        <v>0</v>
      </c>
      <c r="AA406" s="20" t="n">
        <v>0</v>
      </c>
      <c r="AB406" s="20" t="n">
        <v>0</v>
      </c>
      <c r="AC406" s="20" t="n">
        <v>0</v>
      </c>
      <c r="AD406" s="20" t="n">
        <v>7</v>
      </c>
      <c r="AE406" s="20" t="n">
        <f aca="false">SUM(I406:AD406)</f>
        <v>319</v>
      </c>
    </row>
    <row r="407" s="1" customFormat="true" ht="16.5" hidden="false" customHeight="false" outlineLevel="0" collapsed="false">
      <c r="A407" s="11" t="n">
        <v>2</v>
      </c>
      <c r="B407" s="12" t="n">
        <v>6</v>
      </c>
      <c r="C407" s="13"/>
      <c r="D407" s="17" t="s">
        <v>329</v>
      </c>
      <c r="E407" s="17" t="s">
        <v>329</v>
      </c>
      <c r="F407" s="26" t="n">
        <v>2432</v>
      </c>
      <c r="G407" s="27" t="s">
        <v>330</v>
      </c>
      <c r="H407" s="82" t="n">
        <v>532</v>
      </c>
      <c r="I407" s="20" t="n">
        <v>27</v>
      </c>
      <c r="J407" s="20" t="n">
        <v>109</v>
      </c>
      <c r="K407" s="20" t="n">
        <v>7</v>
      </c>
      <c r="L407" s="20" t="n">
        <v>2</v>
      </c>
      <c r="M407" s="20" t="n">
        <v>156</v>
      </c>
      <c r="N407" s="20" t="n">
        <v>14</v>
      </c>
      <c r="O407" s="20" t="n">
        <v>0</v>
      </c>
      <c r="P407" s="20" t="n">
        <v>0</v>
      </c>
      <c r="Q407" s="20" t="n">
        <v>0</v>
      </c>
      <c r="R407" s="20" t="n">
        <v>8</v>
      </c>
      <c r="S407" s="20" t="n">
        <v>0</v>
      </c>
      <c r="T407" s="20" t="n">
        <v>0</v>
      </c>
      <c r="U407" s="38" t="n">
        <v>4</v>
      </c>
      <c r="V407" s="38" t="n">
        <v>0</v>
      </c>
      <c r="W407" s="38" t="n">
        <v>0</v>
      </c>
      <c r="X407" s="20" t="n">
        <v>0</v>
      </c>
      <c r="Y407" s="20" t="n">
        <v>0</v>
      </c>
      <c r="Z407" s="20" t="n">
        <v>0</v>
      </c>
      <c r="AA407" s="20"/>
      <c r="AB407" s="20" t="n">
        <v>0</v>
      </c>
      <c r="AC407" s="20" t="n">
        <v>0</v>
      </c>
      <c r="AD407" s="20" t="n">
        <v>19</v>
      </c>
      <c r="AE407" s="20" t="n">
        <f aca="false">SUM(I407:AD407)</f>
        <v>346</v>
      </c>
    </row>
    <row r="408" s="1" customFormat="true" ht="16.5" hidden="false" customHeight="false" outlineLevel="0" collapsed="false">
      <c r="A408" s="11" t="n">
        <v>3</v>
      </c>
      <c r="B408" s="12" t="n">
        <v>6</v>
      </c>
      <c r="C408" s="13"/>
      <c r="D408" s="17" t="s">
        <v>329</v>
      </c>
      <c r="E408" s="17" t="s">
        <v>329</v>
      </c>
      <c r="F408" s="16" t="n">
        <v>2433</v>
      </c>
      <c r="G408" s="17" t="s">
        <v>33</v>
      </c>
      <c r="H408" s="53" t="n">
        <v>713</v>
      </c>
      <c r="I408" s="20" t="n">
        <v>49</v>
      </c>
      <c r="J408" s="20" t="n">
        <v>223</v>
      </c>
      <c r="K408" s="20" t="n">
        <v>4</v>
      </c>
      <c r="L408" s="20" t="n">
        <v>3</v>
      </c>
      <c r="M408" s="20" t="n">
        <v>161</v>
      </c>
      <c r="N408" s="20" t="n">
        <v>16</v>
      </c>
      <c r="O408" s="20" t="n">
        <v>0</v>
      </c>
      <c r="P408" s="20" t="n">
        <v>0</v>
      </c>
      <c r="Q408" s="20" t="n">
        <v>0</v>
      </c>
      <c r="R408" s="20" t="n">
        <v>9</v>
      </c>
      <c r="S408" s="20" t="n">
        <v>0</v>
      </c>
      <c r="T408" s="20" t="n">
        <v>0</v>
      </c>
      <c r="U408" s="38" t="n">
        <v>1</v>
      </c>
      <c r="V408" s="38" t="n">
        <v>6</v>
      </c>
      <c r="W408" s="38" t="n">
        <v>0</v>
      </c>
      <c r="X408" s="20"/>
      <c r="Y408" s="20" t="n">
        <v>0</v>
      </c>
      <c r="Z408" s="20" t="n">
        <v>0</v>
      </c>
      <c r="AA408" s="20" t="n">
        <v>0</v>
      </c>
      <c r="AB408" s="20" t="n">
        <v>0</v>
      </c>
      <c r="AC408" s="20" t="n">
        <v>0</v>
      </c>
      <c r="AD408" s="20" t="n">
        <v>10</v>
      </c>
      <c r="AE408" s="20" t="n">
        <f aca="false">SUM(I408:AD408)</f>
        <v>482</v>
      </c>
    </row>
    <row r="409" s="1" customFormat="true" ht="17.25" hidden="false" customHeight="false" outlineLevel="0" collapsed="false">
      <c r="A409" s="11" t="n">
        <v>4</v>
      </c>
      <c r="B409" s="12" t="n">
        <v>0</v>
      </c>
      <c r="C409" s="13"/>
      <c r="D409" s="17" t="s">
        <v>329</v>
      </c>
      <c r="E409" s="17" t="s">
        <v>331</v>
      </c>
      <c r="F409" s="16" t="n">
        <v>2434</v>
      </c>
      <c r="G409" s="17" t="s">
        <v>33</v>
      </c>
      <c r="H409" s="93" t="n">
        <v>532</v>
      </c>
      <c r="I409" s="20" t="n">
        <v>14</v>
      </c>
      <c r="J409" s="20" t="n">
        <v>45</v>
      </c>
      <c r="K409" s="20" t="n">
        <v>4</v>
      </c>
      <c r="L409" s="20" t="n">
        <v>4</v>
      </c>
      <c r="M409" s="20" t="n">
        <v>154</v>
      </c>
      <c r="N409" s="20" t="n">
        <v>10</v>
      </c>
      <c r="O409" s="20" t="n">
        <v>0</v>
      </c>
      <c r="P409" s="20" t="n">
        <v>0</v>
      </c>
      <c r="Q409" s="20" t="n">
        <v>0</v>
      </c>
      <c r="R409" s="20" t="n">
        <v>29</v>
      </c>
      <c r="S409" s="20" t="n">
        <v>0</v>
      </c>
      <c r="T409" s="20" t="n">
        <v>0</v>
      </c>
      <c r="U409" s="38" t="n">
        <v>0</v>
      </c>
      <c r="V409" s="38" t="n">
        <v>1</v>
      </c>
      <c r="W409" s="38" t="n">
        <v>0</v>
      </c>
      <c r="X409" s="20" t="n">
        <v>0</v>
      </c>
      <c r="Y409" s="20" t="n">
        <v>0</v>
      </c>
      <c r="Z409" s="20" t="n">
        <v>0</v>
      </c>
      <c r="AA409" s="20" t="n">
        <v>0</v>
      </c>
      <c r="AB409" s="20" t="n">
        <v>0</v>
      </c>
      <c r="AC409" s="20" t="n">
        <v>0</v>
      </c>
      <c r="AD409" s="20" t="n">
        <v>18</v>
      </c>
      <c r="AE409" s="20" t="n">
        <f aca="false">SUM(I409:AD409)</f>
        <v>279</v>
      </c>
    </row>
    <row r="410" s="1" customFormat="true" ht="16.5" hidden="false" customHeight="false" outlineLevel="0" collapsed="false">
      <c r="C410" s="29" t="s">
        <v>65</v>
      </c>
      <c r="D410" s="30" t="s">
        <v>66</v>
      </c>
      <c r="E410" s="30"/>
      <c r="F410" s="30"/>
      <c r="G410" s="30"/>
      <c r="H410" s="31" t="n">
        <f aca="false">SUM(H406:H409)</f>
        <v>2309</v>
      </c>
      <c r="I410" s="31" t="n">
        <f aca="false">SUM(I406:I409)</f>
        <v>124</v>
      </c>
      <c r="J410" s="31" t="n">
        <f aca="false">SUM(J406:J409)</f>
        <v>435</v>
      </c>
      <c r="K410" s="31" t="n">
        <f aca="false">SUM(K406:K409)</f>
        <v>19</v>
      </c>
      <c r="L410" s="31" t="n">
        <f aca="false">SUM(L406:L409)</f>
        <v>11</v>
      </c>
      <c r="M410" s="31" t="n">
        <f aca="false">SUM(M406:M409)</f>
        <v>667</v>
      </c>
      <c r="N410" s="31" t="n">
        <f aca="false">SUM(N406:N409)</f>
        <v>51</v>
      </c>
      <c r="O410" s="31" t="n">
        <f aca="false">SUM(O406:O409)</f>
        <v>0</v>
      </c>
      <c r="P410" s="31" t="n">
        <f aca="false">SUM(P406:P409)</f>
        <v>0</v>
      </c>
      <c r="Q410" s="31" t="n">
        <f aca="false">SUM(Q406:Q409)</f>
        <v>0</v>
      </c>
      <c r="R410" s="31" t="n">
        <f aca="false">SUM(R406:R409)</f>
        <v>51</v>
      </c>
      <c r="S410" s="31" t="n">
        <f aca="false">SUM(S406:S409)</f>
        <v>0</v>
      </c>
      <c r="T410" s="31" t="n">
        <f aca="false">SUM(T406:T409)</f>
        <v>0</v>
      </c>
      <c r="U410" s="31" t="n">
        <f aca="false">SUM(U406:U409)</f>
        <v>5</v>
      </c>
      <c r="V410" s="31" t="n">
        <f aca="false">SUM(V406:V409)</f>
        <v>9</v>
      </c>
      <c r="W410" s="31" t="n">
        <f aca="false">SUM(W406:W409)</f>
        <v>0</v>
      </c>
      <c r="X410" s="31" t="n">
        <f aca="false">SUM(X406:X409)</f>
        <v>0</v>
      </c>
      <c r="Y410" s="31" t="n">
        <f aca="false">SUM(Y406:Y409)</f>
        <v>0</v>
      </c>
      <c r="Z410" s="31" t="n">
        <f aca="false">SUM(Z406:Z409)</f>
        <v>0</v>
      </c>
      <c r="AA410" s="31" t="n">
        <f aca="false">SUM(AA406:AA409)</f>
        <v>0</v>
      </c>
      <c r="AB410" s="31" t="n">
        <f aca="false">SUM(AB406:AB409)</f>
        <v>0</v>
      </c>
      <c r="AC410" s="31" t="n">
        <f aca="false">SUM(AC406:AC409)</f>
        <v>0</v>
      </c>
      <c r="AD410" s="31" t="n">
        <f aca="false">SUM(AD406:AD409)</f>
        <v>54</v>
      </c>
      <c r="AE410" s="31" t="n">
        <f aca="false">SUM(AE406:AE409)</f>
        <v>1426</v>
      </c>
    </row>
    <row r="411" s="1" customFormat="true" ht="16.5" hidden="false" customHeight="false" outlineLevel="0" collapsed="false">
      <c r="F411" s="3"/>
      <c r="G411" s="3"/>
    </row>
    <row r="412" s="1" customFormat="true" ht="16.5" hidden="false" customHeight="true" outlineLevel="0" collapsed="false">
      <c r="C412" s="29" t="s">
        <v>67</v>
      </c>
      <c r="D412" s="32" t="s">
        <v>68</v>
      </c>
      <c r="E412" s="32"/>
      <c r="F412" s="32"/>
      <c r="G412" s="32"/>
      <c r="H412" s="33" t="s">
        <v>8</v>
      </c>
      <c r="I412" s="9" t="s">
        <v>9</v>
      </c>
      <c r="J412" s="9" t="s">
        <v>10</v>
      </c>
      <c r="K412" s="9" t="s">
        <v>11</v>
      </c>
      <c r="L412" s="9" t="s">
        <v>12</v>
      </c>
      <c r="M412" s="9" t="s">
        <v>13</v>
      </c>
      <c r="N412" s="9" t="s">
        <v>14</v>
      </c>
      <c r="O412" s="9" t="s">
        <v>15</v>
      </c>
      <c r="P412" s="9" t="s">
        <v>16</v>
      </c>
      <c r="Q412" s="9" t="s">
        <v>17</v>
      </c>
      <c r="R412" s="9" t="s">
        <v>18</v>
      </c>
      <c r="S412" s="9" t="s">
        <v>19</v>
      </c>
      <c r="T412" s="9" t="s">
        <v>20</v>
      </c>
      <c r="U412" s="9" t="s">
        <v>24</v>
      </c>
      <c r="V412" s="9" t="s">
        <v>25</v>
      </c>
      <c r="W412" s="9" t="s">
        <v>26</v>
      </c>
      <c r="X412" s="9" t="s">
        <v>27</v>
      </c>
      <c r="Y412" s="9" t="s">
        <v>28</v>
      </c>
      <c r="Z412" s="9" t="s">
        <v>29</v>
      </c>
      <c r="AA412" s="9" t="s">
        <v>30</v>
      </c>
      <c r="AB412" s="9" t="s">
        <v>31</v>
      </c>
    </row>
    <row r="413" s="1" customFormat="true" ht="16.5" hidden="false" customHeight="false" outlineLevel="0" collapsed="false">
      <c r="D413" s="32"/>
      <c r="E413" s="32"/>
      <c r="F413" s="32"/>
      <c r="G413" s="32"/>
      <c r="H413" s="20" t="n">
        <f aca="false">H410</f>
        <v>2309</v>
      </c>
      <c r="I413" s="20" t="n">
        <f aca="false">I410+3</f>
        <v>127</v>
      </c>
      <c r="J413" s="20" t="n">
        <f aca="false">J410+5</f>
        <v>440</v>
      </c>
      <c r="K413" s="20" t="n">
        <f aca="false">K410+2</f>
        <v>21</v>
      </c>
      <c r="L413" s="20" t="n">
        <f aca="false">L410+4</f>
        <v>15</v>
      </c>
      <c r="M413" s="20" t="n">
        <f aca="false">M410</f>
        <v>667</v>
      </c>
      <c r="N413" s="20" t="n">
        <f aca="false">N410</f>
        <v>51</v>
      </c>
      <c r="O413" s="20" t="n">
        <f aca="false">O410</f>
        <v>0</v>
      </c>
      <c r="P413" s="20" t="n">
        <f aca="false">P410</f>
        <v>0</v>
      </c>
      <c r="Q413" s="20" t="n">
        <f aca="false">Q410</f>
        <v>0</v>
      </c>
      <c r="R413" s="20" t="n">
        <f aca="false">R410</f>
        <v>51</v>
      </c>
      <c r="S413" s="20" t="n">
        <f aca="false">S410</f>
        <v>0</v>
      </c>
      <c r="T413" s="20" t="n">
        <f aca="false">T410</f>
        <v>0</v>
      </c>
      <c r="U413" s="20" t="n">
        <f aca="false">X406</f>
        <v>0</v>
      </c>
      <c r="V413" s="20" t="n">
        <f aca="false">Y406</f>
        <v>0</v>
      </c>
      <c r="W413" s="20" t="n">
        <f aca="false">Z406</f>
        <v>0</v>
      </c>
      <c r="X413" s="20" t="n">
        <f aca="false">AA406</f>
        <v>0</v>
      </c>
      <c r="Y413" s="20" t="n">
        <f aca="false">AB406</f>
        <v>0</v>
      </c>
      <c r="Z413" s="20" t="n">
        <f aca="false">AC410</f>
        <v>0</v>
      </c>
      <c r="AA413" s="20" t="n">
        <f aca="false">AD410</f>
        <v>54</v>
      </c>
      <c r="AB413" s="20" t="n">
        <f aca="false">SUM(I413:AA413)</f>
        <v>1426</v>
      </c>
    </row>
    <row r="414" s="1" customFormat="true" ht="16.5" hidden="false" customHeight="false" outlineLevel="0" collapsed="false">
      <c r="F414" s="3"/>
      <c r="G414" s="3"/>
    </row>
    <row r="415" s="1" customFormat="true" ht="30.75" hidden="false" customHeight="true" outlineLevel="0" collapsed="false">
      <c r="C415" s="29" t="s">
        <v>69</v>
      </c>
      <c r="D415" s="32" t="s">
        <v>70</v>
      </c>
      <c r="E415" s="32"/>
      <c r="F415" s="32"/>
      <c r="G415" s="32"/>
      <c r="H415" s="33" t="s">
        <v>8</v>
      </c>
      <c r="I415" s="34" t="s">
        <v>71</v>
      </c>
      <c r="J415" s="34"/>
      <c r="K415" s="34" t="s">
        <v>72</v>
      </c>
      <c r="L415" s="34"/>
      <c r="M415" s="9" t="s">
        <v>13</v>
      </c>
      <c r="N415" s="9" t="s">
        <v>14</v>
      </c>
      <c r="O415" s="9" t="s">
        <v>15</v>
      </c>
      <c r="P415" s="9" t="s">
        <v>16</v>
      </c>
      <c r="Q415" s="9" t="s">
        <v>17</v>
      </c>
      <c r="R415" s="9" t="s">
        <v>18</v>
      </c>
      <c r="S415" s="9" t="s">
        <v>19</v>
      </c>
      <c r="T415" s="9" t="s">
        <v>20</v>
      </c>
      <c r="U415" s="9" t="s">
        <v>24</v>
      </c>
      <c r="V415" s="9" t="s">
        <v>25</v>
      </c>
      <c r="W415" s="9" t="s">
        <v>26</v>
      </c>
      <c r="X415" s="9" t="s">
        <v>27</v>
      </c>
      <c r="Y415" s="9" t="s">
        <v>28</v>
      </c>
      <c r="Z415" s="9" t="s">
        <v>29</v>
      </c>
      <c r="AA415" s="9" t="s">
        <v>30</v>
      </c>
      <c r="AB415" s="9" t="s">
        <v>31</v>
      </c>
    </row>
    <row r="416" s="1" customFormat="true" ht="16.5" hidden="false" customHeight="false" outlineLevel="0" collapsed="false">
      <c r="D416" s="32"/>
      <c r="E416" s="32"/>
      <c r="F416" s="32"/>
      <c r="G416" s="32"/>
      <c r="H416" s="20" t="n">
        <f aca="false">H410</f>
        <v>2309</v>
      </c>
      <c r="I416" s="35" t="n">
        <f aca="false">I413+K413</f>
        <v>148</v>
      </c>
      <c r="J416" s="35"/>
      <c r="K416" s="35" t="n">
        <f aca="false">J413+L413</f>
        <v>455</v>
      </c>
      <c r="L416" s="35"/>
      <c r="M416" s="20" t="n">
        <f aca="false">M413</f>
        <v>667</v>
      </c>
      <c r="N416" s="20" t="n">
        <f aca="false">N413</f>
        <v>51</v>
      </c>
      <c r="O416" s="20" t="s">
        <v>148</v>
      </c>
      <c r="P416" s="20" t="s">
        <v>148</v>
      </c>
      <c r="Q416" s="20" t="s">
        <v>148</v>
      </c>
      <c r="R416" s="20" t="n">
        <f aca="false">R413</f>
        <v>51</v>
      </c>
      <c r="S416" s="18" t="s">
        <v>148</v>
      </c>
      <c r="T416" s="18" t="s">
        <v>148</v>
      </c>
      <c r="U416" s="18" t="s">
        <v>148</v>
      </c>
      <c r="V416" s="18" t="s">
        <v>148</v>
      </c>
      <c r="W416" s="18" t="s">
        <v>148</v>
      </c>
      <c r="X416" s="18" t="s">
        <v>148</v>
      </c>
      <c r="Y416" s="18" t="s">
        <v>148</v>
      </c>
      <c r="Z416" s="20" t="n">
        <f aca="false">Z413</f>
        <v>0</v>
      </c>
      <c r="AA416" s="20" t="n">
        <f aca="false">AA413</f>
        <v>54</v>
      </c>
      <c r="AB416" s="20" t="n">
        <f aca="false">SUM(I416:AA416)</f>
        <v>1426</v>
      </c>
    </row>
    <row r="417" s="1" customFormat="true" ht="16.5" hidden="false" customHeight="false" outlineLevel="0" collapsed="false"/>
  </sheetData>
  <mergeCells count="145">
    <mergeCell ref="D4:E4"/>
    <mergeCell ref="D6:G7"/>
    <mergeCell ref="D9:G10"/>
    <mergeCell ref="I9:J9"/>
    <mergeCell ref="K9:L9"/>
    <mergeCell ref="I10:J10"/>
    <mergeCell ref="K10:L10"/>
    <mergeCell ref="D16:E16"/>
    <mergeCell ref="D18:G19"/>
    <mergeCell ref="D21:G22"/>
    <mergeCell ref="I21:J21"/>
    <mergeCell ref="K21:L21"/>
    <mergeCell ref="I22:J22"/>
    <mergeCell ref="K22:L22"/>
    <mergeCell ref="D29:E29"/>
    <mergeCell ref="D31:G32"/>
    <mergeCell ref="D34:G35"/>
    <mergeCell ref="I34:J34"/>
    <mergeCell ref="K34:L34"/>
    <mergeCell ref="I35:J35"/>
    <mergeCell ref="K35:L35"/>
    <mergeCell ref="D134:E134"/>
    <mergeCell ref="D136:G137"/>
    <mergeCell ref="D139:G140"/>
    <mergeCell ref="I139:J139"/>
    <mergeCell ref="K139:L139"/>
    <mergeCell ref="I140:J140"/>
    <mergeCell ref="K140:L140"/>
    <mergeCell ref="D155:E155"/>
    <mergeCell ref="D157:G158"/>
    <mergeCell ref="D160:G161"/>
    <mergeCell ref="I160:J160"/>
    <mergeCell ref="K160:L160"/>
    <mergeCell ref="I161:J161"/>
    <mergeCell ref="K161:L161"/>
    <mergeCell ref="D167:E167"/>
    <mergeCell ref="D169:G170"/>
    <mergeCell ref="D172:G173"/>
    <mergeCell ref="I172:J172"/>
    <mergeCell ref="K172:L172"/>
    <mergeCell ref="I173:J173"/>
    <mergeCell ref="K173:L173"/>
    <mergeCell ref="D179:E179"/>
    <mergeCell ref="D181:G182"/>
    <mergeCell ref="D184:G185"/>
    <mergeCell ref="I184:J184"/>
    <mergeCell ref="K184:L184"/>
    <mergeCell ref="I185:J185"/>
    <mergeCell ref="K185:L185"/>
    <mergeCell ref="D191:E191"/>
    <mergeCell ref="D193:G194"/>
    <mergeCell ref="D196:G197"/>
    <mergeCell ref="I196:J196"/>
    <mergeCell ref="K196:L196"/>
    <mergeCell ref="I197:J197"/>
    <mergeCell ref="K197:L197"/>
    <mergeCell ref="D204:E204"/>
    <mergeCell ref="D206:G207"/>
    <mergeCell ref="D209:G210"/>
    <mergeCell ref="I209:J209"/>
    <mergeCell ref="K209:L209"/>
    <mergeCell ref="I210:J210"/>
    <mergeCell ref="K210:L210"/>
    <mergeCell ref="D217:E217"/>
    <mergeCell ref="D219:G220"/>
    <mergeCell ref="D222:G223"/>
    <mergeCell ref="I222:J222"/>
    <mergeCell ref="K222:L222"/>
    <mergeCell ref="I223:J223"/>
    <mergeCell ref="K223:L223"/>
    <mergeCell ref="D231:E231"/>
    <mergeCell ref="D233:G234"/>
    <mergeCell ref="D236:G237"/>
    <mergeCell ref="I236:J236"/>
    <mergeCell ref="K236:L236"/>
    <mergeCell ref="I237:J237"/>
    <mergeCell ref="K237:L237"/>
    <mergeCell ref="D254:E254"/>
    <mergeCell ref="D256:G257"/>
    <mergeCell ref="D259:G260"/>
    <mergeCell ref="I259:J259"/>
    <mergeCell ref="K259:L259"/>
    <mergeCell ref="I260:J260"/>
    <mergeCell ref="K260:L260"/>
    <mergeCell ref="D266:E266"/>
    <mergeCell ref="D268:G269"/>
    <mergeCell ref="D271:G272"/>
    <mergeCell ref="I271:J271"/>
    <mergeCell ref="K271:L271"/>
    <mergeCell ref="I272:J272"/>
    <mergeCell ref="K272:L272"/>
    <mergeCell ref="D281:E281"/>
    <mergeCell ref="D283:G284"/>
    <mergeCell ref="D286:G287"/>
    <mergeCell ref="I286:J286"/>
    <mergeCell ref="K286:L286"/>
    <mergeCell ref="I287:J287"/>
    <mergeCell ref="K287:L287"/>
    <mergeCell ref="D294:E294"/>
    <mergeCell ref="D296:G297"/>
    <mergeCell ref="D299:G300"/>
    <mergeCell ref="I299:J299"/>
    <mergeCell ref="K299:L299"/>
    <mergeCell ref="I300:J300"/>
    <mergeCell ref="K300:L300"/>
    <mergeCell ref="D314:E314"/>
    <mergeCell ref="D316:G317"/>
    <mergeCell ref="D319:G320"/>
    <mergeCell ref="I319:J319"/>
    <mergeCell ref="K319:L319"/>
    <mergeCell ref="I320:J320"/>
    <mergeCell ref="K320:L320"/>
    <mergeCell ref="D330:E330"/>
    <mergeCell ref="D332:G333"/>
    <mergeCell ref="D335:G336"/>
    <mergeCell ref="I335:J335"/>
    <mergeCell ref="I336:J336"/>
    <mergeCell ref="D348:E348"/>
    <mergeCell ref="D350:G351"/>
    <mergeCell ref="D353:G354"/>
    <mergeCell ref="I353:J353"/>
    <mergeCell ref="K353:L353"/>
    <mergeCell ref="I354:J354"/>
    <mergeCell ref="K354:L354"/>
    <mergeCell ref="D369:E369"/>
    <mergeCell ref="D371:G372"/>
    <mergeCell ref="D374:G375"/>
    <mergeCell ref="I374:J374"/>
    <mergeCell ref="K374:L374"/>
    <mergeCell ref="I375:J375"/>
    <mergeCell ref="K375:L375"/>
    <mergeCell ref="D396:E396"/>
    <mergeCell ref="D398:G399"/>
    <mergeCell ref="D401:G402"/>
    <mergeCell ref="I401:J401"/>
    <mergeCell ref="K401:L401"/>
    <mergeCell ref="I402:J402"/>
    <mergeCell ref="K402:L402"/>
    <mergeCell ref="D410:E410"/>
    <mergeCell ref="D412:G413"/>
    <mergeCell ref="D415:G416"/>
    <mergeCell ref="I415:J415"/>
    <mergeCell ref="K415:L415"/>
    <mergeCell ref="I416:J416"/>
    <mergeCell ref="K416:L4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61" activePane="bottomLeft" state="frozen"/>
      <selection pane="topLeft" activeCell="A1" activeCellId="0" sqref="A1"/>
      <selection pane="bottomLeft" activeCell="A165" activeCellId="0" sqref="A16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47" width="3.14"/>
    <col collapsed="false" customWidth="true" hidden="false" outlineLevel="0" max="2" min="2" style="47" width="5.01"/>
    <col collapsed="false" customWidth="true" hidden="false" outlineLevel="0" max="3" min="3" style="47" width="4.14"/>
    <col collapsed="false" customWidth="true" hidden="false" outlineLevel="0" max="4" min="4" style="47" width="28.29"/>
    <col collapsed="false" customWidth="true" hidden="false" outlineLevel="0" max="5" min="5" style="47" width="27.29"/>
    <col collapsed="false" customWidth="true" hidden="false" outlineLevel="0" max="6" min="6" style="47" width="8.29"/>
    <col collapsed="false" customWidth="true" hidden="false" outlineLevel="0" max="7" min="7" style="47" width="16.14"/>
    <col collapsed="false" customWidth="true" hidden="false" outlineLevel="0" max="8" min="8" style="122" width="6.71"/>
    <col collapsed="false" customWidth="true" hidden="false" outlineLevel="0" max="9" min="9" style="47" width="4.14"/>
    <col collapsed="false" customWidth="true" hidden="false" outlineLevel="0" max="11" min="10" style="47" width="4.43"/>
    <col collapsed="false" customWidth="true" hidden="false" outlineLevel="0" max="12" min="12" style="47" width="5.28"/>
    <col collapsed="false" customWidth="true" hidden="false" outlineLevel="0" max="15" min="13" style="47" width="4.43"/>
    <col collapsed="false" customWidth="true" hidden="false" outlineLevel="0" max="16" min="16" style="47" width="4.14"/>
    <col collapsed="false" customWidth="true" hidden="false" outlineLevel="0" max="17" min="17" style="47" width="4.29"/>
    <col collapsed="false" customWidth="true" hidden="false" outlineLevel="0" max="18" min="18" style="47" width="7.71"/>
    <col collapsed="false" customWidth="true" hidden="false" outlineLevel="0" max="19" min="19" style="47" width="4.14"/>
    <col collapsed="false" customWidth="true" hidden="false" outlineLevel="0" max="20" min="20" style="47" width="4.43"/>
    <col collapsed="false" customWidth="true" hidden="false" outlineLevel="0" max="21" min="21" style="47" width="8"/>
    <col collapsed="false" customWidth="true" hidden="false" outlineLevel="0" max="22" min="22" style="47" width="8.57"/>
    <col collapsed="false" customWidth="true" hidden="false" outlineLevel="0" max="23" min="23" style="47" width="8"/>
    <col collapsed="false" customWidth="true" hidden="false" outlineLevel="0" max="26" min="24" style="47" width="5.57"/>
    <col collapsed="false" customWidth="true" hidden="false" outlineLevel="0" max="27" min="27" style="47" width="6.57"/>
    <col collapsed="false" customWidth="true" hidden="false" outlineLevel="0" max="28" min="28" style="47" width="9.71"/>
    <col collapsed="false" customWidth="true" hidden="false" outlineLevel="0" max="29" min="29" style="47" width="4.43"/>
    <col collapsed="false" customWidth="true" hidden="false" outlineLevel="0" max="30" min="30" style="47" width="6.57"/>
    <col collapsed="false" customWidth="true" hidden="false" outlineLevel="0" max="31" min="31" style="47" width="9.71"/>
    <col collapsed="false" customWidth="false" hidden="false" outlineLevel="0" max="1024" min="32" style="47" width="11.57"/>
  </cols>
  <sheetData>
    <row r="1" customFormat="false" ht="12.75" hidden="false" customHeight="false" outlineLevel="0" collapsed="false">
      <c r="A1" s="5" t="s">
        <v>1</v>
      </c>
      <c r="B1" s="6" t="s">
        <v>2</v>
      </c>
      <c r="C1" s="123" t="s">
        <v>3</v>
      </c>
      <c r="D1" s="124" t="s">
        <v>4</v>
      </c>
      <c r="E1" s="124" t="s">
        <v>5</v>
      </c>
      <c r="F1" s="94" t="s">
        <v>6</v>
      </c>
      <c r="G1" s="94" t="s">
        <v>7</v>
      </c>
      <c r="H1" s="94" t="s">
        <v>8</v>
      </c>
      <c r="I1" s="95" t="s">
        <v>9</v>
      </c>
      <c r="J1" s="95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21</v>
      </c>
      <c r="V1" s="10" t="s">
        <v>22</v>
      </c>
      <c r="W1" s="10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</row>
    <row r="2" customFormat="false" ht="15" hidden="false" customHeight="false" outlineLevel="0" collapsed="false">
      <c r="A2" s="125" t="n">
        <v>1</v>
      </c>
      <c r="B2" s="126" t="n">
        <v>7</v>
      </c>
      <c r="C2" s="127" t="n">
        <v>71</v>
      </c>
      <c r="D2" s="127" t="s">
        <v>332</v>
      </c>
      <c r="E2" s="127" t="s">
        <v>332</v>
      </c>
      <c r="F2" s="127" t="n">
        <v>643</v>
      </c>
      <c r="G2" s="127" t="s">
        <v>33</v>
      </c>
      <c r="H2" s="128" t="n">
        <v>640</v>
      </c>
      <c r="I2" s="127" t="n">
        <v>3</v>
      </c>
      <c r="J2" s="129" t="n">
        <v>15</v>
      </c>
      <c r="K2" s="129" t="n">
        <v>17</v>
      </c>
      <c r="L2" s="129" t="n">
        <v>0</v>
      </c>
      <c r="M2" s="129" t="n">
        <v>43</v>
      </c>
      <c r="N2" s="129" t="n">
        <v>39</v>
      </c>
      <c r="O2" s="129" t="n">
        <v>1</v>
      </c>
      <c r="P2" s="129" t="n">
        <v>0</v>
      </c>
      <c r="Q2" s="129" t="n">
        <v>5</v>
      </c>
      <c r="R2" s="129" t="n">
        <v>47</v>
      </c>
      <c r="T2" s="129" t="n">
        <v>60</v>
      </c>
      <c r="U2" s="130" t="n">
        <v>0</v>
      </c>
      <c r="V2" s="130" t="n">
        <v>0</v>
      </c>
      <c r="X2" s="129" t="n">
        <v>140</v>
      </c>
      <c r="Y2" s="129" t="n">
        <v>7</v>
      </c>
      <c r="AC2" s="129" t="n">
        <v>0</v>
      </c>
      <c r="AD2" s="129" t="n">
        <v>16</v>
      </c>
      <c r="AE2" s="129" t="n">
        <f aca="false">SUM(I2:AD2)</f>
        <v>393</v>
      </c>
    </row>
    <row r="3" customFormat="false" ht="15" hidden="false" customHeight="false" outlineLevel="0" collapsed="false">
      <c r="A3" s="125" t="n">
        <v>2</v>
      </c>
      <c r="B3" s="126" t="n">
        <v>7</v>
      </c>
      <c r="C3" s="127" t="n">
        <v>71</v>
      </c>
      <c r="D3" s="127" t="s">
        <v>332</v>
      </c>
      <c r="E3" s="127" t="s">
        <v>332</v>
      </c>
      <c r="F3" s="127" t="n">
        <v>643</v>
      </c>
      <c r="G3" s="127" t="s">
        <v>34</v>
      </c>
      <c r="H3" s="128" t="n">
        <v>639</v>
      </c>
      <c r="I3" s="127" t="n">
        <v>0</v>
      </c>
      <c r="J3" s="129" t="n">
        <v>13</v>
      </c>
      <c r="K3" s="129" t="n">
        <v>28</v>
      </c>
      <c r="L3" s="129" t="n">
        <v>1</v>
      </c>
      <c r="M3" s="129" t="n">
        <v>31</v>
      </c>
      <c r="N3" s="129" t="n">
        <v>44</v>
      </c>
      <c r="O3" s="129" t="n">
        <v>1</v>
      </c>
      <c r="P3" s="129" t="n">
        <v>2</v>
      </c>
      <c r="Q3" s="129" t="n">
        <v>7</v>
      </c>
      <c r="R3" s="129" t="n">
        <v>63</v>
      </c>
      <c r="T3" s="129" t="n">
        <v>36</v>
      </c>
      <c r="U3" s="130" t="n">
        <v>0</v>
      </c>
      <c r="V3" s="130" t="n">
        <v>1</v>
      </c>
      <c r="X3" s="129" t="n">
        <v>120</v>
      </c>
      <c r="Y3" s="129" t="n">
        <v>12</v>
      </c>
      <c r="AC3" s="129" t="n">
        <v>0</v>
      </c>
      <c r="AD3" s="129" t="n">
        <v>19</v>
      </c>
      <c r="AE3" s="129" t="n">
        <f aca="false">SUM(I3:AD3)</f>
        <v>378</v>
      </c>
    </row>
    <row r="4" customFormat="false" ht="15" hidden="false" customHeight="false" outlineLevel="0" collapsed="false">
      <c r="A4" s="125" t="n">
        <v>3</v>
      </c>
      <c r="B4" s="126" t="n">
        <v>7</v>
      </c>
      <c r="C4" s="127" t="n">
        <v>71</v>
      </c>
      <c r="D4" s="127" t="s">
        <v>332</v>
      </c>
      <c r="E4" s="127" t="s">
        <v>332</v>
      </c>
      <c r="F4" s="127" t="n">
        <v>643</v>
      </c>
      <c r="G4" s="127" t="s">
        <v>35</v>
      </c>
      <c r="H4" s="128" t="n">
        <v>639</v>
      </c>
      <c r="I4" s="127" t="n">
        <v>2</v>
      </c>
      <c r="J4" s="129" t="n">
        <v>17</v>
      </c>
      <c r="K4" s="129" t="n">
        <v>19</v>
      </c>
      <c r="L4" s="129" t="n">
        <v>1</v>
      </c>
      <c r="M4" s="129" t="n">
        <v>44</v>
      </c>
      <c r="N4" s="129" t="n">
        <v>49</v>
      </c>
      <c r="O4" s="129" t="n">
        <v>4</v>
      </c>
      <c r="P4" s="129" t="n">
        <v>1</v>
      </c>
      <c r="Q4" s="129" t="n">
        <v>3</v>
      </c>
      <c r="R4" s="129" t="n">
        <v>39</v>
      </c>
      <c r="T4" s="129" t="n">
        <v>52</v>
      </c>
      <c r="U4" s="130" t="n">
        <v>0</v>
      </c>
      <c r="V4" s="130" t="n">
        <v>2</v>
      </c>
      <c r="X4" s="129" t="n">
        <v>99</v>
      </c>
      <c r="Y4" s="129" t="n">
        <v>8</v>
      </c>
      <c r="AC4" s="129" t="n">
        <v>0</v>
      </c>
      <c r="AD4" s="129" t="n">
        <v>17</v>
      </c>
      <c r="AE4" s="129" t="n">
        <f aca="false">SUM(I4:AD4)</f>
        <v>357</v>
      </c>
    </row>
    <row r="5" customFormat="false" ht="12.75" hidden="false" customHeight="false" outlineLevel="0" collapsed="false">
      <c r="A5" s="125" t="n">
        <v>4</v>
      </c>
      <c r="B5" s="126" t="n">
        <v>7</v>
      </c>
      <c r="C5" s="127" t="n">
        <v>71</v>
      </c>
      <c r="D5" s="127" t="s">
        <v>332</v>
      </c>
      <c r="E5" s="127" t="s">
        <v>333</v>
      </c>
      <c r="F5" s="127" t="n">
        <v>643</v>
      </c>
      <c r="G5" s="127" t="s">
        <v>62</v>
      </c>
      <c r="H5" s="131" t="n">
        <v>231</v>
      </c>
      <c r="I5" s="127" t="n">
        <v>0</v>
      </c>
      <c r="J5" s="129" t="n">
        <v>6</v>
      </c>
      <c r="K5" s="129" t="n">
        <v>0</v>
      </c>
      <c r="L5" s="129" t="n">
        <v>0</v>
      </c>
      <c r="M5" s="129" t="n">
        <v>0</v>
      </c>
      <c r="N5" s="129" t="n">
        <v>11</v>
      </c>
      <c r="O5" s="129" t="n">
        <v>0</v>
      </c>
      <c r="P5" s="129" t="n">
        <v>1</v>
      </c>
      <c r="Q5" s="129" t="n">
        <v>35</v>
      </c>
      <c r="R5" s="129" t="n">
        <v>1</v>
      </c>
      <c r="T5" s="129" t="n">
        <v>5</v>
      </c>
      <c r="U5" s="130" t="n">
        <v>0</v>
      </c>
      <c r="V5" s="130" t="n">
        <v>0</v>
      </c>
      <c r="X5" s="129" t="n">
        <v>64</v>
      </c>
      <c r="Y5" s="129" t="n">
        <v>3</v>
      </c>
      <c r="AC5" s="129" t="n">
        <v>0</v>
      </c>
      <c r="AD5" s="129" t="n">
        <v>11</v>
      </c>
      <c r="AE5" s="129" t="n">
        <f aca="false">SUM(I5:AD5)</f>
        <v>137</v>
      </c>
    </row>
    <row r="6" customFormat="false" ht="15" hidden="false" customHeight="false" outlineLevel="0" collapsed="false">
      <c r="A6" s="125" t="n">
        <v>5</v>
      </c>
      <c r="B6" s="126" t="n">
        <v>7</v>
      </c>
      <c r="C6" s="127" t="n">
        <v>71</v>
      </c>
      <c r="D6" s="127" t="s">
        <v>332</v>
      </c>
      <c r="E6" s="127" t="s">
        <v>332</v>
      </c>
      <c r="F6" s="127" t="n">
        <v>644</v>
      </c>
      <c r="G6" s="127" t="s">
        <v>33</v>
      </c>
      <c r="H6" s="128" t="n">
        <v>537</v>
      </c>
      <c r="I6" s="127" t="n">
        <v>1</v>
      </c>
      <c r="J6" s="129" t="n">
        <v>6</v>
      </c>
      <c r="K6" s="129" t="n">
        <v>18</v>
      </c>
      <c r="L6" s="129" t="n">
        <v>4</v>
      </c>
      <c r="M6" s="129" t="n">
        <v>54</v>
      </c>
      <c r="N6" s="129" t="n">
        <v>36</v>
      </c>
      <c r="O6" s="129" t="n">
        <v>6</v>
      </c>
      <c r="P6" s="129" t="n">
        <v>0</v>
      </c>
      <c r="Q6" s="129" t="n">
        <v>7</v>
      </c>
      <c r="R6" s="129" t="n">
        <v>54</v>
      </c>
      <c r="T6" s="129" t="n">
        <v>36</v>
      </c>
      <c r="U6" s="130" t="n">
        <v>1</v>
      </c>
      <c r="V6" s="130" t="n">
        <v>2</v>
      </c>
      <c r="X6" s="129" t="n">
        <v>71</v>
      </c>
      <c r="Y6" s="129" t="n">
        <v>3</v>
      </c>
      <c r="AC6" s="129" t="n">
        <v>0</v>
      </c>
      <c r="AD6" s="129" t="n">
        <v>19</v>
      </c>
      <c r="AE6" s="129" t="n">
        <f aca="false">SUM(I6:AD6)</f>
        <v>318</v>
      </c>
    </row>
    <row r="7" customFormat="false" ht="15" hidden="false" customHeight="false" outlineLevel="0" collapsed="false">
      <c r="A7" s="125" t="n">
        <v>6</v>
      </c>
      <c r="B7" s="126" t="n">
        <v>7</v>
      </c>
      <c r="C7" s="127" t="n">
        <v>71</v>
      </c>
      <c r="D7" s="127" t="s">
        <v>332</v>
      </c>
      <c r="E7" s="127" t="s">
        <v>332</v>
      </c>
      <c r="F7" s="127" t="n">
        <v>644</v>
      </c>
      <c r="G7" s="127" t="s">
        <v>34</v>
      </c>
      <c r="H7" s="128" t="n">
        <v>537</v>
      </c>
      <c r="I7" s="127" t="n">
        <v>2</v>
      </c>
      <c r="J7" s="129" t="n">
        <v>10</v>
      </c>
      <c r="K7" s="129" t="n">
        <v>14</v>
      </c>
      <c r="L7" s="129" t="n">
        <v>1</v>
      </c>
      <c r="M7" s="129" t="n">
        <v>38</v>
      </c>
      <c r="N7" s="129" t="n">
        <v>47</v>
      </c>
      <c r="O7" s="129" t="n">
        <v>4</v>
      </c>
      <c r="P7" s="129" t="n">
        <v>0</v>
      </c>
      <c r="Q7" s="129" t="n">
        <v>3</v>
      </c>
      <c r="R7" s="129" t="n">
        <v>48</v>
      </c>
      <c r="T7" s="129" t="n">
        <v>28</v>
      </c>
      <c r="U7" s="130" t="n">
        <v>0</v>
      </c>
      <c r="V7" s="130" t="n">
        <v>1</v>
      </c>
      <c r="X7" s="129" t="n">
        <v>74</v>
      </c>
      <c r="Y7" s="129" t="n">
        <v>19</v>
      </c>
      <c r="AC7" s="129" t="n">
        <v>0</v>
      </c>
      <c r="AD7" s="129" t="n">
        <v>13</v>
      </c>
      <c r="AE7" s="129" t="n">
        <f aca="false">SUM(I7:AD7)</f>
        <v>302</v>
      </c>
    </row>
    <row r="8" customFormat="false" ht="12.75" hidden="false" customHeight="false" outlineLevel="0" collapsed="false">
      <c r="A8" s="125" t="n">
        <v>7</v>
      </c>
      <c r="B8" s="126" t="n">
        <v>7</v>
      </c>
      <c r="C8" s="127" t="n">
        <v>71</v>
      </c>
      <c r="D8" s="127" t="s">
        <v>332</v>
      </c>
      <c r="E8" s="127" t="s">
        <v>332</v>
      </c>
      <c r="F8" s="127" t="n">
        <v>644</v>
      </c>
      <c r="G8" s="127" t="s">
        <v>35</v>
      </c>
      <c r="H8" s="131" t="n">
        <v>537</v>
      </c>
      <c r="I8" s="127" t="n">
        <v>2</v>
      </c>
      <c r="J8" s="129" t="n">
        <v>13</v>
      </c>
      <c r="K8" s="129" t="n">
        <v>11</v>
      </c>
      <c r="L8" s="129" t="n">
        <v>2</v>
      </c>
      <c r="M8" s="129" t="n">
        <v>55</v>
      </c>
      <c r="N8" s="129" t="n">
        <v>60</v>
      </c>
      <c r="O8" s="129" t="n">
        <v>3</v>
      </c>
      <c r="P8" s="129" t="n">
        <v>2</v>
      </c>
      <c r="Q8" s="129" t="n">
        <v>4</v>
      </c>
      <c r="R8" s="129" t="n">
        <v>50</v>
      </c>
      <c r="T8" s="129" t="n">
        <v>34</v>
      </c>
      <c r="U8" s="130" t="n">
        <v>0</v>
      </c>
      <c r="V8" s="130" t="n">
        <v>2</v>
      </c>
      <c r="X8" s="129" t="n">
        <v>55</v>
      </c>
      <c r="Y8" s="129" t="n">
        <v>20</v>
      </c>
      <c r="AC8" s="129" t="n">
        <v>0</v>
      </c>
      <c r="AD8" s="129" t="n">
        <v>6</v>
      </c>
      <c r="AE8" s="129" t="n">
        <f aca="false">SUM(I8:AD8)</f>
        <v>319</v>
      </c>
    </row>
    <row r="9" customFormat="false" ht="15" hidden="false" customHeight="false" outlineLevel="0" collapsed="false">
      <c r="A9" s="125" t="n">
        <v>8</v>
      </c>
      <c r="B9" s="126" t="n">
        <v>7</v>
      </c>
      <c r="C9" s="127" t="n">
        <v>71</v>
      </c>
      <c r="D9" s="127" t="s">
        <v>332</v>
      </c>
      <c r="E9" s="127" t="s">
        <v>332</v>
      </c>
      <c r="F9" s="127" t="n">
        <v>645</v>
      </c>
      <c r="G9" s="127" t="s">
        <v>33</v>
      </c>
      <c r="H9" s="128" t="n">
        <v>576</v>
      </c>
      <c r="I9" s="127" t="n">
        <v>4</v>
      </c>
      <c r="J9" s="129" t="n">
        <v>13</v>
      </c>
      <c r="K9" s="129" t="n">
        <v>14</v>
      </c>
      <c r="L9" s="129" t="n">
        <v>2</v>
      </c>
      <c r="M9" s="129" t="n">
        <v>32</v>
      </c>
      <c r="N9" s="129" t="n">
        <v>39</v>
      </c>
      <c r="O9" s="129" t="n">
        <v>5</v>
      </c>
      <c r="P9" s="129" t="n">
        <v>0</v>
      </c>
      <c r="Q9" s="129" t="n">
        <v>2</v>
      </c>
      <c r="R9" s="129" t="n">
        <v>43</v>
      </c>
      <c r="T9" s="129" t="n">
        <v>42</v>
      </c>
      <c r="U9" s="130" t="n">
        <v>0</v>
      </c>
      <c r="V9" s="130" t="n">
        <v>0</v>
      </c>
      <c r="X9" s="129" t="n">
        <v>133</v>
      </c>
      <c r="Y9" s="129" t="n">
        <v>21</v>
      </c>
      <c r="AC9" s="129" t="n">
        <v>0</v>
      </c>
      <c r="AD9" s="129" t="n">
        <v>13</v>
      </c>
      <c r="AE9" s="129" t="n">
        <f aca="false">SUM(I9:AD9)</f>
        <v>363</v>
      </c>
    </row>
    <row r="10" customFormat="false" ht="15" hidden="false" customHeight="false" outlineLevel="0" collapsed="false">
      <c r="A10" s="125" t="n">
        <v>9</v>
      </c>
      <c r="B10" s="126" t="n">
        <v>7</v>
      </c>
      <c r="C10" s="127" t="n">
        <v>71</v>
      </c>
      <c r="D10" s="127" t="s">
        <v>332</v>
      </c>
      <c r="E10" s="127" t="s">
        <v>332</v>
      </c>
      <c r="F10" s="127" t="n">
        <v>645</v>
      </c>
      <c r="G10" s="127" t="s">
        <v>34</v>
      </c>
      <c r="H10" s="128" t="n">
        <v>576</v>
      </c>
      <c r="I10" s="127" t="n">
        <v>1</v>
      </c>
      <c r="J10" s="129" t="n">
        <v>20</v>
      </c>
      <c r="K10" s="129" t="n">
        <v>5</v>
      </c>
      <c r="L10" s="129" t="n">
        <v>1</v>
      </c>
      <c r="M10" s="129" t="n">
        <v>65</v>
      </c>
      <c r="N10" s="129" t="n">
        <v>36</v>
      </c>
      <c r="O10" s="129" t="n">
        <v>2</v>
      </c>
      <c r="P10" s="129" t="n">
        <v>0</v>
      </c>
      <c r="Q10" s="129" t="n">
        <v>1</v>
      </c>
      <c r="R10" s="129" t="n">
        <v>28</v>
      </c>
      <c r="T10" s="129" t="n">
        <v>39</v>
      </c>
      <c r="U10" s="130" t="n">
        <v>1</v>
      </c>
      <c r="V10" s="130" t="n">
        <v>0</v>
      </c>
      <c r="X10" s="129" t="n">
        <v>97</v>
      </c>
      <c r="Y10" s="129" t="n">
        <v>19</v>
      </c>
      <c r="AC10" s="129" t="n">
        <v>0</v>
      </c>
      <c r="AD10" s="129" t="n">
        <v>15</v>
      </c>
      <c r="AE10" s="129" t="n">
        <f aca="false">SUM(I10:AD10)</f>
        <v>330</v>
      </c>
    </row>
    <row r="11" customFormat="false" ht="15" hidden="false" customHeight="false" outlineLevel="0" collapsed="false">
      <c r="A11" s="125" t="n">
        <v>10</v>
      </c>
      <c r="B11" s="126" t="n">
        <v>7</v>
      </c>
      <c r="C11" s="127" t="n">
        <v>71</v>
      </c>
      <c r="D11" s="127" t="s">
        <v>332</v>
      </c>
      <c r="E11" s="127" t="s">
        <v>332</v>
      </c>
      <c r="F11" s="127" t="n">
        <v>645</v>
      </c>
      <c r="G11" s="127" t="s">
        <v>35</v>
      </c>
      <c r="H11" s="128" t="n">
        <v>575</v>
      </c>
      <c r="I11" s="127" t="n">
        <v>3</v>
      </c>
      <c r="J11" s="129" t="n">
        <v>12</v>
      </c>
      <c r="K11" s="129" t="n">
        <v>12</v>
      </c>
      <c r="L11" s="129" t="n">
        <v>3</v>
      </c>
      <c r="M11" s="129" t="n">
        <v>50</v>
      </c>
      <c r="N11" s="129" t="n">
        <v>57</v>
      </c>
      <c r="O11" s="129" t="n">
        <v>4</v>
      </c>
      <c r="P11" s="129" t="n">
        <v>0</v>
      </c>
      <c r="Q11" s="129" t="n">
        <v>7</v>
      </c>
      <c r="R11" s="129" t="n">
        <v>34</v>
      </c>
      <c r="T11" s="129" t="n">
        <v>25</v>
      </c>
      <c r="U11" s="130" t="n">
        <v>0</v>
      </c>
      <c r="V11" s="130" t="n">
        <v>1</v>
      </c>
      <c r="X11" s="129" t="n">
        <v>106</v>
      </c>
      <c r="Y11" s="129" t="n">
        <v>15</v>
      </c>
      <c r="AC11" s="129" t="n">
        <v>0</v>
      </c>
      <c r="AD11" s="129" t="n">
        <v>15</v>
      </c>
      <c r="AE11" s="129" t="n">
        <f aca="false">SUM(I11:AD11)</f>
        <v>344</v>
      </c>
    </row>
    <row r="12" customFormat="false" ht="15" hidden="false" customHeight="false" outlineLevel="0" collapsed="false">
      <c r="A12" s="125" t="n">
        <v>11</v>
      </c>
      <c r="B12" s="126" t="n">
        <v>7</v>
      </c>
      <c r="C12" s="127" t="n">
        <v>71</v>
      </c>
      <c r="D12" s="127" t="s">
        <v>332</v>
      </c>
      <c r="E12" s="127" t="s">
        <v>332</v>
      </c>
      <c r="F12" s="127" t="n">
        <v>645</v>
      </c>
      <c r="G12" s="127" t="s">
        <v>137</v>
      </c>
      <c r="H12" s="128" t="n">
        <v>575</v>
      </c>
      <c r="I12" s="127" t="n">
        <v>0</v>
      </c>
      <c r="J12" s="129" t="n">
        <v>18</v>
      </c>
      <c r="K12" s="129" t="n">
        <v>10</v>
      </c>
      <c r="L12" s="129" t="n">
        <v>0</v>
      </c>
      <c r="M12" s="129" t="n">
        <v>50</v>
      </c>
      <c r="N12" s="129" t="n">
        <v>51</v>
      </c>
      <c r="O12" s="129" t="n">
        <v>3</v>
      </c>
      <c r="P12" s="129" t="n">
        <v>0</v>
      </c>
      <c r="Q12" s="129" t="n">
        <v>5</v>
      </c>
      <c r="R12" s="129" t="n">
        <v>31</v>
      </c>
      <c r="T12" s="129" t="n">
        <v>31</v>
      </c>
      <c r="U12" s="130" t="n">
        <v>0</v>
      </c>
      <c r="V12" s="130" t="n">
        <v>0</v>
      </c>
      <c r="X12" s="129" t="n">
        <v>116</v>
      </c>
      <c r="Y12" s="129" t="n">
        <v>10</v>
      </c>
      <c r="AC12" s="129" t="n">
        <v>0</v>
      </c>
      <c r="AD12" s="129" t="n">
        <v>10</v>
      </c>
      <c r="AE12" s="129" t="n">
        <f aca="false">SUM(I12:AD12)</f>
        <v>335</v>
      </c>
    </row>
    <row r="13" customFormat="false" ht="12.75" hidden="false" customHeight="false" outlineLevel="0" collapsed="false">
      <c r="A13" s="125" t="n">
        <v>12</v>
      </c>
      <c r="B13" s="126" t="n">
        <v>7</v>
      </c>
      <c r="C13" s="127" t="n">
        <v>71</v>
      </c>
      <c r="D13" s="127" t="s">
        <v>332</v>
      </c>
      <c r="E13" s="127" t="s">
        <v>332</v>
      </c>
      <c r="F13" s="127" t="n">
        <v>646</v>
      </c>
      <c r="G13" s="127" t="s">
        <v>33</v>
      </c>
      <c r="H13" s="131" t="n">
        <v>606</v>
      </c>
      <c r="I13" s="127" t="n">
        <v>0</v>
      </c>
      <c r="J13" s="129" t="n">
        <v>28</v>
      </c>
      <c r="K13" s="129" t="n">
        <v>10</v>
      </c>
      <c r="L13" s="129" t="n">
        <v>1</v>
      </c>
      <c r="M13" s="129" t="n">
        <v>63</v>
      </c>
      <c r="N13" s="129" t="n">
        <v>52</v>
      </c>
      <c r="O13" s="129" t="n">
        <v>0</v>
      </c>
      <c r="P13" s="129" t="n">
        <v>1</v>
      </c>
      <c r="Q13" s="129" t="n">
        <v>1</v>
      </c>
      <c r="R13" s="129" t="n">
        <v>36</v>
      </c>
      <c r="T13" s="129" t="n">
        <v>38</v>
      </c>
      <c r="U13" s="130" t="n">
        <v>0</v>
      </c>
      <c r="V13" s="130" t="n">
        <v>2</v>
      </c>
      <c r="X13" s="129" t="n">
        <v>107</v>
      </c>
      <c r="Y13" s="129" t="n">
        <v>4</v>
      </c>
      <c r="AC13" s="129" t="n">
        <v>0</v>
      </c>
      <c r="AD13" s="129" t="n">
        <v>14</v>
      </c>
      <c r="AE13" s="129" t="n">
        <f aca="false">SUM(I13:AD13)</f>
        <v>357</v>
      </c>
    </row>
    <row r="14" customFormat="false" ht="15" hidden="false" customHeight="false" outlineLevel="0" collapsed="false">
      <c r="A14" s="125" t="n">
        <v>13</v>
      </c>
      <c r="B14" s="126" t="n">
        <v>7</v>
      </c>
      <c r="C14" s="127" t="n">
        <v>71</v>
      </c>
      <c r="D14" s="127" t="s">
        <v>332</v>
      </c>
      <c r="E14" s="127" t="s">
        <v>332</v>
      </c>
      <c r="F14" s="127" t="n">
        <v>646</v>
      </c>
      <c r="G14" s="127" t="s">
        <v>34</v>
      </c>
      <c r="H14" s="128" t="n">
        <v>605</v>
      </c>
      <c r="I14" s="127" t="n">
        <v>0</v>
      </c>
      <c r="J14" s="129" t="n">
        <v>24</v>
      </c>
      <c r="K14" s="129" t="n">
        <v>13</v>
      </c>
      <c r="L14" s="129" t="n">
        <v>0</v>
      </c>
      <c r="M14" s="129" t="n">
        <v>69</v>
      </c>
      <c r="N14" s="129" t="n">
        <v>29</v>
      </c>
      <c r="O14" s="129" t="n">
        <v>2</v>
      </c>
      <c r="P14" s="129" t="n">
        <v>2</v>
      </c>
      <c r="Q14" s="129" t="n">
        <v>0</v>
      </c>
      <c r="R14" s="129" t="n">
        <v>49</v>
      </c>
      <c r="T14" s="129" t="n">
        <v>34</v>
      </c>
      <c r="U14" s="130" t="n">
        <v>0</v>
      </c>
      <c r="V14" s="130" t="n">
        <v>0</v>
      </c>
      <c r="X14" s="129" t="n">
        <v>95</v>
      </c>
      <c r="Y14" s="129" t="n">
        <v>7</v>
      </c>
      <c r="AC14" s="129" t="n">
        <v>0</v>
      </c>
      <c r="AD14" s="129" t="n">
        <v>18</v>
      </c>
      <c r="AE14" s="129" t="n">
        <f aca="false">SUM(I14:AD14)</f>
        <v>342</v>
      </c>
    </row>
    <row r="15" customFormat="false" ht="15" hidden="false" customHeight="false" outlineLevel="0" collapsed="false">
      <c r="A15" s="125" t="n">
        <v>14</v>
      </c>
      <c r="B15" s="126" t="n">
        <v>7</v>
      </c>
      <c r="C15" s="127" t="n">
        <v>71</v>
      </c>
      <c r="D15" s="127" t="s">
        <v>332</v>
      </c>
      <c r="E15" s="127" t="s">
        <v>332</v>
      </c>
      <c r="F15" s="127" t="n">
        <v>646</v>
      </c>
      <c r="G15" s="127" t="s">
        <v>35</v>
      </c>
      <c r="H15" s="128" t="n">
        <v>605</v>
      </c>
      <c r="I15" s="127" t="n">
        <v>0</v>
      </c>
      <c r="J15" s="129" t="n">
        <v>21</v>
      </c>
      <c r="K15" s="129" t="n">
        <v>9</v>
      </c>
      <c r="L15" s="129" t="n">
        <v>2</v>
      </c>
      <c r="M15" s="129" t="n">
        <v>60</v>
      </c>
      <c r="N15" s="129" t="n">
        <v>54</v>
      </c>
      <c r="O15" s="129" t="n">
        <v>4</v>
      </c>
      <c r="P15" s="129" t="n">
        <v>2</v>
      </c>
      <c r="Q15" s="129" t="n">
        <v>2</v>
      </c>
      <c r="R15" s="129" t="n">
        <v>50</v>
      </c>
      <c r="T15" s="129" t="n">
        <v>32</v>
      </c>
      <c r="U15" s="130" t="n">
        <v>0</v>
      </c>
      <c r="V15" s="130" t="n">
        <v>1</v>
      </c>
      <c r="X15" s="129" t="n">
        <v>98</v>
      </c>
      <c r="Y15" s="129" t="n">
        <v>6</v>
      </c>
      <c r="AC15" s="129" t="n">
        <v>0</v>
      </c>
      <c r="AD15" s="129" t="n">
        <v>12</v>
      </c>
      <c r="AE15" s="129" t="n">
        <f aca="false">SUM(I15:AD15)</f>
        <v>353</v>
      </c>
    </row>
    <row r="16" customFormat="false" ht="15" hidden="false" customHeight="false" outlineLevel="0" collapsed="false">
      <c r="A16" s="125" t="n">
        <v>15</v>
      </c>
      <c r="B16" s="126" t="n">
        <v>7</v>
      </c>
      <c r="C16" s="127" t="n">
        <v>71</v>
      </c>
      <c r="D16" s="127" t="s">
        <v>332</v>
      </c>
      <c r="E16" s="127" t="s">
        <v>332</v>
      </c>
      <c r="F16" s="127" t="n">
        <v>646</v>
      </c>
      <c r="G16" s="127" t="s">
        <v>36</v>
      </c>
      <c r="H16" s="128"/>
      <c r="I16" s="127" t="n">
        <v>1</v>
      </c>
      <c r="J16" s="129" t="n">
        <v>6</v>
      </c>
      <c r="K16" s="129" t="n">
        <v>4</v>
      </c>
      <c r="L16" s="129" t="n">
        <v>0</v>
      </c>
      <c r="M16" s="129" t="n">
        <v>5</v>
      </c>
      <c r="N16" s="129" t="n">
        <v>8</v>
      </c>
      <c r="O16" s="129" t="n">
        <v>0</v>
      </c>
      <c r="P16" s="129" t="n">
        <v>0</v>
      </c>
      <c r="Q16" s="129" t="n">
        <v>1</v>
      </c>
      <c r="R16" s="129" t="n">
        <v>7</v>
      </c>
      <c r="T16" s="129" t="n">
        <v>2</v>
      </c>
      <c r="U16" s="130" t="n">
        <v>0</v>
      </c>
      <c r="V16" s="130" t="n">
        <v>0</v>
      </c>
      <c r="X16" s="129" t="n">
        <v>16</v>
      </c>
      <c r="Y16" s="129" t="n">
        <v>3</v>
      </c>
      <c r="AC16" s="129" t="n">
        <v>0</v>
      </c>
      <c r="AD16" s="129" t="n">
        <v>4</v>
      </c>
      <c r="AE16" s="129" t="n">
        <f aca="false">SUM(I16:AD16)</f>
        <v>57</v>
      </c>
    </row>
    <row r="17" customFormat="false" ht="15" hidden="false" customHeight="false" outlineLevel="0" collapsed="false">
      <c r="A17" s="125" t="n">
        <v>16</v>
      </c>
      <c r="B17" s="126" t="n">
        <v>7</v>
      </c>
      <c r="C17" s="127" t="n">
        <v>71</v>
      </c>
      <c r="D17" s="127" t="s">
        <v>332</v>
      </c>
      <c r="E17" s="127" t="s">
        <v>332</v>
      </c>
      <c r="F17" s="127" t="n">
        <v>646</v>
      </c>
      <c r="G17" s="127" t="s">
        <v>334</v>
      </c>
      <c r="H17" s="128"/>
      <c r="I17" s="127" t="n">
        <v>0</v>
      </c>
      <c r="J17" s="129" t="n">
        <v>2</v>
      </c>
      <c r="K17" s="129" t="n">
        <v>0</v>
      </c>
      <c r="L17" s="129" t="n">
        <v>1</v>
      </c>
      <c r="M17" s="129" t="n">
        <v>10</v>
      </c>
      <c r="N17" s="129" t="n">
        <v>5</v>
      </c>
      <c r="O17" s="129" t="n">
        <v>2</v>
      </c>
      <c r="P17" s="129" t="n">
        <v>0</v>
      </c>
      <c r="Q17" s="129" t="n">
        <v>0</v>
      </c>
      <c r="R17" s="129" t="n">
        <v>6</v>
      </c>
      <c r="T17" s="129" t="n">
        <v>1</v>
      </c>
      <c r="U17" s="130" t="n">
        <v>0</v>
      </c>
      <c r="V17" s="130" t="n">
        <v>0</v>
      </c>
      <c r="X17" s="129" t="n">
        <v>16</v>
      </c>
      <c r="Y17" s="129" t="n">
        <v>5</v>
      </c>
      <c r="AC17" s="129" t="n">
        <v>0</v>
      </c>
      <c r="AD17" s="129" t="n">
        <v>1</v>
      </c>
      <c r="AE17" s="129" t="n">
        <f aca="false">SUM(I17:AD17)</f>
        <v>49</v>
      </c>
    </row>
    <row r="18" customFormat="false" ht="12.75" hidden="false" customHeight="false" outlineLevel="0" collapsed="false">
      <c r="A18" s="125" t="n">
        <v>17</v>
      </c>
      <c r="B18" s="126" t="n">
        <v>7</v>
      </c>
      <c r="C18" s="127" t="n">
        <v>71</v>
      </c>
      <c r="D18" s="127" t="s">
        <v>332</v>
      </c>
      <c r="E18" s="127" t="s">
        <v>332</v>
      </c>
      <c r="F18" s="127" t="n">
        <v>647</v>
      </c>
      <c r="G18" s="127" t="s">
        <v>33</v>
      </c>
      <c r="H18" s="131" t="n">
        <v>750</v>
      </c>
      <c r="I18" s="127" t="n">
        <v>0</v>
      </c>
      <c r="J18" s="129" t="n">
        <v>12</v>
      </c>
      <c r="K18" s="129" t="n">
        <v>12</v>
      </c>
      <c r="L18" s="129" t="n">
        <v>2</v>
      </c>
      <c r="M18" s="129" t="n">
        <v>75</v>
      </c>
      <c r="N18" s="129" t="n">
        <v>63</v>
      </c>
      <c r="O18" s="129" t="n">
        <v>8</v>
      </c>
      <c r="P18" s="129" t="n">
        <v>1</v>
      </c>
      <c r="Q18" s="129" t="n">
        <v>1</v>
      </c>
      <c r="R18" s="129" t="n">
        <v>61</v>
      </c>
      <c r="T18" s="129" t="n">
        <v>59</v>
      </c>
      <c r="U18" s="130" t="n">
        <v>0</v>
      </c>
      <c r="V18" s="130" t="n">
        <v>4</v>
      </c>
      <c r="X18" s="129" t="n">
        <v>122</v>
      </c>
      <c r="Y18" s="129" t="n">
        <v>12</v>
      </c>
      <c r="AC18" s="129" t="n">
        <v>0</v>
      </c>
      <c r="AD18" s="129" t="n">
        <v>14</v>
      </c>
      <c r="AE18" s="129" t="n">
        <f aca="false">SUM(I18:AD18)</f>
        <v>446</v>
      </c>
    </row>
    <row r="19" customFormat="false" ht="15" hidden="false" customHeight="false" outlineLevel="0" collapsed="false">
      <c r="A19" s="125" t="n">
        <v>18</v>
      </c>
      <c r="B19" s="126" t="n">
        <v>7</v>
      </c>
      <c r="C19" s="127" t="n">
        <v>71</v>
      </c>
      <c r="D19" s="127" t="s">
        <v>332</v>
      </c>
      <c r="E19" s="127" t="s">
        <v>332</v>
      </c>
      <c r="F19" s="127" t="n">
        <v>647</v>
      </c>
      <c r="G19" s="127" t="s">
        <v>34</v>
      </c>
      <c r="H19" s="128" t="n">
        <v>749</v>
      </c>
      <c r="I19" s="127" t="n">
        <v>0</v>
      </c>
      <c r="J19" s="129" t="n">
        <v>25</v>
      </c>
      <c r="K19" s="129" t="n">
        <v>16</v>
      </c>
      <c r="L19" s="129" t="n">
        <v>0</v>
      </c>
      <c r="M19" s="129" t="n">
        <v>71</v>
      </c>
      <c r="N19" s="129" t="n">
        <v>45</v>
      </c>
      <c r="O19" s="129" t="n">
        <v>6</v>
      </c>
      <c r="P19" s="129" t="n">
        <v>2</v>
      </c>
      <c r="Q19" s="129" t="n">
        <v>7</v>
      </c>
      <c r="R19" s="129" t="n">
        <v>91</v>
      </c>
      <c r="T19" s="129" t="n">
        <v>49</v>
      </c>
      <c r="U19" s="130" t="n">
        <v>0</v>
      </c>
      <c r="V19" s="130" t="n">
        <v>3</v>
      </c>
      <c r="X19" s="129" t="n">
        <v>149</v>
      </c>
      <c r="Y19" s="129" t="n">
        <v>10</v>
      </c>
      <c r="AC19" s="129" t="n">
        <v>0</v>
      </c>
      <c r="AD19" s="129" t="n">
        <v>3</v>
      </c>
      <c r="AE19" s="129" t="n">
        <f aca="false">SUM(I19:AD19)</f>
        <v>477</v>
      </c>
    </row>
    <row r="20" customFormat="false" ht="15" hidden="false" customHeight="false" outlineLevel="0" collapsed="false">
      <c r="A20" s="125" t="n">
        <v>19</v>
      </c>
      <c r="B20" s="126" t="n">
        <v>7</v>
      </c>
      <c r="C20" s="127" t="n">
        <v>71</v>
      </c>
      <c r="D20" s="127" t="s">
        <v>332</v>
      </c>
      <c r="E20" s="127" t="s">
        <v>332</v>
      </c>
      <c r="F20" s="127" t="n">
        <v>648</v>
      </c>
      <c r="G20" s="127" t="s">
        <v>33</v>
      </c>
      <c r="H20" s="128" t="n">
        <v>553</v>
      </c>
      <c r="I20" s="127" t="n">
        <v>3</v>
      </c>
      <c r="J20" s="129" t="n">
        <v>10</v>
      </c>
      <c r="K20" s="129" t="n">
        <v>27</v>
      </c>
      <c r="L20" s="129" t="n">
        <v>3</v>
      </c>
      <c r="M20" s="129" t="n">
        <v>35</v>
      </c>
      <c r="N20" s="129" t="n">
        <v>59</v>
      </c>
      <c r="O20" s="129" t="n">
        <v>2</v>
      </c>
      <c r="P20" s="129" t="n">
        <v>2</v>
      </c>
      <c r="Q20" s="129" t="n">
        <v>4</v>
      </c>
      <c r="R20" s="129" t="n">
        <v>47</v>
      </c>
      <c r="T20" s="129" t="n">
        <v>28</v>
      </c>
      <c r="U20" s="130" t="n">
        <v>1</v>
      </c>
      <c r="V20" s="130" t="n">
        <v>0</v>
      </c>
      <c r="X20" s="129" t="n">
        <v>106</v>
      </c>
      <c r="Y20" s="129" t="n">
        <v>7</v>
      </c>
      <c r="AC20" s="129" t="n">
        <v>0</v>
      </c>
      <c r="AD20" s="129" t="n">
        <v>9</v>
      </c>
      <c r="AE20" s="129" t="n">
        <f aca="false">SUM(I20:AD20)</f>
        <v>343</v>
      </c>
    </row>
    <row r="21" customFormat="false" ht="15" hidden="false" customHeight="false" outlineLevel="0" collapsed="false">
      <c r="A21" s="125" t="n">
        <v>20</v>
      </c>
      <c r="B21" s="126" t="n">
        <v>7</v>
      </c>
      <c r="C21" s="127" t="n">
        <v>71</v>
      </c>
      <c r="D21" s="127" t="s">
        <v>332</v>
      </c>
      <c r="E21" s="127" t="s">
        <v>332</v>
      </c>
      <c r="F21" s="127" t="n">
        <v>648</v>
      </c>
      <c r="G21" s="127" t="s">
        <v>34</v>
      </c>
      <c r="H21" s="128" t="n">
        <v>552</v>
      </c>
      <c r="I21" s="127" t="n">
        <v>6</v>
      </c>
      <c r="J21" s="129" t="n">
        <v>20</v>
      </c>
      <c r="K21" s="129" t="n">
        <v>26</v>
      </c>
      <c r="L21" s="129" t="n">
        <v>3</v>
      </c>
      <c r="M21" s="129" t="n">
        <v>29</v>
      </c>
      <c r="N21" s="129" t="n">
        <v>40</v>
      </c>
      <c r="O21" s="129" t="n">
        <v>4</v>
      </c>
      <c r="P21" s="129" t="n">
        <v>0</v>
      </c>
      <c r="Q21" s="129" t="n">
        <v>3</v>
      </c>
      <c r="R21" s="129" t="n">
        <v>46</v>
      </c>
      <c r="T21" s="129" t="n">
        <v>43</v>
      </c>
      <c r="U21" s="130" t="n">
        <v>0</v>
      </c>
      <c r="V21" s="130" t="n">
        <v>2</v>
      </c>
      <c r="X21" s="129" t="n">
        <v>78</v>
      </c>
      <c r="Y21" s="129" t="n">
        <v>14</v>
      </c>
      <c r="AC21" s="129" t="n">
        <v>0</v>
      </c>
      <c r="AD21" s="129" t="n">
        <v>6</v>
      </c>
      <c r="AE21" s="129" t="n">
        <f aca="false">SUM(I21:AD21)</f>
        <v>320</v>
      </c>
    </row>
    <row r="22" customFormat="false" ht="15" hidden="false" customHeight="false" outlineLevel="0" collapsed="false">
      <c r="A22" s="125" t="n">
        <v>21</v>
      </c>
      <c r="B22" s="126" t="n">
        <v>7</v>
      </c>
      <c r="C22" s="127" t="n">
        <v>71</v>
      </c>
      <c r="D22" s="127" t="s">
        <v>332</v>
      </c>
      <c r="E22" s="127" t="s">
        <v>335</v>
      </c>
      <c r="F22" s="127" t="n">
        <v>648</v>
      </c>
      <c r="G22" s="127" t="s">
        <v>62</v>
      </c>
      <c r="H22" s="128" t="n">
        <v>586</v>
      </c>
      <c r="I22" s="127" t="n">
        <v>2</v>
      </c>
      <c r="J22" s="129" t="n">
        <v>3</v>
      </c>
      <c r="K22" s="129" t="n">
        <v>31</v>
      </c>
      <c r="L22" s="129" t="n">
        <v>2</v>
      </c>
      <c r="M22" s="129" t="n">
        <v>52</v>
      </c>
      <c r="N22" s="129" t="n">
        <v>66</v>
      </c>
      <c r="O22" s="129" t="n">
        <v>4</v>
      </c>
      <c r="P22" s="129" t="n">
        <v>1</v>
      </c>
      <c r="Q22" s="129" t="n">
        <v>5</v>
      </c>
      <c r="R22" s="129" t="n">
        <v>28</v>
      </c>
      <c r="T22" s="129" t="n">
        <v>23</v>
      </c>
      <c r="U22" s="130" t="n">
        <v>0</v>
      </c>
      <c r="V22" s="130" t="n">
        <v>0</v>
      </c>
      <c r="X22" s="129" t="n">
        <v>95</v>
      </c>
      <c r="Y22" s="129" t="n">
        <v>7</v>
      </c>
      <c r="AC22" s="129" t="n">
        <v>0</v>
      </c>
      <c r="AD22" s="129" t="n">
        <v>9</v>
      </c>
      <c r="AE22" s="129" t="n">
        <f aca="false">SUM(I22:AD22)</f>
        <v>328</v>
      </c>
    </row>
    <row r="23" customFormat="false" ht="25.5" hidden="false" customHeight="false" outlineLevel="0" collapsed="false">
      <c r="A23" s="125" t="n">
        <v>22</v>
      </c>
      <c r="B23" s="126" t="n">
        <v>7</v>
      </c>
      <c r="C23" s="127" t="n">
        <v>71</v>
      </c>
      <c r="D23" s="127" t="s">
        <v>332</v>
      </c>
      <c r="E23" s="127" t="s">
        <v>335</v>
      </c>
      <c r="F23" s="127" t="n">
        <v>648</v>
      </c>
      <c r="G23" s="127" t="s">
        <v>75</v>
      </c>
      <c r="H23" s="131" t="n">
        <v>586</v>
      </c>
      <c r="I23" s="127" t="n">
        <v>0</v>
      </c>
      <c r="J23" s="129" t="n">
        <v>9</v>
      </c>
      <c r="K23" s="129" t="n">
        <v>29</v>
      </c>
      <c r="L23" s="129" t="n">
        <v>2</v>
      </c>
      <c r="M23" s="129" t="n">
        <v>39</v>
      </c>
      <c r="N23" s="129" t="n">
        <v>65</v>
      </c>
      <c r="O23" s="129" t="n">
        <v>2</v>
      </c>
      <c r="P23" s="129" t="n">
        <v>0</v>
      </c>
      <c r="Q23" s="129" t="n">
        <v>16</v>
      </c>
      <c r="R23" s="129" t="n">
        <v>32</v>
      </c>
      <c r="T23" s="129" t="n">
        <v>29</v>
      </c>
      <c r="U23" s="130" t="n">
        <v>0</v>
      </c>
      <c r="V23" s="130" t="n">
        <v>1</v>
      </c>
      <c r="X23" s="129" t="n">
        <v>73</v>
      </c>
      <c r="Y23" s="129" t="n">
        <v>11</v>
      </c>
      <c r="AC23" s="129" t="n">
        <v>1</v>
      </c>
      <c r="AD23" s="129" t="n">
        <v>23</v>
      </c>
      <c r="AE23" s="129" t="n">
        <f aca="false">SUM(I23:AD23)</f>
        <v>332</v>
      </c>
    </row>
    <row r="24" customFormat="false" ht="15" hidden="false" customHeight="false" outlineLevel="0" collapsed="false">
      <c r="A24" s="125" t="n">
        <v>23</v>
      </c>
      <c r="B24" s="126" t="n">
        <v>7</v>
      </c>
      <c r="C24" s="127" t="n">
        <v>71</v>
      </c>
      <c r="D24" s="127" t="s">
        <v>332</v>
      </c>
      <c r="E24" s="127" t="s">
        <v>336</v>
      </c>
      <c r="F24" s="127" t="n">
        <v>649</v>
      </c>
      <c r="G24" s="127" t="s">
        <v>33</v>
      </c>
      <c r="H24" s="128" t="n">
        <v>236</v>
      </c>
      <c r="I24" s="127" t="n">
        <v>0</v>
      </c>
      <c r="J24" s="129" t="n">
        <v>16</v>
      </c>
      <c r="K24" s="129" t="n">
        <v>14</v>
      </c>
      <c r="L24" s="129" t="n">
        <v>0</v>
      </c>
      <c r="M24" s="129" t="n">
        <v>6</v>
      </c>
      <c r="N24" s="129" t="n">
        <v>58</v>
      </c>
      <c r="O24" s="129" t="n">
        <v>0</v>
      </c>
      <c r="P24" s="129" t="n">
        <v>0</v>
      </c>
      <c r="Q24" s="129" t="n">
        <v>1</v>
      </c>
      <c r="R24" s="129" t="n">
        <v>12</v>
      </c>
      <c r="T24" s="129" t="n">
        <v>2</v>
      </c>
      <c r="U24" s="130" t="n">
        <v>0</v>
      </c>
      <c r="V24" s="130" t="n">
        <v>0</v>
      </c>
      <c r="X24" s="129" t="n">
        <v>31</v>
      </c>
      <c r="Y24" s="129" t="n">
        <v>11</v>
      </c>
      <c r="AC24" s="129" t="n">
        <v>0</v>
      </c>
      <c r="AD24" s="129" t="n">
        <v>16</v>
      </c>
      <c r="AE24" s="129" t="n">
        <f aca="false">SUM(I24:AD24)</f>
        <v>167</v>
      </c>
    </row>
    <row r="25" customFormat="false" ht="15" hidden="false" customHeight="false" outlineLevel="0" collapsed="false">
      <c r="A25" s="125" t="n">
        <v>24</v>
      </c>
      <c r="B25" s="126" t="n">
        <v>7</v>
      </c>
      <c r="C25" s="127" t="n">
        <v>71</v>
      </c>
      <c r="D25" s="127" t="s">
        <v>332</v>
      </c>
      <c r="E25" s="127" t="s">
        <v>337</v>
      </c>
      <c r="F25" s="127" t="n">
        <v>649</v>
      </c>
      <c r="G25" s="127" t="s">
        <v>62</v>
      </c>
      <c r="H25" s="128" t="n">
        <v>608</v>
      </c>
      <c r="I25" s="127" t="n">
        <v>0</v>
      </c>
      <c r="J25" s="129" t="n">
        <v>42</v>
      </c>
      <c r="K25" s="129" t="n">
        <v>31</v>
      </c>
      <c r="L25" s="129" t="n">
        <v>0</v>
      </c>
      <c r="M25" s="129" t="n">
        <v>1</v>
      </c>
      <c r="N25" s="129" t="n">
        <v>44</v>
      </c>
      <c r="O25" s="129" t="n">
        <v>3</v>
      </c>
      <c r="P25" s="129" t="n">
        <v>4</v>
      </c>
      <c r="Q25" s="129" t="n">
        <v>9</v>
      </c>
      <c r="R25" s="129" t="n">
        <v>47</v>
      </c>
      <c r="T25" s="129" t="n">
        <v>20</v>
      </c>
      <c r="U25" s="130" t="n">
        <v>1</v>
      </c>
      <c r="V25" s="130" t="n">
        <v>1</v>
      </c>
      <c r="X25" s="129" t="n">
        <v>104</v>
      </c>
      <c r="Y25" s="129" t="n">
        <v>37</v>
      </c>
      <c r="AC25" s="129" t="n">
        <v>0</v>
      </c>
      <c r="AD25" s="129" t="n">
        <v>38</v>
      </c>
      <c r="AE25" s="129" t="n">
        <f aca="false">SUM(I25:AD25)</f>
        <v>382</v>
      </c>
    </row>
    <row r="26" customFormat="false" ht="15" hidden="false" customHeight="false" outlineLevel="0" collapsed="false">
      <c r="A26" s="125" t="n">
        <v>25</v>
      </c>
      <c r="B26" s="126" t="n">
        <v>7</v>
      </c>
      <c r="C26" s="127" t="n">
        <v>71</v>
      </c>
      <c r="D26" s="127" t="s">
        <v>332</v>
      </c>
      <c r="E26" s="127" t="s">
        <v>338</v>
      </c>
      <c r="F26" s="127" t="n">
        <v>650</v>
      </c>
      <c r="G26" s="127" t="s">
        <v>33</v>
      </c>
      <c r="H26" s="128" t="n">
        <v>456</v>
      </c>
      <c r="I26" s="127" t="n">
        <v>0</v>
      </c>
      <c r="J26" s="129" t="n">
        <v>26</v>
      </c>
      <c r="K26" s="129" t="n">
        <v>2</v>
      </c>
      <c r="L26" s="129" t="n">
        <v>3</v>
      </c>
      <c r="M26" s="129" t="n">
        <v>6</v>
      </c>
      <c r="N26" s="129" t="n">
        <v>45</v>
      </c>
      <c r="O26" s="129" t="n">
        <v>0</v>
      </c>
      <c r="P26" s="129" t="n">
        <v>0</v>
      </c>
      <c r="Q26" s="129" t="n">
        <v>11</v>
      </c>
      <c r="R26" s="129" t="n">
        <v>38</v>
      </c>
      <c r="T26" s="129" t="n">
        <v>16</v>
      </c>
      <c r="U26" s="130" t="n">
        <v>0</v>
      </c>
      <c r="V26" s="130" t="n">
        <v>0</v>
      </c>
      <c r="X26" s="129" t="n">
        <v>59</v>
      </c>
      <c r="Y26" s="129" t="n">
        <v>70</v>
      </c>
      <c r="AC26" s="129" t="n">
        <v>0</v>
      </c>
      <c r="AD26" s="129" t="n">
        <v>26</v>
      </c>
      <c r="AE26" s="129" t="n">
        <f aca="false">SUM(I26:AD26)</f>
        <v>302</v>
      </c>
    </row>
    <row r="27" customFormat="false" ht="15" hidden="false" customHeight="false" outlineLevel="0" collapsed="false">
      <c r="A27" s="125" t="n">
        <v>26</v>
      </c>
      <c r="B27" s="126" t="n">
        <v>7</v>
      </c>
      <c r="C27" s="127" t="n">
        <v>71</v>
      </c>
      <c r="D27" s="127" t="s">
        <v>332</v>
      </c>
      <c r="E27" s="127" t="s">
        <v>338</v>
      </c>
      <c r="F27" s="127" t="n">
        <v>650</v>
      </c>
      <c r="G27" s="127" t="s">
        <v>34</v>
      </c>
      <c r="H27" s="128" t="n">
        <v>455</v>
      </c>
      <c r="I27" s="127" t="n">
        <v>0</v>
      </c>
      <c r="J27" s="129" t="n">
        <v>28</v>
      </c>
      <c r="K27" s="129" t="n">
        <v>3</v>
      </c>
      <c r="L27" s="129" t="n">
        <v>6</v>
      </c>
      <c r="M27" s="129" t="n">
        <v>4</v>
      </c>
      <c r="N27" s="129" t="n">
        <v>41</v>
      </c>
      <c r="O27" s="129" t="n">
        <v>1</v>
      </c>
      <c r="P27" s="129" t="n">
        <v>5</v>
      </c>
      <c r="Q27" s="129" t="n">
        <v>5</v>
      </c>
      <c r="R27" s="129" t="n">
        <v>41</v>
      </c>
      <c r="T27" s="129" t="n">
        <v>14</v>
      </c>
      <c r="U27" s="130" t="n">
        <v>0</v>
      </c>
      <c r="V27" s="130" t="n">
        <v>1</v>
      </c>
      <c r="X27" s="129" t="n">
        <v>40</v>
      </c>
      <c r="Y27" s="129" t="n">
        <v>89</v>
      </c>
      <c r="AC27" s="129" t="n">
        <v>0</v>
      </c>
      <c r="AD27" s="129" t="n">
        <v>15</v>
      </c>
      <c r="AE27" s="129" t="n">
        <f aca="false">SUM(I27:AD27)</f>
        <v>293</v>
      </c>
    </row>
    <row r="28" customFormat="false" ht="15" hidden="false" customHeight="false" outlineLevel="0" collapsed="false">
      <c r="A28" s="125" t="n">
        <v>27</v>
      </c>
      <c r="B28" s="126" t="n">
        <v>7</v>
      </c>
      <c r="C28" s="127" t="n">
        <v>71</v>
      </c>
      <c r="D28" s="127" t="s">
        <v>332</v>
      </c>
      <c r="E28" s="127" t="s">
        <v>339</v>
      </c>
      <c r="F28" s="127" t="n">
        <v>651</v>
      </c>
      <c r="G28" s="127" t="s">
        <v>33</v>
      </c>
      <c r="H28" s="128" t="n">
        <v>384</v>
      </c>
      <c r="I28" s="127" t="n">
        <v>2</v>
      </c>
      <c r="J28" s="129" t="n">
        <v>46</v>
      </c>
      <c r="K28" s="129" t="n">
        <v>5</v>
      </c>
      <c r="L28" s="129" t="n">
        <v>4</v>
      </c>
      <c r="M28" s="129" t="n">
        <v>7</v>
      </c>
      <c r="N28" s="129" t="n">
        <v>41</v>
      </c>
      <c r="O28" s="129" t="n">
        <v>4</v>
      </c>
      <c r="P28" s="129" t="n">
        <v>0</v>
      </c>
      <c r="Q28" s="129" t="n">
        <v>34</v>
      </c>
      <c r="R28" s="129" t="n">
        <v>28</v>
      </c>
      <c r="T28" s="129" t="n">
        <v>16</v>
      </c>
      <c r="U28" s="130" t="n">
        <v>0</v>
      </c>
      <c r="V28" s="130" t="n">
        <v>1</v>
      </c>
      <c r="X28" s="129" t="n">
        <v>14</v>
      </c>
      <c r="Y28" s="129" t="n">
        <v>66</v>
      </c>
      <c r="AC28" s="129" t="n">
        <v>0</v>
      </c>
      <c r="AD28" s="129" t="n">
        <v>31</v>
      </c>
      <c r="AE28" s="129" t="n">
        <f aca="false">SUM(I28:AD28)</f>
        <v>299</v>
      </c>
    </row>
    <row r="29" customFormat="false" ht="15" hidden="false" customHeight="false" outlineLevel="0" collapsed="false">
      <c r="A29" s="125" t="n">
        <v>28</v>
      </c>
      <c r="B29" s="126" t="n">
        <v>7</v>
      </c>
      <c r="C29" s="127" t="n">
        <v>71</v>
      </c>
      <c r="D29" s="127" t="s">
        <v>332</v>
      </c>
      <c r="E29" s="127" t="s">
        <v>340</v>
      </c>
      <c r="F29" s="127" t="n">
        <v>652</v>
      </c>
      <c r="G29" s="127" t="s">
        <v>33</v>
      </c>
      <c r="H29" s="128" t="n">
        <v>601</v>
      </c>
      <c r="I29" s="127" t="n">
        <v>1</v>
      </c>
      <c r="J29" s="129" t="n">
        <v>29</v>
      </c>
      <c r="K29" s="129" t="n">
        <v>11</v>
      </c>
      <c r="L29" s="129" t="n">
        <v>3</v>
      </c>
      <c r="M29" s="129" t="n">
        <v>28</v>
      </c>
      <c r="N29" s="129" t="n">
        <v>49</v>
      </c>
      <c r="O29" s="129" t="n">
        <v>6</v>
      </c>
      <c r="P29" s="129" t="n">
        <v>2</v>
      </c>
      <c r="Q29" s="129" t="n">
        <v>16</v>
      </c>
      <c r="R29" s="129" t="n">
        <v>46</v>
      </c>
      <c r="T29" s="129" t="n">
        <v>18</v>
      </c>
      <c r="U29" s="130" t="n">
        <v>0</v>
      </c>
      <c r="V29" s="130" t="n">
        <v>1</v>
      </c>
      <c r="X29" s="129" t="n">
        <v>107</v>
      </c>
      <c r="Y29" s="129" t="n">
        <v>50</v>
      </c>
      <c r="AC29" s="129" t="n">
        <v>0</v>
      </c>
      <c r="AD29" s="129" t="n">
        <v>29</v>
      </c>
      <c r="AE29" s="129" t="n">
        <f aca="false">SUM(I29:AD29)</f>
        <v>396</v>
      </c>
    </row>
    <row r="30" customFormat="false" ht="15" hidden="false" customHeight="false" outlineLevel="0" collapsed="false">
      <c r="A30" s="125" t="n">
        <v>29</v>
      </c>
      <c r="B30" s="126" t="n">
        <v>7</v>
      </c>
      <c r="C30" s="127" t="n">
        <v>71</v>
      </c>
      <c r="D30" s="127" t="s">
        <v>332</v>
      </c>
      <c r="E30" s="127" t="s">
        <v>341</v>
      </c>
      <c r="F30" s="127" t="n">
        <v>653</v>
      </c>
      <c r="G30" s="127" t="s">
        <v>33</v>
      </c>
      <c r="H30" s="128" t="n">
        <v>617</v>
      </c>
      <c r="I30" s="127" t="n">
        <v>1</v>
      </c>
      <c r="J30" s="129" t="n">
        <v>0</v>
      </c>
      <c r="K30" s="129" t="n">
        <v>1</v>
      </c>
      <c r="L30" s="129" t="n">
        <v>1</v>
      </c>
      <c r="M30" s="129" t="n">
        <v>2</v>
      </c>
      <c r="N30" s="129" t="n">
        <v>19</v>
      </c>
      <c r="O30" s="129" t="n">
        <v>4</v>
      </c>
      <c r="P30" s="129" t="n">
        <v>1</v>
      </c>
      <c r="Q30" s="129" t="n">
        <v>0</v>
      </c>
      <c r="R30" s="129" t="n">
        <v>542</v>
      </c>
      <c r="T30" s="129" t="n">
        <v>0</v>
      </c>
      <c r="U30" s="130" t="n">
        <v>0</v>
      </c>
      <c r="V30" s="130" t="n">
        <v>0</v>
      </c>
      <c r="X30" s="129" t="n">
        <v>1</v>
      </c>
      <c r="Y30" s="129" t="n">
        <v>0</v>
      </c>
      <c r="AC30" s="129" t="n">
        <v>0</v>
      </c>
      <c r="AD30" s="129" t="n">
        <v>3</v>
      </c>
      <c r="AE30" s="129" t="n">
        <f aca="false">SUM(I30:AD30)</f>
        <v>575</v>
      </c>
    </row>
    <row r="31" customFormat="false" ht="15" hidden="false" customHeight="false" outlineLevel="0" collapsed="false">
      <c r="A31" s="125" t="n">
        <v>30</v>
      </c>
      <c r="B31" s="126" t="n">
        <v>7</v>
      </c>
      <c r="C31" s="127" t="n">
        <v>71</v>
      </c>
      <c r="D31" s="127" t="s">
        <v>332</v>
      </c>
      <c r="E31" s="127" t="s">
        <v>342</v>
      </c>
      <c r="F31" s="127" t="n">
        <v>654</v>
      </c>
      <c r="G31" s="127" t="s">
        <v>33</v>
      </c>
      <c r="H31" s="128" t="n">
        <v>616</v>
      </c>
      <c r="I31" s="127" t="n">
        <v>3</v>
      </c>
      <c r="J31" s="129" t="n">
        <v>24</v>
      </c>
      <c r="K31" s="129" t="n">
        <v>21</v>
      </c>
      <c r="L31" s="129" t="n">
        <v>1</v>
      </c>
      <c r="M31" s="129" t="n">
        <v>13</v>
      </c>
      <c r="N31" s="129" t="n">
        <v>69</v>
      </c>
      <c r="O31" s="129" t="n">
        <v>3</v>
      </c>
      <c r="P31" s="129" t="n">
        <v>3</v>
      </c>
      <c r="Q31" s="129" t="n">
        <v>3</v>
      </c>
      <c r="R31" s="129" t="n">
        <v>34</v>
      </c>
      <c r="T31" s="129" t="n">
        <v>32</v>
      </c>
      <c r="U31" s="130" t="n">
        <v>1</v>
      </c>
      <c r="V31" s="130" t="n">
        <v>1</v>
      </c>
      <c r="X31" s="129" t="n">
        <v>143</v>
      </c>
      <c r="Y31" s="129" t="n">
        <v>8</v>
      </c>
      <c r="AC31" s="129" t="n">
        <v>0</v>
      </c>
      <c r="AD31" s="129" t="n">
        <v>10</v>
      </c>
      <c r="AE31" s="129" t="n">
        <f aca="false">SUM(I31:AD31)</f>
        <v>369</v>
      </c>
    </row>
    <row r="32" customFormat="false" ht="15" hidden="false" customHeight="false" outlineLevel="0" collapsed="false">
      <c r="A32" s="125" t="n">
        <v>31</v>
      </c>
      <c r="B32" s="126" t="n">
        <v>7</v>
      </c>
      <c r="C32" s="127" t="n">
        <v>71</v>
      </c>
      <c r="D32" s="127" t="s">
        <v>332</v>
      </c>
      <c r="E32" s="127" t="s">
        <v>342</v>
      </c>
      <c r="F32" s="127" t="n">
        <v>654</v>
      </c>
      <c r="G32" s="127" t="s">
        <v>34</v>
      </c>
      <c r="H32" s="128" t="n">
        <v>616</v>
      </c>
      <c r="I32" s="127" t="n">
        <v>0</v>
      </c>
      <c r="J32" s="129" t="n">
        <v>25</v>
      </c>
      <c r="K32" s="129" t="n">
        <v>14</v>
      </c>
      <c r="L32" s="129" t="n">
        <v>4</v>
      </c>
      <c r="M32" s="129" t="n">
        <v>22</v>
      </c>
      <c r="N32" s="129" t="n">
        <v>91</v>
      </c>
      <c r="O32" s="129" t="n">
        <v>2</v>
      </c>
      <c r="P32" s="129" t="n">
        <v>1</v>
      </c>
      <c r="Q32" s="129" t="n">
        <v>4</v>
      </c>
      <c r="R32" s="129" t="n">
        <v>37</v>
      </c>
      <c r="T32" s="129" t="n">
        <v>24</v>
      </c>
      <c r="U32" s="130" t="n">
        <v>0</v>
      </c>
      <c r="V32" s="130" t="n">
        <v>3</v>
      </c>
      <c r="X32" s="129" t="n">
        <v>101</v>
      </c>
      <c r="Y32" s="129" t="n">
        <v>15</v>
      </c>
      <c r="AC32" s="129" t="n">
        <v>0</v>
      </c>
      <c r="AD32" s="129" t="n">
        <v>19</v>
      </c>
      <c r="AE32" s="129" t="n">
        <f aca="false">SUM(I32:AD32)</f>
        <v>362</v>
      </c>
    </row>
    <row r="33" customFormat="false" ht="15" hidden="false" customHeight="false" outlineLevel="0" collapsed="false">
      <c r="A33" s="125" t="n">
        <v>32</v>
      </c>
      <c r="B33" s="126" t="n">
        <v>7</v>
      </c>
      <c r="C33" s="127" t="n">
        <v>71</v>
      </c>
      <c r="D33" s="127" t="s">
        <v>332</v>
      </c>
      <c r="E33" s="127" t="s">
        <v>343</v>
      </c>
      <c r="F33" s="127" t="n">
        <v>655</v>
      </c>
      <c r="G33" s="127" t="s">
        <v>33</v>
      </c>
      <c r="H33" s="128" t="n">
        <v>628</v>
      </c>
      <c r="I33" s="127" t="n">
        <v>1</v>
      </c>
      <c r="J33" s="129" t="n">
        <v>12</v>
      </c>
      <c r="K33" s="129" t="n">
        <v>29</v>
      </c>
      <c r="L33" s="129" t="n">
        <v>1</v>
      </c>
      <c r="M33" s="129" t="n">
        <v>56</v>
      </c>
      <c r="N33" s="129" t="n">
        <v>21</v>
      </c>
      <c r="O33" s="129" t="n">
        <v>11</v>
      </c>
      <c r="P33" s="129" t="n">
        <v>3</v>
      </c>
      <c r="Q33" s="129" t="n">
        <v>4</v>
      </c>
      <c r="R33" s="129" t="n">
        <v>68</v>
      </c>
      <c r="T33" s="129" t="n">
        <v>30</v>
      </c>
      <c r="U33" s="130" t="n">
        <v>0</v>
      </c>
      <c r="V33" s="130" t="n">
        <v>0</v>
      </c>
      <c r="X33" s="129" t="n">
        <v>88</v>
      </c>
      <c r="Y33" s="129" t="n">
        <v>53</v>
      </c>
      <c r="AC33" s="129" t="n">
        <v>0</v>
      </c>
      <c r="AD33" s="129" t="n">
        <v>17</v>
      </c>
      <c r="AE33" s="129" t="n">
        <f aca="false">SUM(I33:AD33)</f>
        <v>394</v>
      </c>
    </row>
    <row r="34" customFormat="false" ht="12.75" hidden="false" customHeight="false" outlineLevel="0" collapsed="false">
      <c r="A34" s="125" t="n">
        <v>33</v>
      </c>
      <c r="B34" s="126" t="n">
        <v>7</v>
      </c>
      <c r="C34" s="127" t="n">
        <v>71</v>
      </c>
      <c r="D34" s="127" t="s">
        <v>332</v>
      </c>
      <c r="E34" s="127" t="s">
        <v>343</v>
      </c>
      <c r="F34" s="127" t="n">
        <v>655</v>
      </c>
      <c r="G34" s="127" t="s">
        <v>34</v>
      </c>
      <c r="H34" s="131" t="n">
        <v>628</v>
      </c>
      <c r="I34" s="127" t="n">
        <v>0</v>
      </c>
      <c r="J34" s="129" t="n">
        <v>13</v>
      </c>
      <c r="K34" s="129" t="n">
        <v>26</v>
      </c>
      <c r="L34" s="129" t="n">
        <v>4</v>
      </c>
      <c r="M34" s="129" t="n">
        <v>39</v>
      </c>
      <c r="N34" s="129" t="n">
        <v>27</v>
      </c>
      <c r="O34" s="129" t="n">
        <v>10</v>
      </c>
      <c r="P34" s="129" t="n">
        <v>3</v>
      </c>
      <c r="Q34" s="129" t="n">
        <v>5</v>
      </c>
      <c r="R34" s="129" t="n">
        <v>60</v>
      </c>
      <c r="T34" s="129" t="n">
        <v>41</v>
      </c>
      <c r="U34" s="130" t="n">
        <v>0</v>
      </c>
      <c r="V34" s="130" t="n">
        <v>0</v>
      </c>
      <c r="X34" s="129" t="n">
        <v>91</v>
      </c>
      <c r="Y34" s="129" t="n">
        <v>40</v>
      </c>
      <c r="AC34" s="129" t="n">
        <v>0</v>
      </c>
      <c r="AD34" s="129" t="n">
        <v>10</v>
      </c>
      <c r="AE34" s="129" t="n">
        <f aca="false">SUM(I34:AD34)</f>
        <v>369</v>
      </c>
    </row>
    <row r="35" customFormat="false" ht="15" hidden="false" customHeight="false" outlineLevel="0" collapsed="false">
      <c r="A35" s="125" t="n">
        <v>34</v>
      </c>
      <c r="B35" s="126" t="n">
        <v>7</v>
      </c>
      <c r="C35" s="127" t="n">
        <v>71</v>
      </c>
      <c r="D35" s="127" t="s">
        <v>332</v>
      </c>
      <c r="E35" s="127" t="s">
        <v>344</v>
      </c>
      <c r="F35" s="127" t="n">
        <v>656</v>
      </c>
      <c r="G35" s="127" t="s">
        <v>33</v>
      </c>
      <c r="H35" s="128" t="n">
        <v>602</v>
      </c>
      <c r="I35" s="127" t="n">
        <v>0</v>
      </c>
      <c r="J35" s="129" t="n">
        <v>7</v>
      </c>
      <c r="K35" s="129" t="n">
        <v>9</v>
      </c>
      <c r="L35" s="129" t="n">
        <v>4</v>
      </c>
      <c r="M35" s="129" t="n">
        <v>21</v>
      </c>
      <c r="N35" s="129" t="n">
        <v>78</v>
      </c>
      <c r="O35" s="129" t="n">
        <v>3</v>
      </c>
      <c r="P35" s="129" t="n">
        <v>1</v>
      </c>
      <c r="Q35" s="129" t="n">
        <v>4</v>
      </c>
      <c r="R35" s="129" t="n">
        <v>122</v>
      </c>
      <c r="T35" s="129" t="n">
        <v>13</v>
      </c>
      <c r="U35" s="130" t="n">
        <v>0</v>
      </c>
      <c r="V35" s="130" t="n">
        <v>2</v>
      </c>
      <c r="X35" s="129" t="n">
        <v>36</v>
      </c>
      <c r="Y35" s="129" t="n">
        <v>59</v>
      </c>
      <c r="AC35" s="129" t="n">
        <v>0</v>
      </c>
      <c r="AD35" s="129" t="n">
        <v>23</v>
      </c>
      <c r="AE35" s="129" t="n">
        <f aca="false">SUM(I35:AD35)</f>
        <v>382</v>
      </c>
    </row>
    <row r="36" customFormat="false" ht="15" hidden="false" customHeight="false" outlineLevel="0" collapsed="false">
      <c r="A36" s="125" t="n">
        <v>35</v>
      </c>
      <c r="B36" s="126" t="n">
        <v>7</v>
      </c>
      <c r="C36" s="127" t="n">
        <v>71</v>
      </c>
      <c r="D36" s="127" t="s">
        <v>332</v>
      </c>
      <c r="E36" s="127" t="s">
        <v>344</v>
      </c>
      <c r="F36" s="127" t="n">
        <v>656</v>
      </c>
      <c r="G36" s="127" t="s">
        <v>34</v>
      </c>
      <c r="H36" s="128" t="n">
        <v>601</v>
      </c>
      <c r="I36" s="127" t="n">
        <v>2</v>
      </c>
      <c r="J36" s="129" t="n">
        <v>8</v>
      </c>
      <c r="K36" s="129" t="n">
        <v>8</v>
      </c>
      <c r="L36" s="129" t="n">
        <v>3</v>
      </c>
      <c r="M36" s="129" t="n">
        <v>21</v>
      </c>
      <c r="N36" s="129" t="n">
        <v>73</v>
      </c>
      <c r="O36" s="129" t="n">
        <v>1</v>
      </c>
      <c r="P36" s="129" t="n">
        <v>4</v>
      </c>
      <c r="Q36" s="129" t="n">
        <v>2</v>
      </c>
      <c r="R36" s="129" t="n">
        <v>97</v>
      </c>
      <c r="T36" s="129" t="n">
        <v>12</v>
      </c>
      <c r="U36" s="130" t="n">
        <v>0</v>
      </c>
      <c r="V36" s="130" t="n">
        <v>0</v>
      </c>
      <c r="X36" s="129" t="n">
        <v>28</v>
      </c>
      <c r="Y36" s="129" t="n">
        <v>76</v>
      </c>
      <c r="AC36" s="129" t="n">
        <v>0</v>
      </c>
      <c r="AD36" s="129" t="n">
        <v>22</v>
      </c>
      <c r="AE36" s="129" t="n">
        <f aca="false">SUM(I36:AD36)</f>
        <v>357</v>
      </c>
    </row>
    <row r="37" customFormat="false" ht="12.75" hidden="false" customHeight="false" outlineLevel="0" collapsed="false">
      <c r="A37" s="125" t="n">
        <v>36</v>
      </c>
      <c r="B37" s="126" t="n">
        <v>7</v>
      </c>
      <c r="C37" s="127" t="n">
        <v>71</v>
      </c>
      <c r="D37" s="127" t="s">
        <v>332</v>
      </c>
      <c r="E37" s="127" t="s">
        <v>345</v>
      </c>
      <c r="F37" s="127" t="n">
        <v>657</v>
      </c>
      <c r="G37" s="127" t="s">
        <v>33</v>
      </c>
      <c r="H37" s="131" t="n">
        <v>667</v>
      </c>
      <c r="I37" s="127" t="n">
        <v>0</v>
      </c>
      <c r="J37" s="129" t="n">
        <v>13</v>
      </c>
      <c r="K37" s="129" t="n">
        <v>4</v>
      </c>
      <c r="L37" s="129" t="n">
        <v>4</v>
      </c>
      <c r="M37" s="129" t="n">
        <v>38</v>
      </c>
      <c r="N37" s="129" t="n">
        <v>51</v>
      </c>
      <c r="O37" s="129" t="n">
        <v>18</v>
      </c>
      <c r="P37" s="129" t="n">
        <v>1</v>
      </c>
      <c r="Q37" s="129" t="n">
        <v>5</v>
      </c>
      <c r="R37" s="129" t="n">
        <v>44</v>
      </c>
      <c r="T37" s="129" t="n">
        <v>49</v>
      </c>
      <c r="U37" s="130" t="n">
        <v>1</v>
      </c>
      <c r="V37" s="130" t="n">
        <v>0</v>
      </c>
      <c r="X37" s="129" t="n">
        <v>69</v>
      </c>
      <c r="Y37" s="129" t="n">
        <v>70</v>
      </c>
      <c r="AC37" s="129" t="n">
        <v>0</v>
      </c>
      <c r="AD37" s="129" t="n">
        <v>2</v>
      </c>
      <c r="AE37" s="129" t="n">
        <f aca="false">SUM(I37:AD37)</f>
        <v>369</v>
      </c>
    </row>
    <row r="38" customFormat="false" ht="15" hidden="false" customHeight="false" outlineLevel="0" collapsed="false">
      <c r="A38" s="125" t="n">
        <v>37</v>
      </c>
      <c r="B38" s="126" t="n">
        <v>7</v>
      </c>
      <c r="C38" s="127" t="n">
        <v>71</v>
      </c>
      <c r="D38" s="127" t="s">
        <v>332</v>
      </c>
      <c r="E38" s="127" t="s">
        <v>345</v>
      </c>
      <c r="F38" s="127" t="n">
        <v>657</v>
      </c>
      <c r="G38" s="127" t="s">
        <v>34</v>
      </c>
      <c r="H38" s="128" t="n">
        <v>666</v>
      </c>
      <c r="I38" s="127" t="n">
        <v>0</v>
      </c>
      <c r="J38" s="129" t="n">
        <v>8</v>
      </c>
      <c r="K38" s="129" t="n">
        <v>12</v>
      </c>
      <c r="L38" s="129" t="n">
        <v>1</v>
      </c>
      <c r="M38" s="129" t="n">
        <v>33</v>
      </c>
      <c r="N38" s="129" t="n">
        <v>64</v>
      </c>
      <c r="O38" s="129" t="n">
        <v>18</v>
      </c>
      <c r="P38" s="129" t="n">
        <v>2</v>
      </c>
      <c r="Q38" s="129" t="n">
        <v>4</v>
      </c>
      <c r="R38" s="129" t="n">
        <v>30</v>
      </c>
      <c r="T38" s="129" t="n">
        <v>35</v>
      </c>
      <c r="U38" s="130" t="n">
        <v>0</v>
      </c>
      <c r="V38" s="130" t="n">
        <v>0</v>
      </c>
      <c r="X38" s="129" t="n">
        <v>49</v>
      </c>
      <c r="Y38" s="129" t="n">
        <v>69</v>
      </c>
      <c r="AC38" s="129" t="n">
        <v>0</v>
      </c>
      <c r="AD38" s="129" t="n">
        <v>18</v>
      </c>
      <c r="AE38" s="129" t="n">
        <f aca="false">SUM(I38:AD38)</f>
        <v>343</v>
      </c>
    </row>
    <row r="39" customFormat="false" ht="12.75" hidden="false" customHeight="false" outlineLevel="0" collapsed="false">
      <c r="A39" s="125" t="n">
        <v>38</v>
      </c>
      <c r="B39" s="126" t="n">
        <v>7</v>
      </c>
      <c r="C39" s="127" t="n">
        <v>71</v>
      </c>
      <c r="D39" s="127" t="s">
        <v>332</v>
      </c>
      <c r="E39" s="127" t="s">
        <v>346</v>
      </c>
      <c r="F39" s="127" t="n">
        <v>658</v>
      </c>
      <c r="G39" s="127" t="s">
        <v>33</v>
      </c>
      <c r="H39" s="131" t="n">
        <v>441</v>
      </c>
      <c r="I39" s="127" t="n">
        <v>2</v>
      </c>
      <c r="J39" s="129" t="n">
        <v>9</v>
      </c>
      <c r="K39" s="129" t="n">
        <v>26</v>
      </c>
      <c r="L39" s="129" t="n">
        <v>3</v>
      </c>
      <c r="M39" s="129" t="n">
        <v>3</v>
      </c>
      <c r="N39" s="129" t="n">
        <v>18</v>
      </c>
      <c r="O39" s="129" t="n">
        <v>5</v>
      </c>
      <c r="P39" s="129" t="n">
        <v>3</v>
      </c>
      <c r="Q39" s="129" t="n">
        <v>2</v>
      </c>
      <c r="R39" s="129" t="n">
        <v>20</v>
      </c>
      <c r="T39" s="129" t="n">
        <v>25</v>
      </c>
      <c r="U39" s="130" t="n">
        <v>0</v>
      </c>
      <c r="V39" s="130" t="n">
        <v>0</v>
      </c>
      <c r="X39" s="129" t="n">
        <v>57</v>
      </c>
      <c r="Y39" s="129" t="n">
        <v>54</v>
      </c>
      <c r="AC39" s="129" t="n">
        <v>0</v>
      </c>
      <c r="AD39" s="129" t="n">
        <v>14</v>
      </c>
      <c r="AE39" s="129" t="n">
        <f aca="false">SUM(I39:AD39)</f>
        <v>241</v>
      </c>
    </row>
    <row r="40" customFormat="false" ht="12.75" hidden="false" customHeight="false" outlineLevel="0" collapsed="false">
      <c r="A40" s="125" t="n">
        <v>39</v>
      </c>
      <c r="B40" s="126" t="n">
        <v>7</v>
      </c>
      <c r="C40" s="127" t="n">
        <v>71</v>
      </c>
      <c r="D40" s="127" t="s">
        <v>332</v>
      </c>
      <c r="E40" s="127" t="s">
        <v>347</v>
      </c>
      <c r="F40" s="127" t="n">
        <v>659</v>
      </c>
      <c r="G40" s="127" t="s">
        <v>33</v>
      </c>
      <c r="H40" s="131" t="n">
        <v>462</v>
      </c>
      <c r="I40" s="127" t="n">
        <v>0</v>
      </c>
      <c r="J40" s="129" t="n">
        <v>25</v>
      </c>
      <c r="K40" s="129" t="n">
        <v>16</v>
      </c>
      <c r="L40" s="129" t="n">
        <v>2</v>
      </c>
      <c r="M40" s="129" t="n">
        <v>20</v>
      </c>
      <c r="N40" s="129" t="n">
        <v>39</v>
      </c>
      <c r="O40" s="129" t="n">
        <v>20</v>
      </c>
      <c r="P40" s="129" t="n">
        <v>0</v>
      </c>
      <c r="Q40" s="129" t="n">
        <v>4</v>
      </c>
      <c r="R40" s="129" t="n">
        <v>49</v>
      </c>
      <c r="T40" s="129" t="n">
        <v>14</v>
      </c>
      <c r="U40" s="130" t="n">
        <v>0</v>
      </c>
      <c r="V40" s="130" t="n">
        <v>0</v>
      </c>
      <c r="X40" s="129" t="n">
        <v>32</v>
      </c>
      <c r="Y40" s="129" t="n">
        <v>53</v>
      </c>
      <c r="AC40" s="129" t="n">
        <v>0</v>
      </c>
      <c r="AD40" s="129" t="n">
        <v>14</v>
      </c>
      <c r="AE40" s="129" t="n">
        <f aca="false">SUM(I40:AD40)</f>
        <v>288</v>
      </c>
    </row>
    <row r="41" customFormat="false" ht="12.75" hidden="false" customHeight="false" outlineLevel="0" collapsed="false">
      <c r="A41" s="125" t="n">
        <v>40</v>
      </c>
      <c r="B41" s="126" t="n">
        <v>7</v>
      </c>
      <c r="C41" s="127" t="n">
        <v>71</v>
      </c>
      <c r="D41" s="127" t="s">
        <v>332</v>
      </c>
      <c r="E41" s="127" t="s">
        <v>347</v>
      </c>
      <c r="F41" s="127" t="n">
        <v>659</v>
      </c>
      <c r="G41" s="127" t="s">
        <v>34</v>
      </c>
      <c r="H41" s="131" t="n">
        <v>461</v>
      </c>
      <c r="I41" s="127" t="n">
        <v>0</v>
      </c>
      <c r="J41" s="129" t="n">
        <v>26</v>
      </c>
      <c r="K41" s="129" t="n">
        <v>8</v>
      </c>
      <c r="L41" s="129" t="n">
        <v>3</v>
      </c>
      <c r="M41" s="129" t="n">
        <v>7</v>
      </c>
      <c r="N41" s="129" t="n">
        <v>52</v>
      </c>
      <c r="O41" s="129" t="n">
        <v>8</v>
      </c>
      <c r="P41" s="129" t="n">
        <v>1</v>
      </c>
      <c r="Q41" s="129" t="n">
        <v>11</v>
      </c>
      <c r="R41" s="129" t="n">
        <v>43</v>
      </c>
      <c r="T41" s="129" t="n">
        <v>9</v>
      </c>
      <c r="U41" s="130" t="n">
        <v>0</v>
      </c>
      <c r="V41" s="130" t="n">
        <v>0</v>
      </c>
      <c r="X41" s="129" t="n">
        <v>17</v>
      </c>
      <c r="Y41" s="129" t="n">
        <v>52</v>
      </c>
      <c r="AC41" s="129" t="n">
        <v>0</v>
      </c>
      <c r="AD41" s="129" t="n">
        <v>12</v>
      </c>
      <c r="AE41" s="129" t="n">
        <f aca="false">SUM(I41:AD41)</f>
        <v>249</v>
      </c>
    </row>
    <row r="42" customFormat="false" ht="12.75" hidden="false" customHeight="false" outlineLevel="0" collapsed="false">
      <c r="A42" s="125" t="n">
        <v>41</v>
      </c>
      <c r="B42" s="126" t="n">
        <v>7</v>
      </c>
      <c r="C42" s="127" t="n">
        <v>71</v>
      </c>
      <c r="D42" s="127" t="s">
        <v>332</v>
      </c>
      <c r="E42" s="127" t="s">
        <v>348</v>
      </c>
      <c r="F42" s="127" t="n">
        <v>659</v>
      </c>
      <c r="G42" s="127" t="s">
        <v>62</v>
      </c>
      <c r="H42" s="131" t="n">
        <v>599</v>
      </c>
      <c r="I42" s="127" t="n">
        <v>0</v>
      </c>
      <c r="J42" s="129" t="n">
        <v>26</v>
      </c>
      <c r="K42" s="129" t="n">
        <v>10</v>
      </c>
      <c r="L42" s="129" t="n">
        <v>6</v>
      </c>
      <c r="M42" s="129" t="n">
        <v>48</v>
      </c>
      <c r="N42" s="129" t="n">
        <v>60</v>
      </c>
      <c r="O42" s="129" t="n">
        <v>9</v>
      </c>
      <c r="P42" s="129" t="n">
        <v>0</v>
      </c>
      <c r="Q42" s="129" t="n">
        <v>6</v>
      </c>
      <c r="R42" s="129" t="n">
        <v>65</v>
      </c>
      <c r="T42" s="129" t="n">
        <v>59</v>
      </c>
      <c r="U42" s="130" t="n">
        <v>0</v>
      </c>
      <c r="V42" s="130" t="n">
        <v>0</v>
      </c>
      <c r="X42" s="129" t="n">
        <v>39</v>
      </c>
      <c r="Y42" s="129" t="n">
        <v>2</v>
      </c>
      <c r="AC42" s="129" t="n">
        <v>0</v>
      </c>
      <c r="AD42" s="129" t="n">
        <v>23</v>
      </c>
      <c r="AE42" s="129" t="n">
        <f aca="false">SUM(I42:AD42)</f>
        <v>353</v>
      </c>
    </row>
    <row r="43" customFormat="false" ht="15" hidden="false" customHeight="false" outlineLevel="0" collapsed="false">
      <c r="A43" s="125" t="n">
        <v>42</v>
      </c>
      <c r="B43" s="126" t="n">
        <v>7</v>
      </c>
      <c r="C43" s="127" t="n">
        <v>71</v>
      </c>
      <c r="D43" s="127" t="s">
        <v>332</v>
      </c>
      <c r="E43" s="127" t="s">
        <v>349</v>
      </c>
      <c r="F43" s="127" t="n">
        <v>660</v>
      </c>
      <c r="G43" s="127" t="s">
        <v>33</v>
      </c>
      <c r="H43" s="128" t="n">
        <v>484</v>
      </c>
      <c r="I43" s="127" t="n">
        <v>1</v>
      </c>
      <c r="J43" s="129" t="n">
        <v>27</v>
      </c>
      <c r="K43" s="129" t="n">
        <v>7</v>
      </c>
      <c r="L43" s="129" t="n">
        <v>3</v>
      </c>
      <c r="M43" s="129" t="n">
        <v>0</v>
      </c>
      <c r="N43" s="129" t="n">
        <v>42</v>
      </c>
      <c r="O43" s="129" t="n">
        <v>0</v>
      </c>
      <c r="P43" s="129" t="n">
        <v>2</v>
      </c>
      <c r="Q43" s="129" t="n">
        <v>11</v>
      </c>
      <c r="R43" s="129" t="n">
        <v>7</v>
      </c>
      <c r="T43" s="129" t="n">
        <v>26</v>
      </c>
      <c r="U43" s="130" t="n">
        <v>0</v>
      </c>
      <c r="V43" s="130" t="n">
        <v>0</v>
      </c>
      <c r="X43" s="129" t="n">
        <v>120</v>
      </c>
      <c r="Y43" s="129" t="n">
        <v>16</v>
      </c>
      <c r="AC43" s="129" t="n">
        <v>0</v>
      </c>
      <c r="AD43" s="129" t="n">
        <v>25</v>
      </c>
      <c r="AE43" s="129" t="n">
        <f aca="false">SUM(I43:AD43)</f>
        <v>287</v>
      </c>
    </row>
    <row r="44" customFormat="false" ht="15" hidden="false" customHeight="false" outlineLevel="0" collapsed="false">
      <c r="A44" s="125" t="n">
        <v>43</v>
      </c>
      <c r="B44" s="126" t="n">
        <v>7</v>
      </c>
      <c r="C44" s="127" t="n">
        <v>71</v>
      </c>
      <c r="D44" s="127" t="s">
        <v>332</v>
      </c>
      <c r="E44" s="127" t="s">
        <v>349</v>
      </c>
      <c r="F44" s="127" t="n">
        <v>660</v>
      </c>
      <c r="G44" s="127" t="s">
        <v>34</v>
      </c>
      <c r="H44" s="128" t="n">
        <v>483</v>
      </c>
      <c r="I44" s="127" t="n">
        <v>0</v>
      </c>
      <c r="J44" s="129" t="n">
        <v>29</v>
      </c>
      <c r="K44" s="129" t="n">
        <v>2</v>
      </c>
      <c r="L44" s="129" t="n">
        <v>0</v>
      </c>
      <c r="M44" s="129" t="n">
        <v>1</v>
      </c>
      <c r="N44" s="129" t="n">
        <v>46</v>
      </c>
      <c r="O44" s="129" t="n">
        <v>0</v>
      </c>
      <c r="P44" s="129" t="n">
        <v>1</v>
      </c>
      <c r="Q44" s="129" t="n">
        <v>12</v>
      </c>
      <c r="R44" s="129" t="n">
        <v>3</v>
      </c>
      <c r="T44" s="129" t="n">
        <v>26</v>
      </c>
      <c r="U44" s="130" t="n">
        <v>0</v>
      </c>
      <c r="V44" s="130" t="n">
        <v>0</v>
      </c>
      <c r="X44" s="129" t="n">
        <v>123</v>
      </c>
      <c r="Y44" s="129" t="n">
        <v>19</v>
      </c>
      <c r="AC44" s="129" t="n">
        <v>0</v>
      </c>
      <c r="AD44" s="129" t="n">
        <v>28</v>
      </c>
      <c r="AE44" s="129" t="n">
        <f aca="false">SUM(I44:AD44)</f>
        <v>290</v>
      </c>
    </row>
    <row r="45" customFormat="false" ht="12.75" hidden="false" customHeight="false" outlineLevel="0" collapsed="false">
      <c r="C45" s="132" t="s">
        <v>65</v>
      </c>
      <c r="D45" s="133" t="s">
        <v>66</v>
      </c>
      <c r="E45" s="133"/>
      <c r="F45" s="133"/>
      <c r="G45" s="133"/>
      <c r="H45" s="133" t="n">
        <f aca="false">SUM(H2:H44)</f>
        <v>22965</v>
      </c>
      <c r="I45" s="134" t="n">
        <f aca="false">SUM(I2:I44)</f>
        <v>43</v>
      </c>
      <c r="J45" s="134" t="n">
        <f aca="false">SUM(J2:J44)</f>
        <v>742</v>
      </c>
      <c r="K45" s="135" t="n">
        <f aca="false">SUM(K2:K44)</f>
        <v>584</v>
      </c>
      <c r="L45" s="135" t="n">
        <f aca="false">SUM(L2:L44)</f>
        <v>87</v>
      </c>
      <c r="M45" s="135" t="n">
        <f aca="false">SUM(M2:M44)</f>
        <v>1346</v>
      </c>
      <c r="N45" s="135" t="n">
        <f aca="false">SUM(N2:N44)</f>
        <v>1983</v>
      </c>
      <c r="O45" s="135" t="n">
        <f aca="false">SUM(O2:O44)</f>
        <v>193</v>
      </c>
      <c r="P45" s="135" t="n">
        <f aca="false">SUM(P2:P44)</f>
        <v>54</v>
      </c>
      <c r="Q45" s="135" t="n">
        <f aca="false">SUM(Q2:Q44)</f>
        <v>272</v>
      </c>
      <c r="R45" s="135" t="n">
        <f aca="false">SUM(R2:R44)</f>
        <v>2324</v>
      </c>
      <c r="T45" s="135" t="n">
        <f aca="false">SUM(T2:T44)</f>
        <v>1207</v>
      </c>
      <c r="U45" s="135" t="n">
        <f aca="false">SUM(U2:U44)</f>
        <v>6</v>
      </c>
      <c r="V45" s="135" t="n">
        <f aca="false">SUM(V2:V44)</f>
        <v>32</v>
      </c>
      <c r="X45" s="135" t="n">
        <f aca="false">SUM(X2:X44)</f>
        <v>3379</v>
      </c>
      <c r="Y45" s="135" t="n">
        <f aca="false">SUM(Y2:Y44)</f>
        <v>1132</v>
      </c>
      <c r="AC45" s="135" t="n">
        <f aca="false">SUM(AC2:AC44)</f>
        <v>1</v>
      </c>
      <c r="AD45" s="135" t="n">
        <f aca="false">SUM(AD2:AD44)</f>
        <v>662</v>
      </c>
      <c r="AE45" s="135" t="n">
        <f aca="false">SUM(AE2:AE44)</f>
        <v>14047</v>
      </c>
    </row>
    <row r="46" customFormat="false" ht="12.75" hidden="false" customHeight="false" outlineLevel="0" collapsed="false">
      <c r="F46" s="122"/>
      <c r="G46" s="122"/>
      <c r="U46" s="47" t="n">
        <v>3</v>
      </c>
      <c r="V46" s="47" t="n">
        <v>16</v>
      </c>
    </row>
    <row r="47" customFormat="false" ht="12.75" hidden="false" customHeight="true" outlineLevel="0" collapsed="false">
      <c r="C47" s="132" t="s">
        <v>67</v>
      </c>
      <c r="D47" s="127" t="s">
        <v>68</v>
      </c>
      <c r="E47" s="127"/>
      <c r="F47" s="127"/>
      <c r="G47" s="127"/>
      <c r="H47" s="9" t="s">
        <v>8</v>
      </c>
      <c r="I47" s="9" t="s">
        <v>9</v>
      </c>
      <c r="J47" s="9" t="s">
        <v>10</v>
      </c>
      <c r="K47" s="9" t="s">
        <v>11</v>
      </c>
      <c r="L47" s="9" t="s">
        <v>12</v>
      </c>
      <c r="M47" s="9" t="s">
        <v>13</v>
      </c>
      <c r="N47" s="9" t="s">
        <v>14</v>
      </c>
      <c r="O47" s="9" t="s">
        <v>15</v>
      </c>
      <c r="P47" s="9" t="s">
        <v>16</v>
      </c>
      <c r="Q47" s="9" t="s">
        <v>17</v>
      </c>
      <c r="R47" s="9" t="s">
        <v>18</v>
      </c>
      <c r="S47" s="9" t="s">
        <v>19</v>
      </c>
      <c r="T47" s="9" t="s">
        <v>20</v>
      </c>
      <c r="U47" s="9" t="s">
        <v>24</v>
      </c>
      <c r="V47" s="9" t="s">
        <v>25</v>
      </c>
      <c r="W47" s="9" t="s">
        <v>26</v>
      </c>
      <c r="X47" s="9" t="s">
        <v>27</v>
      </c>
      <c r="Y47" s="9" t="s">
        <v>28</v>
      </c>
      <c r="Z47" s="9" t="s">
        <v>29</v>
      </c>
      <c r="AA47" s="9" t="s">
        <v>30</v>
      </c>
      <c r="AB47" s="136" t="s">
        <v>31</v>
      </c>
      <c r="AD47" s="137"/>
    </row>
    <row r="48" customFormat="false" ht="12.75" hidden="false" customHeight="false" outlineLevel="0" collapsed="false">
      <c r="D48" s="127"/>
      <c r="E48" s="127"/>
      <c r="F48" s="127"/>
      <c r="G48" s="127"/>
      <c r="H48" s="138" t="n">
        <f aca="false">H45</f>
        <v>22965</v>
      </c>
      <c r="I48" s="129" t="n">
        <f aca="false">I45+3</f>
        <v>46</v>
      </c>
      <c r="J48" s="129" t="n">
        <f aca="false">J45+16</f>
        <v>758</v>
      </c>
      <c r="K48" s="129" t="n">
        <f aca="false">K45+3</f>
        <v>587</v>
      </c>
      <c r="L48" s="129" t="n">
        <f aca="false">L45+16</f>
        <v>103</v>
      </c>
      <c r="M48" s="129" t="n">
        <f aca="false">M45</f>
        <v>1346</v>
      </c>
      <c r="N48" s="129" t="n">
        <f aca="false">N45</f>
        <v>1983</v>
      </c>
      <c r="O48" s="129" t="n">
        <f aca="false">O45</f>
        <v>193</v>
      </c>
      <c r="P48" s="129" t="n">
        <f aca="false">P45</f>
        <v>54</v>
      </c>
      <c r="Q48" s="129" t="n">
        <f aca="false">Q45</f>
        <v>272</v>
      </c>
      <c r="R48" s="129" t="n">
        <f aca="false">R45</f>
        <v>2324</v>
      </c>
      <c r="T48" s="129" t="n">
        <f aca="false">T45</f>
        <v>1207</v>
      </c>
      <c r="U48" s="129" t="n">
        <f aca="false">X45</f>
        <v>3379</v>
      </c>
      <c r="V48" s="129" t="n">
        <f aca="false">Y45</f>
        <v>1132</v>
      </c>
      <c r="Z48" s="129" t="n">
        <v>1</v>
      </c>
      <c r="AA48" s="129" t="n">
        <v>662</v>
      </c>
      <c r="AB48" s="139" t="n">
        <f aca="false">SUM(I48:AA48)</f>
        <v>14047</v>
      </c>
      <c r="AD48" s="140"/>
    </row>
    <row r="49" customFormat="false" ht="12.75" hidden="false" customHeight="false" outlineLevel="0" collapsed="false">
      <c r="F49" s="122"/>
      <c r="G49" s="122"/>
    </row>
    <row r="50" customFormat="false" ht="25.5" hidden="false" customHeight="true" outlineLevel="0" collapsed="false">
      <c r="C50" s="132" t="s">
        <v>69</v>
      </c>
      <c r="D50" s="127" t="s">
        <v>70</v>
      </c>
      <c r="E50" s="127"/>
      <c r="F50" s="127"/>
      <c r="G50" s="127"/>
      <c r="H50" s="9" t="s">
        <v>8</v>
      </c>
      <c r="I50" s="34" t="s">
        <v>71</v>
      </c>
      <c r="J50" s="34"/>
      <c r="K50" s="34" t="s">
        <v>72</v>
      </c>
      <c r="L50" s="34"/>
      <c r="M50" s="9" t="s">
        <v>13</v>
      </c>
      <c r="N50" s="9" t="s">
        <v>14</v>
      </c>
      <c r="O50" s="9" t="s">
        <v>15</v>
      </c>
      <c r="P50" s="9" t="s">
        <v>16</v>
      </c>
      <c r="Q50" s="9" t="s">
        <v>17</v>
      </c>
      <c r="R50" s="9" t="s">
        <v>18</v>
      </c>
      <c r="S50" s="9" t="s">
        <v>19</v>
      </c>
      <c r="T50" s="9" t="s">
        <v>20</v>
      </c>
      <c r="U50" s="9" t="s">
        <v>24</v>
      </c>
      <c r="V50" s="9" t="s">
        <v>25</v>
      </c>
      <c r="W50" s="9" t="s">
        <v>26</v>
      </c>
      <c r="X50" s="9" t="s">
        <v>27</v>
      </c>
      <c r="Y50" s="9" t="s">
        <v>28</v>
      </c>
      <c r="Z50" s="9" t="s">
        <v>29</v>
      </c>
      <c r="AA50" s="9" t="s">
        <v>30</v>
      </c>
      <c r="AB50" s="136" t="s">
        <v>31</v>
      </c>
      <c r="AD50" s="137"/>
    </row>
    <row r="51" customFormat="false" ht="12.75" hidden="false" customHeight="false" outlineLevel="0" collapsed="false">
      <c r="D51" s="127"/>
      <c r="E51" s="127"/>
      <c r="F51" s="127"/>
      <c r="G51" s="127"/>
      <c r="H51" s="138" t="n">
        <f aca="false">H45</f>
        <v>22965</v>
      </c>
      <c r="I51" s="138" t="n">
        <f aca="false">I48+K48</f>
        <v>633</v>
      </c>
      <c r="J51" s="138"/>
      <c r="K51" s="138" t="n">
        <f aca="false">J48+L48</f>
        <v>861</v>
      </c>
      <c r="L51" s="138"/>
      <c r="M51" s="129" t="n">
        <f aca="false">M48</f>
        <v>1346</v>
      </c>
      <c r="N51" s="129" t="n">
        <f aca="false">N48</f>
        <v>1983</v>
      </c>
      <c r="O51" s="129" t="n">
        <f aca="false">O48</f>
        <v>193</v>
      </c>
      <c r="P51" s="129" t="n">
        <f aca="false">P48</f>
        <v>54</v>
      </c>
      <c r="Q51" s="129" t="n">
        <f aca="false">Q48</f>
        <v>272</v>
      </c>
      <c r="R51" s="129" t="n">
        <f aca="false">R48</f>
        <v>2324</v>
      </c>
      <c r="S51" s="47" t="s">
        <v>148</v>
      </c>
      <c r="T51" s="129" t="n">
        <f aca="false">T48</f>
        <v>1207</v>
      </c>
      <c r="U51" s="129" t="n">
        <f aca="false">U48</f>
        <v>3379</v>
      </c>
      <c r="V51" s="129" t="n">
        <f aca="false">V48</f>
        <v>1132</v>
      </c>
      <c r="W51" s="47" t="s">
        <v>148</v>
      </c>
      <c r="X51" s="47" t="s">
        <v>148</v>
      </c>
      <c r="Y51" s="47" t="s">
        <v>148</v>
      </c>
      <c r="Z51" s="129" t="n">
        <f aca="false">Z48</f>
        <v>1</v>
      </c>
      <c r="AA51" s="129" t="n">
        <f aca="false">AA48</f>
        <v>662</v>
      </c>
      <c r="AB51" s="139" t="n">
        <f aca="false">SUM(I51:AA51)</f>
        <v>14047</v>
      </c>
      <c r="AD51" s="138"/>
    </row>
    <row r="54" customFormat="false" ht="12.75" hidden="false" customHeight="false" outlineLevel="0" collapsed="false">
      <c r="A54" s="5" t="s">
        <v>1</v>
      </c>
      <c r="B54" s="6" t="s">
        <v>2</v>
      </c>
      <c r="C54" s="123" t="s">
        <v>3</v>
      </c>
      <c r="D54" s="124" t="s">
        <v>4</v>
      </c>
      <c r="E54" s="124" t="s">
        <v>5</v>
      </c>
      <c r="F54" s="94" t="s">
        <v>6</v>
      </c>
      <c r="G54" s="94" t="s">
        <v>7</v>
      </c>
      <c r="H54" s="94" t="s">
        <v>8</v>
      </c>
      <c r="I54" s="95" t="s">
        <v>9</v>
      </c>
      <c r="J54" s="95" t="s">
        <v>10</v>
      </c>
      <c r="K54" s="9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9" t="s">
        <v>16</v>
      </c>
      <c r="Q54" s="9" t="s">
        <v>17</v>
      </c>
      <c r="R54" s="9" t="s">
        <v>18</v>
      </c>
      <c r="S54" s="9" t="s">
        <v>19</v>
      </c>
      <c r="T54" s="9" t="s">
        <v>20</v>
      </c>
      <c r="U54" s="10" t="s">
        <v>21</v>
      </c>
      <c r="V54" s="10" t="s">
        <v>22</v>
      </c>
      <c r="W54" s="10" t="s">
        <v>23</v>
      </c>
      <c r="X54" s="9" t="s">
        <v>24</v>
      </c>
      <c r="Y54" s="9" t="s">
        <v>25</v>
      </c>
      <c r="Z54" s="9" t="s">
        <v>26</v>
      </c>
      <c r="AA54" s="9" t="s">
        <v>27</v>
      </c>
      <c r="AB54" s="9" t="s">
        <v>28</v>
      </c>
      <c r="AC54" s="9" t="s">
        <v>29</v>
      </c>
      <c r="AD54" s="9" t="s">
        <v>30</v>
      </c>
      <c r="AE54" s="9" t="s">
        <v>31</v>
      </c>
    </row>
    <row r="55" customFormat="false" ht="12.75" hidden="false" customHeight="false" outlineLevel="0" collapsed="false">
      <c r="A55" s="125" t="n">
        <v>1</v>
      </c>
      <c r="B55" s="126" t="n">
        <v>7</v>
      </c>
      <c r="C55" s="127" t="n">
        <v>85</v>
      </c>
      <c r="D55" s="127" t="s">
        <v>350</v>
      </c>
      <c r="E55" s="127" t="s">
        <v>350</v>
      </c>
      <c r="F55" s="127" t="n">
        <v>738</v>
      </c>
      <c r="G55" s="127" t="s">
        <v>33</v>
      </c>
      <c r="H55" s="131" t="n">
        <v>418</v>
      </c>
      <c r="I55" s="127" t="n">
        <v>2</v>
      </c>
      <c r="J55" s="129" t="n">
        <v>168</v>
      </c>
      <c r="K55" s="129" t="n">
        <v>7</v>
      </c>
      <c r="L55" s="129" t="n">
        <v>6</v>
      </c>
      <c r="M55" s="129" t="n">
        <v>80</v>
      </c>
      <c r="N55" s="129"/>
      <c r="O55" s="129"/>
      <c r="P55" s="129"/>
      <c r="Q55" s="129"/>
      <c r="R55" s="129" t="n">
        <v>20</v>
      </c>
      <c r="S55" s="129"/>
      <c r="T55" s="129"/>
      <c r="U55" s="130" t="n">
        <v>0</v>
      </c>
      <c r="V55" s="130" t="n">
        <v>20</v>
      </c>
      <c r="AC55" s="129" t="n">
        <v>0</v>
      </c>
      <c r="AD55" s="129" t="n">
        <v>7</v>
      </c>
      <c r="AE55" s="129" t="n">
        <f aca="false">SUM(I55:AD55)</f>
        <v>310</v>
      </c>
    </row>
    <row r="56" customFormat="false" ht="15" hidden="false" customHeight="false" outlineLevel="0" collapsed="false">
      <c r="A56" s="125" t="n">
        <v>2</v>
      </c>
      <c r="B56" s="126" t="n">
        <v>7</v>
      </c>
      <c r="C56" s="127" t="n">
        <v>85</v>
      </c>
      <c r="D56" s="127" t="s">
        <v>350</v>
      </c>
      <c r="E56" s="127" t="s">
        <v>350</v>
      </c>
      <c r="F56" s="127" t="n">
        <v>738</v>
      </c>
      <c r="G56" s="127" t="s">
        <v>34</v>
      </c>
      <c r="H56" s="128" t="n">
        <v>417</v>
      </c>
      <c r="I56" s="127" t="n">
        <v>2</v>
      </c>
      <c r="J56" s="129" t="n">
        <v>153</v>
      </c>
      <c r="K56" s="129" t="n">
        <v>3</v>
      </c>
      <c r="L56" s="129" t="n">
        <v>5</v>
      </c>
      <c r="M56" s="129" t="n">
        <v>109</v>
      </c>
      <c r="N56" s="129"/>
      <c r="O56" s="129"/>
      <c r="P56" s="129"/>
      <c r="Q56" s="129"/>
      <c r="R56" s="129" t="n">
        <v>15</v>
      </c>
      <c r="S56" s="129"/>
      <c r="T56" s="129"/>
      <c r="U56" s="130" t="n">
        <v>1</v>
      </c>
      <c r="V56" s="130" t="n">
        <v>14</v>
      </c>
      <c r="AC56" s="129" t="n">
        <v>0</v>
      </c>
      <c r="AD56" s="129" t="n">
        <v>7</v>
      </c>
      <c r="AE56" s="129" t="n">
        <f aca="false">SUM(I56:AD56)</f>
        <v>309</v>
      </c>
    </row>
    <row r="57" customFormat="false" ht="15" hidden="false" customHeight="false" outlineLevel="0" collapsed="false">
      <c r="A57" s="125" t="n">
        <v>3</v>
      </c>
      <c r="B57" s="126" t="n">
        <v>7</v>
      </c>
      <c r="C57" s="127" t="n">
        <v>85</v>
      </c>
      <c r="D57" s="127" t="s">
        <v>350</v>
      </c>
      <c r="E57" s="127" t="s">
        <v>351</v>
      </c>
      <c r="F57" s="127" t="n">
        <v>739</v>
      </c>
      <c r="G57" s="127" t="s">
        <v>33</v>
      </c>
      <c r="H57" s="128" t="n">
        <v>497</v>
      </c>
      <c r="I57" s="127" t="n">
        <v>0</v>
      </c>
      <c r="J57" s="129" t="n">
        <v>58</v>
      </c>
      <c r="K57" s="129" t="n">
        <v>6</v>
      </c>
      <c r="L57" s="129" t="n">
        <v>8</v>
      </c>
      <c r="M57" s="129" t="n">
        <v>251</v>
      </c>
      <c r="N57" s="129"/>
      <c r="O57" s="129"/>
      <c r="P57" s="129"/>
      <c r="Q57" s="129"/>
      <c r="R57" s="129" t="n">
        <v>26</v>
      </c>
      <c r="S57" s="129"/>
      <c r="T57" s="129"/>
      <c r="U57" s="130" t="n">
        <v>0</v>
      </c>
      <c r="V57" s="130" t="n">
        <v>1</v>
      </c>
      <c r="AC57" s="129" t="n">
        <v>0</v>
      </c>
      <c r="AD57" s="129" t="n">
        <v>15</v>
      </c>
      <c r="AE57" s="129" t="n">
        <f aca="false">SUM(I57:AD57)</f>
        <v>365</v>
      </c>
    </row>
    <row r="58" customFormat="false" ht="12.75" hidden="false" customHeight="false" outlineLevel="0" collapsed="false">
      <c r="A58" s="125" t="n">
        <v>4</v>
      </c>
      <c r="B58" s="126" t="n">
        <v>7</v>
      </c>
      <c r="C58" s="127" t="n">
        <v>85</v>
      </c>
      <c r="D58" s="127" t="s">
        <v>350</v>
      </c>
      <c r="E58" s="127" t="s">
        <v>352</v>
      </c>
      <c r="F58" s="127" t="n">
        <v>740</v>
      </c>
      <c r="G58" s="127" t="s">
        <v>33</v>
      </c>
      <c r="H58" s="131" t="n">
        <v>655</v>
      </c>
      <c r="I58" s="127" t="n">
        <v>1</v>
      </c>
      <c r="J58" s="129" t="n">
        <v>180</v>
      </c>
      <c r="K58" s="129" t="n">
        <v>9</v>
      </c>
      <c r="L58" s="129" t="n">
        <v>12</v>
      </c>
      <c r="M58" s="129" t="n">
        <v>224</v>
      </c>
      <c r="N58" s="129"/>
      <c r="O58" s="129"/>
      <c r="P58" s="129"/>
      <c r="Q58" s="129"/>
      <c r="R58" s="129" t="n">
        <v>19</v>
      </c>
      <c r="S58" s="129"/>
      <c r="T58" s="129"/>
      <c r="U58" s="130" t="n">
        <v>0</v>
      </c>
      <c r="V58" s="130" t="n">
        <v>9</v>
      </c>
      <c r="AC58" s="129" t="n">
        <v>0</v>
      </c>
      <c r="AD58" s="129" t="n">
        <v>18</v>
      </c>
      <c r="AE58" s="129" t="n">
        <f aca="false">SUM(I58:AD58)</f>
        <v>472</v>
      </c>
    </row>
    <row r="59" customFormat="false" ht="12.75" hidden="false" customHeight="false" outlineLevel="0" collapsed="false">
      <c r="C59" s="132" t="s">
        <v>65</v>
      </c>
      <c r="D59" s="133" t="s">
        <v>66</v>
      </c>
      <c r="E59" s="133"/>
      <c r="F59" s="133"/>
      <c r="G59" s="133"/>
      <c r="H59" s="133" t="n">
        <f aca="false">SUM(H55:H58)</f>
        <v>1987</v>
      </c>
      <c r="I59" s="134" t="n">
        <f aca="false">SUM(I55:I58)</f>
        <v>5</v>
      </c>
      <c r="J59" s="134" t="n">
        <f aca="false">SUM(J55:J58)</f>
        <v>559</v>
      </c>
      <c r="K59" s="135" t="n">
        <f aca="false">SUM(K55:K58)</f>
        <v>25</v>
      </c>
      <c r="L59" s="135" t="n">
        <f aca="false">SUM(L55:L58)</f>
        <v>31</v>
      </c>
      <c r="M59" s="135" t="n">
        <f aca="false">SUM(M55:M58)</f>
        <v>664</v>
      </c>
      <c r="N59" s="135" t="n">
        <f aca="false">SUM(N55:N58)</f>
        <v>0</v>
      </c>
      <c r="O59" s="135" t="n">
        <f aca="false">SUM(O55:O58)</f>
        <v>0</v>
      </c>
      <c r="P59" s="135" t="n">
        <f aca="false">SUM(P55:P58)</f>
        <v>0</v>
      </c>
      <c r="Q59" s="135" t="n">
        <f aca="false">SUM(Q55:Q58)</f>
        <v>0</v>
      </c>
      <c r="R59" s="135" t="n">
        <f aca="false">SUM(R55:R58)</f>
        <v>80</v>
      </c>
      <c r="S59" s="135" t="n">
        <f aca="false">SUM(S55:S58)</f>
        <v>0</v>
      </c>
      <c r="T59" s="135" t="n">
        <f aca="false">SUM(T55:T58)</f>
        <v>0</v>
      </c>
      <c r="U59" s="135" t="n">
        <f aca="false">SUM(U55:U58)</f>
        <v>1</v>
      </c>
      <c r="V59" s="135" t="n">
        <f aca="false">SUM(V55:V58)</f>
        <v>44</v>
      </c>
      <c r="AC59" s="135" t="n">
        <f aca="false">SUM(AC55:AC58)</f>
        <v>0</v>
      </c>
      <c r="AD59" s="135" t="n">
        <f aca="false">SUM(AD55:AD58)</f>
        <v>47</v>
      </c>
      <c r="AE59" s="135" t="n">
        <f aca="false">SUM(AE55:AE58)</f>
        <v>1456</v>
      </c>
    </row>
    <row r="60" customFormat="false" ht="12.75" hidden="false" customHeight="false" outlineLevel="0" collapsed="false">
      <c r="F60" s="122"/>
      <c r="G60" s="122"/>
      <c r="V60" s="47" t="n">
        <v>22</v>
      </c>
    </row>
    <row r="61" customFormat="false" ht="12.75" hidden="false" customHeight="true" outlineLevel="0" collapsed="false">
      <c r="C61" s="132" t="s">
        <v>67</v>
      </c>
      <c r="D61" s="127" t="s">
        <v>68</v>
      </c>
      <c r="E61" s="127"/>
      <c r="F61" s="127"/>
      <c r="G61" s="127"/>
      <c r="H61" s="9" t="s">
        <v>8</v>
      </c>
      <c r="I61" s="9" t="s">
        <v>9</v>
      </c>
      <c r="J61" s="9" t="s">
        <v>10</v>
      </c>
      <c r="K61" s="9" t="s">
        <v>11</v>
      </c>
      <c r="L61" s="9" t="s">
        <v>12</v>
      </c>
      <c r="M61" s="9" t="s">
        <v>13</v>
      </c>
      <c r="N61" s="9" t="s">
        <v>14</v>
      </c>
      <c r="O61" s="9" t="s">
        <v>15</v>
      </c>
      <c r="P61" s="9" t="s">
        <v>16</v>
      </c>
      <c r="Q61" s="9" t="s">
        <v>17</v>
      </c>
      <c r="R61" s="9" t="s">
        <v>18</v>
      </c>
      <c r="S61" s="9" t="s">
        <v>19</v>
      </c>
      <c r="T61" s="9" t="s">
        <v>20</v>
      </c>
      <c r="U61" s="9" t="s">
        <v>24</v>
      </c>
      <c r="V61" s="9" t="s">
        <v>25</v>
      </c>
      <c r="W61" s="9" t="s">
        <v>26</v>
      </c>
      <c r="X61" s="9" t="s">
        <v>27</v>
      </c>
      <c r="Y61" s="9" t="s">
        <v>28</v>
      </c>
      <c r="Z61" s="9" t="s">
        <v>29</v>
      </c>
      <c r="AA61" s="9" t="s">
        <v>30</v>
      </c>
      <c r="AB61" s="141" t="s">
        <v>31</v>
      </c>
      <c r="AD61" s="142"/>
      <c r="AE61" s="143"/>
    </row>
    <row r="62" customFormat="false" ht="12.75" hidden="false" customHeight="false" outlineLevel="0" collapsed="false">
      <c r="D62" s="127"/>
      <c r="E62" s="127"/>
      <c r="F62" s="127"/>
      <c r="G62" s="127"/>
      <c r="H62" s="138" t="n">
        <f aca="false">H59</f>
        <v>1987</v>
      </c>
      <c r="I62" s="129" t="n">
        <f aca="false">I59</f>
        <v>5</v>
      </c>
      <c r="J62" s="129" t="n">
        <f aca="false">J59+22</f>
        <v>581</v>
      </c>
      <c r="K62" s="129" t="n">
        <f aca="false">K59+1</f>
        <v>26</v>
      </c>
      <c r="L62" s="129" t="n">
        <f aca="false">L59+22</f>
        <v>53</v>
      </c>
      <c r="M62" s="129" t="n">
        <f aca="false">M59</f>
        <v>664</v>
      </c>
      <c r="N62" s="129" t="n">
        <f aca="false">N59</f>
        <v>0</v>
      </c>
      <c r="O62" s="129" t="n">
        <f aca="false">O59</f>
        <v>0</v>
      </c>
      <c r="P62" s="129" t="n">
        <f aca="false">P59</f>
        <v>0</v>
      </c>
      <c r="Q62" s="129" t="n">
        <f aca="false">Q59</f>
        <v>0</v>
      </c>
      <c r="R62" s="129" t="n">
        <f aca="false">R59</f>
        <v>80</v>
      </c>
      <c r="S62" s="129" t="n">
        <f aca="false">S59</f>
        <v>0</v>
      </c>
      <c r="T62" s="129" t="n">
        <f aca="false">T59</f>
        <v>0</v>
      </c>
      <c r="Z62" s="129" t="n">
        <f aca="false">AC59</f>
        <v>0</v>
      </c>
      <c r="AA62" s="129" t="n">
        <f aca="false">AD59</f>
        <v>47</v>
      </c>
      <c r="AB62" s="144" t="n">
        <f aca="false">SUM(I62:AA62)</f>
        <v>1456</v>
      </c>
      <c r="AD62" s="145"/>
      <c r="AE62" s="146"/>
    </row>
    <row r="63" customFormat="false" ht="12.75" hidden="false" customHeight="false" outlineLevel="0" collapsed="false">
      <c r="F63" s="122"/>
      <c r="G63" s="122"/>
      <c r="AE63" s="146"/>
    </row>
    <row r="64" customFormat="false" ht="27.75" hidden="false" customHeight="true" outlineLevel="0" collapsed="false">
      <c r="C64" s="132" t="s">
        <v>69</v>
      </c>
      <c r="D64" s="127" t="s">
        <v>70</v>
      </c>
      <c r="E64" s="127"/>
      <c r="F64" s="127"/>
      <c r="G64" s="127"/>
      <c r="H64" s="9" t="s">
        <v>8</v>
      </c>
      <c r="I64" s="34" t="s">
        <v>71</v>
      </c>
      <c r="J64" s="34"/>
      <c r="K64" s="34" t="s">
        <v>72</v>
      </c>
      <c r="L64" s="34"/>
      <c r="M64" s="9" t="s">
        <v>13</v>
      </c>
      <c r="N64" s="9" t="s">
        <v>14</v>
      </c>
      <c r="O64" s="9" t="s">
        <v>15</v>
      </c>
      <c r="P64" s="9" t="s">
        <v>16</v>
      </c>
      <c r="Q64" s="9" t="s">
        <v>17</v>
      </c>
      <c r="R64" s="9" t="s">
        <v>18</v>
      </c>
      <c r="S64" s="9" t="s">
        <v>19</v>
      </c>
      <c r="T64" s="9" t="s">
        <v>20</v>
      </c>
      <c r="U64" s="9" t="s">
        <v>24</v>
      </c>
      <c r="V64" s="9" t="s">
        <v>25</v>
      </c>
      <c r="W64" s="9" t="s">
        <v>26</v>
      </c>
      <c r="X64" s="9" t="s">
        <v>27</v>
      </c>
      <c r="Y64" s="9" t="s">
        <v>28</v>
      </c>
      <c r="Z64" s="9" t="s">
        <v>29</v>
      </c>
      <c r="AA64" s="9" t="s">
        <v>30</v>
      </c>
      <c r="AB64" s="141" t="s">
        <v>31</v>
      </c>
      <c r="AD64" s="142"/>
      <c r="AE64" s="143"/>
    </row>
    <row r="65" customFormat="false" ht="12.75" hidden="false" customHeight="false" outlineLevel="0" collapsed="false">
      <c r="D65" s="127"/>
      <c r="E65" s="127"/>
      <c r="F65" s="127"/>
      <c r="G65" s="127"/>
      <c r="H65" s="138" t="n">
        <f aca="false">H59</f>
        <v>1987</v>
      </c>
      <c r="I65" s="138" t="n">
        <f aca="false">I62+K62</f>
        <v>31</v>
      </c>
      <c r="J65" s="138"/>
      <c r="K65" s="138" t="n">
        <f aca="false">J62+L62</f>
        <v>634</v>
      </c>
      <c r="L65" s="138"/>
      <c r="M65" s="129" t="n">
        <f aca="false">M62</f>
        <v>664</v>
      </c>
      <c r="N65" s="138" t="s">
        <v>148</v>
      </c>
      <c r="O65" s="138" t="s">
        <v>148</v>
      </c>
      <c r="P65" s="138" t="s">
        <v>148</v>
      </c>
      <c r="Q65" s="138" t="s">
        <v>148</v>
      </c>
      <c r="R65" s="129" t="n">
        <f aca="false">R62</f>
        <v>80</v>
      </c>
      <c r="S65" s="138" t="s">
        <v>148</v>
      </c>
      <c r="T65" s="138" t="s">
        <v>148</v>
      </c>
      <c r="U65" s="138" t="s">
        <v>148</v>
      </c>
      <c r="V65" s="138" t="s">
        <v>148</v>
      </c>
      <c r="W65" s="138" t="s">
        <v>148</v>
      </c>
      <c r="X65" s="138" t="s">
        <v>148</v>
      </c>
      <c r="Y65" s="138" t="s">
        <v>148</v>
      </c>
      <c r="Z65" s="129" t="n">
        <f aca="false">Z62</f>
        <v>0</v>
      </c>
      <c r="AA65" s="129" t="n">
        <f aca="false">AA62</f>
        <v>47</v>
      </c>
      <c r="AB65" s="144" t="n">
        <f aca="false">SUM(I65:AA65)</f>
        <v>1456</v>
      </c>
      <c r="AD65" s="145"/>
      <c r="AE65" s="146"/>
    </row>
    <row r="68" customFormat="false" ht="12.75" hidden="false" customHeight="false" outlineLevel="0" collapsed="false">
      <c r="A68" s="5" t="s">
        <v>1</v>
      </c>
      <c r="B68" s="6" t="s">
        <v>2</v>
      </c>
      <c r="C68" s="7" t="s">
        <v>3</v>
      </c>
      <c r="D68" s="5" t="s">
        <v>4</v>
      </c>
      <c r="E68" s="5" t="s">
        <v>5</v>
      </c>
      <c r="F68" s="8" t="s">
        <v>6</v>
      </c>
      <c r="G68" s="8" t="s">
        <v>7</v>
      </c>
      <c r="H68" s="8" t="s">
        <v>8</v>
      </c>
      <c r="I68" s="9" t="s">
        <v>9</v>
      </c>
      <c r="J68" s="9" t="s">
        <v>10</v>
      </c>
      <c r="K68" s="9" t="s">
        <v>11</v>
      </c>
      <c r="L68" s="9" t="s">
        <v>12</v>
      </c>
      <c r="M68" s="9" t="s">
        <v>13</v>
      </c>
      <c r="N68" s="9" t="s">
        <v>14</v>
      </c>
      <c r="O68" s="9" t="s">
        <v>15</v>
      </c>
      <c r="P68" s="9" t="s">
        <v>16</v>
      </c>
      <c r="Q68" s="9" t="s">
        <v>17</v>
      </c>
      <c r="R68" s="9" t="s">
        <v>18</v>
      </c>
      <c r="S68" s="9" t="s">
        <v>19</v>
      </c>
      <c r="T68" s="9" t="s">
        <v>20</v>
      </c>
      <c r="U68" s="10" t="s">
        <v>21</v>
      </c>
      <c r="V68" s="10" t="s">
        <v>22</v>
      </c>
      <c r="W68" s="10" t="s">
        <v>23</v>
      </c>
      <c r="X68" s="9" t="s">
        <v>24</v>
      </c>
      <c r="Y68" s="9" t="s">
        <v>25</v>
      </c>
      <c r="Z68" s="9" t="s">
        <v>26</v>
      </c>
      <c r="AA68" s="9" t="s">
        <v>27</v>
      </c>
      <c r="AB68" s="9" t="s">
        <v>28</v>
      </c>
      <c r="AC68" s="9" t="s">
        <v>29</v>
      </c>
      <c r="AD68" s="9" t="s">
        <v>30</v>
      </c>
      <c r="AE68" s="9" t="s">
        <v>31</v>
      </c>
    </row>
    <row r="69" customFormat="false" ht="15" hidden="false" customHeight="false" outlineLevel="0" collapsed="false">
      <c r="A69" s="125" t="n">
        <v>1</v>
      </c>
      <c r="B69" s="147" t="n">
        <v>7</v>
      </c>
      <c r="C69" s="148" t="n">
        <v>298</v>
      </c>
      <c r="D69" s="149" t="s">
        <v>353</v>
      </c>
      <c r="E69" s="149" t="s">
        <v>353</v>
      </c>
      <c r="F69" s="150" t="n">
        <v>1449</v>
      </c>
      <c r="G69" s="149" t="s">
        <v>33</v>
      </c>
      <c r="H69" s="128" t="n">
        <v>708</v>
      </c>
      <c r="I69" s="129" t="n">
        <v>0</v>
      </c>
      <c r="J69" s="129" t="n">
        <v>216</v>
      </c>
      <c r="K69" s="129" t="n">
        <v>211</v>
      </c>
      <c r="L69" s="129" t="n">
        <v>1</v>
      </c>
      <c r="M69" s="129" t="n">
        <v>2</v>
      </c>
      <c r="N69" s="129" t="n">
        <v>0</v>
      </c>
      <c r="O69" s="129" t="n">
        <v>3</v>
      </c>
      <c r="P69" s="129" t="n">
        <v>0</v>
      </c>
      <c r="Q69" s="129" t="n">
        <v>18</v>
      </c>
      <c r="R69" s="129" t="n">
        <v>49</v>
      </c>
      <c r="S69" s="129" t="n">
        <v>0</v>
      </c>
      <c r="T69" s="129" t="n">
        <v>0</v>
      </c>
      <c r="U69" s="130" t="n">
        <v>3</v>
      </c>
      <c r="V69" s="130" t="n">
        <v>1</v>
      </c>
      <c r="W69" s="130" t="n">
        <v>0</v>
      </c>
      <c r="X69" s="129" t="n">
        <v>0</v>
      </c>
      <c r="Y69" s="129" t="n">
        <v>0</v>
      </c>
      <c r="Z69" s="129" t="n">
        <v>0</v>
      </c>
      <c r="AA69" s="129" t="n">
        <v>0</v>
      </c>
      <c r="AB69" s="129" t="n">
        <v>0</v>
      </c>
      <c r="AC69" s="129" t="n">
        <v>0</v>
      </c>
      <c r="AD69" s="129" t="n">
        <v>13</v>
      </c>
      <c r="AE69" s="129" t="n">
        <f aca="false">SUM(I69:AD69)</f>
        <v>517</v>
      </c>
    </row>
    <row r="70" customFormat="false" ht="12.75" hidden="false" customHeight="false" outlineLevel="0" collapsed="false">
      <c r="A70" s="125" t="n">
        <v>5</v>
      </c>
      <c r="B70" s="147" t="n">
        <v>7</v>
      </c>
      <c r="C70" s="148" t="n">
        <v>298</v>
      </c>
      <c r="D70" s="149" t="s">
        <v>353</v>
      </c>
      <c r="E70" s="149" t="s">
        <v>353</v>
      </c>
      <c r="F70" s="150" t="n">
        <v>1449</v>
      </c>
      <c r="G70" s="149" t="s">
        <v>34</v>
      </c>
      <c r="H70" s="151" t="n">
        <v>707</v>
      </c>
      <c r="I70" s="129" t="n">
        <v>0</v>
      </c>
      <c r="J70" s="129" t="n">
        <v>252</v>
      </c>
      <c r="K70" s="129" t="n">
        <v>193</v>
      </c>
      <c r="L70" s="129" t="n">
        <v>2</v>
      </c>
      <c r="M70" s="129" t="n">
        <v>1</v>
      </c>
      <c r="N70" s="129" t="n">
        <v>0</v>
      </c>
      <c r="O70" s="129" t="n">
        <v>3</v>
      </c>
      <c r="P70" s="129" t="n">
        <v>0</v>
      </c>
      <c r="Q70" s="129" t="n">
        <v>14</v>
      </c>
      <c r="R70" s="129" t="n">
        <v>45</v>
      </c>
      <c r="S70" s="129" t="n">
        <v>0</v>
      </c>
      <c r="T70" s="129" t="n">
        <v>0</v>
      </c>
      <c r="U70" s="130" t="n">
        <v>1</v>
      </c>
      <c r="V70" s="130" t="n">
        <v>1</v>
      </c>
      <c r="W70" s="130" t="n">
        <v>0</v>
      </c>
      <c r="X70" s="129" t="n">
        <v>0</v>
      </c>
      <c r="Y70" s="129" t="n">
        <v>0</v>
      </c>
      <c r="Z70" s="129" t="n">
        <v>0</v>
      </c>
      <c r="AA70" s="129" t="n">
        <v>0</v>
      </c>
      <c r="AB70" s="129" t="n">
        <v>0</v>
      </c>
      <c r="AC70" s="129" t="n">
        <v>0</v>
      </c>
      <c r="AD70" s="129" t="n">
        <v>11</v>
      </c>
      <c r="AE70" s="129" t="n">
        <f aca="false">SUM(I70:AD70)</f>
        <v>523</v>
      </c>
    </row>
    <row r="71" customFormat="false" ht="15" hidden="false" customHeight="false" outlineLevel="0" collapsed="false">
      <c r="A71" s="125" t="n">
        <v>7</v>
      </c>
      <c r="B71" s="147" t="n">
        <v>7</v>
      </c>
      <c r="C71" s="148" t="n">
        <v>298</v>
      </c>
      <c r="D71" s="149" t="s">
        <v>353</v>
      </c>
      <c r="E71" s="149" t="s">
        <v>353</v>
      </c>
      <c r="F71" s="150" t="n">
        <v>1449</v>
      </c>
      <c r="G71" s="149" t="s">
        <v>35</v>
      </c>
      <c r="H71" s="128" t="n">
        <v>707</v>
      </c>
      <c r="I71" s="129" t="n">
        <v>0</v>
      </c>
      <c r="J71" s="129" t="n">
        <v>231</v>
      </c>
      <c r="K71" s="129" t="n">
        <v>209</v>
      </c>
      <c r="L71" s="129" t="n">
        <v>0</v>
      </c>
      <c r="M71" s="129" t="n">
        <v>3</v>
      </c>
      <c r="N71" s="129" t="n">
        <v>0</v>
      </c>
      <c r="O71" s="129" t="n">
        <v>0</v>
      </c>
      <c r="P71" s="129" t="n">
        <v>0</v>
      </c>
      <c r="Q71" s="129" t="n">
        <v>13</v>
      </c>
      <c r="R71" s="129" t="n">
        <v>40</v>
      </c>
      <c r="S71" s="129" t="n">
        <v>0</v>
      </c>
      <c r="T71" s="129" t="n">
        <v>0</v>
      </c>
      <c r="U71" s="130" t="n">
        <v>1</v>
      </c>
      <c r="V71" s="130" t="n">
        <v>0</v>
      </c>
      <c r="W71" s="130" t="n">
        <v>0</v>
      </c>
      <c r="X71" s="129" t="n">
        <v>0</v>
      </c>
      <c r="Y71" s="129" t="n">
        <v>0</v>
      </c>
      <c r="Z71" s="129" t="n">
        <v>0</v>
      </c>
      <c r="AA71" s="129" t="n">
        <v>0</v>
      </c>
      <c r="AB71" s="129" t="n">
        <v>0</v>
      </c>
      <c r="AC71" s="129" t="n">
        <v>0</v>
      </c>
      <c r="AD71" s="129" t="n">
        <v>9</v>
      </c>
      <c r="AE71" s="129" t="n">
        <f aca="false">SUM(I71:AD71)</f>
        <v>506</v>
      </c>
    </row>
    <row r="72" customFormat="false" ht="12.75" hidden="false" customHeight="false" outlineLevel="0" collapsed="false">
      <c r="A72" s="125" t="n">
        <v>2</v>
      </c>
      <c r="B72" s="147" t="n">
        <v>7</v>
      </c>
      <c r="C72" s="148" t="n">
        <v>298</v>
      </c>
      <c r="D72" s="149" t="s">
        <v>353</v>
      </c>
      <c r="E72" s="149" t="s">
        <v>353</v>
      </c>
      <c r="F72" s="150" t="n">
        <v>1450</v>
      </c>
      <c r="G72" s="149" t="s">
        <v>33</v>
      </c>
      <c r="H72" s="147" t="n">
        <v>597</v>
      </c>
      <c r="I72" s="129" t="n">
        <v>0</v>
      </c>
      <c r="J72" s="129" t="n">
        <v>182</v>
      </c>
      <c r="K72" s="129" t="n">
        <v>194</v>
      </c>
      <c r="L72" s="129" t="n">
        <v>1</v>
      </c>
      <c r="M72" s="129" t="n">
        <v>1</v>
      </c>
      <c r="N72" s="129" t="n">
        <v>0</v>
      </c>
      <c r="O72" s="129" t="n">
        <v>2</v>
      </c>
      <c r="P72" s="129" t="n">
        <v>0</v>
      </c>
      <c r="Q72" s="129" t="n">
        <v>5</v>
      </c>
      <c r="R72" s="129" t="n">
        <v>31</v>
      </c>
      <c r="S72" s="129" t="n">
        <v>0</v>
      </c>
      <c r="T72" s="129" t="n">
        <v>0</v>
      </c>
      <c r="U72" s="130" t="n">
        <v>0</v>
      </c>
      <c r="V72" s="130" t="n">
        <v>2</v>
      </c>
      <c r="W72" s="130" t="n">
        <v>0</v>
      </c>
      <c r="X72" s="129" t="n">
        <v>0</v>
      </c>
      <c r="Y72" s="129" t="n">
        <v>0</v>
      </c>
      <c r="Z72" s="129" t="n">
        <v>0</v>
      </c>
      <c r="AA72" s="129" t="n">
        <v>0</v>
      </c>
      <c r="AB72" s="129" t="n">
        <v>0</v>
      </c>
      <c r="AC72" s="129" t="n">
        <v>0</v>
      </c>
      <c r="AD72" s="129" t="n">
        <v>7</v>
      </c>
      <c r="AE72" s="129" t="n">
        <f aca="false">SUM(I72:AD72)</f>
        <v>425</v>
      </c>
    </row>
    <row r="73" customFormat="false" ht="12.75" hidden="false" customHeight="false" outlineLevel="0" collapsed="false">
      <c r="A73" s="125" t="n">
        <v>6</v>
      </c>
      <c r="B73" s="147" t="n">
        <v>7</v>
      </c>
      <c r="C73" s="148" t="n">
        <v>298</v>
      </c>
      <c r="D73" s="149" t="s">
        <v>353</v>
      </c>
      <c r="E73" s="149" t="s">
        <v>353</v>
      </c>
      <c r="F73" s="150" t="n">
        <v>1450</v>
      </c>
      <c r="G73" s="149" t="s">
        <v>34</v>
      </c>
      <c r="H73" s="147" t="n">
        <v>597</v>
      </c>
      <c r="I73" s="129" t="n">
        <v>1</v>
      </c>
      <c r="J73" s="129" t="n">
        <v>218</v>
      </c>
      <c r="K73" s="129" t="n">
        <v>183</v>
      </c>
      <c r="L73" s="129" t="n">
        <v>1</v>
      </c>
      <c r="M73" s="129" t="n">
        <v>1</v>
      </c>
      <c r="N73" s="129" t="n">
        <v>0</v>
      </c>
      <c r="O73" s="129" t="n">
        <v>3</v>
      </c>
      <c r="P73" s="129" t="n">
        <v>0</v>
      </c>
      <c r="Q73" s="129" t="n">
        <v>1</v>
      </c>
      <c r="R73" s="129" t="n">
        <v>32</v>
      </c>
      <c r="S73" s="129" t="n">
        <v>0</v>
      </c>
      <c r="T73" s="129" t="n">
        <v>0</v>
      </c>
      <c r="U73" s="130" t="n">
        <v>2</v>
      </c>
      <c r="V73" s="130" t="n">
        <v>2</v>
      </c>
      <c r="W73" s="130" t="n">
        <v>0</v>
      </c>
      <c r="X73" s="129" t="n">
        <v>0</v>
      </c>
      <c r="Y73" s="129" t="n">
        <v>0</v>
      </c>
      <c r="Z73" s="129" t="n">
        <v>0</v>
      </c>
      <c r="AA73" s="129" t="n">
        <v>0</v>
      </c>
      <c r="AB73" s="129" t="n">
        <v>0</v>
      </c>
      <c r="AC73" s="129" t="n">
        <v>0</v>
      </c>
      <c r="AD73" s="129" t="n">
        <v>4</v>
      </c>
      <c r="AE73" s="129" t="n">
        <f aca="false">SUM(I73:AD73)</f>
        <v>448</v>
      </c>
    </row>
    <row r="74" customFormat="false" ht="12.75" hidden="false" customHeight="false" outlineLevel="0" collapsed="false">
      <c r="A74" s="125" t="n">
        <v>3</v>
      </c>
      <c r="B74" s="147" t="n">
        <v>7</v>
      </c>
      <c r="C74" s="148" t="n">
        <v>298</v>
      </c>
      <c r="D74" s="149" t="s">
        <v>353</v>
      </c>
      <c r="E74" s="149" t="s">
        <v>353</v>
      </c>
      <c r="F74" s="150" t="n">
        <v>1451</v>
      </c>
      <c r="G74" s="149" t="s">
        <v>33</v>
      </c>
      <c r="H74" s="147" t="n">
        <v>598</v>
      </c>
      <c r="I74" s="129" t="n">
        <v>1</v>
      </c>
      <c r="J74" s="129" t="n">
        <v>208</v>
      </c>
      <c r="K74" s="129" t="n">
        <v>174</v>
      </c>
      <c r="L74" s="129" t="n">
        <v>0</v>
      </c>
      <c r="M74" s="129" t="n">
        <v>2</v>
      </c>
      <c r="N74" s="129" t="n">
        <v>0</v>
      </c>
      <c r="O74" s="129" t="n">
        <v>2</v>
      </c>
      <c r="P74" s="129" t="n">
        <v>0</v>
      </c>
      <c r="Q74" s="129" t="n">
        <v>11</v>
      </c>
      <c r="R74" s="129" t="n">
        <v>41</v>
      </c>
      <c r="S74" s="129" t="n">
        <v>0</v>
      </c>
      <c r="T74" s="129" t="n">
        <v>0</v>
      </c>
      <c r="U74" s="130" t="n">
        <v>0</v>
      </c>
      <c r="V74" s="130" t="n">
        <v>1</v>
      </c>
      <c r="W74" s="130" t="n">
        <v>0</v>
      </c>
      <c r="X74" s="129" t="n">
        <v>0</v>
      </c>
      <c r="Y74" s="129" t="n">
        <v>0</v>
      </c>
      <c r="Z74" s="129" t="n">
        <v>0</v>
      </c>
      <c r="AA74" s="129" t="n">
        <v>0</v>
      </c>
      <c r="AB74" s="129" t="n">
        <v>0</v>
      </c>
      <c r="AC74" s="129" t="n">
        <v>0</v>
      </c>
      <c r="AD74" s="129" t="n">
        <v>9</v>
      </c>
      <c r="AE74" s="129" t="n">
        <f aca="false">SUM(I74:AD74)</f>
        <v>449</v>
      </c>
    </row>
    <row r="75" customFormat="false" ht="12.75" hidden="false" customHeight="false" outlineLevel="0" collapsed="false">
      <c r="A75" s="125" t="n">
        <v>4</v>
      </c>
      <c r="B75" s="147" t="n">
        <v>7</v>
      </c>
      <c r="C75" s="148" t="n">
        <v>298</v>
      </c>
      <c r="D75" s="149" t="s">
        <v>353</v>
      </c>
      <c r="E75" s="149" t="s">
        <v>353</v>
      </c>
      <c r="F75" s="150" t="n">
        <v>1451</v>
      </c>
      <c r="G75" s="149" t="s">
        <v>34</v>
      </c>
      <c r="H75" s="147" t="n">
        <v>597</v>
      </c>
      <c r="I75" s="129" t="n">
        <v>0</v>
      </c>
      <c r="J75" s="129" t="n">
        <v>230</v>
      </c>
      <c r="K75" s="129" t="n">
        <v>146</v>
      </c>
      <c r="L75" s="129" t="n">
        <v>1</v>
      </c>
      <c r="M75" s="129" t="n">
        <v>1</v>
      </c>
      <c r="N75" s="129" t="n">
        <v>0</v>
      </c>
      <c r="O75" s="129" t="n">
        <v>1</v>
      </c>
      <c r="P75" s="129" t="n">
        <v>0</v>
      </c>
      <c r="Q75" s="129" t="n">
        <v>7</v>
      </c>
      <c r="R75" s="129" t="n">
        <v>43</v>
      </c>
      <c r="S75" s="129" t="n">
        <v>0</v>
      </c>
      <c r="T75" s="129" t="n">
        <v>0</v>
      </c>
      <c r="U75" s="130" t="n">
        <v>4</v>
      </c>
      <c r="V75" s="130" t="n">
        <v>0</v>
      </c>
      <c r="W75" s="130" t="n">
        <v>0</v>
      </c>
      <c r="X75" s="129" t="n">
        <v>0</v>
      </c>
      <c r="Y75" s="129" t="n">
        <v>0</v>
      </c>
      <c r="Z75" s="129" t="n">
        <v>0</v>
      </c>
      <c r="AA75" s="129" t="n">
        <v>0</v>
      </c>
      <c r="AB75" s="129" t="n">
        <v>0</v>
      </c>
      <c r="AC75" s="129" t="n">
        <v>0</v>
      </c>
      <c r="AD75" s="129" t="n">
        <v>8</v>
      </c>
      <c r="AE75" s="129" t="n">
        <f aca="false">SUM(I75:AD75)</f>
        <v>441</v>
      </c>
    </row>
    <row r="76" customFormat="false" ht="12.75" hidden="false" customHeight="false" outlineLevel="0" collapsed="false">
      <c r="C76" s="132" t="s">
        <v>65</v>
      </c>
      <c r="D76" s="152" t="s">
        <v>66</v>
      </c>
      <c r="E76" s="152"/>
      <c r="F76" s="152"/>
      <c r="G76" s="152"/>
      <c r="H76" s="152" t="n">
        <f aca="false">SUM(H69:H75)</f>
        <v>4511</v>
      </c>
      <c r="I76" s="135" t="n">
        <f aca="false">SUM(I69:I75)</f>
        <v>2</v>
      </c>
      <c r="J76" s="135" t="n">
        <f aca="false">SUM(J69:J75)</f>
        <v>1537</v>
      </c>
      <c r="K76" s="135" t="n">
        <f aca="false">SUM(K69:K75)</f>
        <v>1310</v>
      </c>
      <c r="L76" s="135" t="n">
        <f aca="false">SUM(L69:L75)</f>
        <v>6</v>
      </c>
      <c r="M76" s="135" t="n">
        <f aca="false">SUM(M69:M75)</f>
        <v>11</v>
      </c>
      <c r="N76" s="135" t="n">
        <f aca="false">SUM(N69:N75)</f>
        <v>0</v>
      </c>
      <c r="O76" s="135" t="n">
        <f aca="false">SUM(O69:O75)</f>
        <v>14</v>
      </c>
      <c r="P76" s="135" t="n">
        <f aca="false">SUM(P69:P75)</f>
        <v>0</v>
      </c>
      <c r="Q76" s="135" t="n">
        <f aca="false">SUM(Q69:Q75)</f>
        <v>69</v>
      </c>
      <c r="R76" s="135" t="n">
        <f aca="false">SUM(R69:R75)</f>
        <v>281</v>
      </c>
      <c r="S76" s="135" t="n">
        <f aca="false">SUM(S69:S75)</f>
        <v>0</v>
      </c>
      <c r="T76" s="135" t="n">
        <f aca="false">SUM(T69:T75)</f>
        <v>0</v>
      </c>
      <c r="U76" s="135" t="n">
        <f aca="false">SUM(U69:U75)</f>
        <v>11</v>
      </c>
      <c r="V76" s="135" t="n">
        <f aca="false">SUM(V69:V75)</f>
        <v>7</v>
      </c>
      <c r="W76" s="135" t="n">
        <f aca="false">SUM(W69:W75)</f>
        <v>0</v>
      </c>
      <c r="X76" s="135" t="n">
        <f aca="false">SUM(X69:X75)</f>
        <v>0</v>
      </c>
      <c r="Y76" s="135" t="n">
        <f aca="false">SUM(Y69:Y75)</f>
        <v>0</v>
      </c>
      <c r="Z76" s="135" t="n">
        <f aca="false">SUM(Z69:Z75)</f>
        <v>0</v>
      </c>
      <c r="AA76" s="135" t="n">
        <f aca="false">SUM(AA69:AA75)</f>
        <v>0</v>
      </c>
      <c r="AB76" s="135" t="n">
        <f aca="false">SUM(AB69:AB75)</f>
        <v>0</v>
      </c>
      <c r="AC76" s="135" t="n">
        <f aca="false">SUM(AC69:AC75)</f>
        <v>0</v>
      </c>
      <c r="AD76" s="135" t="n">
        <f aca="false">SUM(AD69:AD75)</f>
        <v>61</v>
      </c>
      <c r="AE76" s="135" t="n">
        <f aca="false">SUM(AE69:AE75)</f>
        <v>3309</v>
      </c>
    </row>
    <row r="77" customFormat="false" ht="12.75" hidden="false" customHeight="false" outlineLevel="0" collapsed="false">
      <c r="F77" s="122"/>
      <c r="G77" s="122"/>
    </row>
    <row r="78" customFormat="false" ht="12.75" hidden="false" customHeight="true" outlineLevel="0" collapsed="false">
      <c r="C78" s="132" t="s">
        <v>67</v>
      </c>
      <c r="D78" s="127" t="s">
        <v>68</v>
      </c>
      <c r="E78" s="127"/>
      <c r="F78" s="127"/>
      <c r="G78" s="127"/>
      <c r="H78" s="9" t="s">
        <v>8</v>
      </c>
      <c r="I78" s="9" t="s">
        <v>9</v>
      </c>
      <c r="J78" s="9" t="s">
        <v>10</v>
      </c>
      <c r="K78" s="9" t="s">
        <v>11</v>
      </c>
      <c r="L78" s="9" t="s">
        <v>12</v>
      </c>
      <c r="M78" s="9" t="s">
        <v>13</v>
      </c>
      <c r="N78" s="9" t="s">
        <v>14</v>
      </c>
      <c r="O78" s="9" t="s">
        <v>15</v>
      </c>
      <c r="P78" s="9" t="s">
        <v>16</v>
      </c>
      <c r="Q78" s="9" t="s">
        <v>17</v>
      </c>
      <c r="R78" s="9" t="s">
        <v>18</v>
      </c>
      <c r="S78" s="9" t="s">
        <v>19</v>
      </c>
      <c r="T78" s="9" t="s">
        <v>20</v>
      </c>
      <c r="U78" s="9" t="s">
        <v>24</v>
      </c>
      <c r="V78" s="9" t="s">
        <v>25</v>
      </c>
      <c r="W78" s="9" t="s">
        <v>26</v>
      </c>
      <c r="X78" s="9" t="s">
        <v>27</v>
      </c>
      <c r="Y78" s="9" t="s">
        <v>28</v>
      </c>
      <c r="Z78" s="9" t="s">
        <v>29</v>
      </c>
      <c r="AA78" s="9" t="s">
        <v>30</v>
      </c>
      <c r="AB78" s="9" t="s">
        <v>31</v>
      </c>
    </row>
    <row r="79" customFormat="false" ht="12.75" hidden="false" customHeight="false" outlineLevel="0" collapsed="false">
      <c r="D79" s="127"/>
      <c r="E79" s="127"/>
      <c r="F79" s="127"/>
      <c r="G79" s="127"/>
      <c r="H79" s="138" t="n">
        <f aca="false">H76</f>
        <v>4511</v>
      </c>
      <c r="I79" s="129" t="n">
        <v>7</v>
      </c>
      <c r="J79" s="129" t="n">
        <v>1541</v>
      </c>
      <c r="K79" s="129" t="n">
        <v>1316</v>
      </c>
      <c r="L79" s="129" t="n">
        <v>9</v>
      </c>
      <c r="M79" s="129" t="n">
        <v>11</v>
      </c>
      <c r="N79" s="129" t="n">
        <f aca="false">N76</f>
        <v>0</v>
      </c>
      <c r="O79" s="129" t="n">
        <f aca="false">O76</f>
        <v>14</v>
      </c>
      <c r="P79" s="129" t="n">
        <f aca="false">P76</f>
        <v>0</v>
      </c>
      <c r="Q79" s="129" t="n">
        <f aca="false">Q76</f>
        <v>69</v>
      </c>
      <c r="R79" s="129" t="n">
        <f aca="false">R76</f>
        <v>281</v>
      </c>
      <c r="S79" s="129" t="n">
        <f aca="false">S76</f>
        <v>0</v>
      </c>
      <c r="T79" s="129" t="n">
        <f aca="false">T76</f>
        <v>0</v>
      </c>
      <c r="U79" s="129" t="n">
        <f aca="false">X69</f>
        <v>0</v>
      </c>
      <c r="V79" s="129" t="n">
        <f aca="false">Y69</f>
        <v>0</v>
      </c>
      <c r="W79" s="129" t="n">
        <f aca="false">Z69</f>
        <v>0</v>
      </c>
      <c r="X79" s="129" t="n">
        <f aca="false">AA69</f>
        <v>0</v>
      </c>
      <c r="Y79" s="129" t="n">
        <f aca="false">AB69</f>
        <v>0</v>
      </c>
      <c r="Z79" s="129" t="n">
        <f aca="false">AC76</f>
        <v>0</v>
      </c>
      <c r="AA79" s="129" t="n">
        <f aca="false">AD76</f>
        <v>61</v>
      </c>
      <c r="AB79" s="129" t="n">
        <f aca="false">SUM(I79:AA79)</f>
        <v>3309</v>
      </c>
    </row>
    <row r="80" customFormat="false" ht="12.75" hidden="false" customHeight="false" outlineLevel="0" collapsed="false">
      <c r="F80" s="122"/>
      <c r="G80" s="122"/>
    </row>
    <row r="81" customFormat="false" ht="24.75" hidden="false" customHeight="true" outlineLevel="0" collapsed="false">
      <c r="C81" s="132" t="s">
        <v>69</v>
      </c>
      <c r="D81" s="127" t="s">
        <v>70</v>
      </c>
      <c r="E81" s="127"/>
      <c r="F81" s="127"/>
      <c r="G81" s="127"/>
      <c r="H81" s="9" t="s">
        <v>8</v>
      </c>
      <c r="I81" s="34" t="s">
        <v>71</v>
      </c>
      <c r="J81" s="34"/>
      <c r="K81" s="34" t="s">
        <v>72</v>
      </c>
      <c r="L81" s="34"/>
      <c r="M81" s="9" t="s">
        <v>13</v>
      </c>
      <c r="N81" s="9" t="s">
        <v>14</v>
      </c>
      <c r="O81" s="9" t="s">
        <v>15</v>
      </c>
      <c r="P81" s="9" t="s">
        <v>16</v>
      </c>
      <c r="Q81" s="9" t="s">
        <v>17</v>
      </c>
      <c r="R81" s="9" t="s">
        <v>18</v>
      </c>
      <c r="S81" s="9" t="s">
        <v>19</v>
      </c>
      <c r="T81" s="9" t="s">
        <v>20</v>
      </c>
      <c r="U81" s="9" t="s">
        <v>24</v>
      </c>
      <c r="V81" s="9" t="s">
        <v>25</v>
      </c>
      <c r="W81" s="9" t="s">
        <v>26</v>
      </c>
      <c r="X81" s="9" t="s">
        <v>27</v>
      </c>
      <c r="Y81" s="9" t="s">
        <v>28</v>
      </c>
      <c r="Z81" s="9" t="s">
        <v>29</v>
      </c>
      <c r="AA81" s="9" t="s">
        <v>30</v>
      </c>
      <c r="AB81" s="9" t="s">
        <v>31</v>
      </c>
    </row>
    <row r="82" customFormat="false" ht="12.75" hidden="false" customHeight="false" outlineLevel="0" collapsed="false">
      <c r="D82" s="127"/>
      <c r="E82" s="127"/>
      <c r="F82" s="127"/>
      <c r="G82" s="127"/>
      <c r="H82" s="138" t="n">
        <f aca="false">H76</f>
        <v>4511</v>
      </c>
      <c r="I82" s="138" t="n">
        <f aca="false">I79+K79</f>
        <v>1323</v>
      </c>
      <c r="J82" s="138"/>
      <c r="K82" s="138" t="n">
        <f aca="false">J79+L79</f>
        <v>1550</v>
      </c>
      <c r="L82" s="138"/>
      <c r="M82" s="129" t="n">
        <f aca="false">M79</f>
        <v>11</v>
      </c>
      <c r="N82" s="129" t="s">
        <v>148</v>
      </c>
      <c r="O82" s="129" t="n">
        <f aca="false">O79</f>
        <v>14</v>
      </c>
      <c r="P82" s="129" t="s">
        <v>148</v>
      </c>
      <c r="Q82" s="129" t="n">
        <f aca="false">Q79</f>
        <v>69</v>
      </c>
      <c r="R82" s="129" t="n">
        <f aca="false">R79</f>
        <v>281</v>
      </c>
      <c r="S82" s="138" t="s">
        <v>148</v>
      </c>
      <c r="T82" s="138" t="s">
        <v>148</v>
      </c>
      <c r="U82" s="138" t="s">
        <v>148</v>
      </c>
      <c r="V82" s="138" t="s">
        <v>148</v>
      </c>
      <c r="W82" s="138" t="s">
        <v>148</v>
      </c>
      <c r="X82" s="138" t="s">
        <v>148</v>
      </c>
      <c r="Y82" s="138" t="s">
        <v>148</v>
      </c>
      <c r="Z82" s="129" t="n">
        <f aca="false">Z79</f>
        <v>0</v>
      </c>
      <c r="AA82" s="129" t="n">
        <f aca="false">AA79</f>
        <v>61</v>
      </c>
      <c r="AB82" s="129" t="n">
        <f aca="false">SUM(I82:AA82)</f>
        <v>3309</v>
      </c>
    </row>
    <row r="85" customFormat="false" ht="12.75" hidden="false" customHeight="false" outlineLevel="0" collapsed="false">
      <c r="A85" s="5" t="s">
        <v>1</v>
      </c>
      <c r="B85" s="6" t="s">
        <v>2</v>
      </c>
      <c r="C85" s="123" t="s">
        <v>3</v>
      </c>
      <c r="D85" s="124" t="s">
        <v>4</v>
      </c>
      <c r="E85" s="124" t="s">
        <v>5</v>
      </c>
      <c r="F85" s="94" t="s">
        <v>6</v>
      </c>
      <c r="G85" s="94" t="s">
        <v>7</v>
      </c>
      <c r="H85" s="94" t="s">
        <v>8</v>
      </c>
      <c r="I85" s="95" t="s">
        <v>9</v>
      </c>
      <c r="J85" s="95" t="s">
        <v>10</v>
      </c>
      <c r="K85" s="9" t="s">
        <v>11</v>
      </c>
      <c r="L85" s="9" t="s">
        <v>12</v>
      </c>
      <c r="M85" s="9" t="s">
        <v>13</v>
      </c>
      <c r="N85" s="9" t="s">
        <v>14</v>
      </c>
      <c r="O85" s="9" t="s">
        <v>15</v>
      </c>
      <c r="P85" s="9" t="s">
        <v>16</v>
      </c>
      <c r="Q85" s="9" t="s">
        <v>17</v>
      </c>
      <c r="R85" s="9" t="s">
        <v>18</v>
      </c>
      <c r="S85" s="9" t="s">
        <v>19</v>
      </c>
      <c r="T85" s="9" t="s">
        <v>20</v>
      </c>
      <c r="U85" s="10" t="s">
        <v>21</v>
      </c>
      <c r="V85" s="10" t="s">
        <v>22</v>
      </c>
      <c r="W85" s="10" t="s">
        <v>23</v>
      </c>
      <c r="X85" s="9" t="s">
        <v>24</v>
      </c>
      <c r="Y85" s="9" t="s">
        <v>25</v>
      </c>
      <c r="Z85" s="9" t="s">
        <v>26</v>
      </c>
      <c r="AA85" s="9" t="s">
        <v>27</v>
      </c>
      <c r="AB85" s="9" t="s">
        <v>28</v>
      </c>
      <c r="AC85" s="9" t="s">
        <v>29</v>
      </c>
      <c r="AD85" s="9" t="s">
        <v>30</v>
      </c>
      <c r="AE85" s="9" t="s">
        <v>31</v>
      </c>
    </row>
    <row r="86" customFormat="false" ht="15" hidden="false" customHeight="false" outlineLevel="0" collapsed="false">
      <c r="A86" s="125" t="n">
        <v>1</v>
      </c>
      <c r="B86" s="126" t="n">
        <v>7</v>
      </c>
      <c r="C86" s="127" t="n">
        <v>378</v>
      </c>
      <c r="D86" s="127" t="s">
        <v>354</v>
      </c>
      <c r="E86" s="153" t="s">
        <v>354</v>
      </c>
      <c r="F86" s="127" t="n">
        <v>1691</v>
      </c>
      <c r="G86" s="127" t="s">
        <v>33</v>
      </c>
      <c r="H86" s="128" t="n">
        <v>510</v>
      </c>
      <c r="I86" s="127" t="n">
        <v>4</v>
      </c>
      <c r="J86" s="129" t="n">
        <v>264</v>
      </c>
      <c r="K86" s="129" t="n">
        <v>86</v>
      </c>
      <c r="L86" s="129" t="n">
        <v>12</v>
      </c>
      <c r="M86" s="129" t="n">
        <v>1</v>
      </c>
      <c r="N86" s="129"/>
      <c r="O86" s="129"/>
      <c r="P86" s="129"/>
      <c r="Q86" s="129"/>
      <c r="R86" s="129" t="n">
        <v>22</v>
      </c>
      <c r="S86" s="129"/>
      <c r="T86" s="129"/>
      <c r="U86" s="130" t="n">
        <v>0</v>
      </c>
      <c r="V86" s="130" t="n">
        <v>2</v>
      </c>
      <c r="AC86" s="129"/>
      <c r="AD86" s="129" t="n">
        <v>11</v>
      </c>
      <c r="AE86" s="129" t="n">
        <f aca="false">SUM(I86:AD86)</f>
        <v>402</v>
      </c>
    </row>
    <row r="87" customFormat="false" ht="15" hidden="false" customHeight="false" outlineLevel="0" collapsed="false">
      <c r="A87" s="125" t="n">
        <v>2</v>
      </c>
      <c r="B87" s="126" t="n">
        <v>7</v>
      </c>
      <c r="C87" s="127" t="n">
        <v>378</v>
      </c>
      <c r="D87" s="127" t="s">
        <v>354</v>
      </c>
      <c r="E87" s="153" t="s">
        <v>354</v>
      </c>
      <c r="F87" s="127" t="n">
        <v>1691</v>
      </c>
      <c r="G87" s="127" t="s">
        <v>34</v>
      </c>
      <c r="H87" s="128" t="n">
        <v>510</v>
      </c>
      <c r="I87" s="127" t="n">
        <v>1</v>
      </c>
      <c r="J87" s="129" t="n">
        <v>212</v>
      </c>
      <c r="K87" s="129" t="n">
        <v>123</v>
      </c>
      <c r="L87" s="129" t="n">
        <v>10</v>
      </c>
      <c r="M87" s="129" t="n">
        <v>2</v>
      </c>
      <c r="N87" s="129"/>
      <c r="O87" s="129"/>
      <c r="P87" s="129"/>
      <c r="Q87" s="129"/>
      <c r="R87" s="129" t="n">
        <v>21</v>
      </c>
      <c r="S87" s="129"/>
      <c r="T87" s="129"/>
      <c r="U87" s="130" t="n">
        <v>1</v>
      </c>
      <c r="V87" s="130" t="n">
        <v>5</v>
      </c>
      <c r="AC87" s="129"/>
      <c r="AD87" s="129" t="n">
        <v>8</v>
      </c>
      <c r="AE87" s="129" t="n">
        <f aca="false">SUM(I87:AD87)</f>
        <v>383</v>
      </c>
    </row>
    <row r="88" customFormat="false" ht="15" hidden="false" customHeight="false" outlineLevel="0" collapsed="false">
      <c r="A88" s="125" t="n">
        <v>3</v>
      </c>
      <c r="B88" s="126" t="n">
        <v>7</v>
      </c>
      <c r="C88" s="127" t="n">
        <v>378</v>
      </c>
      <c r="D88" s="127" t="s">
        <v>354</v>
      </c>
      <c r="E88" s="153" t="s">
        <v>355</v>
      </c>
      <c r="F88" s="127" t="n">
        <v>1692</v>
      </c>
      <c r="G88" s="127" t="s">
        <v>33</v>
      </c>
      <c r="H88" s="128" t="n">
        <v>545</v>
      </c>
      <c r="I88" s="127" t="n">
        <v>1</v>
      </c>
      <c r="J88" s="129" t="n">
        <v>241</v>
      </c>
      <c r="K88" s="129" t="n">
        <v>172</v>
      </c>
      <c r="L88" s="129" t="n">
        <v>23</v>
      </c>
      <c r="M88" s="129" t="n">
        <v>1</v>
      </c>
      <c r="N88" s="129"/>
      <c r="O88" s="129"/>
      <c r="P88" s="129"/>
      <c r="Q88" s="129"/>
      <c r="R88" s="129" t="n">
        <v>1</v>
      </c>
      <c r="S88" s="129"/>
      <c r="T88" s="129"/>
      <c r="U88" s="130" t="n">
        <v>1</v>
      </c>
      <c r="V88" s="130" t="n">
        <v>2</v>
      </c>
      <c r="AC88" s="129"/>
      <c r="AD88" s="129" t="n">
        <v>9</v>
      </c>
      <c r="AE88" s="129" t="n">
        <f aca="false">SUM(I88:AD88)</f>
        <v>451</v>
      </c>
    </row>
    <row r="89" customFormat="false" ht="12.75" hidden="false" customHeight="false" outlineLevel="0" collapsed="false">
      <c r="A89" s="125" t="n">
        <v>4</v>
      </c>
      <c r="B89" s="126" t="n">
        <v>7</v>
      </c>
      <c r="C89" s="127" t="n">
        <v>378</v>
      </c>
      <c r="D89" s="127" t="s">
        <v>354</v>
      </c>
      <c r="E89" s="153" t="s">
        <v>356</v>
      </c>
      <c r="F89" s="127" t="n">
        <v>1693</v>
      </c>
      <c r="G89" s="127" t="s">
        <v>33</v>
      </c>
      <c r="H89" s="131" t="n">
        <v>571</v>
      </c>
      <c r="I89" s="127" t="n">
        <v>0</v>
      </c>
      <c r="J89" s="129" t="n">
        <v>181</v>
      </c>
      <c r="K89" s="129" t="n">
        <v>194</v>
      </c>
      <c r="L89" s="129" t="n">
        <v>5</v>
      </c>
      <c r="M89" s="129" t="n">
        <v>3</v>
      </c>
      <c r="N89" s="129"/>
      <c r="O89" s="129"/>
      <c r="P89" s="129"/>
      <c r="Q89" s="129"/>
      <c r="R89" s="129" t="n">
        <v>42</v>
      </c>
      <c r="S89" s="129"/>
      <c r="T89" s="129"/>
      <c r="U89" s="130" t="n">
        <v>1</v>
      </c>
      <c r="V89" s="130" t="n">
        <v>3</v>
      </c>
      <c r="AC89" s="129"/>
      <c r="AD89" s="129" t="n">
        <v>8</v>
      </c>
      <c r="AE89" s="129" t="n">
        <f aca="false">SUM(I89:AD89)</f>
        <v>437</v>
      </c>
    </row>
    <row r="90" customFormat="false" ht="12.75" hidden="false" customHeight="false" outlineLevel="0" collapsed="false">
      <c r="A90" s="125" t="n">
        <v>5</v>
      </c>
      <c r="B90" s="126" t="n">
        <v>7</v>
      </c>
      <c r="C90" s="127" t="n">
        <v>378</v>
      </c>
      <c r="D90" s="127" t="s">
        <v>354</v>
      </c>
      <c r="E90" s="153" t="s">
        <v>357</v>
      </c>
      <c r="F90" s="127" t="n">
        <v>1693</v>
      </c>
      <c r="G90" s="127" t="s">
        <v>62</v>
      </c>
      <c r="H90" s="131" t="n">
        <v>666</v>
      </c>
      <c r="I90" s="127" t="n">
        <v>0</v>
      </c>
      <c r="J90" s="129" t="n">
        <v>124</v>
      </c>
      <c r="K90" s="129" t="n">
        <v>302</v>
      </c>
      <c r="L90" s="129" t="n">
        <v>7</v>
      </c>
      <c r="M90" s="129" t="n">
        <v>1</v>
      </c>
      <c r="N90" s="129"/>
      <c r="O90" s="129"/>
      <c r="P90" s="129"/>
      <c r="Q90" s="129"/>
      <c r="R90" s="129" t="n">
        <v>18</v>
      </c>
      <c r="S90" s="129"/>
      <c r="T90" s="129"/>
      <c r="U90" s="130" t="n">
        <v>2</v>
      </c>
      <c r="V90" s="130" t="n">
        <v>4</v>
      </c>
      <c r="AC90" s="129"/>
      <c r="AD90" s="129" t="n">
        <v>4</v>
      </c>
      <c r="AE90" s="129" t="n">
        <f aca="false">SUM(I90:AD90)</f>
        <v>462</v>
      </c>
    </row>
    <row r="91" customFormat="false" ht="15" hidden="false" customHeight="false" outlineLevel="0" collapsed="false">
      <c r="A91" s="125" t="n">
        <v>6</v>
      </c>
      <c r="B91" s="126" t="n">
        <v>7</v>
      </c>
      <c r="C91" s="127" t="n">
        <v>378</v>
      </c>
      <c r="D91" s="127" t="s">
        <v>354</v>
      </c>
      <c r="E91" s="153" t="s">
        <v>358</v>
      </c>
      <c r="F91" s="127" t="n">
        <v>1694</v>
      </c>
      <c r="G91" s="127" t="s">
        <v>33</v>
      </c>
      <c r="H91" s="128" t="n">
        <v>389</v>
      </c>
      <c r="I91" s="127" t="n">
        <v>0</v>
      </c>
      <c r="J91" s="129" t="n">
        <v>218</v>
      </c>
      <c r="K91" s="129" t="n">
        <v>32</v>
      </c>
      <c r="L91" s="129" t="n">
        <v>3</v>
      </c>
      <c r="M91" s="129" t="n">
        <v>3</v>
      </c>
      <c r="N91" s="129"/>
      <c r="O91" s="129"/>
      <c r="P91" s="129"/>
      <c r="Q91" s="129"/>
      <c r="R91" s="129" t="n">
        <v>14</v>
      </c>
      <c r="S91" s="129"/>
      <c r="T91" s="129"/>
      <c r="U91" s="130" t="n">
        <v>0</v>
      </c>
      <c r="V91" s="130" t="n">
        <v>4</v>
      </c>
      <c r="AC91" s="129"/>
      <c r="AD91" s="129" t="n">
        <v>10</v>
      </c>
      <c r="AE91" s="129" t="n">
        <f aca="false">SUM(I91:AD91)</f>
        <v>284</v>
      </c>
    </row>
    <row r="92" customFormat="false" ht="12.75" hidden="false" customHeight="false" outlineLevel="0" collapsed="false">
      <c r="A92" s="125" t="n">
        <v>7</v>
      </c>
      <c r="B92" s="126" t="n">
        <v>7</v>
      </c>
      <c r="C92" s="127" t="n">
        <v>378</v>
      </c>
      <c r="D92" s="127" t="s">
        <v>354</v>
      </c>
      <c r="E92" s="153" t="s">
        <v>358</v>
      </c>
      <c r="F92" s="127" t="n">
        <v>1694</v>
      </c>
      <c r="G92" s="127" t="s">
        <v>34</v>
      </c>
      <c r="H92" s="131" t="n">
        <v>389</v>
      </c>
      <c r="I92" s="127" t="n">
        <v>1</v>
      </c>
      <c r="J92" s="129" t="n">
        <v>206</v>
      </c>
      <c r="K92" s="129" t="n">
        <v>56</v>
      </c>
      <c r="L92" s="129" t="n">
        <v>4</v>
      </c>
      <c r="M92" s="129" t="n">
        <v>2</v>
      </c>
      <c r="N92" s="129"/>
      <c r="O92" s="129"/>
      <c r="P92" s="129"/>
      <c r="Q92" s="129"/>
      <c r="R92" s="129" t="n">
        <v>16</v>
      </c>
      <c r="S92" s="129"/>
      <c r="T92" s="129"/>
      <c r="U92" s="130" t="n">
        <v>1</v>
      </c>
      <c r="V92" s="130" t="n">
        <v>1</v>
      </c>
      <c r="AC92" s="129"/>
      <c r="AD92" s="129" t="n">
        <v>7</v>
      </c>
      <c r="AE92" s="129" t="n">
        <f aca="false">SUM(I92:AD92)</f>
        <v>294</v>
      </c>
    </row>
    <row r="93" customFormat="false" ht="15" hidden="false" customHeight="false" outlineLevel="0" collapsed="false">
      <c r="A93" s="125" t="n">
        <v>8</v>
      </c>
      <c r="B93" s="126" t="n">
        <v>7</v>
      </c>
      <c r="C93" s="127" t="n">
        <v>378</v>
      </c>
      <c r="D93" s="127" t="s">
        <v>354</v>
      </c>
      <c r="E93" s="153" t="s">
        <v>359</v>
      </c>
      <c r="F93" s="127" t="n">
        <v>1695</v>
      </c>
      <c r="G93" s="127" t="s">
        <v>33</v>
      </c>
      <c r="H93" s="128" t="n">
        <v>626</v>
      </c>
      <c r="I93" s="127" t="n">
        <v>51</v>
      </c>
      <c r="J93" s="129" t="n">
        <v>204</v>
      </c>
      <c r="K93" s="129" t="n">
        <v>174</v>
      </c>
      <c r="L93" s="129" t="n">
        <v>18</v>
      </c>
      <c r="M93" s="129" t="n">
        <v>4</v>
      </c>
      <c r="N93" s="129"/>
      <c r="O93" s="129"/>
      <c r="P93" s="129"/>
      <c r="Q93" s="129"/>
      <c r="R93" s="129" t="n">
        <v>4</v>
      </c>
      <c r="S93" s="129"/>
      <c r="T93" s="129"/>
      <c r="U93" s="130" t="n">
        <v>2</v>
      </c>
      <c r="V93" s="130" t="n">
        <v>2</v>
      </c>
      <c r="AC93" s="129"/>
      <c r="AD93" s="129" t="n">
        <v>19</v>
      </c>
      <c r="AE93" s="129" t="n">
        <f aca="false">SUM(I93:AD93)</f>
        <v>478</v>
      </c>
    </row>
    <row r="94" customFormat="false" ht="15" hidden="false" customHeight="false" outlineLevel="0" collapsed="false">
      <c r="A94" s="125" t="n">
        <v>9</v>
      </c>
      <c r="B94" s="126" t="n">
        <v>7</v>
      </c>
      <c r="C94" s="127" t="n">
        <v>378</v>
      </c>
      <c r="D94" s="127" t="s">
        <v>354</v>
      </c>
      <c r="E94" s="153" t="s">
        <v>360</v>
      </c>
      <c r="F94" s="127" t="n">
        <v>1695</v>
      </c>
      <c r="G94" s="127" t="s">
        <v>62</v>
      </c>
      <c r="H94" s="128" t="n">
        <v>364</v>
      </c>
      <c r="I94" s="127" t="n">
        <v>1</v>
      </c>
      <c r="J94" s="129" t="n">
        <v>242</v>
      </c>
      <c r="K94" s="129" t="n">
        <v>52</v>
      </c>
      <c r="L94" s="129" t="n">
        <v>6</v>
      </c>
      <c r="M94" s="129" t="n">
        <v>4</v>
      </c>
      <c r="N94" s="129"/>
      <c r="O94" s="129"/>
      <c r="P94" s="129"/>
      <c r="Q94" s="129"/>
      <c r="R94" s="129" t="n">
        <v>6</v>
      </c>
      <c r="S94" s="129"/>
      <c r="T94" s="129"/>
      <c r="U94" s="130" t="n">
        <v>0</v>
      </c>
      <c r="V94" s="130" t="n">
        <v>2</v>
      </c>
      <c r="AC94" s="129"/>
      <c r="AD94" s="129" t="n">
        <v>7</v>
      </c>
      <c r="AE94" s="129" t="n">
        <f aca="false">SUM(I94:AD94)</f>
        <v>320</v>
      </c>
    </row>
    <row r="95" customFormat="false" ht="15" hidden="false" customHeight="false" outlineLevel="0" collapsed="false">
      <c r="A95" s="125" t="n">
        <v>10</v>
      </c>
      <c r="B95" s="126" t="n">
        <v>7</v>
      </c>
      <c r="C95" s="127" t="n">
        <v>378</v>
      </c>
      <c r="D95" s="127" t="s">
        <v>354</v>
      </c>
      <c r="E95" s="153" t="s">
        <v>361</v>
      </c>
      <c r="F95" s="127" t="n">
        <v>1696</v>
      </c>
      <c r="G95" s="127" t="s">
        <v>33</v>
      </c>
      <c r="H95" s="128" t="n">
        <v>297</v>
      </c>
      <c r="I95" s="127" t="n">
        <v>1</v>
      </c>
      <c r="J95" s="129" t="n">
        <v>121</v>
      </c>
      <c r="K95" s="129" t="n">
        <v>87</v>
      </c>
      <c r="L95" s="129" t="n">
        <v>28</v>
      </c>
      <c r="M95" s="129" t="n">
        <v>1</v>
      </c>
      <c r="N95" s="129"/>
      <c r="O95" s="129"/>
      <c r="P95" s="129"/>
      <c r="Q95" s="129"/>
      <c r="R95" s="129" t="n">
        <v>7</v>
      </c>
      <c r="S95" s="129"/>
      <c r="T95" s="129"/>
      <c r="U95" s="130" t="n">
        <v>1</v>
      </c>
      <c r="V95" s="130" t="n">
        <v>0</v>
      </c>
      <c r="AC95" s="129"/>
      <c r="AD95" s="129" t="n">
        <v>0</v>
      </c>
      <c r="AE95" s="129" t="n">
        <f aca="false">SUM(I95:AD95)</f>
        <v>246</v>
      </c>
    </row>
    <row r="96" customFormat="false" ht="15" hidden="false" customHeight="false" outlineLevel="0" collapsed="false">
      <c r="A96" s="125" t="n">
        <v>11</v>
      </c>
      <c r="B96" s="126" t="n">
        <v>7</v>
      </c>
      <c r="C96" s="127" t="n">
        <v>378</v>
      </c>
      <c r="D96" s="127" t="s">
        <v>354</v>
      </c>
      <c r="E96" s="153" t="s">
        <v>362</v>
      </c>
      <c r="F96" s="127" t="n">
        <v>1696</v>
      </c>
      <c r="G96" s="127" t="s">
        <v>62</v>
      </c>
      <c r="H96" s="128" t="n">
        <v>259</v>
      </c>
      <c r="I96" s="127" t="n">
        <v>7</v>
      </c>
      <c r="J96" s="129" t="n">
        <v>74</v>
      </c>
      <c r="K96" s="129" t="n">
        <v>122</v>
      </c>
      <c r="L96" s="129" t="n">
        <v>8</v>
      </c>
      <c r="M96" s="129" t="n">
        <v>1</v>
      </c>
      <c r="N96" s="129"/>
      <c r="O96" s="129"/>
      <c r="P96" s="129"/>
      <c r="Q96" s="129"/>
      <c r="R96" s="129" t="n">
        <v>7</v>
      </c>
      <c r="S96" s="129"/>
      <c r="T96" s="129"/>
      <c r="U96" s="130" t="n">
        <v>0</v>
      </c>
      <c r="V96" s="130" t="n">
        <v>1</v>
      </c>
      <c r="AC96" s="129"/>
      <c r="AD96" s="129" t="n">
        <v>3</v>
      </c>
      <c r="AE96" s="129" t="n">
        <f aca="false">SUM(I96:AD96)</f>
        <v>223</v>
      </c>
    </row>
    <row r="97" customFormat="false" ht="15" hidden="false" customHeight="false" outlineLevel="0" collapsed="false">
      <c r="A97" s="125" t="n">
        <v>12</v>
      </c>
      <c r="B97" s="126" t="n">
        <v>7</v>
      </c>
      <c r="C97" s="127" t="n">
        <v>378</v>
      </c>
      <c r="D97" s="127" t="s">
        <v>354</v>
      </c>
      <c r="E97" s="153" t="s">
        <v>363</v>
      </c>
      <c r="F97" s="127" t="n">
        <v>1697</v>
      </c>
      <c r="G97" s="127" t="s">
        <v>33</v>
      </c>
      <c r="H97" s="128" t="n">
        <v>439</v>
      </c>
      <c r="I97" s="127" t="n">
        <v>0</v>
      </c>
      <c r="J97" s="129" t="n">
        <v>141</v>
      </c>
      <c r="K97" s="129" t="n">
        <v>146</v>
      </c>
      <c r="L97" s="129" t="n">
        <v>7</v>
      </c>
      <c r="M97" s="129" t="n">
        <v>2</v>
      </c>
      <c r="N97" s="129"/>
      <c r="O97" s="129"/>
      <c r="P97" s="129"/>
      <c r="Q97" s="129"/>
      <c r="R97" s="129" t="n">
        <v>2</v>
      </c>
      <c r="S97" s="129"/>
      <c r="T97" s="129"/>
      <c r="U97" s="130" t="n">
        <v>0</v>
      </c>
      <c r="V97" s="130" t="n">
        <v>4</v>
      </c>
      <c r="AC97" s="129"/>
      <c r="AD97" s="129" t="n">
        <v>3</v>
      </c>
      <c r="AE97" s="129" t="n">
        <f aca="false">SUM(I97:AD97)</f>
        <v>305</v>
      </c>
    </row>
    <row r="98" customFormat="false" ht="15" hidden="false" customHeight="false" outlineLevel="0" collapsed="false">
      <c r="A98" s="125" t="n">
        <v>13</v>
      </c>
      <c r="B98" s="126" t="n">
        <v>7</v>
      </c>
      <c r="C98" s="127" t="n">
        <v>378</v>
      </c>
      <c r="D98" s="127" t="s">
        <v>354</v>
      </c>
      <c r="E98" s="153" t="s">
        <v>363</v>
      </c>
      <c r="F98" s="127" t="n">
        <v>1697</v>
      </c>
      <c r="G98" s="127" t="s">
        <v>34</v>
      </c>
      <c r="H98" s="128" t="n">
        <v>438</v>
      </c>
      <c r="I98" s="127" t="n">
        <v>2</v>
      </c>
      <c r="J98" s="129" t="n">
        <v>161</v>
      </c>
      <c r="K98" s="129" t="n">
        <v>145</v>
      </c>
      <c r="L98" s="129" t="n">
        <v>2</v>
      </c>
      <c r="M98" s="129" t="n">
        <v>0</v>
      </c>
      <c r="N98" s="129"/>
      <c r="O98" s="129"/>
      <c r="P98" s="129"/>
      <c r="Q98" s="129"/>
      <c r="R98" s="129" t="n">
        <v>4</v>
      </c>
      <c r="S98" s="129"/>
      <c r="T98" s="129"/>
      <c r="U98" s="130" t="n">
        <v>1</v>
      </c>
      <c r="V98" s="130" t="n">
        <v>2</v>
      </c>
      <c r="AC98" s="129"/>
      <c r="AD98" s="129" t="n">
        <v>7</v>
      </c>
      <c r="AE98" s="129" t="n">
        <f aca="false">SUM(I98:AD98)</f>
        <v>324</v>
      </c>
    </row>
    <row r="99" customFormat="false" ht="15" hidden="false" customHeight="false" outlineLevel="0" collapsed="false">
      <c r="A99" s="125" t="n">
        <v>14</v>
      </c>
      <c r="B99" s="126" t="n">
        <v>7</v>
      </c>
      <c r="C99" s="127" t="n">
        <v>378</v>
      </c>
      <c r="D99" s="127" t="s">
        <v>354</v>
      </c>
      <c r="E99" s="153" t="s">
        <v>364</v>
      </c>
      <c r="F99" s="127" t="n">
        <v>1698</v>
      </c>
      <c r="G99" s="127" t="s">
        <v>33</v>
      </c>
      <c r="H99" s="128" t="n">
        <v>627</v>
      </c>
      <c r="I99" s="127" t="n">
        <v>1</v>
      </c>
      <c r="J99" s="129" t="n">
        <v>187</v>
      </c>
      <c r="K99" s="129" t="n">
        <v>225</v>
      </c>
      <c r="L99" s="129" t="n">
        <v>5</v>
      </c>
      <c r="M99" s="129" t="n">
        <v>1</v>
      </c>
      <c r="N99" s="129"/>
      <c r="O99" s="129"/>
      <c r="P99" s="129"/>
      <c r="Q99" s="129"/>
      <c r="R99" s="129" t="n">
        <v>15</v>
      </c>
      <c r="S99" s="129"/>
      <c r="T99" s="129"/>
      <c r="U99" s="130" t="n">
        <v>2</v>
      </c>
      <c r="V99" s="130" t="n">
        <v>5</v>
      </c>
      <c r="AC99" s="129"/>
      <c r="AD99" s="129" t="n">
        <v>11</v>
      </c>
      <c r="AE99" s="129" t="n">
        <f aca="false">SUM(I99:AD99)</f>
        <v>452</v>
      </c>
    </row>
    <row r="100" customFormat="false" ht="15" hidden="false" customHeight="false" outlineLevel="0" collapsed="false">
      <c r="A100" s="125" t="n">
        <v>15</v>
      </c>
      <c r="B100" s="126" t="n">
        <v>7</v>
      </c>
      <c r="C100" s="127" t="n">
        <v>378</v>
      </c>
      <c r="D100" s="127" t="s">
        <v>354</v>
      </c>
      <c r="E100" s="153" t="s">
        <v>364</v>
      </c>
      <c r="F100" s="127" t="n">
        <v>1698</v>
      </c>
      <c r="G100" s="127" t="s">
        <v>34</v>
      </c>
      <c r="H100" s="128" t="n">
        <v>626</v>
      </c>
      <c r="I100" s="127" t="n">
        <v>1</v>
      </c>
      <c r="J100" s="129" t="n">
        <v>223</v>
      </c>
      <c r="K100" s="129" t="n">
        <v>180</v>
      </c>
      <c r="L100" s="129" t="n">
        <v>6</v>
      </c>
      <c r="M100" s="129" t="n">
        <v>1</v>
      </c>
      <c r="N100" s="129"/>
      <c r="O100" s="129"/>
      <c r="P100" s="129"/>
      <c r="Q100" s="129"/>
      <c r="R100" s="129" t="n">
        <v>14</v>
      </c>
      <c r="S100" s="129"/>
      <c r="T100" s="129"/>
      <c r="U100" s="130" t="n">
        <v>0</v>
      </c>
      <c r="V100" s="130" t="n">
        <v>2</v>
      </c>
      <c r="AC100" s="129"/>
      <c r="AD100" s="129" t="n">
        <v>11</v>
      </c>
      <c r="AE100" s="129" t="n">
        <f aca="false">SUM(I100:AD100)</f>
        <v>438</v>
      </c>
    </row>
    <row r="101" customFormat="false" ht="12.75" hidden="false" customHeight="false" outlineLevel="0" collapsed="false">
      <c r="A101" s="125" t="n">
        <v>16</v>
      </c>
      <c r="B101" s="126" t="n">
        <v>7</v>
      </c>
      <c r="C101" s="127" t="n">
        <v>378</v>
      </c>
      <c r="D101" s="127" t="s">
        <v>354</v>
      </c>
      <c r="E101" s="153" t="s">
        <v>365</v>
      </c>
      <c r="F101" s="127" t="n">
        <v>1698</v>
      </c>
      <c r="G101" s="127" t="s">
        <v>62</v>
      </c>
      <c r="H101" s="131" t="n">
        <v>273</v>
      </c>
      <c r="I101" s="127" t="n">
        <v>11</v>
      </c>
      <c r="J101" s="129" t="n">
        <v>90</v>
      </c>
      <c r="K101" s="129" t="n">
        <v>75</v>
      </c>
      <c r="L101" s="129" t="n">
        <v>9</v>
      </c>
      <c r="M101" s="129" t="n">
        <v>1</v>
      </c>
      <c r="N101" s="129"/>
      <c r="O101" s="129"/>
      <c r="P101" s="129"/>
      <c r="Q101" s="129"/>
      <c r="R101" s="129" t="n">
        <v>8</v>
      </c>
      <c r="S101" s="129"/>
      <c r="T101" s="129"/>
      <c r="U101" s="130" t="n">
        <v>0</v>
      </c>
      <c r="V101" s="130" t="n">
        <v>3</v>
      </c>
      <c r="AC101" s="129"/>
      <c r="AD101" s="129" t="n">
        <v>1</v>
      </c>
      <c r="AE101" s="129" t="n">
        <f aca="false">SUM(I101:AD101)</f>
        <v>198</v>
      </c>
    </row>
    <row r="102" customFormat="false" ht="12.75" hidden="false" customHeight="false" outlineLevel="0" collapsed="false">
      <c r="C102" s="132" t="s">
        <v>65</v>
      </c>
      <c r="D102" s="133" t="s">
        <v>66</v>
      </c>
      <c r="E102" s="133"/>
      <c r="F102" s="133"/>
      <c r="G102" s="133"/>
      <c r="H102" s="133" t="n">
        <f aca="false">SUM(H86:H101)</f>
        <v>7529</v>
      </c>
      <c r="I102" s="134" t="n">
        <f aca="false">SUM(I86:I101)</f>
        <v>82</v>
      </c>
      <c r="J102" s="134" t="n">
        <f aca="false">SUM(J86:J101)</f>
        <v>2889</v>
      </c>
      <c r="K102" s="135" t="n">
        <f aca="false">SUM(K86:K101)</f>
        <v>2171</v>
      </c>
      <c r="L102" s="135" t="n">
        <f aca="false">SUM(L86:L101)</f>
        <v>153</v>
      </c>
      <c r="M102" s="135" t="n">
        <f aca="false">SUM(M86:M101)</f>
        <v>28</v>
      </c>
      <c r="N102" s="135" t="n">
        <f aca="false">SUM(N86:N101)</f>
        <v>0</v>
      </c>
      <c r="O102" s="135" t="n">
        <f aca="false">SUM(O86:O101)</f>
        <v>0</v>
      </c>
      <c r="P102" s="135" t="n">
        <f aca="false">SUM(P86:P101)</f>
        <v>0</v>
      </c>
      <c r="Q102" s="135" t="n">
        <f aca="false">SUM(Q86:Q101)</f>
        <v>0</v>
      </c>
      <c r="R102" s="135" t="n">
        <f aca="false">SUM(R86:R101)</f>
        <v>201</v>
      </c>
      <c r="S102" s="135" t="n">
        <f aca="false">SUM(S86:S101)</f>
        <v>0</v>
      </c>
      <c r="T102" s="135" t="n">
        <f aca="false">SUM(T86:T101)</f>
        <v>0</v>
      </c>
      <c r="U102" s="135" t="n">
        <f aca="false">SUM(U86:U101)</f>
        <v>12</v>
      </c>
      <c r="V102" s="135" t="n">
        <f aca="false">SUM(V86:V101)</f>
        <v>42</v>
      </c>
      <c r="AC102" s="135" t="n">
        <f aca="false">SUM(AC86:AC101)</f>
        <v>0</v>
      </c>
      <c r="AD102" s="135" t="n">
        <f aca="false">SUM(AD86:AD101)</f>
        <v>119</v>
      </c>
      <c r="AE102" s="135" t="n">
        <f aca="false">SUM(AE86:AE101)</f>
        <v>5697</v>
      </c>
    </row>
    <row r="103" customFormat="false" ht="12.75" hidden="false" customHeight="false" outlineLevel="0" collapsed="false">
      <c r="F103" s="122"/>
      <c r="G103" s="122"/>
      <c r="U103" s="47" t="n">
        <v>6</v>
      </c>
      <c r="V103" s="47" t="n">
        <v>21</v>
      </c>
    </row>
    <row r="104" customFormat="false" ht="12.75" hidden="false" customHeight="true" outlineLevel="0" collapsed="false">
      <c r="C104" s="132" t="s">
        <v>67</v>
      </c>
      <c r="D104" s="127" t="s">
        <v>68</v>
      </c>
      <c r="E104" s="127"/>
      <c r="F104" s="127"/>
      <c r="G104" s="127"/>
      <c r="H104" s="9" t="s">
        <v>8</v>
      </c>
      <c r="I104" s="9" t="s">
        <v>9</v>
      </c>
      <c r="J104" s="9" t="s">
        <v>10</v>
      </c>
      <c r="K104" s="9" t="s">
        <v>11</v>
      </c>
      <c r="L104" s="9" t="s">
        <v>12</v>
      </c>
      <c r="M104" s="9" t="s">
        <v>13</v>
      </c>
      <c r="N104" s="9" t="s">
        <v>14</v>
      </c>
      <c r="O104" s="9" t="s">
        <v>15</v>
      </c>
      <c r="P104" s="9" t="s">
        <v>16</v>
      </c>
      <c r="Q104" s="9" t="s">
        <v>17</v>
      </c>
      <c r="R104" s="9" t="s">
        <v>18</v>
      </c>
      <c r="S104" s="9" t="s">
        <v>19</v>
      </c>
      <c r="T104" s="9" t="s">
        <v>20</v>
      </c>
      <c r="U104" s="9" t="s">
        <v>24</v>
      </c>
      <c r="V104" s="9" t="s">
        <v>25</v>
      </c>
      <c r="W104" s="9" t="s">
        <v>26</v>
      </c>
      <c r="X104" s="9" t="s">
        <v>27</v>
      </c>
      <c r="Y104" s="9" t="s">
        <v>28</v>
      </c>
      <c r="Z104" s="9" t="s">
        <v>29</v>
      </c>
      <c r="AA104" s="9" t="s">
        <v>30</v>
      </c>
      <c r="AB104" s="154" t="s">
        <v>31</v>
      </c>
      <c r="AD104" s="155"/>
      <c r="AE104" s="143"/>
    </row>
    <row r="105" customFormat="false" ht="12.75" hidden="false" customHeight="false" outlineLevel="0" collapsed="false">
      <c r="D105" s="127"/>
      <c r="E105" s="127"/>
      <c r="F105" s="127"/>
      <c r="G105" s="127"/>
      <c r="H105" s="138" t="n">
        <f aca="false">H102</f>
        <v>7529</v>
      </c>
      <c r="I105" s="129" t="n">
        <f aca="false">I102+6</f>
        <v>88</v>
      </c>
      <c r="J105" s="129" t="n">
        <f aca="false">J102+21</f>
        <v>2910</v>
      </c>
      <c r="K105" s="129" t="n">
        <f aca="false">K102+6</f>
        <v>2177</v>
      </c>
      <c r="L105" s="129" t="n">
        <f aca="false">L102+21</f>
        <v>174</v>
      </c>
      <c r="M105" s="129" t="n">
        <f aca="false">M102</f>
        <v>28</v>
      </c>
      <c r="N105" s="129" t="n">
        <f aca="false">N102</f>
        <v>0</v>
      </c>
      <c r="O105" s="129" t="n">
        <f aca="false">O102</f>
        <v>0</v>
      </c>
      <c r="P105" s="129" t="n">
        <f aca="false">P102</f>
        <v>0</v>
      </c>
      <c r="Q105" s="129" t="n">
        <f aca="false">Q102</f>
        <v>0</v>
      </c>
      <c r="R105" s="129" t="n">
        <f aca="false">R102</f>
        <v>201</v>
      </c>
      <c r="S105" s="129" t="n">
        <f aca="false">S102</f>
        <v>0</v>
      </c>
      <c r="T105" s="129" t="n">
        <f aca="false">T102</f>
        <v>0</v>
      </c>
      <c r="Z105" s="129" t="n">
        <f aca="false">AC102</f>
        <v>0</v>
      </c>
      <c r="AA105" s="129" t="n">
        <f aca="false">AD102</f>
        <v>119</v>
      </c>
      <c r="AB105" s="156" t="n">
        <f aca="false">SUM(I105:AA105)</f>
        <v>5697</v>
      </c>
      <c r="AD105" s="157"/>
      <c r="AE105" s="146"/>
    </row>
    <row r="106" customFormat="false" ht="12.75" hidden="false" customHeight="false" outlineLevel="0" collapsed="false">
      <c r="F106" s="122"/>
      <c r="G106" s="122"/>
      <c r="AE106" s="146"/>
    </row>
    <row r="107" customFormat="false" ht="34.5" hidden="false" customHeight="true" outlineLevel="0" collapsed="false">
      <c r="C107" s="132" t="s">
        <v>69</v>
      </c>
      <c r="D107" s="127" t="s">
        <v>70</v>
      </c>
      <c r="E107" s="127"/>
      <c r="F107" s="127"/>
      <c r="G107" s="127"/>
      <c r="H107" s="9" t="s">
        <v>8</v>
      </c>
      <c r="I107" s="34" t="s">
        <v>71</v>
      </c>
      <c r="J107" s="34"/>
      <c r="K107" s="34" t="s">
        <v>72</v>
      </c>
      <c r="L107" s="34"/>
      <c r="M107" s="9" t="s">
        <v>13</v>
      </c>
      <c r="N107" s="9" t="s">
        <v>14</v>
      </c>
      <c r="O107" s="9" t="s">
        <v>15</v>
      </c>
      <c r="P107" s="9" t="s">
        <v>16</v>
      </c>
      <c r="Q107" s="9" t="s">
        <v>17</v>
      </c>
      <c r="R107" s="9" t="s">
        <v>18</v>
      </c>
      <c r="S107" s="9" t="s">
        <v>19</v>
      </c>
      <c r="T107" s="9" t="s">
        <v>20</v>
      </c>
      <c r="U107" s="9" t="s">
        <v>24</v>
      </c>
      <c r="V107" s="9" t="s">
        <v>25</v>
      </c>
      <c r="W107" s="9" t="s">
        <v>26</v>
      </c>
      <c r="X107" s="9" t="s">
        <v>27</v>
      </c>
      <c r="Y107" s="9" t="s">
        <v>28</v>
      </c>
      <c r="Z107" s="9" t="s">
        <v>29</v>
      </c>
      <c r="AA107" s="9" t="s">
        <v>30</v>
      </c>
      <c r="AB107" s="154" t="s">
        <v>31</v>
      </c>
      <c r="AD107" s="155"/>
      <c r="AE107" s="143"/>
    </row>
    <row r="108" customFormat="false" ht="12.75" hidden="false" customHeight="false" outlineLevel="0" collapsed="false">
      <c r="D108" s="127"/>
      <c r="E108" s="127"/>
      <c r="F108" s="127"/>
      <c r="G108" s="127"/>
      <c r="H108" s="138" t="n">
        <f aca="false">H102</f>
        <v>7529</v>
      </c>
      <c r="I108" s="138" t="n">
        <f aca="false">I105+K105</f>
        <v>2265</v>
      </c>
      <c r="J108" s="138"/>
      <c r="K108" s="138" t="n">
        <f aca="false">J105+L105</f>
        <v>3084</v>
      </c>
      <c r="L108" s="138"/>
      <c r="M108" s="129" t="n">
        <f aca="false">M105</f>
        <v>28</v>
      </c>
      <c r="N108" s="129" t="s">
        <v>148</v>
      </c>
      <c r="O108" s="129" t="s">
        <v>148</v>
      </c>
      <c r="P108" s="129" t="s">
        <v>148</v>
      </c>
      <c r="Q108" s="129" t="s">
        <v>148</v>
      </c>
      <c r="R108" s="129" t="n">
        <f aca="false">R105</f>
        <v>201</v>
      </c>
      <c r="S108" s="129" t="s">
        <v>148</v>
      </c>
      <c r="T108" s="129" t="s">
        <v>148</v>
      </c>
      <c r="U108" s="129" t="s">
        <v>148</v>
      </c>
      <c r="V108" s="129" t="s">
        <v>148</v>
      </c>
      <c r="W108" s="129" t="s">
        <v>148</v>
      </c>
      <c r="X108" s="129" t="s">
        <v>148</v>
      </c>
      <c r="Y108" s="129" t="s">
        <v>148</v>
      </c>
      <c r="Z108" s="129" t="n">
        <f aca="false">Z105</f>
        <v>0</v>
      </c>
      <c r="AA108" s="129" t="n">
        <f aca="false">AA105</f>
        <v>119</v>
      </c>
      <c r="AB108" s="156" t="n">
        <f aca="false">SUM(I108:AA108)</f>
        <v>5697</v>
      </c>
      <c r="AD108" s="157"/>
      <c r="AE108" s="146"/>
    </row>
    <row r="111" customFormat="false" ht="12.75" hidden="false" customHeight="false" outlineLevel="0" collapsed="false">
      <c r="A111" s="5" t="s">
        <v>1</v>
      </c>
      <c r="B111" s="6" t="s">
        <v>2</v>
      </c>
      <c r="C111" s="123" t="s">
        <v>3</v>
      </c>
      <c r="D111" s="124" t="s">
        <v>4</v>
      </c>
      <c r="E111" s="124" t="s">
        <v>5</v>
      </c>
      <c r="F111" s="94" t="s">
        <v>6</v>
      </c>
      <c r="G111" s="94" t="s">
        <v>7</v>
      </c>
      <c r="H111" s="94" t="s">
        <v>8</v>
      </c>
      <c r="I111" s="95" t="s">
        <v>9</v>
      </c>
      <c r="J111" s="95" t="s">
        <v>10</v>
      </c>
      <c r="K111" s="9" t="s">
        <v>11</v>
      </c>
      <c r="L111" s="9" t="s">
        <v>12</v>
      </c>
      <c r="M111" s="9" t="s">
        <v>13</v>
      </c>
      <c r="N111" s="9" t="s">
        <v>14</v>
      </c>
      <c r="O111" s="9" t="s">
        <v>15</v>
      </c>
      <c r="P111" s="9" t="s">
        <v>16</v>
      </c>
      <c r="Q111" s="9" t="s">
        <v>17</v>
      </c>
      <c r="R111" s="9" t="s">
        <v>18</v>
      </c>
      <c r="S111" s="9" t="s">
        <v>19</v>
      </c>
      <c r="T111" s="9" t="s">
        <v>20</v>
      </c>
      <c r="U111" s="10" t="s">
        <v>21</v>
      </c>
      <c r="V111" s="10" t="s">
        <v>22</v>
      </c>
      <c r="W111" s="10" t="s">
        <v>23</v>
      </c>
      <c r="X111" s="9" t="s">
        <v>24</v>
      </c>
      <c r="Y111" s="9" t="s">
        <v>25</v>
      </c>
      <c r="Z111" s="9" t="s">
        <v>26</v>
      </c>
      <c r="AA111" s="9" t="s">
        <v>27</v>
      </c>
      <c r="AB111" s="9" t="s">
        <v>28</v>
      </c>
      <c r="AC111" s="9" t="s">
        <v>29</v>
      </c>
      <c r="AD111" s="9" t="s">
        <v>30</v>
      </c>
      <c r="AE111" s="9" t="s">
        <v>31</v>
      </c>
    </row>
    <row r="112" customFormat="false" ht="12.75" hidden="false" customHeight="false" outlineLevel="0" collapsed="false">
      <c r="A112" s="125" t="n">
        <v>1</v>
      </c>
      <c r="B112" s="126" t="n">
        <v>7</v>
      </c>
      <c r="C112" s="127" t="n">
        <v>416</v>
      </c>
      <c r="D112" s="127" t="s">
        <v>366</v>
      </c>
      <c r="E112" s="127" t="s">
        <v>366</v>
      </c>
      <c r="F112" s="127" t="n">
        <v>1856</v>
      </c>
      <c r="G112" s="127" t="s">
        <v>33</v>
      </c>
      <c r="H112" s="131" t="n">
        <v>529</v>
      </c>
      <c r="I112" s="127" t="n">
        <v>62</v>
      </c>
      <c r="J112" s="129" t="n">
        <v>4</v>
      </c>
      <c r="K112" s="129" t="n">
        <v>83</v>
      </c>
      <c r="L112" s="129" t="n">
        <v>2</v>
      </c>
      <c r="M112" s="129" t="n">
        <v>0</v>
      </c>
      <c r="N112" s="129"/>
      <c r="O112" s="129" t="n">
        <v>250</v>
      </c>
      <c r="P112" s="129"/>
      <c r="Q112" s="129" t="n">
        <v>0</v>
      </c>
      <c r="R112" s="129" t="n">
        <v>4</v>
      </c>
      <c r="S112" s="129"/>
      <c r="T112" s="129"/>
      <c r="U112" s="130" t="n">
        <v>3</v>
      </c>
      <c r="V112" s="130" t="n">
        <v>0</v>
      </c>
      <c r="AC112" s="129" t="n">
        <v>0</v>
      </c>
      <c r="AD112" s="129" t="n">
        <v>7</v>
      </c>
      <c r="AE112" s="129" t="n">
        <f aca="false">SUM(I112:AD112)</f>
        <v>415</v>
      </c>
    </row>
    <row r="113" customFormat="false" ht="15" hidden="false" customHeight="false" outlineLevel="0" collapsed="false">
      <c r="A113" s="125" t="n">
        <v>2</v>
      </c>
      <c r="B113" s="126" t="n">
        <v>7</v>
      </c>
      <c r="C113" s="127" t="n">
        <v>416</v>
      </c>
      <c r="D113" s="127" t="s">
        <v>366</v>
      </c>
      <c r="E113" s="127" t="s">
        <v>366</v>
      </c>
      <c r="F113" s="127" t="n">
        <v>1856</v>
      </c>
      <c r="G113" s="127" t="s">
        <v>34</v>
      </c>
      <c r="H113" s="128" t="n">
        <v>528</v>
      </c>
      <c r="I113" s="127" t="n">
        <v>94</v>
      </c>
      <c r="J113" s="129" t="n">
        <v>3</v>
      </c>
      <c r="K113" s="129" t="n">
        <v>85</v>
      </c>
      <c r="L113" s="129" t="n">
        <v>3</v>
      </c>
      <c r="M113" s="129" t="n">
        <v>1</v>
      </c>
      <c r="N113" s="129"/>
      <c r="O113" s="129" t="n">
        <v>189</v>
      </c>
      <c r="P113" s="129"/>
      <c r="Q113" s="129" t="n">
        <v>1</v>
      </c>
      <c r="R113" s="129" t="n">
        <v>11</v>
      </c>
      <c r="S113" s="129"/>
      <c r="T113" s="129"/>
      <c r="U113" s="130" t="n">
        <v>5</v>
      </c>
      <c r="V113" s="130" t="n">
        <v>0</v>
      </c>
      <c r="AC113" s="129" t="n">
        <v>0</v>
      </c>
      <c r="AD113" s="129" t="n">
        <v>20</v>
      </c>
      <c r="AE113" s="129" t="n">
        <f aca="false">SUM(I113:AD113)</f>
        <v>412</v>
      </c>
    </row>
    <row r="114" customFormat="false" ht="15" hidden="false" customHeight="false" outlineLevel="0" collapsed="false">
      <c r="A114" s="125" t="n">
        <v>3</v>
      </c>
      <c r="B114" s="126" t="n">
        <v>7</v>
      </c>
      <c r="C114" s="127" t="n">
        <v>416</v>
      </c>
      <c r="D114" s="127" t="s">
        <v>366</v>
      </c>
      <c r="E114" s="127" t="s">
        <v>366</v>
      </c>
      <c r="F114" s="127" t="n">
        <v>1856</v>
      </c>
      <c r="G114" s="127" t="s">
        <v>35</v>
      </c>
      <c r="H114" s="128" t="n">
        <v>528</v>
      </c>
      <c r="I114" s="127" t="n">
        <v>90</v>
      </c>
      <c r="J114" s="129" t="n">
        <v>6</v>
      </c>
      <c r="K114" s="129" t="n">
        <v>92</v>
      </c>
      <c r="L114" s="129" t="n">
        <v>1</v>
      </c>
      <c r="M114" s="129" t="n">
        <v>0</v>
      </c>
      <c r="N114" s="129"/>
      <c r="O114" s="129" t="n">
        <v>224</v>
      </c>
      <c r="P114" s="129"/>
      <c r="Q114" s="129" t="n">
        <v>1</v>
      </c>
      <c r="R114" s="129" t="n">
        <v>10</v>
      </c>
      <c r="S114" s="129"/>
      <c r="T114" s="129"/>
      <c r="U114" s="130" t="n">
        <v>4</v>
      </c>
      <c r="V114" s="130" t="n">
        <v>0</v>
      </c>
      <c r="AC114" s="129" t="n">
        <v>0</v>
      </c>
      <c r="AD114" s="129" t="n">
        <v>8</v>
      </c>
      <c r="AE114" s="129" t="n">
        <f aca="false">SUM(I114:AD114)</f>
        <v>436</v>
      </c>
    </row>
    <row r="115" customFormat="false" ht="15" hidden="false" customHeight="false" outlineLevel="0" collapsed="false">
      <c r="A115" s="125" t="n">
        <v>4</v>
      </c>
      <c r="B115" s="126" t="n">
        <v>7</v>
      </c>
      <c r="C115" s="127" t="n">
        <v>416</v>
      </c>
      <c r="D115" s="127" t="s">
        <v>366</v>
      </c>
      <c r="E115" s="127" t="s">
        <v>367</v>
      </c>
      <c r="F115" s="127" t="n">
        <v>1857</v>
      </c>
      <c r="G115" s="127" t="s">
        <v>33</v>
      </c>
      <c r="H115" s="128" t="n">
        <v>437</v>
      </c>
      <c r="I115" s="127" t="n">
        <v>10</v>
      </c>
      <c r="J115" s="129" t="n">
        <v>11</v>
      </c>
      <c r="K115" s="129" t="n">
        <v>125</v>
      </c>
      <c r="L115" s="129" t="n">
        <v>2</v>
      </c>
      <c r="M115" s="129" t="n">
        <v>3</v>
      </c>
      <c r="N115" s="129"/>
      <c r="O115" s="129" t="n">
        <v>104</v>
      </c>
      <c r="P115" s="129"/>
      <c r="Q115" s="129" t="n">
        <v>0</v>
      </c>
      <c r="R115" s="129" t="n">
        <v>8</v>
      </c>
      <c r="S115" s="129"/>
      <c r="T115" s="129"/>
      <c r="U115" s="130" t="n">
        <v>7</v>
      </c>
      <c r="V115" s="130" t="n">
        <v>0</v>
      </c>
      <c r="AC115" s="129" t="n">
        <v>0</v>
      </c>
      <c r="AD115" s="129" t="n">
        <v>13</v>
      </c>
      <c r="AE115" s="129" t="n">
        <f aca="false">SUM(I115:AD115)</f>
        <v>283</v>
      </c>
    </row>
    <row r="116" customFormat="false" ht="15" hidden="false" customHeight="false" outlineLevel="0" collapsed="false">
      <c r="A116" s="125" t="n">
        <v>5</v>
      </c>
      <c r="B116" s="126" t="n">
        <v>7</v>
      </c>
      <c r="C116" s="127" t="n">
        <v>416</v>
      </c>
      <c r="D116" s="127" t="s">
        <v>366</v>
      </c>
      <c r="E116" s="127" t="s">
        <v>367</v>
      </c>
      <c r="F116" s="127" t="n">
        <v>1857</v>
      </c>
      <c r="G116" s="127" t="s">
        <v>34</v>
      </c>
      <c r="H116" s="128" t="n">
        <v>437</v>
      </c>
      <c r="I116" s="127" t="n">
        <v>9</v>
      </c>
      <c r="J116" s="129" t="n">
        <v>11</v>
      </c>
      <c r="K116" s="129" t="n">
        <v>141</v>
      </c>
      <c r="L116" s="129" t="n">
        <v>0</v>
      </c>
      <c r="M116" s="129" t="n">
        <v>8</v>
      </c>
      <c r="N116" s="129"/>
      <c r="O116" s="129" t="n">
        <v>85</v>
      </c>
      <c r="P116" s="129"/>
      <c r="Q116" s="129" t="n">
        <v>0</v>
      </c>
      <c r="R116" s="129" t="n">
        <v>9</v>
      </c>
      <c r="S116" s="129"/>
      <c r="T116" s="129"/>
      <c r="U116" s="130" t="n">
        <v>9</v>
      </c>
      <c r="V116" s="130" t="n">
        <v>0</v>
      </c>
      <c r="AC116" s="129" t="n">
        <v>0</v>
      </c>
      <c r="AD116" s="129" t="n">
        <v>26</v>
      </c>
      <c r="AE116" s="129" t="n">
        <f aca="false">SUM(I116:AD116)</f>
        <v>298</v>
      </c>
    </row>
    <row r="117" customFormat="false" ht="12.75" hidden="false" customHeight="false" outlineLevel="0" collapsed="false">
      <c r="A117" s="125" t="n">
        <v>6</v>
      </c>
      <c r="B117" s="126" t="n">
        <v>7</v>
      </c>
      <c r="C117" s="127" t="n">
        <v>416</v>
      </c>
      <c r="D117" s="127" t="s">
        <v>366</v>
      </c>
      <c r="E117" s="127" t="s">
        <v>368</v>
      </c>
      <c r="F117" s="127" t="n">
        <v>1857</v>
      </c>
      <c r="G117" s="127" t="s">
        <v>62</v>
      </c>
      <c r="H117" s="131" t="n">
        <v>94</v>
      </c>
      <c r="I117" s="127" t="n">
        <v>4</v>
      </c>
      <c r="J117" s="129" t="n">
        <v>2</v>
      </c>
      <c r="K117" s="129" t="n">
        <v>52</v>
      </c>
      <c r="L117" s="129" t="n">
        <v>0</v>
      </c>
      <c r="M117" s="129" t="n">
        <v>0</v>
      </c>
      <c r="N117" s="129"/>
      <c r="O117" s="129" t="n">
        <v>18</v>
      </c>
      <c r="P117" s="129"/>
      <c r="Q117" s="129" t="n">
        <v>0</v>
      </c>
      <c r="R117" s="129" t="n">
        <v>0</v>
      </c>
      <c r="S117" s="129"/>
      <c r="T117" s="129"/>
      <c r="U117" s="130" t="n">
        <v>1</v>
      </c>
      <c r="V117" s="130" t="n">
        <v>0</v>
      </c>
      <c r="AC117" s="129" t="n">
        <v>0</v>
      </c>
      <c r="AD117" s="129" t="n">
        <v>4</v>
      </c>
      <c r="AE117" s="129" t="n">
        <f aca="false">SUM(I117:AD117)</f>
        <v>81</v>
      </c>
    </row>
    <row r="118" customFormat="false" ht="15" hidden="false" customHeight="false" outlineLevel="0" collapsed="false">
      <c r="A118" s="125" t="n">
        <v>7</v>
      </c>
      <c r="B118" s="126" t="n">
        <v>7</v>
      </c>
      <c r="C118" s="127" t="n">
        <v>416</v>
      </c>
      <c r="D118" s="127" t="s">
        <v>366</v>
      </c>
      <c r="E118" s="127" t="s">
        <v>369</v>
      </c>
      <c r="F118" s="127" t="n">
        <v>1858</v>
      </c>
      <c r="G118" s="127" t="s">
        <v>33</v>
      </c>
      <c r="H118" s="128" t="n">
        <v>511</v>
      </c>
      <c r="I118" s="127" t="n">
        <v>29</v>
      </c>
      <c r="J118" s="129" t="n">
        <v>21</v>
      </c>
      <c r="K118" s="129" t="n">
        <v>107</v>
      </c>
      <c r="L118" s="129" t="n">
        <v>3</v>
      </c>
      <c r="M118" s="129" t="n">
        <v>3</v>
      </c>
      <c r="N118" s="129"/>
      <c r="O118" s="129" t="n">
        <v>138</v>
      </c>
      <c r="P118" s="129"/>
      <c r="Q118" s="129" t="n">
        <v>0</v>
      </c>
      <c r="R118" s="129" t="n">
        <v>5</v>
      </c>
      <c r="S118" s="129"/>
      <c r="T118" s="129"/>
      <c r="U118" s="130" t="n">
        <v>4</v>
      </c>
      <c r="V118" s="130" t="n">
        <v>0</v>
      </c>
      <c r="AC118" s="129" t="n">
        <v>0</v>
      </c>
      <c r="AD118" s="129" t="n">
        <v>24</v>
      </c>
      <c r="AE118" s="129" t="n">
        <f aca="false">SUM(I118:AD118)</f>
        <v>334</v>
      </c>
    </row>
    <row r="119" customFormat="false" ht="12.75" hidden="false" customHeight="false" outlineLevel="0" collapsed="false">
      <c r="A119" s="125" t="n">
        <v>8</v>
      </c>
      <c r="B119" s="126" t="n">
        <v>7</v>
      </c>
      <c r="C119" s="127" t="n">
        <v>416</v>
      </c>
      <c r="D119" s="127" t="s">
        <v>366</v>
      </c>
      <c r="E119" s="127" t="s">
        <v>369</v>
      </c>
      <c r="F119" s="127" t="n">
        <v>1858</v>
      </c>
      <c r="G119" s="127" t="s">
        <v>34</v>
      </c>
      <c r="H119" s="131" t="n">
        <v>511</v>
      </c>
      <c r="I119" s="127" t="n">
        <v>17</v>
      </c>
      <c r="J119" s="129" t="n">
        <v>19</v>
      </c>
      <c r="K119" s="129" t="n">
        <v>102</v>
      </c>
      <c r="L119" s="129" t="n">
        <v>5</v>
      </c>
      <c r="M119" s="129" t="n">
        <v>2</v>
      </c>
      <c r="N119" s="129"/>
      <c r="O119" s="129" t="n">
        <v>153</v>
      </c>
      <c r="P119" s="129"/>
      <c r="Q119" s="129" t="n">
        <v>1</v>
      </c>
      <c r="R119" s="129" t="n">
        <v>6</v>
      </c>
      <c r="S119" s="129"/>
      <c r="T119" s="129"/>
      <c r="U119" s="130" t="n">
        <v>4</v>
      </c>
      <c r="V119" s="130" t="n">
        <v>0</v>
      </c>
      <c r="AC119" s="129" t="n">
        <v>0</v>
      </c>
      <c r="AD119" s="129" t="n">
        <v>25</v>
      </c>
      <c r="AE119" s="129" t="n">
        <f aca="false">SUM(I119:AD119)</f>
        <v>334</v>
      </c>
    </row>
    <row r="120" customFormat="false" ht="12.75" hidden="false" customHeight="false" outlineLevel="0" collapsed="false">
      <c r="C120" s="132" t="s">
        <v>65</v>
      </c>
      <c r="D120" s="133" t="s">
        <v>66</v>
      </c>
      <c r="E120" s="133"/>
      <c r="F120" s="133"/>
      <c r="G120" s="133"/>
      <c r="H120" s="133" t="n">
        <f aca="false">SUM(H112:H119)</f>
        <v>3575</v>
      </c>
      <c r="I120" s="134" t="n">
        <f aca="false">SUM(I112:I119)</f>
        <v>315</v>
      </c>
      <c r="J120" s="134" t="n">
        <f aca="false">SUM(J112:J119)</f>
        <v>77</v>
      </c>
      <c r="K120" s="135" t="n">
        <f aca="false">SUM(K112:K119)</f>
        <v>787</v>
      </c>
      <c r="L120" s="135" t="n">
        <f aca="false">SUM(L112:L119)</f>
        <v>16</v>
      </c>
      <c r="M120" s="135" t="n">
        <f aca="false">SUM(M112:M119)</f>
        <v>17</v>
      </c>
      <c r="N120" s="135" t="n">
        <f aca="false">SUM(N112:N119)</f>
        <v>0</v>
      </c>
      <c r="O120" s="135" t="n">
        <f aca="false">SUM(O112:O119)</f>
        <v>1161</v>
      </c>
      <c r="P120" s="135" t="n">
        <f aca="false">SUM(P112:P119)</f>
        <v>0</v>
      </c>
      <c r="Q120" s="135" t="n">
        <f aca="false">SUM(Q112:Q119)</f>
        <v>3</v>
      </c>
      <c r="R120" s="135" t="n">
        <f aca="false">SUM(R112:R119)</f>
        <v>53</v>
      </c>
      <c r="S120" s="135" t="n">
        <f aca="false">SUM(S112:S119)</f>
        <v>0</v>
      </c>
      <c r="T120" s="135" t="n">
        <f aca="false">SUM(T112:T119)</f>
        <v>0</v>
      </c>
      <c r="U120" s="135" t="n">
        <f aca="false">SUM(U112:U119)</f>
        <v>37</v>
      </c>
      <c r="V120" s="135" t="n">
        <f aca="false">SUM(V112:V119)</f>
        <v>0</v>
      </c>
      <c r="AC120" s="135" t="n">
        <f aca="false">SUM(AC112:AC119)</f>
        <v>0</v>
      </c>
      <c r="AD120" s="135" t="n">
        <f aca="false">SUM(AD112:AD119)</f>
        <v>127</v>
      </c>
      <c r="AE120" s="135" t="n">
        <f aca="false">SUM(AE112:AE119)</f>
        <v>2593</v>
      </c>
    </row>
    <row r="121" customFormat="false" ht="12.75" hidden="false" customHeight="false" outlineLevel="0" collapsed="false">
      <c r="F121" s="122"/>
      <c r="G121" s="122"/>
      <c r="U121" s="47" t="n">
        <f aca="false">U120/2</f>
        <v>18.5</v>
      </c>
    </row>
    <row r="122" customFormat="false" ht="12.75" hidden="false" customHeight="true" outlineLevel="0" collapsed="false">
      <c r="C122" s="132" t="s">
        <v>67</v>
      </c>
      <c r="D122" s="127" t="s">
        <v>68</v>
      </c>
      <c r="E122" s="127"/>
      <c r="F122" s="127"/>
      <c r="G122" s="127"/>
      <c r="H122" s="9" t="s">
        <v>8</v>
      </c>
      <c r="I122" s="9" t="s">
        <v>9</v>
      </c>
      <c r="J122" s="9" t="s">
        <v>10</v>
      </c>
      <c r="K122" s="9" t="s">
        <v>11</v>
      </c>
      <c r="L122" s="9" t="s">
        <v>12</v>
      </c>
      <c r="M122" s="9" t="s">
        <v>13</v>
      </c>
      <c r="N122" s="9" t="s">
        <v>14</v>
      </c>
      <c r="O122" s="9" t="s">
        <v>15</v>
      </c>
      <c r="P122" s="9" t="s">
        <v>16</v>
      </c>
      <c r="Q122" s="9" t="s">
        <v>17</v>
      </c>
      <c r="R122" s="9" t="s">
        <v>18</v>
      </c>
      <c r="S122" s="9" t="s">
        <v>19</v>
      </c>
      <c r="T122" s="9" t="s">
        <v>20</v>
      </c>
      <c r="U122" s="9" t="s">
        <v>24</v>
      </c>
      <c r="V122" s="9" t="s">
        <v>25</v>
      </c>
      <c r="W122" s="9" t="s">
        <v>26</v>
      </c>
      <c r="X122" s="9" t="s">
        <v>27</v>
      </c>
      <c r="Y122" s="9" t="s">
        <v>28</v>
      </c>
      <c r="Z122" s="9" t="s">
        <v>29</v>
      </c>
      <c r="AA122" s="9" t="s">
        <v>30</v>
      </c>
      <c r="AB122" s="9" t="s">
        <v>31</v>
      </c>
    </row>
    <row r="123" customFormat="false" ht="12.75" hidden="false" customHeight="false" outlineLevel="0" collapsed="false">
      <c r="D123" s="127"/>
      <c r="E123" s="127"/>
      <c r="F123" s="127"/>
      <c r="G123" s="127"/>
      <c r="H123" s="138" t="n">
        <f aca="false">H120</f>
        <v>3575</v>
      </c>
      <c r="I123" s="129" t="n">
        <f aca="false">I120+18</f>
        <v>333</v>
      </c>
      <c r="J123" s="129" t="n">
        <f aca="false">J120</f>
        <v>77</v>
      </c>
      <c r="K123" s="129" t="n">
        <f aca="false">K120+19</f>
        <v>806</v>
      </c>
      <c r="L123" s="129" t="n">
        <f aca="false">L120</f>
        <v>16</v>
      </c>
      <c r="M123" s="129" t="n">
        <f aca="false">M120</f>
        <v>17</v>
      </c>
      <c r="N123" s="129" t="n">
        <f aca="false">N120</f>
        <v>0</v>
      </c>
      <c r="O123" s="129" t="n">
        <f aca="false">O120</f>
        <v>1161</v>
      </c>
      <c r="P123" s="129" t="n">
        <f aca="false">P120</f>
        <v>0</v>
      </c>
      <c r="Q123" s="129" t="n">
        <f aca="false">Q120</f>
        <v>3</v>
      </c>
      <c r="R123" s="129" t="n">
        <f aca="false">R120</f>
        <v>53</v>
      </c>
      <c r="S123" s="129" t="n">
        <f aca="false">S120</f>
        <v>0</v>
      </c>
      <c r="T123" s="129" t="n">
        <f aca="false">T120</f>
        <v>0</v>
      </c>
      <c r="Z123" s="129" t="n">
        <f aca="false">AC120</f>
        <v>0</v>
      </c>
      <c r="AA123" s="129" t="n">
        <f aca="false">AD120</f>
        <v>127</v>
      </c>
      <c r="AB123" s="129" t="n">
        <f aca="false">SUM(I123:AA123)</f>
        <v>2593</v>
      </c>
    </row>
    <row r="124" customFormat="false" ht="12.75" hidden="false" customHeight="false" outlineLevel="0" collapsed="false">
      <c r="F124" s="122"/>
      <c r="G124" s="122"/>
    </row>
    <row r="125" customFormat="false" ht="34.5" hidden="false" customHeight="true" outlineLevel="0" collapsed="false">
      <c r="C125" s="132" t="s">
        <v>69</v>
      </c>
      <c r="D125" s="127" t="s">
        <v>70</v>
      </c>
      <c r="E125" s="127"/>
      <c r="F125" s="127"/>
      <c r="G125" s="127"/>
      <c r="H125" s="9" t="s">
        <v>8</v>
      </c>
      <c r="I125" s="34" t="s">
        <v>71</v>
      </c>
      <c r="J125" s="34"/>
      <c r="K125" s="34" t="s">
        <v>72</v>
      </c>
      <c r="L125" s="34"/>
      <c r="M125" s="9" t="s">
        <v>13</v>
      </c>
      <c r="N125" s="9" t="s">
        <v>14</v>
      </c>
      <c r="O125" s="9" t="s">
        <v>15</v>
      </c>
      <c r="P125" s="9" t="s">
        <v>16</v>
      </c>
      <c r="Q125" s="9" t="s">
        <v>17</v>
      </c>
      <c r="R125" s="9" t="s">
        <v>18</v>
      </c>
      <c r="S125" s="9" t="s">
        <v>19</v>
      </c>
      <c r="T125" s="9" t="s">
        <v>20</v>
      </c>
      <c r="U125" s="9" t="s">
        <v>24</v>
      </c>
      <c r="V125" s="9" t="s">
        <v>25</v>
      </c>
      <c r="W125" s="9" t="s">
        <v>26</v>
      </c>
      <c r="X125" s="9" t="s">
        <v>27</v>
      </c>
      <c r="Y125" s="9" t="s">
        <v>28</v>
      </c>
      <c r="Z125" s="9" t="s">
        <v>29</v>
      </c>
      <c r="AA125" s="9" t="s">
        <v>30</v>
      </c>
      <c r="AB125" s="9" t="s">
        <v>31</v>
      </c>
    </row>
    <row r="126" customFormat="false" ht="12.75" hidden="false" customHeight="false" outlineLevel="0" collapsed="false">
      <c r="D126" s="127"/>
      <c r="E126" s="127"/>
      <c r="F126" s="127"/>
      <c r="G126" s="127"/>
      <c r="H126" s="138" t="n">
        <f aca="false">H120</f>
        <v>3575</v>
      </c>
      <c r="I126" s="138" t="n">
        <f aca="false">I123+K123</f>
        <v>1139</v>
      </c>
      <c r="J126" s="138"/>
      <c r="K126" s="138" t="n">
        <f aca="false">J123+L123</f>
        <v>93</v>
      </c>
      <c r="L126" s="138"/>
      <c r="M126" s="129" t="n">
        <f aca="false">M123</f>
        <v>17</v>
      </c>
      <c r="N126" s="129" t="s">
        <v>148</v>
      </c>
      <c r="O126" s="129" t="n">
        <f aca="false">O123</f>
        <v>1161</v>
      </c>
      <c r="P126" s="129" t="s">
        <v>148</v>
      </c>
      <c r="Q126" s="129" t="n">
        <f aca="false">Q123</f>
        <v>3</v>
      </c>
      <c r="R126" s="129" t="n">
        <f aca="false">R123</f>
        <v>53</v>
      </c>
      <c r="S126" s="138" t="s">
        <v>148</v>
      </c>
      <c r="T126" s="138" t="s">
        <v>148</v>
      </c>
      <c r="U126" s="138" t="s">
        <v>148</v>
      </c>
      <c r="V126" s="138" t="s">
        <v>148</v>
      </c>
      <c r="W126" s="138" t="s">
        <v>148</v>
      </c>
      <c r="X126" s="138" t="s">
        <v>148</v>
      </c>
      <c r="Y126" s="138" t="s">
        <v>148</v>
      </c>
      <c r="Z126" s="129" t="n">
        <f aca="false">Z123</f>
        <v>0</v>
      </c>
      <c r="AA126" s="129" t="n">
        <f aca="false">AA123</f>
        <v>127</v>
      </c>
      <c r="AB126" s="129" t="n">
        <f aca="false">SUM(I126:AA126)</f>
        <v>2593</v>
      </c>
    </row>
    <row r="127" customFormat="false" ht="12.75" hidden="false" customHeight="false" outlineLevel="0" collapsed="false">
      <c r="Y127" s="146"/>
    </row>
    <row r="129" customFormat="false" ht="12.75" hidden="false" customHeight="false" outlineLevel="0" collapsed="false">
      <c r="A129" s="5" t="s">
        <v>1</v>
      </c>
      <c r="B129" s="6" t="s">
        <v>2</v>
      </c>
      <c r="C129" s="123" t="s">
        <v>3</v>
      </c>
      <c r="D129" s="124" t="s">
        <v>4</v>
      </c>
      <c r="E129" s="124" t="s">
        <v>5</v>
      </c>
      <c r="F129" s="94" t="s">
        <v>6</v>
      </c>
      <c r="G129" s="94" t="s">
        <v>7</v>
      </c>
      <c r="H129" s="94" t="s">
        <v>8</v>
      </c>
      <c r="I129" s="95" t="s">
        <v>9</v>
      </c>
      <c r="J129" s="95" t="s">
        <v>10</v>
      </c>
      <c r="K129" s="9" t="s">
        <v>11</v>
      </c>
      <c r="L129" s="9" t="s">
        <v>12</v>
      </c>
      <c r="M129" s="9" t="s">
        <v>13</v>
      </c>
      <c r="N129" s="9" t="s">
        <v>14</v>
      </c>
      <c r="O129" s="9" t="s">
        <v>15</v>
      </c>
      <c r="P129" s="9" t="s">
        <v>16</v>
      </c>
      <c r="Q129" s="9" t="s">
        <v>17</v>
      </c>
      <c r="R129" s="9" t="s">
        <v>18</v>
      </c>
      <c r="S129" s="9" t="s">
        <v>19</v>
      </c>
      <c r="T129" s="9" t="s">
        <v>20</v>
      </c>
      <c r="U129" s="10" t="s">
        <v>21</v>
      </c>
      <c r="V129" s="10" t="s">
        <v>22</v>
      </c>
      <c r="W129" s="10" t="s">
        <v>23</v>
      </c>
      <c r="X129" s="9" t="s">
        <v>24</v>
      </c>
      <c r="Y129" s="9" t="s">
        <v>25</v>
      </c>
      <c r="Z129" s="9" t="s">
        <v>26</v>
      </c>
      <c r="AA129" s="9" t="s">
        <v>27</v>
      </c>
      <c r="AB129" s="9" t="s">
        <v>28</v>
      </c>
      <c r="AC129" s="9" t="s">
        <v>29</v>
      </c>
      <c r="AD129" s="9" t="s">
        <v>30</v>
      </c>
      <c r="AE129" s="9" t="s">
        <v>31</v>
      </c>
    </row>
    <row r="130" customFormat="false" ht="15" hidden="false" customHeight="false" outlineLevel="0" collapsed="false">
      <c r="A130" s="125" t="n">
        <v>1</v>
      </c>
      <c r="B130" s="126" t="n">
        <v>7</v>
      </c>
      <c r="C130" s="127" t="n">
        <v>448</v>
      </c>
      <c r="D130" s="127" t="s">
        <v>370</v>
      </c>
      <c r="E130" s="127" t="s">
        <v>370</v>
      </c>
      <c r="F130" s="127" t="n">
        <v>1940</v>
      </c>
      <c r="G130" s="127" t="s">
        <v>33</v>
      </c>
      <c r="H130" s="128" t="n">
        <v>512</v>
      </c>
      <c r="I130" s="127" t="n">
        <v>2</v>
      </c>
      <c r="J130" s="129" t="n">
        <v>111</v>
      </c>
      <c r="K130" s="129" t="n">
        <v>129</v>
      </c>
      <c r="L130" s="129" t="n">
        <v>5</v>
      </c>
      <c r="M130" s="129" t="n">
        <v>3</v>
      </c>
      <c r="N130" s="129"/>
      <c r="O130" s="129" t="n">
        <v>11</v>
      </c>
      <c r="P130" s="129"/>
      <c r="Q130" s="129"/>
      <c r="R130" s="129" t="n">
        <v>73</v>
      </c>
      <c r="S130" s="129"/>
      <c r="T130" s="129"/>
      <c r="U130" s="130" t="n">
        <v>1</v>
      </c>
      <c r="V130" s="130" t="n">
        <v>6</v>
      </c>
      <c r="AC130" s="129" t="n">
        <v>0</v>
      </c>
      <c r="AD130" s="129" t="n">
        <v>11</v>
      </c>
      <c r="AE130" s="129" t="n">
        <f aca="false">SUM(I130:AD130)</f>
        <v>352</v>
      </c>
    </row>
    <row r="131" customFormat="false" ht="15" hidden="false" customHeight="false" outlineLevel="0" collapsed="false">
      <c r="A131" s="125" t="n">
        <v>2</v>
      </c>
      <c r="B131" s="126" t="n">
        <v>7</v>
      </c>
      <c r="C131" s="127" t="n">
        <v>448</v>
      </c>
      <c r="D131" s="127" t="s">
        <v>370</v>
      </c>
      <c r="E131" s="127" t="s">
        <v>370</v>
      </c>
      <c r="F131" s="127" t="n">
        <v>1940</v>
      </c>
      <c r="G131" s="127" t="s">
        <v>34</v>
      </c>
      <c r="H131" s="128" t="n">
        <v>512</v>
      </c>
      <c r="I131" s="127" t="n">
        <v>1</v>
      </c>
      <c r="J131" s="129" t="n">
        <v>98</v>
      </c>
      <c r="K131" s="129" t="n">
        <v>147</v>
      </c>
      <c r="L131" s="129" t="n">
        <v>7</v>
      </c>
      <c r="M131" s="129" t="n">
        <v>2</v>
      </c>
      <c r="N131" s="129"/>
      <c r="O131" s="129" t="n">
        <v>5</v>
      </c>
      <c r="P131" s="129"/>
      <c r="Q131" s="129"/>
      <c r="R131" s="129" t="n">
        <v>56</v>
      </c>
      <c r="S131" s="129"/>
      <c r="T131" s="129"/>
      <c r="U131" s="130" t="n">
        <v>1</v>
      </c>
      <c r="V131" s="130" t="n">
        <v>7</v>
      </c>
      <c r="AC131" s="129" t="n">
        <v>0</v>
      </c>
      <c r="AD131" s="129" t="n">
        <v>25</v>
      </c>
      <c r="AE131" s="129" t="n">
        <f aca="false">SUM(I131:AD131)</f>
        <v>349</v>
      </c>
    </row>
    <row r="132" customFormat="false" ht="15" hidden="false" customHeight="false" outlineLevel="0" collapsed="false">
      <c r="A132" s="125" t="n">
        <v>3</v>
      </c>
      <c r="B132" s="126" t="n">
        <v>7</v>
      </c>
      <c r="C132" s="127" t="n">
        <v>448</v>
      </c>
      <c r="D132" s="127" t="s">
        <v>370</v>
      </c>
      <c r="E132" s="127" t="s">
        <v>370</v>
      </c>
      <c r="F132" s="127" t="n">
        <v>1940</v>
      </c>
      <c r="G132" s="127" t="s">
        <v>35</v>
      </c>
      <c r="H132" s="128" t="n">
        <v>511</v>
      </c>
      <c r="I132" s="127" t="n">
        <v>3</v>
      </c>
      <c r="J132" s="129" t="n">
        <v>122</v>
      </c>
      <c r="K132" s="129" t="n">
        <v>126</v>
      </c>
      <c r="L132" s="129" t="n">
        <v>6</v>
      </c>
      <c r="M132" s="129" t="n">
        <v>4</v>
      </c>
      <c r="N132" s="129"/>
      <c r="O132" s="129" t="n">
        <v>4</v>
      </c>
      <c r="P132" s="129"/>
      <c r="Q132" s="129"/>
      <c r="R132" s="129" t="n">
        <v>54</v>
      </c>
      <c r="S132" s="129"/>
      <c r="T132" s="129"/>
      <c r="U132" s="130" t="n">
        <v>0</v>
      </c>
      <c r="V132" s="130" t="n">
        <v>7</v>
      </c>
      <c r="AC132" s="129" t="n">
        <v>1</v>
      </c>
      <c r="AD132" s="129" t="n">
        <v>9</v>
      </c>
      <c r="AE132" s="129" t="n">
        <f aca="false">SUM(I132:AD132)</f>
        <v>336</v>
      </c>
    </row>
    <row r="133" customFormat="false" ht="15" hidden="false" customHeight="false" outlineLevel="0" collapsed="false">
      <c r="A133" s="125" t="n">
        <v>4</v>
      </c>
      <c r="B133" s="126" t="n">
        <v>7</v>
      </c>
      <c r="C133" s="127" t="n">
        <v>448</v>
      </c>
      <c r="D133" s="127" t="s">
        <v>370</v>
      </c>
      <c r="E133" s="127" t="s">
        <v>370</v>
      </c>
      <c r="F133" s="127" t="n">
        <v>1941</v>
      </c>
      <c r="G133" s="127" t="s">
        <v>33</v>
      </c>
      <c r="H133" s="128" t="n">
        <v>538</v>
      </c>
      <c r="I133" s="127" t="n">
        <v>0</v>
      </c>
      <c r="J133" s="129" t="n">
        <v>145</v>
      </c>
      <c r="K133" s="129" t="n">
        <v>128</v>
      </c>
      <c r="L133" s="129" t="n">
        <v>5</v>
      </c>
      <c r="M133" s="129" t="n">
        <v>3</v>
      </c>
      <c r="N133" s="129"/>
      <c r="O133" s="129" t="n">
        <v>12</v>
      </c>
      <c r="P133" s="129"/>
      <c r="Q133" s="129"/>
      <c r="R133" s="129" t="n">
        <v>52</v>
      </c>
      <c r="S133" s="129"/>
      <c r="T133" s="129"/>
      <c r="U133" s="130" t="n">
        <v>4</v>
      </c>
      <c r="V133" s="130" t="n">
        <v>4</v>
      </c>
      <c r="AC133" s="129" t="n">
        <v>0</v>
      </c>
      <c r="AD133" s="129" t="n">
        <v>9</v>
      </c>
      <c r="AE133" s="129" t="n">
        <f aca="false">SUM(I133:AD133)</f>
        <v>362</v>
      </c>
    </row>
    <row r="134" customFormat="false" ht="15" hidden="false" customHeight="false" outlineLevel="0" collapsed="false">
      <c r="A134" s="125" t="n">
        <v>5</v>
      </c>
      <c r="B134" s="126" t="n">
        <v>7</v>
      </c>
      <c r="C134" s="127" t="n">
        <v>448</v>
      </c>
      <c r="D134" s="127" t="s">
        <v>370</v>
      </c>
      <c r="E134" s="127" t="s">
        <v>370</v>
      </c>
      <c r="F134" s="127" t="n">
        <v>1941</v>
      </c>
      <c r="G134" s="127" t="s">
        <v>34</v>
      </c>
      <c r="H134" s="128" t="n">
        <v>538</v>
      </c>
      <c r="I134" s="127" t="n">
        <v>0</v>
      </c>
      <c r="J134" s="129" t="n">
        <v>139</v>
      </c>
      <c r="K134" s="129" t="n">
        <v>105</v>
      </c>
      <c r="L134" s="129" t="n">
        <v>11</v>
      </c>
      <c r="M134" s="129" t="n">
        <v>4</v>
      </c>
      <c r="N134" s="129"/>
      <c r="O134" s="129" t="n">
        <v>9</v>
      </c>
      <c r="P134" s="129"/>
      <c r="Q134" s="129"/>
      <c r="R134" s="129" t="n">
        <v>66</v>
      </c>
      <c r="S134" s="129"/>
      <c r="T134" s="129"/>
      <c r="U134" s="130" t="n">
        <v>1</v>
      </c>
      <c r="V134" s="130" t="n">
        <v>6</v>
      </c>
      <c r="AC134" s="129" t="n">
        <v>0</v>
      </c>
      <c r="AD134" s="129" t="n">
        <v>15</v>
      </c>
      <c r="AE134" s="129" t="n">
        <f aca="false">SUM(I134:AD134)</f>
        <v>356</v>
      </c>
    </row>
    <row r="135" customFormat="false" ht="15" hidden="false" customHeight="false" outlineLevel="0" collapsed="false">
      <c r="A135" s="125" t="n">
        <v>6</v>
      </c>
      <c r="B135" s="126" t="n">
        <v>7</v>
      </c>
      <c r="C135" s="127" t="n">
        <v>448</v>
      </c>
      <c r="D135" s="127" t="s">
        <v>370</v>
      </c>
      <c r="E135" s="127" t="s">
        <v>370</v>
      </c>
      <c r="F135" s="127" t="n">
        <v>1941</v>
      </c>
      <c r="G135" s="127" t="s">
        <v>35</v>
      </c>
      <c r="H135" s="128" t="n">
        <v>538</v>
      </c>
      <c r="I135" s="127" t="n">
        <v>3</v>
      </c>
      <c r="J135" s="129" t="n">
        <v>152</v>
      </c>
      <c r="K135" s="129" t="n">
        <v>117</v>
      </c>
      <c r="L135" s="129" t="n">
        <v>5</v>
      </c>
      <c r="M135" s="129" t="n">
        <v>5</v>
      </c>
      <c r="N135" s="129"/>
      <c r="O135" s="129" t="n">
        <v>5</v>
      </c>
      <c r="P135" s="129"/>
      <c r="Q135" s="129"/>
      <c r="R135" s="129" t="n">
        <v>57</v>
      </c>
      <c r="S135" s="129"/>
      <c r="T135" s="129"/>
      <c r="U135" s="130" t="n">
        <v>3</v>
      </c>
      <c r="V135" s="130" t="n">
        <v>0</v>
      </c>
      <c r="AC135" s="129" t="n">
        <v>0</v>
      </c>
      <c r="AD135" s="129" t="n">
        <v>5</v>
      </c>
      <c r="AE135" s="129" t="n">
        <f aca="false">SUM(I135:AD135)</f>
        <v>352</v>
      </c>
    </row>
    <row r="136" customFormat="false" ht="15" hidden="false" customHeight="false" outlineLevel="0" collapsed="false">
      <c r="A136" s="125" t="n">
        <v>7</v>
      </c>
      <c r="B136" s="126" t="n">
        <v>7</v>
      </c>
      <c r="C136" s="127" t="n">
        <v>448</v>
      </c>
      <c r="D136" s="127" t="s">
        <v>370</v>
      </c>
      <c r="E136" s="127" t="s">
        <v>370</v>
      </c>
      <c r="F136" s="127" t="n">
        <v>1942</v>
      </c>
      <c r="G136" s="127" t="s">
        <v>33</v>
      </c>
      <c r="H136" s="128" t="n">
        <v>591</v>
      </c>
      <c r="I136" s="127" t="n">
        <v>1</v>
      </c>
      <c r="J136" s="129" t="n">
        <v>158</v>
      </c>
      <c r="K136" s="129" t="n">
        <v>121</v>
      </c>
      <c r="L136" s="129" t="n">
        <v>7</v>
      </c>
      <c r="M136" s="129" t="n">
        <v>5</v>
      </c>
      <c r="N136" s="129"/>
      <c r="O136" s="129" t="n">
        <v>8</v>
      </c>
      <c r="P136" s="129"/>
      <c r="Q136" s="129"/>
      <c r="R136" s="129" t="n">
        <v>69</v>
      </c>
      <c r="S136" s="129"/>
      <c r="T136" s="129"/>
      <c r="U136" s="130" t="n">
        <v>2</v>
      </c>
      <c r="V136" s="130" t="n">
        <v>11</v>
      </c>
      <c r="AC136" s="129" t="n">
        <v>0</v>
      </c>
      <c r="AD136" s="129" t="n">
        <v>16</v>
      </c>
      <c r="AE136" s="129" t="n">
        <f aca="false">SUM(I136:AD136)</f>
        <v>398</v>
      </c>
    </row>
    <row r="137" customFormat="false" ht="15" hidden="false" customHeight="false" outlineLevel="0" collapsed="false">
      <c r="A137" s="125" t="n">
        <v>8</v>
      </c>
      <c r="B137" s="126" t="n">
        <v>7</v>
      </c>
      <c r="C137" s="127" t="n">
        <v>448</v>
      </c>
      <c r="D137" s="127" t="s">
        <v>370</v>
      </c>
      <c r="E137" s="127" t="s">
        <v>370</v>
      </c>
      <c r="F137" s="127" t="n">
        <v>1942</v>
      </c>
      <c r="G137" s="127" t="s">
        <v>34</v>
      </c>
      <c r="H137" s="128" t="n">
        <v>590</v>
      </c>
      <c r="I137" s="127" t="n">
        <v>0</v>
      </c>
      <c r="J137" s="129" t="n">
        <v>168</v>
      </c>
      <c r="K137" s="129" t="n">
        <v>114</v>
      </c>
      <c r="L137" s="129" t="n">
        <v>4</v>
      </c>
      <c r="M137" s="129" t="n">
        <v>2</v>
      </c>
      <c r="N137" s="129"/>
      <c r="O137" s="129" t="n">
        <v>10</v>
      </c>
      <c r="P137" s="129"/>
      <c r="Q137" s="129"/>
      <c r="R137" s="129" t="n">
        <v>62</v>
      </c>
      <c r="S137" s="129"/>
      <c r="T137" s="129"/>
      <c r="U137" s="130" t="n">
        <v>0</v>
      </c>
      <c r="V137" s="130" t="n">
        <v>8</v>
      </c>
      <c r="AC137" s="129" t="n">
        <v>0</v>
      </c>
      <c r="AD137" s="129" t="n">
        <v>18</v>
      </c>
      <c r="AE137" s="129" t="n">
        <f aca="false">SUM(I137:AD137)</f>
        <v>386</v>
      </c>
    </row>
    <row r="138" customFormat="false" ht="15" hidden="false" customHeight="false" outlineLevel="0" collapsed="false">
      <c r="A138" s="125" t="n">
        <v>9</v>
      </c>
      <c r="B138" s="126" t="n">
        <v>7</v>
      </c>
      <c r="C138" s="127" t="n">
        <v>448</v>
      </c>
      <c r="D138" s="127" t="s">
        <v>370</v>
      </c>
      <c r="E138" s="127" t="s">
        <v>370</v>
      </c>
      <c r="F138" s="127" t="n">
        <v>1942</v>
      </c>
      <c r="G138" s="127" t="s">
        <v>35</v>
      </c>
      <c r="H138" s="128" t="n">
        <v>590</v>
      </c>
      <c r="I138" s="127" t="n">
        <v>0</v>
      </c>
      <c r="J138" s="129" t="n">
        <v>149</v>
      </c>
      <c r="K138" s="129" t="n">
        <v>129</v>
      </c>
      <c r="L138" s="129" t="n">
        <v>5</v>
      </c>
      <c r="M138" s="129" t="n">
        <v>2</v>
      </c>
      <c r="N138" s="129"/>
      <c r="O138" s="129" t="n">
        <v>0</v>
      </c>
      <c r="P138" s="129"/>
      <c r="Q138" s="129"/>
      <c r="R138" s="129" t="n">
        <v>77</v>
      </c>
      <c r="S138" s="129"/>
      <c r="T138" s="129"/>
      <c r="U138" s="130" t="n">
        <v>0</v>
      </c>
      <c r="V138" s="130" t="n">
        <v>7</v>
      </c>
      <c r="AC138" s="129"/>
      <c r="AD138" s="129" t="n">
        <v>14</v>
      </c>
      <c r="AE138" s="129" t="n">
        <f aca="false">SUM(I138:AD138)</f>
        <v>383</v>
      </c>
    </row>
    <row r="139" customFormat="false" ht="12.75" hidden="false" customHeight="false" outlineLevel="0" collapsed="false">
      <c r="A139" s="125" t="n">
        <v>10</v>
      </c>
      <c r="B139" s="126" t="n">
        <v>7</v>
      </c>
      <c r="C139" s="127" t="n">
        <v>448</v>
      </c>
      <c r="D139" s="127" t="s">
        <v>370</v>
      </c>
      <c r="E139" s="127" t="s">
        <v>371</v>
      </c>
      <c r="F139" s="127" t="n">
        <v>1943</v>
      </c>
      <c r="G139" s="127" t="s">
        <v>33</v>
      </c>
      <c r="H139" s="131" t="n">
        <v>589</v>
      </c>
      <c r="I139" s="127" t="n">
        <v>1</v>
      </c>
      <c r="J139" s="129" t="n">
        <v>126</v>
      </c>
      <c r="K139" s="129" t="n">
        <v>69</v>
      </c>
      <c r="L139" s="129" t="n">
        <v>97</v>
      </c>
      <c r="M139" s="129" t="n">
        <v>2</v>
      </c>
      <c r="N139" s="129"/>
      <c r="O139" s="129" t="n">
        <v>2</v>
      </c>
      <c r="P139" s="129"/>
      <c r="Q139" s="129"/>
      <c r="R139" s="129" t="n">
        <v>101</v>
      </c>
      <c r="S139" s="129"/>
      <c r="T139" s="129"/>
      <c r="U139" s="130" t="n">
        <v>1</v>
      </c>
      <c r="V139" s="130" t="n">
        <v>4</v>
      </c>
      <c r="AC139" s="129" t="n">
        <v>0</v>
      </c>
      <c r="AD139" s="129" t="n">
        <v>1</v>
      </c>
      <c r="AE139" s="129" t="n">
        <f aca="false">SUM(I139:AD139)</f>
        <v>404</v>
      </c>
    </row>
    <row r="140" customFormat="false" ht="15" hidden="false" customHeight="false" outlineLevel="0" collapsed="false">
      <c r="A140" s="125" t="n">
        <v>11</v>
      </c>
      <c r="B140" s="126" t="n">
        <v>7</v>
      </c>
      <c r="C140" s="127" t="n">
        <v>448</v>
      </c>
      <c r="D140" s="127" t="s">
        <v>370</v>
      </c>
      <c r="E140" s="127" t="s">
        <v>372</v>
      </c>
      <c r="F140" s="127" t="n">
        <v>1943</v>
      </c>
      <c r="G140" s="127" t="s">
        <v>62</v>
      </c>
      <c r="H140" s="128" t="n">
        <v>578</v>
      </c>
      <c r="I140" s="127" t="n">
        <v>2</v>
      </c>
      <c r="J140" s="129" t="n">
        <v>87</v>
      </c>
      <c r="K140" s="129" t="n">
        <v>61</v>
      </c>
      <c r="L140" s="129" t="n">
        <v>19</v>
      </c>
      <c r="M140" s="129" t="n">
        <v>13</v>
      </c>
      <c r="N140" s="129"/>
      <c r="O140" s="129" t="n">
        <v>33</v>
      </c>
      <c r="P140" s="129"/>
      <c r="Q140" s="129"/>
      <c r="R140" s="129" t="n">
        <v>148</v>
      </c>
      <c r="S140" s="129"/>
      <c r="T140" s="129"/>
      <c r="U140" s="130" t="n">
        <v>0</v>
      </c>
      <c r="V140" s="130" t="n">
        <v>3</v>
      </c>
      <c r="AC140" s="129" t="n">
        <v>0</v>
      </c>
      <c r="AD140" s="129" t="n">
        <v>19</v>
      </c>
      <c r="AE140" s="129" t="n">
        <f aca="false">SUM(I140:AD140)</f>
        <v>385</v>
      </c>
    </row>
    <row r="141" customFormat="false" ht="15" hidden="false" customHeight="false" outlineLevel="0" collapsed="false">
      <c r="A141" s="125" t="n">
        <v>12</v>
      </c>
      <c r="B141" s="126" t="n">
        <v>7</v>
      </c>
      <c r="C141" s="127" t="n">
        <v>448</v>
      </c>
      <c r="D141" s="127" t="s">
        <v>370</v>
      </c>
      <c r="E141" s="127" t="s">
        <v>373</v>
      </c>
      <c r="F141" s="127" t="n">
        <v>1944</v>
      </c>
      <c r="G141" s="127" t="s">
        <v>33</v>
      </c>
      <c r="H141" s="128" t="n">
        <v>537</v>
      </c>
      <c r="I141" s="127" t="n">
        <v>3</v>
      </c>
      <c r="J141" s="129" t="n">
        <v>135</v>
      </c>
      <c r="K141" s="129" t="n">
        <v>114</v>
      </c>
      <c r="L141" s="129" t="n">
        <v>16</v>
      </c>
      <c r="M141" s="129" t="n">
        <v>7</v>
      </c>
      <c r="N141" s="129"/>
      <c r="O141" s="129" t="n">
        <v>9</v>
      </c>
      <c r="P141" s="129"/>
      <c r="Q141" s="129"/>
      <c r="R141" s="129" t="n">
        <v>46</v>
      </c>
      <c r="S141" s="129"/>
      <c r="T141" s="129"/>
      <c r="U141" s="130" t="n">
        <v>2</v>
      </c>
      <c r="V141" s="130" t="n">
        <v>9</v>
      </c>
      <c r="AC141" s="129" t="n">
        <v>0</v>
      </c>
      <c r="AD141" s="129" t="n">
        <v>10</v>
      </c>
      <c r="AE141" s="129" t="n">
        <f aca="false">SUM(I141:AD141)</f>
        <v>351</v>
      </c>
    </row>
    <row r="142" customFormat="false" ht="15" hidden="false" customHeight="false" outlineLevel="0" collapsed="false">
      <c r="A142" s="125" t="n">
        <v>13</v>
      </c>
      <c r="B142" s="126" t="n">
        <v>7</v>
      </c>
      <c r="C142" s="127" t="n">
        <v>448</v>
      </c>
      <c r="D142" s="127" t="s">
        <v>370</v>
      </c>
      <c r="E142" s="127" t="s">
        <v>373</v>
      </c>
      <c r="F142" s="127" t="n">
        <v>1944</v>
      </c>
      <c r="G142" s="127" t="s">
        <v>34</v>
      </c>
      <c r="H142" s="128" t="n">
        <v>536</v>
      </c>
      <c r="I142" s="127" t="n">
        <v>0</v>
      </c>
      <c r="J142" s="129" t="n">
        <v>119</v>
      </c>
      <c r="K142" s="129" t="n">
        <v>132</v>
      </c>
      <c r="L142" s="129" t="n">
        <v>31</v>
      </c>
      <c r="M142" s="129" t="n">
        <v>7</v>
      </c>
      <c r="N142" s="129"/>
      <c r="O142" s="129" t="n">
        <v>5</v>
      </c>
      <c r="P142" s="129"/>
      <c r="Q142" s="129"/>
      <c r="R142" s="129" t="n">
        <v>36</v>
      </c>
      <c r="S142" s="129"/>
      <c r="T142" s="129"/>
      <c r="U142" s="130" t="n">
        <v>0</v>
      </c>
      <c r="V142" s="130" t="n">
        <v>4</v>
      </c>
      <c r="AC142" s="129" t="n">
        <v>0</v>
      </c>
      <c r="AD142" s="129" t="n">
        <v>14</v>
      </c>
      <c r="AE142" s="129" t="n">
        <f aca="false">SUM(I142:AD142)</f>
        <v>348</v>
      </c>
    </row>
    <row r="143" customFormat="false" ht="12.75" hidden="false" customHeight="false" outlineLevel="0" collapsed="false">
      <c r="A143" s="125" t="n">
        <v>14</v>
      </c>
      <c r="B143" s="126" t="n">
        <v>7</v>
      </c>
      <c r="C143" s="127" t="n">
        <v>448</v>
      </c>
      <c r="D143" s="127" t="s">
        <v>370</v>
      </c>
      <c r="E143" s="127" t="s">
        <v>374</v>
      </c>
      <c r="F143" s="127" t="n">
        <v>1945</v>
      </c>
      <c r="G143" s="127" t="s">
        <v>33</v>
      </c>
      <c r="H143" s="131" t="n">
        <v>739</v>
      </c>
      <c r="I143" s="127" t="n">
        <v>2</v>
      </c>
      <c r="J143" s="129" t="n">
        <v>191</v>
      </c>
      <c r="K143" s="129" t="n">
        <v>106</v>
      </c>
      <c r="L143" s="129" t="n">
        <v>72</v>
      </c>
      <c r="M143" s="129" t="n">
        <v>8</v>
      </c>
      <c r="N143" s="129"/>
      <c r="O143" s="129" t="n">
        <v>10</v>
      </c>
      <c r="P143" s="129"/>
      <c r="Q143" s="129"/>
      <c r="R143" s="129" t="n">
        <v>51</v>
      </c>
      <c r="S143" s="129"/>
      <c r="T143" s="129"/>
      <c r="U143" s="130" t="n">
        <v>0</v>
      </c>
      <c r="V143" s="130" t="n">
        <v>9</v>
      </c>
      <c r="AC143" s="129" t="n">
        <v>0</v>
      </c>
      <c r="AD143" s="129" t="n">
        <v>16</v>
      </c>
      <c r="AE143" s="129" t="n">
        <f aca="false">SUM(I143:AD143)</f>
        <v>465</v>
      </c>
    </row>
    <row r="144" customFormat="false" ht="12.75" hidden="false" customHeight="false" outlineLevel="0" collapsed="false">
      <c r="A144" s="125" t="n">
        <v>15</v>
      </c>
      <c r="B144" s="126" t="n">
        <v>7</v>
      </c>
      <c r="C144" s="127" t="n">
        <v>448</v>
      </c>
      <c r="D144" s="127" t="s">
        <v>370</v>
      </c>
      <c r="E144" s="127" t="s">
        <v>375</v>
      </c>
      <c r="F144" s="127" t="n">
        <v>1946</v>
      </c>
      <c r="G144" s="127" t="s">
        <v>33</v>
      </c>
      <c r="H144" s="131" t="n">
        <v>632</v>
      </c>
      <c r="I144" s="127" t="n">
        <v>2</v>
      </c>
      <c r="J144" s="129" t="n">
        <v>124</v>
      </c>
      <c r="K144" s="129" t="n">
        <v>130</v>
      </c>
      <c r="L144" s="129" t="n">
        <v>56</v>
      </c>
      <c r="M144" s="129" t="n">
        <v>0</v>
      </c>
      <c r="N144" s="129"/>
      <c r="O144" s="129" t="n">
        <v>44</v>
      </c>
      <c r="P144" s="129"/>
      <c r="Q144" s="129"/>
      <c r="R144" s="129" t="n">
        <v>24</v>
      </c>
      <c r="S144" s="129"/>
      <c r="T144" s="129"/>
      <c r="U144" s="130" t="n">
        <v>1</v>
      </c>
      <c r="V144" s="130" t="n">
        <v>12</v>
      </c>
      <c r="AC144" s="129" t="n">
        <v>0</v>
      </c>
      <c r="AD144" s="129" t="n">
        <v>7</v>
      </c>
      <c r="AE144" s="129" t="n">
        <f aca="false">SUM(I144:AD144)</f>
        <v>400</v>
      </c>
    </row>
    <row r="145" customFormat="false" ht="15" hidden="false" customHeight="false" outlineLevel="0" collapsed="false">
      <c r="A145" s="125" t="n">
        <v>16</v>
      </c>
      <c r="B145" s="126" t="n">
        <v>7</v>
      </c>
      <c r="C145" s="127" t="n">
        <v>448</v>
      </c>
      <c r="D145" s="127" t="s">
        <v>370</v>
      </c>
      <c r="E145" s="127" t="s">
        <v>375</v>
      </c>
      <c r="F145" s="127" t="n">
        <v>1946</v>
      </c>
      <c r="G145" s="127" t="s">
        <v>34</v>
      </c>
      <c r="H145" s="128" t="n">
        <v>631</v>
      </c>
      <c r="I145" s="127" t="n">
        <v>3</v>
      </c>
      <c r="J145" s="129" t="n">
        <v>103</v>
      </c>
      <c r="K145" s="129" t="n">
        <v>143</v>
      </c>
      <c r="L145" s="129" t="n">
        <v>79</v>
      </c>
      <c r="M145" s="129" t="n">
        <v>2</v>
      </c>
      <c r="N145" s="129"/>
      <c r="O145" s="129" t="n">
        <v>54</v>
      </c>
      <c r="P145" s="129"/>
      <c r="Q145" s="129"/>
      <c r="R145" s="129" t="n">
        <v>20</v>
      </c>
      <c r="S145" s="129"/>
      <c r="T145" s="129"/>
      <c r="U145" s="130" t="n">
        <v>0</v>
      </c>
      <c r="V145" s="130" t="n">
        <v>3</v>
      </c>
      <c r="AC145" s="129" t="n">
        <v>0</v>
      </c>
      <c r="AD145" s="129" t="n">
        <v>16</v>
      </c>
      <c r="AE145" s="129" t="n">
        <f aca="false">SUM(I145:AD145)</f>
        <v>423</v>
      </c>
    </row>
    <row r="146" customFormat="false" ht="15" hidden="false" customHeight="false" outlineLevel="0" collapsed="false">
      <c r="A146" s="125" t="n">
        <v>17</v>
      </c>
      <c r="B146" s="126" t="n">
        <v>7</v>
      </c>
      <c r="C146" s="127" t="n">
        <v>448</v>
      </c>
      <c r="D146" s="127" t="s">
        <v>370</v>
      </c>
      <c r="E146" s="127" t="s">
        <v>376</v>
      </c>
      <c r="F146" s="127" t="n">
        <v>1947</v>
      </c>
      <c r="G146" s="127" t="s">
        <v>33</v>
      </c>
      <c r="H146" s="128" t="n">
        <v>580</v>
      </c>
      <c r="I146" s="127" t="n">
        <v>5</v>
      </c>
      <c r="J146" s="129" t="n">
        <v>129</v>
      </c>
      <c r="K146" s="129" t="n">
        <v>95</v>
      </c>
      <c r="L146" s="129" t="n">
        <v>6</v>
      </c>
      <c r="M146" s="129" t="n">
        <v>4</v>
      </c>
      <c r="N146" s="129"/>
      <c r="O146" s="129" t="n">
        <v>28</v>
      </c>
      <c r="P146" s="129"/>
      <c r="Q146" s="129"/>
      <c r="R146" s="129" t="n">
        <v>36</v>
      </c>
      <c r="S146" s="129"/>
      <c r="T146" s="129"/>
      <c r="U146" s="130" t="n">
        <v>1</v>
      </c>
      <c r="V146" s="130" t="n">
        <v>1</v>
      </c>
      <c r="AC146" s="129" t="n">
        <v>0</v>
      </c>
      <c r="AD146" s="129" t="n">
        <v>7</v>
      </c>
      <c r="AE146" s="129" t="n">
        <f aca="false">SUM(I146:AD146)</f>
        <v>312</v>
      </c>
    </row>
    <row r="147" customFormat="false" ht="15" hidden="false" customHeight="false" outlineLevel="0" collapsed="false">
      <c r="A147" s="125" t="n">
        <v>18</v>
      </c>
      <c r="B147" s="126" t="n">
        <v>7</v>
      </c>
      <c r="C147" s="127" t="n">
        <v>448</v>
      </c>
      <c r="D147" s="127" t="s">
        <v>370</v>
      </c>
      <c r="E147" s="127" t="s">
        <v>376</v>
      </c>
      <c r="F147" s="127" t="n">
        <v>1947</v>
      </c>
      <c r="G147" s="127" t="s">
        <v>34</v>
      </c>
      <c r="H147" s="128" t="n">
        <v>580</v>
      </c>
      <c r="I147" s="127" t="n">
        <v>1</v>
      </c>
      <c r="J147" s="129" t="n">
        <v>134</v>
      </c>
      <c r="K147" s="129" t="n">
        <v>82</v>
      </c>
      <c r="L147" s="129" t="n">
        <v>4</v>
      </c>
      <c r="M147" s="129" t="n">
        <v>5</v>
      </c>
      <c r="N147" s="129"/>
      <c r="O147" s="129" t="n">
        <v>42</v>
      </c>
      <c r="P147" s="129"/>
      <c r="Q147" s="129"/>
      <c r="R147" s="129" t="n">
        <v>30</v>
      </c>
      <c r="S147" s="129"/>
      <c r="T147" s="129"/>
      <c r="U147" s="130" t="n">
        <v>3</v>
      </c>
      <c r="V147" s="130" t="n">
        <v>1</v>
      </c>
      <c r="AC147" s="129" t="n">
        <v>4</v>
      </c>
      <c r="AD147" s="129" t="n">
        <v>7</v>
      </c>
      <c r="AE147" s="129" t="n">
        <f aca="false">SUM(I147:AD147)</f>
        <v>313</v>
      </c>
    </row>
    <row r="148" customFormat="false" ht="12.75" hidden="false" customHeight="false" outlineLevel="0" collapsed="false">
      <c r="A148" s="125" t="n">
        <v>19</v>
      </c>
      <c r="B148" s="126" t="n">
        <v>7</v>
      </c>
      <c r="C148" s="127" t="n">
        <v>448</v>
      </c>
      <c r="D148" s="127" t="s">
        <v>370</v>
      </c>
      <c r="E148" s="127" t="s">
        <v>377</v>
      </c>
      <c r="F148" s="127" t="n">
        <v>1948</v>
      </c>
      <c r="G148" s="127" t="s">
        <v>33</v>
      </c>
      <c r="H148" s="131" t="n">
        <v>469</v>
      </c>
      <c r="I148" s="127" t="n">
        <v>2</v>
      </c>
      <c r="J148" s="129" t="n">
        <v>165</v>
      </c>
      <c r="K148" s="129" t="n">
        <v>95</v>
      </c>
      <c r="L148" s="129" t="n">
        <v>3</v>
      </c>
      <c r="M148" s="129" t="n">
        <v>4</v>
      </c>
      <c r="N148" s="129"/>
      <c r="O148" s="129" t="n">
        <v>4</v>
      </c>
      <c r="P148" s="129"/>
      <c r="Q148" s="129"/>
      <c r="R148" s="129" t="n">
        <v>59</v>
      </c>
      <c r="S148" s="129"/>
      <c r="T148" s="129"/>
      <c r="U148" s="130" t="n">
        <v>0</v>
      </c>
      <c r="V148" s="130" t="n">
        <v>2</v>
      </c>
      <c r="AC148" s="129" t="n">
        <v>0</v>
      </c>
      <c r="AD148" s="129" t="n">
        <v>8</v>
      </c>
      <c r="AE148" s="129" t="n">
        <f aca="false">SUM(I148:AD148)</f>
        <v>342</v>
      </c>
    </row>
    <row r="149" customFormat="false" ht="15" hidden="false" customHeight="false" outlineLevel="0" collapsed="false">
      <c r="A149" s="125" t="n">
        <v>20</v>
      </c>
      <c r="B149" s="126" t="n">
        <v>7</v>
      </c>
      <c r="C149" s="127" t="n">
        <v>448</v>
      </c>
      <c r="D149" s="127" t="s">
        <v>370</v>
      </c>
      <c r="E149" s="127" t="s">
        <v>378</v>
      </c>
      <c r="F149" s="127" t="n">
        <v>1948</v>
      </c>
      <c r="G149" s="127" t="s">
        <v>62</v>
      </c>
      <c r="H149" s="128" t="n">
        <v>204</v>
      </c>
      <c r="I149" s="127" t="n">
        <v>0</v>
      </c>
      <c r="J149" s="129" t="n">
        <v>140</v>
      </c>
      <c r="K149" s="129" t="n">
        <v>12</v>
      </c>
      <c r="L149" s="129" t="n">
        <v>0</v>
      </c>
      <c r="M149" s="129" t="n">
        <v>0</v>
      </c>
      <c r="N149" s="129"/>
      <c r="O149" s="129" t="n">
        <v>1</v>
      </c>
      <c r="P149" s="129"/>
      <c r="Q149" s="129"/>
      <c r="R149" s="129" t="n">
        <v>2</v>
      </c>
      <c r="S149" s="129"/>
      <c r="T149" s="129"/>
      <c r="U149" s="130" t="n">
        <v>0</v>
      </c>
      <c r="V149" s="130" t="n">
        <v>0</v>
      </c>
      <c r="AC149" s="129" t="n">
        <v>0</v>
      </c>
      <c r="AD149" s="129" t="n">
        <v>10</v>
      </c>
      <c r="AE149" s="129" t="n">
        <f aca="false">SUM(I149:AD149)</f>
        <v>165</v>
      </c>
    </row>
    <row r="150" customFormat="false" ht="15" hidden="false" customHeight="false" outlineLevel="0" collapsed="false">
      <c r="A150" s="125" t="n">
        <v>21</v>
      </c>
      <c r="B150" s="126" t="n">
        <v>7</v>
      </c>
      <c r="C150" s="127" t="n">
        <v>448</v>
      </c>
      <c r="D150" s="127" t="s">
        <v>370</v>
      </c>
      <c r="E150" s="127" t="s">
        <v>379</v>
      </c>
      <c r="F150" s="127" t="n">
        <v>1949</v>
      </c>
      <c r="G150" s="127" t="s">
        <v>33</v>
      </c>
      <c r="H150" s="128" t="n">
        <v>647</v>
      </c>
      <c r="I150" s="127" t="n">
        <v>0</v>
      </c>
      <c r="J150" s="129" t="n">
        <v>272</v>
      </c>
      <c r="K150" s="129" t="n">
        <v>43</v>
      </c>
      <c r="L150" s="129" t="n">
        <v>7</v>
      </c>
      <c r="M150" s="129" t="n">
        <v>4</v>
      </c>
      <c r="N150" s="129"/>
      <c r="O150" s="129" t="n">
        <v>4</v>
      </c>
      <c r="P150" s="129"/>
      <c r="Q150" s="129"/>
      <c r="R150" s="129" t="n">
        <v>48</v>
      </c>
      <c r="S150" s="129"/>
      <c r="T150" s="129"/>
      <c r="U150" s="130" t="n">
        <v>0</v>
      </c>
      <c r="V150" s="130" t="n">
        <v>8</v>
      </c>
      <c r="AC150" s="129" t="n">
        <v>0</v>
      </c>
      <c r="AD150" s="129" t="n">
        <v>11</v>
      </c>
      <c r="AE150" s="129" t="n">
        <f aca="false">SUM(I150:AD150)</f>
        <v>397</v>
      </c>
    </row>
    <row r="151" customFormat="false" ht="12.75" hidden="false" customHeight="false" outlineLevel="0" collapsed="false">
      <c r="C151" s="132" t="s">
        <v>65</v>
      </c>
      <c r="D151" s="133" t="s">
        <v>66</v>
      </c>
      <c r="E151" s="133"/>
      <c r="F151" s="133"/>
      <c r="G151" s="133"/>
      <c r="H151" s="133" t="n">
        <f aca="false">SUM(H130:H150)</f>
        <v>11642</v>
      </c>
      <c r="I151" s="134" t="n">
        <f aca="false">SUM(I130:I150)</f>
        <v>31</v>
      </c>
      <c r="J151" s="134" t="n">
        <f aca="false">SUM(J130:J150)</f>
        <v>2967</v>
      </c>
      <c r="K151" s="135" t="n">
        <f aca="false">SUM(K130:K150)</f>
        <v>2198</v>
      </c>
      <c r="L151" s="135" t="n">
        <f aca="false">SUM(L130:L150)</f>
        <v>445</v>
      </c>
      <c r="M151" s="135" t="n">
        <f aca="false">SUM(M130:M150)</f>
        <v>86</v>
      </c>
      <c r="N151" s="135" t="n">
        <f aca="false">SUM(N130:N150)</f>
        <v>0</v>
      </c>
      <c r="O151" s="135" t="n">
        <f aca="false">SUM(O130:O150)</f>
        <v>300</v>
      </c>
      <c r="P151" s="135" t="n">
        <f aca="false">SUM(P130:P150)</f>
        <v>0</v>
      </c>
      <c r="Q151" s="135" t="n">
        <f aca="false">SUM(Q130:Q150)</f>
        <v>0</v>
      </c>
      <c r="R151" s="135" t="n">
        <f aca="false">SUM(R130:R150)</f>
        <v>1167</v>
      </c>
      <c r="S151" s="135" t="n">
        <f aca="false">SUM(S130:S150)</f>
        <v>0</v>
      </c>
      <c r="T151" s="135" t="n">
        <f aca="false">SUM(T130:T150)</f>
        <v>0</v>
      </c>
      <c r="U151" s="135" t="n">
        <f aca="false">SUM(U130:U150)</f>
        <v>20</v>
      </c>
      <c r="V151" s="135" t="n">
        <f aca="false">SUM(V130:V150)</f>
        <v>112</v>
      </c>
      <c r="W151" s="135" t="n">
        <f aca="false">SUM(W130:W150)</f>
        <v>0</v>
      </c>
      <c r="X151" s="135" t="n">
        <f aca="false">SUM(X130:X150)</f>
        <v>0</v>
      </c>
      <c r="Y151" s="135" t="n">
        <f aca="false">SUM(Y130:Y150)</f>
        <v>0</v>
      </c>
      <c r="Z151" s="135" t="n">
        <f aca="false">SUM(Z130:Z150)</f>
        <v>0</v>
      </c>
      <c r="AA151" s="135" t="n">
        <f aca="false">SUM(AA130:AA150)</f>
        <v>0</v>
      </c>
      <c r="AB151" s="135" t="n">
        <f aca="false">SUM(AB130:AB150)</f>
        <v>0</v>
      </c>
      <c r="AC151" s="135" t="n">
        <f aca="false">SUM(AC130:AC150)</f>
        <v>5</v>
      </c>
      <c r="AD151" s="135" t="n">
        <f aca="false">SUM(AD130:AD150)</f>
        <v>248</v>
      </c>
      <c r="AE151" s="135" t="n">
        <f aca="false">SUM(AE130:AE150)</f>
        <v>7579</v>
      </c>
    </row>
    <row r="152" customFormat="false" ht="12.75" hidden="false" customHeight="false" outlineLevel="0" collapsed="false">
      <c r="F152" s="122"/>
      <c r="G152" s="122"/>
      <c r="U152" s="47" t="n">
        <v>10</v>
      </c>
      <c r="V152" s="47" t="n">
        <f aca="false">V151/2</f>
        <v>56</v>
      </c>
    </row>
    <row r="153" customFormat="false" ht="12.75" hidden="false" customHeight="true" outlineLevel="0" collapsed="false">
      <c r="C153" s="132" t="s">
        <v>67</v>
      </c>
      <c r="D153" s="127" t="s">
        <v>68</v>
      </c>
      <c r="E153" s="127"/>
      <c r="F153" s="127"/>
      <c r="G153" s="127"/>
      <c r="H153" s="9" t="s">
        <v>8</v>
      </c>
      <c r="I153" s="9" t="s">
        <v>9</v>
      </c>
      <c r="J153" s="9" t="s">
        <v>10</v>
      </c>
      <c r="K153" s="9" t="s">
        <v>11</v>
      </c>
      <c r="L153" s="9" t="s">
        <v>12</v>
      </c>
      <c r="M153" s="9" t="s">
        <v>13</v>
      </c>
      <c r="N153" s="9" t="s">
        <v>14</v>
      </c>
      <c r="O153" s="9" t="s">
        <v>15</v>
      </c>
      <c r="P153" s="9" t="s">
        <v>16</v>
      </c>
      <c r="Q153" s="9" t="s">
        <v>17</v>
      </c>
      <c r="R153" s="9" t="s">
        <v>18</v>
      </c>
      <c r="S153" s="9" t="s">
        <v>19</v>
      </c>
      <c r="T153" s="9" t="s">
        <v>20</v>
      </c>
      <c r="U153" s="9" t="s">
        <v>24</v>
      </c>
      <c r="V153" s="9" t="s">
        <v>25</v>
      </c>
      <c r="W153" s="9" t="s">
        <v>26</v>
      </c>
      <c r="X153" s="9" t="s">
        <v>27</v>
      </c>
      <c r="Y153" s="9" t="s">
        <v>28</v>
      </c>
      <c r="Z153" s="9" t="s">
        <v>29</v>
      </c>
      <c r="AA153" s="9" t="s">
        <v>30</v>
      </c>
      <c r="AB153" s="154" t="s">
        <v>31</v>
      </c>
    </row>
    <row r="154" customFormat="false" ht="12.75" hidden="false" customHeight="false" outlineLevel="0" collapsed="false">
      <c r="D154" s="127"/>
      <c r="E154" s="127"/>
      <c r="F154" s="127"/>
      <c r="G154" s="127"/>
      <c r="H154" s="138" t="n">
        <f aca="false">H151</f>
        <v>11642</v>
      </c>
      <c r="I154" s="129" t="n">
        <f aca="false">I151+10</f>
        <v>41</v>
      </c>
      <c r="J154" s="129" t="n">
        <f aca="false">J151+56</f>
        <v>3023</v>
      </c>
      <c r="K154" s="129" t="n">
        <f aca="false">K151+10</f>
        <v>2208</v>
      </c>
      <c r="L154" s="129" t="n">
        <f aca="false">L151+56</f>
        <v>501</v>
      </c>
      <c r="M154" s="129" t="n">
        <f aca="false">M151</f>
        <v>86</v>
      </c>
      <c r="N154" s="129" t="n">
        <f aca="false">N151</f>
        <v>0</v>
      </c>
      <c r="O154" s="129" t="n">
        <f aca="false">O151</f>
        <v>300</v>
      </c>
      <c r="P154" s="129" t="n">
        <f aca="false">P151</f>
        <v>0</v>
      </c>
      <c r="Q154" s="129" t="n">
        <f aca="false">Q151</f>
        <v>0</v>
      </c>
      <c r="R154" s="129" t="n">
        <f aca="false">R151</f>
        <v>1167</v>
      </c>
      <c r="S154" s="129" t="n">
        <f aca="false">S151</f>
        <v>0</v>
      </c>
      <c r="T154" s="129" t="n">
        <f aca="false">T151</f>
        <v>0</v>
      </c>
      <c r="Z154" s="129" t="n">
        <f aca="false">AC151</f>
        <v>5</v>
      </c>
      <c r="AA154" s="129" t="n">
        <f aca="false">AD151</f>
        <v>248</v>
      </c>
      <c r="AB154" s="156" t="n">
        <f aca="false">SUM(I154:AA154)</f>
        <v>7579</v>
      </c>
    </row>
    <row r="155" customFormat="false" ht="12.75" hidden="false" customHeight="false" outlineLevel="0" collapsed="false">
      <c r="F155" s="122"/>
      <c r="G155" s="122"/>
    </row>
    <row r="156" customFormat="false" ht="36.75" hidden="false" customHeight="true" outlineLevel="0" collapsed="false">
      <c r="C156" s="132" t="s">
        <v>69</v>
      </c>
      <c r="D156" s="127" t="s">
        <v>70</v>
      </c>
      <c r="E156" s="127"/>
      <c r="F156" s="127"/>
      <c r="G156" s="127"/>
      <c r="H156" s="9" t="s">
        <v>8</v>
      </c>
      <c r="I156" s="34" t="s">
        <v>71</v>
      </c>
      <c r="J156" s="34"/>
      <c r="K156" s="34" t="s">
        <v>72</v>
      </c>
      <c r="L156" s="34"/>
      <c r="M156" s="9" t="s">
        <v>13</v>
      </c>
      <c r="N156" s="9" t="s">
        <v>14</v>
      </c>
      <c r="O156" s="9" t="s">
        <v>15</v>
      </c>
      <c r="P156" s="9" t="s">
        <v>16</v>
      </c>
      <c r="Q156" s="9" t="s">
        <v>17</v>
      </c>
      <c r="R156" s="9" t="s">
        <v>18</v>
      </c>
      <c r="S156" s="9" t="s">
        <v>19</v>
      </c>
      <c r="T156" s="9" t="s">
        <v>20</v>
      </c>
      <c r="U156" s="9" t="s">
        <v>24</v>
      </c>
      <c r="V156" s="9" t="s">
        <v>25</v>
      </c>
      <c r="W156" s="9" t="s">
        <v>26</v>
      </c>
      <c r="X156" s="9" t="s">
        <v>27</v>
      </c>
      <c r="Y156" s="9" t="s">
        <v>28</v>
      </c>
      <c r="Z156" s="9" t="s">
        <v>29</v>
      </c>
      <c r="AA156" s="9" t="s">
        <v>30</v>
      </c>
      <c r="AB156" s="154" t="s">
        <v>31</v>
      </c>
    </row>
    <row r="157" customFormat="false" ht="12.75" hidden="false" customHeight="false" outlineLevel="0" collapsed="false">
      <c r="D157" s="127"/>
      <c r="E157" s="127"/>
      <c r="F157" s="127"/>
      <c r="G157" s="127"/>
      <c r="H157" s="138" t="n">
        <f aca="false">H151</f>
        <v>11642</v>
      </c>
      <c r="I157" s="138" t="n">
        <f aca="false">I154+K154</f>
        <v>2249</v>
      </c>
      <c r="J157" s="138"/>
      <c r="K157" s="138" t="n">
        <f aca="false">J154+L154</f>
        <v>3524</v>
      </c>
      <c r="L157" s="138"/>
      <c r="M157" s="129" t="n">
        <f aca="false">M154</f>
        <v>86</v>
      </c>
      <c r="N157" s="129" t="s">
        <v>148</v>
      </c>
      <c r="O157" s="129" t="n">
        <f aca="false">O154</f>
        <v>300</v>
      </c>
      <c r="P157" s="129" t="s">
        <v>148</v>
      </c>
      <c r="Q157" s="129" t="s">
        <v>148</v>
      </c>
      <c r="R157" s="129" t="n">
        <f aca="false">R154</f>
        <v>1167</v>
      </c>
      <c r="S157" s="129" t="s">
        <v>148</v>
      </c>
      <c r="T157" s="129" t="s">
        <v>148</v>
      </c>
      <c r="U157" s="129" t="s">
        <v>148</v>
      </c>
      <c r="V157" s="129" t="s">
        <v>148</v>
      </c>
      <c r="W157" s="129" t="s">
        <v>148</v>
      </c>
      <c r="X157" s="129" t="s">
        <v>148</v>
      </c>
      <c r="Y157" s="129" t="s">
        <v>148</v>
      </c>
      <c r="Z157" s="129" t="n">
        <f aca="false">Z154</f>
        <v>5</v>
      </c>
      <c r="AA157" s="129" t="n">
        <f aca="false">AA154</f>
        <v>248</v>
      </c>
      <c r="AB157" s="156" t="n">
        <f aca="false">SUM(I157:AA157)</f>
        <v>7579</v>
      </c>
    </row>
    <row r="160" customFormat="false" ht="12.75" hidden="false" customHeight="false" outlineLevel="0" collapsed="false">
      <c r="A160" s="5" t="s">
        <v>1</v>
      </c>
      <c r="B160" s="6" t="s">
        <v>2</v>
      </c>
      <c r="C160" s="7" t="s">
        <v>3</v>
      </c>
      <c r="D160" s="5" t="s">
        <v>4</v>
      </c>
      <c r="E160" s="5" t="s">
        <v>5</v>
      </c>
      <c r="F160" s="8" t="s">
        <v>6</v>
      </c>
      <c r="G160" s="8" t="s">
        <v>7</v>
      </c>
      <c r="H160" s="8" t="s">
        <v>8</v>
      </c>
      <c r="I160" s="9" t="s">
        <v>9</v>
      </c>
      <c r="J160" s="9" t="s">
        <v>10</v>
      </c>
      <c r="K160" s="9" t="s">
        <v>11</v>
      </c>
      <c r="L160" s="9" t="s">
        <v>12</v>
      </c>
      <c r="M160" s="9" t="s">
        <v>13</v>
      </c>
      <c r="N160" s="9" t="s">
        <v>14</v>
      </c>
      <c r="O160" s="9" t="s">
        <v>15</v>
      </c>
      <c r="P160" s="9" t="s">
        <v>16</v>
      </c>
      <c r="Q160" s="9" t="s">
        <v>17</v>
      </c>
      <c r="R160" s="9" t="s">
        <v>18</v>
      </c>
      <c r="S160" s="9" t="s">
        <v>19</v>
      </c>
      <c r="T160" s="9" t="s">
        <v>20</v>
      </c>
      <c r="U160" s="10" t="s">
        <v>21</v>
      </c>
      <c r="V160" s="10" t="s">
        <v>22</v>
      </c>
      <c r="W160" s="10" t="s">
        <v>23</v>
      </c>
      <c r="X160" s="9" t="s">
        <v>24</v>
      </c>
      <c r="Y160" s="9" t="s">
        <v>25</v>
      </c>
      <c r="Z160" s="9" t="s">
        <v>26</v>
      </c>
      <c r="AA160" s="9" t="s">
        <v>27</v>
      </c>
      <c r="AB160" s="9" t="s">
        <v>28</v>
      </c>
      <c r="AC160" s="9" t="s">
        <v>29</v>
      </c>
      <c r="AD160" s="9" t="s">
        <v>30</v>
      </c>
      <c r="AE160" s="9" t="s">
        <v>31</v>
      </c>
    </row>
    <row r="161" customFormat="false" ht="12.75" hidden="false" customHeight="false" outlineLevel="0" collapsed="false">
      <c r="A161" s="125" t="n">
        <v>1</v>
      </c>
      <c r="B161" s="147" t="n">
        <v>7</v>
      </c>
      <c r="C161" s="148" t="n">
        <v>470</v>
      </c>
      <c r="D161" s="149" t="s">
        <v>380</v>
      </c>
      <c r="E161" s="149" t="s">
        <v>380</v>
      </c>
      <c r="F161" s="150" t="n">
        <v>2033</v>
      </c>
      <c r="G161" s="149" t="s">
        <v>33</v>
      </c>
      <c r="H161" s="147" t="n">
        <v>529</v>
      </c>
      <c r="I161" s="129" t="n">
        <v>16</v>
      </c>
      <c r="J161" s="129" t="n">
        <v>149</v>
      </c>
      <c r="K161" s="129" t="n">
        <v>10</v>
      </c>
      <c r="L161" s="129" t="n">
        <v>5</v>
      </c>
      <c r="M161" s="129" t="n">
        <v>5</v>
      </c>
      <c r="N161" s="129" t="n">
        <v>5</v>
      </c>
      <c r="O161" s="129"/>
      <c r="P161" s="129"/>
      <c r="Q161" s="129" t="n">
        <v>7</v>
      </c>
      <c r="R161" s="129" t="n">
        <v>120</v>
      </c>
      <c r="S161" s="129"/>
      <c r="T161" s="129"/>
      <c r="U161" s="130"/>
      <c r="V161" s="130" t="n">
        <v>0</v>
      </c>
      <c r="W161" s="130"/>
      <c r="X161" s="129"/>
      <c r="Y161" s="129"/>
      <c r="Z161" s="129"/>
      <c r="AA161" s="129"/>
      <c r="AB161" s="129"/>
      <c r="AC161" s="129"/>
      <c r="AD161" s="129" t="n">
        <v>8</v>
      </c>
      <c r="AE161" s="129" t="n">
        <f aca="false">SUM(I161:AD161)</f>
        <v>325</v>
      </c>
    </row>
    <row r="162" customFormat="false" ht="12.75" hidden="false" customHeight="false" outlineLevel="0" collapsed="false">
      <c r="A162" s="125" t="n">
        <v>2</v>
      </c>
      <c r="B162" s="147" t="n">
        <v>7</v>
      </c>
      <c r="C162" s="148" t="n">
        <v>470</v>
      </c>
      <c r="D162" s="149" t="s">
        <v>380</v>
      </c>
      <c r="E162" s="149" t="s">
        <v>380</v>
      </c>
      <c r="F162" s="150" t="n">
        <v>2033</v>
      </c>
      <c r="G162" s="149" t="s">
        <v>34</v>
      </c>
      <c r="H162" s="147" t="n">
        <v>529</v>
      </c>
      <c r="I162" s="129" t="n">
        <v>7</v>
      </c>
      <c r="J162" s="129" t="n">
        <v>156</v>
      </c>
      <c r="K162" s="129" t="n">
        <v>10</v>
      </c>
      <c r="L162" s="129" t="n">
        <v>2</v>
      </c>
      <c r="M162" s="129" t="n">
        <v>3</v>
      </c>
      <c r="N162" s="129" t="n">
        <v>2</v>
      </c>
      <c r="O162" s="129"/>
      <c r="P162" s="129"/>
      <c r="Q162" s="129" t="n">
        <v>9</v>
      </c>
      <c r="R162" s="129" t="n">
        <v>93</v>
      </c>
      <c r="S162" s="129"/>
      <c r="T162" s="129"/>
      <c r="U162" s="130"/>
      <c r="V162" s="130" t="n">
        <v>2</v>
      </c>
      <c r="W162" s="130"/>
      <c r="X162" s="129"/>
      <c r="Y162" s="129"/>
      <c r="Z162" s="129"/>
      <c r="AA162" s="129"/>
      <c r="AB162" s="129"/>
      <c r="AC162" s="129"/>
      <c r="AD162" s="129" t="n">
        <v>11</v>
      </c>
      <c r="AE162" s="129" t="n">
        <f aca="false">SUM(I162:AD162)</f>
        <v>295</v>
      </c>
    </row>
    <row r="163" customFormat="false" ht="12.75" hidden="false" customHeight="false" outlineLevel="0" collapsed="false">
      <c r="A163" s="125" t="n">
        <v>3</v>
      </c>
      <c r="B163" s="147" t="n">
        <v>7</v>
      </c>
      <c r="C163" s="148" t="n">
        <v>470</v>
      </c>
      <c r="D163" s="149" t="s">
        <v>380</v>
      </c>
      <c r="E163" s="149" t="s">
        <v>380</v>
      </c>
      <c r="F163" s="150" t="n">
        <v>2033</v>
      </c>
      <c r="G163" s="149" t="s">
        <v>35</v>
      </c>
      <c r="H163" s="147" t="n">
        <v>529</v>
      </c>
      <c r="I163" s="129" t="n">
        <v>6</v>
      </c>
      <c r="J163" s="129" t="n">
        <v>151</v>
      </c>
      <c r="K163" s="129" t="n">
        <v>8</v>
      </c>
      <c r="L163" s="129" t="n">
        <v>3</v>
      </c>
      <c r="M163" s="129" t="n">
        <v>11</v>
      </c>
      <c r="N163" s="129" t="n">
        <v>2</v>
      </c>
      <c r="O163" s="129"/>
      <c r="P163" s="129"/>
      <c r="Q163" s="129" t="n">
        <v>11</v>
      </c>
      <c r="R163" s="129" t="n">
        <v>102</v>
      </c>
      <c r="S163" s="129"/>
      <c r="T163" s="129"/>
      <c r="U163" s="130"/>
      <c r="V163" s="130" t="n">
        <v>5</v>
      </c>
      <c r="W163" s="130"/>
      <c r="X163" s="129"/>
      <c r="Y163" s="129"/>
      <c r="Z163" s="129"/>
      <c r="AA163" s="129"/>
      <c r="AB163" s="129"/>
      <c r="AC163" s="129"/>
      <c r="AD163" s="129" t="n">
        <v>3</v>
      </c>
      <c r="AE163" s="129" t="n">
        <f aca="false">SUM(I163:AD163)</f>
        <v>302</v>
      </c>
    </row>
    <row r="164" customFormat="false" ht="12.75" hidden="false" customHeight="false" outlineLevel="0" collapsed="false">
      <c r="A164" s="125" t="n">
        <v>4</v>
      </c>
      <c r="B164" s="147" t="n">
        <v>7</v>
      </c>
      <c r="C164" s="148" t="n">
        <v>470</v>
      </c>
      <c r="D164" s="149" t="s">
        <v>380</v>
      </c>
      <c r="E164" s="149" t="s">
        <v>380</v>
      </c>
      <c r="F164" s="150" t="n">
        <v>2033</v>
      </c>
      <c r="G164" s="149" t="s">
        <v>36</v>
      </c>
      <c r="H164" s="147"/>
      <c r="I164" s="129" t="n">
        <v>2</v>
      </c>
      <c r="J164" s="129" t="n">
        <v>25</v>
      </c>
      <c r="K164" s="129" t="n">
        <v>5</v>
      </c>
      <c r="L164" s="129" t="n">
        <v>2</v>
      </c>
      <c r="M164" s="129" t="n">
        <v>1</v>
      </c>
      <c r="N164" s="129" t="n">
        <v>1</v>
      </c>
      <c r="O164" s="129"/>
      <c r="P164" s="129"/>
      <c r="Q164" s="129" t="n">
        <v>6</v>
      </c>
      <c r="R164" s="129" t="n">
        <v>175</v>
      </c>
      <c r="S164" s="129"/>
      <c r="T164" s="129"/>
      <c r="U164" s="130"/>
      <c r="V164" s="130" t="n">
        <v>1</v>
      </c>
      <c r="W164" s="130"/>
      <c r="X164" s="129"/>
      <c r="Y164" s="129"/>
      <c r="Z164" s="129"/>
      <c r="AA164" s="129"/>
      <c r="AB164" s="129"/>
      <c r="AC164" s="129"/>
      <c r="AD164" s="129" t="n">
        <v>7</v>
      </c>
      <c r="AE164" s="129" t="n">
        <f aca="false">SUM(I164:AD164)</f>
        <v>225</v>
      </c>
    </row>
    <row r="165" customFormat="false" ht="12.75" hidden="false" customHeight="false" outlineLevel="0" collapsed="false">
      <c r="A165" s="125" t="n">
        <v>5</v>
      </c>
      <c r="B165" s="147" t="n">
        <v>7</v>
      </c>
      <c r="C165" s="148" t="n">
        <v>470</v>
      </c>
      <c r="D165" s="149" t="s">
        <v>380</v>
      </c>
      <c r="E165" s="149" t="s">
        <v>381</v>
      </c>
      <c r="F165" s="150" t="n">
        <v>2033</v>
      </c>
      <c r="G165" s="149" t="s">
        <v>334</v>
      </c>
      <c r="H165" s="147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30"/>
      <c r="V165" s="130"/>
      <c r="W165" s="130"/>
      <c r="X165" s="129"/>
      <c r="Y165" s="129"/>
      <c r="Z165" s="129"/>
      <c r="AA165" s="129"/>
      <c r="AB165" s="129"/>
      <c r="AC165" s="129"/>
      <c r="AD165" s="129"/>
      <c r="AE165" s="129" t="n">
        <f aca="false">SUM(I165:AD165)</f>
        <v>0</v>
      </c>
    </row>
    <row r="166" customFormat="false" ht="12.75" hidden="false" customHeight="false" outlineLevel="0" collapsed="false">
      <c r="A166" s="125" t="n">
        <v>6</v>
      </c>
      <c r="B166" s="147" t="n">
        <v>7</v>
      </c>
      <c r="C166" s="148" t="n">
        <v>470</v>
      </c>
      <c r="D166" s="149" t="s">
        <v>380</v>
      </c>
      <c r="E166" s="149" t="s">
        <v>380</v>
      </c>
      <c r="F166" s="150" t="n">
        <v>2034</v>
      </c>
      <c r="G166" s="149" t="s">
        <v>33</v>
      </c>
      <c r="H166" s="147" t="n">
        <v>619</v>
      </c>
      <c r="I166" s="129" t="n">
        <v>5</v>
      </c>
      <c r="J166" s="129" t="n">
        <v>148</v>
      </c>
      <c r="K166" s="129" t="n">
        <v>14</v>
      </c>
      <c r="L166" s="129" t="n">
        <v>4</v>
      </c>
      <c r="M166" s="129" t="n">
        <v>8</v>
      </c>
      <c r="N166" s="129" t="n">
        <v>1</v>
      </c>
      <c r="O166" s="129"/>
      <c r="P166" s="129"/>
      <c r="Q166" s="129" t="n">
        <v>7</v>
      </c>
      <c r="R166" s="129" t="n">
        <v>133</v>
      </c>
      <c r="S166" s="129"/>
      <c r="T166" s="129"/>
      <c r="U166" s="130"/>
      <c r="V166" s="130" t="n">
        <v>1</v>
      </c>
      <c r="W166" s="130"/>
      <c r="X166" s="129"/>
      <c r="Y166" s="129"/>
      <c r="Z166" s="129"/>
      <c r="AA166" s="129"/>
      <c r="AB166" s="129"/>
      <c r="AC166" s="129"/>
      <c r="AD166" s="129" t="n">
        <v>18</v>
      </c>
      <c r="AE166" s="129" t="n">
        <f aca="false">SUM(I166:AD166)</f>
        <v>339</v>
      </c>
    </row>
    <row r="167" customFormat="false" ht="12.75" hidden="false" customHeight="false" outlineLevel="0" collapsed="false">
      <c r="A167" s="125" t="n">
        <v>7</v>
      </c>
      <c r="B167" s="147" t="n">
        <v>7</v>
      </c>
      <c r="C167" s="148" t="n">
        <v>470</v>
      </c>
      <c r="D167" s="149" t="s">
        <v>380</v>
      </c>
      <c r="E167" s="149" t="s">
        <v>380</v>
      </c>
      <c r="F167" s="150" t="n">
        <v>2034</v>
      </c>
      <c r="G167" s="149" t="s">
        <v>34</v>
      </c>
      <c r="H167" s="147" t="n">
        <v>619</v>
      </c>
      <c r="I167" s="129" t="n">
        <v>10</v>
      </c>
      <c r="J167" s="129" t="n">
        <v>125</v>
      </c>
      <c r="K167" s="129" t="n">
        <v>15</v>
      </c>
      <c r="L167" s="129" t="n">
        <v>4</v>
      </c>
      <c r="M167" s="129" t="n">
        <v>11</v>
      </c>
      <c r="N167" s="129" t="n">
        <v>3</v>
      </c>
      <c r="O167" s="129"/>
      <c r="P167" s="129"/>
      <c r="Q167" s="129" t="n">
        <v>5</v>
      </c>
      <c r="R167" s="129" t="n">
        <v>120</v>
      </c>
      <c r="S167" s="129"/>
      <c r="T167" s="129"/>
      <c r="U167" s="130"/>
      <c r="V167" s="130" t="n">
        <v>1</v>
      </c>
      <c r="W167" s="130"/>
      <c r="X167" s="129"/>
      <c r="Y167" s="129"/>
      <c r="Z167" s="129"/>
      <c r="AA167" s="129"/>
      <c r="AB167" s="129"/>
      <c r="AC167" s="129"/>
      <c r="AD167" s="129" t="n">
        <v>6</v>
      </c>
      <c r="AE167" s="129" t="n">
        <f aca="false">SUM(I167:AD167)</f>
        <v>300</v>
      </c>
    </row>
    <row r="168" customFormat="false" ht="12.75" hidden="false" customHeight="false" outlineLevel="0" collapsed="false">
      <c r="A168" s="125" t="n">
        <v>8</v>
      </c>
      <c r="B168" s="147" t="n">
        <v>7</v>
      </c>
      <c r="C168" s="148" t="n">
        <v>470</v>
      </c>
      <c r="D168" s="149" t="s">
        <v>380</v>
      </c>
      <c r="E168" s="149" t="s">
        <v>380</v>
      </c>
      <c r="F168" s="150" t="n">
        <v>2034</v>
      </c>
      <c r="G168" s="149" t="s">
        <v>35</v>
      </c>
      <c r="H168" s="147" t="n">
        <v>619</v>
      </c>
      <c r="I168" s="129" t="n">
        <v>6</v>
      </c>
      <c r="J168" s="129" t="n">
        <v>143</v>
      </c>
      <c r="K168" s="129" t="n">
        <v>8</v>
      </c>
      <c r="L168" s="129" t="n">
        <v>8</v>
      </c>
      <c r="M168" s="129" t="n">
        <v>8</v>
      </c>
      <c r="N168" s="129" t="n">
        <v>2</v>
      </c>
      <c r="O168" s="129"/>
      <c r="P168" s="129"/>
      <c r="Q168" s="129" t="n">
        <v>2</v>
      </c>
      <c r="R168" s="129" t="n">
        <v>109</v>
      </c>
      <c r="S168" s="129"/>
      <c r="T168" s="129"/>
      <c r="U168" s="130"/>
      <c r="V168" s="130" t="n">
        <v>4</v>
      </c>
      <c r="W168" s="130"/>
      <c r="X168" s="129"/>
      <c r="Y168" s="129"/>
      <c r="Z168" s="129"/>
      <c r="AA168" s="129"/>
      <c r="AB168" s="129"/>
      <c r="AC168" s="129"/>
      <c r="AD168" s="129" t="n">
        <v>14</v>
      </c>
      <c r="AE168" s="129" t="n">
        <f aca="false">SUM(I168:AD168)</f>
        <v>304</v>
      </c>
    </row>
    <row r="169" customFormat="false" ht="12.75" hidden="false" customHeight="false" outlineLevel="0" collapsed="false">
      <c r="A169" s="125" t="n">
        <v>9</v>
      </c>
      <c r="B169" s="147" t="n">
        <v>7</v>
      </c>
      <c r="C169" s="148" t="n">
        <v>470</v>
      </c>
      <c r="D169" s="149" t="s">
        <v>380</v>
      </c>
      <c r="E169" s="149" t="s">
        <v>380</v>
      </c>
      <c r="F169" s="150" t="n">
        <v>2034</v>
      </c>
      <c r="G169" s="149" t="s">
        <v>137</v>
      </c>
      <c r="H169" s="147" t="n">
        <v>618</v>
      </c>
      <c r="I169" s="129" t="n">
        <v>8</v>
      </c>
      <c r="J169" s="129" t="n">
        <v>153</v>
      </c>
      <c r="K169" s="129" t="n">
        <v>11</v>
      </c>
      <c r="L169" s="129" t="n">
        <v>10</v>
      </c>
      <c r="M169" s="129" t="n">
        <v>11</v>
      </c>
      <c r="N169" s="129" t="n">
        <v>4</v>
      </c>
      <c r="O169" s="129"/>
      <c r="P169" s="129"/>
      <c r="Q169" s="129" t="n">
        <v>8</v>
      </c>
      <c r="R169" s="129" t="n">
        <v>125</v>
      </c>
      <c r="S169" s="129"/>
      <c r="T169" s="129"/>
      <c r="U169" s="130"/>
      <c r="V169" s="130" t="n">
        <v>1</v>
      </c>
      <c r="W169" s="130"/>
      <c r="X169" s="129"/>
      <c r="Y169" s="129"/>
      <c r="Z169" s="129"/>
      <c r="AA169" s="129"/>
      <c r="AB169" s="129"/>
      <c r="AC169" s="129"/>
      <c r="AD169" s="129" t="n">
        <v>7</v>
      </c>
      <c r="AE169" s="129" t="n">
        <f aca="false">SUM(I169:AD169)</f>
        <v>338</v>
      </c>
    </row>
    <row r="170" customFormat="false" ht="12.75" hidden="false" customHeight="false" outlineLevel="0" collapsed="false">
      <c r="A170" s="125" t="n">
        <v>10</v>
      </c>
      <c r="B170" s="147" t="n">
        <v>7</v>
      </c>
      <c r="C170" s="148" t="n">
        <v>470</v>
      </c>
      <c r="D170" s="149" t="s">
        <v>380</v>
      </c>
      <c r="E170" s="149" t="s">
        <v>380</v>
      </c>
      <c r="F170" s="150" t="n">
        <v>2035</v>
      </c>
      <c r="G170" s="149" t="s">
        <v>33</v>
      </c>
      <c r="H170" s="147" t="n">
        <v>627</v>
      </c>
      <c r="I170" s="129" t="n">
        <v>6</v>
      </c>
      <c r="J170" s="129" t="n">
        <v>243</v>
      </c>
      <c r="K170" s="129" t="n">
        <v>8</v>
      </c>
      <c r="L170" s="129" t="n">
        <v>4</v>
      </c>
      <c r="M170" s="129" t="n">
        <v>7</v>
      </c>
      <c r="N170" s="129" t="n">
        <v>3</v>
      </c>
      <c r="O170" s="129"/>
      <c r="P170" s="129"/>
      <c r="Q170" s="129" t="n">
        <v>6</v>
      </c>
      <c r="R170" s="129" t="n">
        <v>159</v>
      </c>
      <c r="S170" s="129"/>
      <c r="T170" s="129"/>
      <c r="U170" s="130"/>
      <c r="V170" s="130" t="n">
        <v>3</v>
      </c>
      <c r="W170" s="130"/>
      <c r="X170" s="129"/>
      <c r="Y170" s="129"/>
      <c r="Z170" s="129"/>
      <c r="AA170" s="129"/>
      <c r="AB170" s="129"/>
      <c r="AC170" s="129"/>
      <c r="AD170" s="129" t="n">
        <v>8</v>
      </c>
      <c r="AE170" s="129" t="n">
        <f aca="false">SUM(I170:AD170)</f>
        <v>447</v>
      </c>
    </row>
    <row r="171" customFormat="false" ht="12.75" hidden="false" customHeight="false" outlineLevel="0" collapsed="false">
      <c r="A171" s="125" t="n">
        <v>11</v>
      </c>
      <c r="B171" s="147" t="n">
        <v>7</v>
      </c>
      <c r="C171" s="148" t="n">
        <v>470</v>
      </c>
      <c r="D171" s="149" t="s">
        <v>380</v>
      </c>
      <c r="E171" s="149" t="s">
        <v>380</v>
      </c>
      <c r="F171" s="150" t="n">
        <v>2035</v>
      </c>
      <c r="G171" s="149" t="s">
        <v>34</v>
      </c>
      <c r="H171" s="147" t="n">
        <v>627</v>
      </c>
      <c r="I171" s="129" t="n">
        <v>5</v>
      </c>
      <c r="J171" s="129" t="n">
        <v>198</v>
      </c>
      <c r="K171" s="129" t="n">
        <v>12</v>
      </c>
      <c r="L171" s="129" t="n">
        <v>2</v>
      </c>
      <c r="M171" s="129" t="n">
        <v>6</v>
      </c>
      <c r="N171" s="129" t="n">
        <v>4</v>
      </c>
      <c r="O171" s="129"/>
      <c r="P171" s="129"/>
      <c r="Q171" s="129" t="n">
        <v>6</v>
      </c>
      <c r="R171" s="129" t="n">
        <v>146</v>
      </c>
      <c r="S171" s="129"/>
      <c r="T171" s="129"/>
      <c r="U171" s="130"/>
      <c r="V171" s="130" t="n">
        <v>1</v>
      </c>
      <c r="W171" s="130"/>
      <c r="X171" s="129"/>
      <c r="Y171" s="129"/>
      <c r="Z171" s="129"/>
      <c r="AA171" s="129"/>
      <c r="AB171" s="129"/>
      <c r="AC171" s="129"/>
      <c r="AD171" s="129" t="n">
        <v>14</v>
      </c>
      <c r="AE171" s="129" t="n">
        <f aca="false">SUM(I171:AD171)</f>
        <v>394</v>
      </c>
    </row>
    <row r="172" customFormat="false" ht="12.75" hidden="false" customHeight="false" outlineLevel="0" collapsed="false">
      <c r="A172" s="125" t="n">
        <v>12</v>
      </c>
      <c r="B172" s="147" t="n">
        <v>7</v>
      </c>
      <c r="C172" s="148" t="n">
        <v>470</v>
      </c>
      <c r="D172" s="149" t="s">
        <v>380</v>
      </c>
      <c r="E172" s="149" t="s">
        <v>380</v>
      </c>
      <c r="F172" s="150" t="n">
        <v>2035</v>
      </c>
      <c r="G172" s="149" t="s">
        <v>35</v>
      </c>
      <c r="H172" s="147" t="n">
        <v>627</v>
      </c>
      <c r="I172" s="129" t="n">
        <v>7</v>
      </c>
      <c r="J172" s="129" t="n">
        <v>199</v>
      </c>
      <c r="K172" s="129" t="n">
        <v>10</v>
      </c>
      <c r="L172" s="129" t="n">
        <v>5</v>
      </c>
      <c r="M172" s="129" t="n">
        <v>8</v>
      </c>
      <c r="N172" s="129" t="n">
        <v>0</v>
      </c>
      <c r="O172" s="129"/>
      <c r="P172" s="129"/>
      <c r="Q172" s="129" t="n">
        <v>3</v>
      </c>
      <c r="R172" s="129" t="n">
        <v>131</v>
      </c>
      <c r="S172" s="129"/>
      <c r="T172" s="129"/>
      <c r="U172" s="130"/>
      <c r="V172" s="130" t="n">
        <v>4</v>
      </c>
      <c r="W172" s="130"/>
      <c r="X172" s="129"/>
      <c r="Y172" s="129"/>
      <c r="Z172" s="129"/>
      <c r="AA172" s="129"/>
      <c r="AB172" s="129"/>
      <c r="AC172" s="129"/>
      <c r="AD172" s="129" t="n">
        <v>21</v>
      </c>
      <c r="AE172" s="129" t="n">
        <f aca="false">SUM(I172:AD172)</f>
        <v>388</v>
      </c>
    </row>
    <row r="173" customFormat="false" ht="12.75" hidden="false" customHeight="false" outlineLevel="0" collapsed="false">
      <c r="A173" s="125" t="n">
        <v>13</v>
      </c>
      <c r="B173" s="147" t="n">
        <v>7</v>
      </c>
      <c r="C173" s="148" t="n">
        <v>470</v>
      </c>
      <c r="D173" s="149" t="s">
        <v>380</v>
      </c>
      <c r="E173" s="149" t="s">
        <v>380</v>
      </c>
      <c r="F173" s="150" t="n">
        <v>2036</v>
      </c>
      <c r="G173" s="149" t="s">
        <v>33</v>
      </c>
      <c r="H173" s="147" t="n">
        <v>622</v>
      </c>
      <c r="I173" s="129" t="n">
        <v>12</v>
      </c>
      <c r="J173" s="129" t="n">
        <v>224</v>
      </c>
      <c r="K173" s="129" t="n">
        <v>10</v>
      </c>
      <c r="L173" s="129" t="n">
        <v>2</v>
      </c>
      <c r="M173" s="129" t="n">
        <v>1</v>
      </c>
      <c r="N173" s="129" t="n">
        <v>2</v>
      </c>
      <c r="O173" s="129"/>
      <c r="P173" s="129"/>
      <c r="Q173" s="129" t="n">
        <v>2</v>
      </c>
      <c r="R173" s="129" t="n">
        <v>108</v>
      </c>
      <c r="S173" s="129"/>
      <c r="T173" s="129"/>
      <c r="U173" s="130"/>
      <c r="V173" s="130" t="n">
        <v>6</v>
      </c>
      <c r="W173" s="130"/>
      <c r="X173" s="129"/>
      <c r="Y173" s="129"/>
      <c r="Z173" s="129"/>
      <c r="AA173" s="129"/>
      <c r="AB173" s="129"/>
      <c r="AC173" s="129"/>
      <c r="AD173" s="129" t="n">
        <v>6</v>
      </c>
      <c r="AE173" s="129" t="n">
        <f aca="false">SUM(I173:AD173)</f>
        <v>373</v>
      </c>
    </row>
    <row r="174" customFormat="false" ht="12.75" hidden="false" customHeight="false" outlineLevel="0" collapsed="false">
      <c r="A174" s="125" t="n">
        <v>14</v>
      </c>
      <c r="B174" s="147" t="n">
        <v>7</v>
      </c>
      <c r="C174" s="148" t="n">
        <v>470</v>
      </c>
      <c r="D174" s="149" t="s">
        <v>380</v>
      </c>
      <c r="E174" s="149" t="s">
        <v>380</v>
      </c>
      <c r="F174" s="150" t="n">
        <v>2036</v>
      </c>
      <c r="G174" s="149" t="s">
        <v>34</v>
      </c>
      <c r="H174" s="147" t="n">
        <v>622</v>
      </c>
      <c r="I174" s="129" t="n">
        <v>5</v>
      </c>
      <c r="J174" s="129" t="n">
        <v>188</v>
      </c>
      <c r="K174" s="129" t="n">
        <v>11</v>
      </c>
      <c r="L174" s="129" t="n">
        <v>6</v>
      </c>
      <c r="M174" s="129" t="n">
        <v>3</v>
      </c>
      <c r="N174" s="129" t="n">
        <v>1</v>
      </c>
      <c r="O174" s="129"/>
      <c r="P174" s="129"/>
      <c r="Q174" s="129" t="n">
        <v>5</v>
      </c>
      <c r="R174" s="129" t="n">
        <v>124</v>
      </c>
      <c r="S174" s="129"/>
      <c r="T174" s="129"/>
      <c r="U174" s="130"/>
      <c r="V174" s="130" t="n">
        <v>4</v>
      </c>
      <c r="W174" s="130"/>
      <c r="X174" s="129"/>
      <c r="Y174" s="129"/>
      <c r="Z174" s="129"/>
      <c r="AA174" s="129"/>
      <c r="AB174" s="129"/>
      <c r="AC174" s="129"/>
      <c r="AD174" s="129" t="n">
        <v>4</v>
      </c>
      <c r="AE174" s="129" t="n">
        <f aca="false">SUM(I174:AD174)</f>
        <v>351</v>
      </c>
    </row>
    <row r="175" customFormat="false" ht="12.75" hidden="false" customHeight="false" outlineLevel="0" collapsed="false">
      <c r="A175" s="125" t="n">
        <v>15</v>
      </c>
      <c r="B175" s="147" t="n">
        <v>7</v>
      </c>
      <c r="C175" s="148" t="n">
        <v>470</v>
      </c>
      <c r="D175" s="149" t="s">
        <v>380</v>
      </c>
      <c r="E175" s="149" t="s">
        <v>380</v>
      </c>
      <c r="F175" s="150" t="n">
        <v>2036</v>
      </c>
      <c r="G175" s="149" t="s">
        <v>35</v>
      </c>
      <c r="H175" s="147" t="n">
        <v>621</v>
      </c>
      <c r="I175" s="129" t="n">
        <v>3</v>
      </c>
      <c r="J175" s="129" t="n">
        <v>199</v>
      </c>
      <c r="K175" s="129" t="n">
        <v>8</v>
      </c>
      <c r="L175" s="129" t="n">
        <v>8</v>
      </c>
      <c r="M175" s="129" t="n">
        <v>9</v>
      </c>
      <c r="N175" s="129" t="n">
        <v>3</v>
      </c>
      <c r="O175" s="129"/>
      <c r="P175" s="129"/>
      <c r="Q175" s="129" t="n">
        <v>5</v>
      </c>
      <c r="R175" s="129" t="n">
        <v>107</v>
      </c>
      <c r="S175" s="129"/>
      <c r="T175" s="129"/>
      <c r="U175" s="130"/>
      <c r="V175" s="130" t="n">
        <v>1</v>
      </c>
      <c r="W175" s="130"/>
      <c r="X175" s="129"/>
      <c r="Y175" s="129"/>
      <c r="Z175" s="129"/>
      <c r="AA175" s="129"/>
      <c r="AB175" s="129"/>
      <c r="AC175" s="129"/>
      <c r="AD175" s="129" t="n">
        <v>9</v>
      </c>
      <c r="AE175" s="129" t="n">
        <f aca="false">SUM(I175:AD175)</f>
        <v>352</v>
      </c>
    </row>
    <row r="176" customFormat="false" ht="12.75" hidden="false" customHeight="false" outlineLevel="0" collapsed="false">
      <c r="A176" s="125" t="n">
        <v>16</v>
      </c>
      <c r="B176" s="147" t="n">
        <v>7</v>
      </c>
      <c r="C176" s="148" t="n">
        <v>470</v>
      </c>
      <c r="D176" s="149" t="s">
        <v>380</v>
      </c>
      <c r="E176" s="149" t="s">
        <v>382</v>
      </c>
      <c r="F176" s="150" t="n">
        <v>2037</v>
      </c>
      <c r="G176" s="149" t="s">
        <v>33</v>
      </c>
      <c r="H176" s="147" t="n">
        <v>502</v>
      </c>
      <c r="I176" s="129" t="n">
        <v>4</v>
      </c>
      <c r="J176" s="129" t="n">
        <v>89</v>
      </c>
      <c r="K176" s="129" t="n">
        <v>4</v>
      </c>
      <c r="L176" s="129" t="n">
        <v>2</v>
      </c>
      <c r="M176" s="129" t="n">
        <v>15</v>
      </c>
      <c r="N176" s="129" t="n">
        <v>0</v>
      </c>
      <c r="O176" s="129"/>
      <c r="P176" s="129"/>
      <c r="Q176" s="129" t="n">
        <v>12</v>
      </c>
      <c r="R176" s="129" t="n">
        <v>96</v>
      </c>
      <c r="S176" s="129"/>
      <c r="T176" s="129"/>
      <c r="U176" s="130"/>
      <c r="V176" s="130" t="n">
        <v>1</v>
      </c>
      <c r="W176" s="130"/>
      <c r="X176" s="129"/>
      <c r="Y176" s="129"/>
      <c r="Z176" s="129"/>
      <c r="AA176" s="129"/>
      <c r="AB176" s="129"/>
      <c r="AC176" s="129"/>
      <c r="AD176" s="129" t="n">
        <v>20</v>
      </c>
      <c r="AE176" s="129" t="n">
        <f aca="false">SUM(I176:AD176)</f>
        <v>243</v>
      </c>
    </row>
    <row r="177" customFormat="false" ht="12.75" hidden="false" customHeight="false" outlineLevel="0" collapsed="false">
      <c r="A177" s="125" t="n">
        <v>17</v>
      </c>
      <c r="B177" s="147" t="n">
        <v>7</v>
      </c>
      <c r="C177" s="148" t="n">
        <v>470</v>
      </c>
      <c r="D177" s="149" t="s">
        <v>380</v>
      </c>
      <c r="E177" s="149" t="s">
        <v>382</v>
      </c>
      <c r="F177" s="150" t="n">
        <v>2037</v>
      </c>
      <c r="G177" s="149" t="s">
        <v>34</v>
      </c>
      <c r="H177" s="147" t="n">
        <v>501</v>
      </c>
      <c r="I177" s="129" t="n">
        <v>3</v>
      </c>
      <c r="J177" s="129" t="n">
        <v>88</v>
      </c>
      <c r="K177" s="129" t="n">
        <v>5</v>
      </c>
      <c r="L177" s="129" t="n">
        <v>4</v>
      </c>
      <c r="M177" s="129" t="n">
        <v>10</v>
      </c>
      <c r="N177" s="129" t="n">
        <v>5</v>
      </c>
      <c r="O177" s="129"/>
      <c r="P177" s="129"/>
      <c r="Q177" s="129" t="n">
        <v>6</v>
      </c>
      <c r="R177" s="129" t="n">
        <v>90</v>
      </c>
      <c r="S177" s="129"/>
      <c r="T177" s="129"/>
      <c r="U177" s="130"/>
      <c r="V177" s="130" t="n">
        <v>1</v>
      </c>
      <c r="W177" s="130"/>
      <c r="X177" s="129"/>
      <c r="Y177" s="129"/>
      <c r="Z177" s="129"/>
      <c r="AA177" s="129"/>
      <c r="AB177" s="129"/>
      <c r="AC177" s="129"/>
      <c r="AD177" s="129" t="n">
        <v>15</v>
      </c>
      <c r="AE177" s="129" t="n">
        <f aca="false">SUM(I177:AD177)</f>
        <v>227</v>
      </c>
    </row>
    <row r="178" customFormat="false" ht="12.75" hidden="false" customHeight="false" outlineLevel="0" collapsed="false">
      <c r="A178" s="125" t="n">
        <v>18</v>
      </c>
      <c r="B178" s="147" t="n">
        <v>7</v>
      </c>
      <c r="C178" s="148" t="n">
        <v>470</v>
      </c>
      <c r="D178" s="149" t="s">
        <v>380</v>
      </c>
      <c r="E178" s="149" t="s">
        <v>383</v>
      </c>
      <c r="F178" s="150" t="n">
        <v>2038</v>
      </c>
      <c r="G178" s="149" t="s">
        <v>33</v>
      </c>
      <c r="H178" s="147" t="n">
        <v>606</v>
      </c>
      <c r="I178" s="129" t="n">
        <v>12</v>
      </c>
      <c r="J178" s="129" t="n">
        <v>58</v>
      </c>
      <c r="K178" s="129" t="n">
        <v>19</v>
      </c>
      <c r="L178" s="129" t="n">
        <v>5</v>
      </c>
      <c r="M178" s="129" t="n">
        <v>18</v>
      </c>
      <c r="N178" s="129" t="n">
        <v>7</v>
      </c>
      <c r="O178" s="129"/>
      <c r="P178" s="129"/>
      <c r="Q178" s="129" t="n">
        <v>9</v>
      </c>
      <c r="R178" s="129" t="n">
        <v>118</v>
      </c>
      <c r="S178" s="129"/>
      <c r="T178" s="129"/>
      <c r="U178" s="130"/>
      <c r="V178" s="130" t="n">
        <v>1</v>
      </c>
      <c r="W178" s="130"/>
      <c r="X178" s="129"/>
      <c r="Y178" s="129"/>
      <c r="Z178" s="129"/>
      <c r="AA178" s="129"/>
      <c r="AB178" s="129"/>
      <c r="AC178" s="129"/>
      <c r="AD178" s="129" t="n">
        <v>9</v>
      </c>
      <c r="AE178" s="129" t="n">
        <f aca="false">SUM(I178:AD178)</f>
        <v>256</v>
      </c>
    </row>
    <row r="179" customFormat="false" ht="12.75" hidden="false" customHeight="false" outlineLevel="0" collapsed="false">
      <c r="A179" s="125" t="n">
        <v>19</v>
      </c>
      <c r="B179" s="147" t="n">
        <v>7</v>
      </c>
      <c r="C179" s="148" t="n">
        <v>470</v>
      </c>
      <c r="D179" s="149" t="s">
        <v>380</v>
      </c>
      <c r="E179" s="149" t="s">
        <v>384</v>
      </c>
      <c r="F179" s="150" t="n">
        <v>2039</v>
      </c>
      <c r="G179" s="149" t="s">
        <v>33</v>
      </c>
      <c r="H179" s="147" t="n">
        <v>668</v>
      </c>
      <c r="I179" s="129" t="n">
        <v>3</v>
      </c>
      <c r="J179" s="129" t="n">
        <v>116</v>
      </c>
      <c r="K179" s="129" t="n">
        <v>41</v>
      </c>
      <c r="L179" s="129" t="n">
        <v>4</v>
      </c>
      <c r="M179" s="129" t="n">
        <v>9</v>
      </c>
      <c r="N179" s="129" t="n">
        <v>4</v>
      </c>
      <c r="O179" s="129"/>
      <c r="P179" s="129"/>
      <c r="Q179" s="129" t="n">
        <v>6</v>
      </c>
      <c r="R179" s="129" t="n">
        <v>128</v>
      </c>
      <c r="S179" s="129"/>
      <c r="T179" s="129"/>
      <c r="U179" s="130"/>
      <c r="V179" s="130" t="n">
        <v>3</v>
      </c>
      <c r="W179" s="130"/>
      <c r="X179" s="129"/>
      <c r="Y179" s="129"/>
      <c r="Z179" s="129"/>
      <c r="AA179" s="129"/>
      <c r="AB179" s="129"/>
      <c r="AC179" s="129"/>
      <c r="AD179" s="129" t="n">
        <v>22</v>
      </c>
      <c r="AE179" s="129" t="n">
        <f aca="false">SUM(I179:AD179)</f>
        <v>336</v>
      </c>
    </row>
    <row r="180" customFormat="false" ht="12.75" hidden="false" customHeight="false" outlineLevel="0" collapsed="false">
      <c r="A180" s="125" t="n">
        <v>20</v>
      </c>
      <c r="B180" s="147" t="n">
        <v>7</v>
      </c>
      <c r="C180" s="148" t="n">
        <v>470</v>
      </c>
      <c r="D180" s="149" t="s">
        <v>380</v>
      </c>
      <c r="E180" s="149" t="s">
        <v>385</v>
      </c>
      <c r="F180" s="150" t="n">
        <v>2039</v>
      </c>
      <c r="G180" s="149" t="s">
        <v>62</v>
      </c>
      <c r="H180" s="147" t="n">
        <v>525</v>
      </c>
      <c r="I180" s="129" t="n">
        <v>5</v>
      </c>
      <c r="J180" s="129" t="n">
        <v>114</v>
      </c>
      <c r="K180" s="129" t="n">
        <v>16</v>
      </c>
      <c r="L180" s="129" t="n">
        <v>3</v>
      </c>
      <c r="M180" s="129" t="n">
        <v>8</v>
      </c>
      <c r="N180" s="129" t="n">
        <v>0</v>
      </c>
      <c r="O180" s="129"/>
      <c r="P180" s="129"/>
      <c r="Q180" s="129" t="n">
        <v>7</v>
      </c>
      <c r="R180" s="129" t="n">
        <v>103</v>
      </c>
      <c r="S180" s="129"/>
      <c r="T180" s="129"/>
      <c r="U180" s="130"/>
      <c r="V180" s="130" t="n">
        <v>1</v>
      </c>
      <c r="W180" s="130"/>
      <c r="X180" s="129"/>
      <c r="Y180" s="129"/>
      <c r="Z180" s="129"/>
      <c r="AA180" s="129"/>
      <c r="AB180" s="129"/>
      <c r="AC180" s="129"/>
      <c r="AD180" s="129" t="n">
        <v>15</v>
      </c>
      <c r="AE180" s="129" t="n">
        <f aca="false">SUM(I180:AD180)</f>
        <v>272</v>
      </c>
    </row>
    <row r="181" customFormat="false" ht="12.75" hidden="false" customHeight="false" outlineLevel="0" collapsed="false">
      <c r="A181" s="125" t="n">
        <v>21</v>
      </c>
      <c r="B181" s="147" t="n">
        <v>7</v>
      </c>
      <c r="C181" s="148" t="n">
        <v>470</v>
      </c>
      <c r="D181" s="149" t="s">
        <v>380</v>
      </c>
      <c r="E181" s="149" t="s">
        <v>386</v>
      </c>
      <c r="F181" s="150" t="n">
        <v>2039</v>
      </c>
      <c r="G181" s="149" t="s">
        <v>141</v>
      </c>
      <c r="H181" s="147" t="n">
        <v>111</v>
      </c>
      <c r="I181" s="129" t="n">
        <v>4</v>
      </c>
      <c r="J181" s="129" t="n">
        <v>15</v>
      </c>
      <c r="K181" s="129" t="n">
        <v>3</v>
      </c>
      <c r="L181" s="129" t="n">
        <v>1</v>
      </c>
      <c r="M181" s="129" t="n">
        <v>1</v>
      </c>
      <c r="N181" s="129" t="n">
        <v>2</v>
      </c>
      <c r="O181" s="129"/>
      <c r="P181" s="129"/>
      <c r="Q181" s="129" t="n">
        <v>0</v>
      </c>
      <c r="R181" s="129" t="n">
        <v>70</v>
      </c>
      <c r="S181" s="129"/>
      <c r="T181" s="129"/>
      <c r="U181" s="130"/>
      <c r="V181" s="130" t="n">
        <v>0</v>
      </c>
      <c r="W181" s="130"/>
      <c r="X181" s="129"/>
      <c r="Y181" s="129"/>
      <c r="Z181" s="129"/>
      <c r="AA181" s="129"/>
      <c r="AB181" s="129"/>
      <c r="AC181" s="129"/>
      <c r="AD181" s="129" t="n">
        <v>14</v>
      </c>
      <c r="AE181" s="129" t="n">
        <f aca="false">SUM(I181:AD181)</f>
        <v>110</v>
      </c>
    </row>
    <row r="182" customFormat="false" ht="12.75" hidden="false" customHeight="false" outlineLevel="0" collapsed="false">
      <c r="A182" s="125" t="n">
        <v>22</v>
      </c>
      <c r="B182" s="147" t="n">
        <v>7</v>
      </c>
      <c r="C182" s="148" t="n">
        <v>470</v>
      </c>
      <c r="D182" s="149" t="s">
        <v>380</v>
      </c>
      <c r="E182" s="149" t="s">
        <v>387</v>
      </c>
      <c r="F182" s="150" t="n">
        <v>2040</v>
      </c>
      <c r="G182" s="149" t="s">
        <v>33</v>
      </c>
      <c r="H182" s="147" t="n">
        <v>723</v>
      </c>
      <c r="I182" s="129" t="n">
        <v>6</v>
      </c>
      <c r="J182" s="129" t="n">
        <v>186</v>
      </c>
      <c r="K182" s="129" t="n">
        <v>28</v>
      </c>
      <c r="L182" s="129" t="n">
        <v>2</v>
      </c>
      <c r="M182" s="129" t="n">
        <v>11</v>
      </c>
      <c r="N182" s="129" t="n">
        <v>1</v>
      </c>
      <c r="O182" s="129"/>
      <c r="P182" s="129"/>
      <c r="Q182" s="129" t="n">
        <v>8</v>
      </c>
      <c r="R182" s="129" t="n">
        <v>144</v>
      </c>
      <c r="S182" s="129"/>
      <c r="T182" s="129"/>
      <c r="U182" s="130"/>
      <c r="V182" s="130" t="n">
        <v>2</v>
      </c>
      <c r="W182" s="130"/>
      <c r="X182" s="129"/>
      <c r="Y182" s="129"/>
      <c r="Z182" s="129"/>
      <c r="AA182" s="129"/>
      <c r="AB182" s="129"/>
      <c r="AC182" s="129"/>
      <c r="AD182" s="129" t="n">
        <v>10</v>
      </c>
      <c r="AE182" s="129" t="n">
        <f aca="false">SUM(I182:AD182)</f>
        <v>398</v>
      </c>
    </row>
    <row r="183" customFormat="false" ht="12.75" hidden="false" customHeight="false" outlineLevel="0" collapsed="false">
      <c r="A183" s="125" t="n">
        <v>23</v>
      </c>
      <c r="B183" s="147" t="n">
        <v>7</v>
      </c>
      <c r="C183" s="148" t="n">
        <v>470</v>
      </c>
      <c r="D183" s="149" t="s">
        <v>380</v>
      </c>
      <c r="E183" s="149" t="s">
        <v>388</v>
      </c>
      <c r="F183" s="150" t="n">
        <v>2041</v>
      </c>
      <c r="G183" s="149" t="s">
        <v>33</v>
      </c>
      <c r="H183" s="147" t="n">
        <v>399</v>
      </c>
      <c r="I183" s="129" t="n">
        <v>4</v>
      </c>
      <c r="J183" s="129" t="n">
        <v>63</v>
      </c>
      <c r="K183" s="129" t="n">
        <v>13</v>
      </c>
      <c r="L183" s="129" t="n">
        <v>10</v>
      </c>
      <c r="M183" s="129" t="n">
        <v>9</v>
      </c>
      <c r="N183" s="129" t="n">
        <v>2</v>
      </c>
      <c r="O183" s="129"/>
      <c r="P183" s="129"/>
      <c r="Q183" s="129" t="n">
        <v>12</v>
      </c>
      <c r="R183" s="129" t="n">
        <v>71</v>
      </c>
      <c r="S183" s="129"/>
      <c r="T183" s="129"/>
      <c r="U183" s="130"/>
      <c r="V183" s="130" t="n">
        <v>0</v>
      </c>
      <c r="W183" s="130"/>
      <c r="X183" s="129"/>
      <c r="Y183" s="129"/>
      <c r="Z183" s="129"/>
      <c r="AA183" s="129"/>
      <c r="AB183" s="129"/>
      <c r="AC183" s="129"/>
      <c r="AD183" s="129" t="n">
        <v>16</v>
      </c>
      <c r="AE183" s="129" t="n">
        <f aca="false">SUM(I183:AD183)</f>
        <v>200</v>
      </c>
    </row>
    <row r="184" customFormat="false" ht="12.75" hidden="false" customHeight="false" outlineLevel="0" collapsed="false">
      <c r="A184" s="125" t="n">
        <v>24</v>
      </c>
      <c r="B184" s="147" t="n">
        <v>7</v>
      </c>
      <c r="C184" s="148" t="n">
        <v>470</v>
      </c>
      <c r="D184" s="149" t="s">
        <v>380</v>
      </c>
      <c r="E184" s="149" t="s">
        <v>388</v>
      </c>
      <c r="F184" s="150" t="n">
        <v>2041</v>
      </c>
      <c r="G184" s="149" t="s">
        <v>34</v>
      </c>
      <c r="H184" s="147" t="n">
        <v>399</v>
      </c>
      <c r="I184" s="129" t="n">
        <v>5</v>
      </c>
      <c r="J184" s="129" t="n">
        <v>69</v>
      </c>
      <c r="K184" s="129" t="n">
        <v>11</v>
      </c>
      <c r="L184" s="129" t="n">
        <v>2</v>
      </c>
      <c r="M184" s="129" t="n">
        <v>6</v>
      </c>
      <c r="N184" s="129" t="n">
        <v>2</v>
      </c>
      <c r="O184" s="129"/>
      <c r="P184" s="129"/>
      <c r="Q184" s="129" t="n">
        <v>7</v>
      </c>
      <c r="R184" s="129" t="n">
        <v>81</v>
      </c>
      <c r="S184" s="129"/>
      <c r="T184" s="129"/>
      <c r="U184" s="130"/>
      <c r="V184" s="130" t="n">
        <v>0</v>
      </c>
      <c r="W184" s="130"/>
      <c r="X184" s="129"/>
      <c r="Y184" s="129"/>
      <c r="Z184" s="129"/>
      <c r="AA184" s="129"/>
      <c r="AB184" s="129"/>
      <c r="AC184" s="129"/>
      <c r="AD184" s="129" t="n">
        <v>14</v>
      </c>
      <c r="AE184" s="129" t="n">
        <f aca="false">SUM(I184:AD184)</f>
        <v>197</v>
      </c>
    </row>
    <row r="185" customFormat="false" ht="12.75" hidden="false" customHeight="false" outlineLevel="0" collapsed="false">
      <c r="A185" s="125" t="n">
        <v>25</v>
      </c>
      <c r="B185" s="147" t="n">
        <v>7</v>
      </c>
      <c r="C185" s="148" t="n">
        <v>470</v>
      </c>
      <c r="D185" s="149" t="s">
        <v>380</v>
      </c>
      <c r="E185" s="149" t="s">
        <v>389</v>
      </c>
      <c r="F185" s="150" t="n">
        <v>2042</v>
      </c>
      <c r="G185" s="149" t="s">
        <v>33</v>
      </c>
      <c r="H185" s="147" t="n">
        <v>619</v>
      </c>
      <c r="I185" s="129" t="n">
        <v>15</v>
      </c>
      <c r="J185" s="129" t="n">
        <v>154</v>
      </c>
      <c r="K185" s="129" t="n">
        <v>44</v>
      </c>
      <c r="L185" s="129" t="n">
        <v>4</v>
      </c>
      <c r="M185" s="129" t="n">
        <v>18</v>
      </c>
      <c r="N185" s="129" t="n">
        <v>2</v>
      </c>
      <c r="O185" s="129"/>
      <c r="P185" s="129"/>
      <c r="Q185" s="129" t="n">
        <v>34</v>
      </c>
      <c r="R185" s="129" t="n">
        <v>129</v>
      </c>
      <c r="S185" s="129"/>
      <c r="T185" s="129"/>
      <c r="U185" s="130"/>
      <c r="V185" s="130" t="n">
        <v>1</v>
      </c>
      <c r="W185" s="130"/>
      <c r="X185" s="129"/>
      <c r="Y185" s="129"/>
      <c r="Z185" s="129"/>
      <c r="AA185" s="129"/>
      <c r="AB185" s="129"/>
      <c r="AC185" s="129"/>
      <c r="AD185" s="129" t="n">
        <v>14</v>
      </c>
      <c r="AE185" s="129" t="n">
        <f aca="false">SUM(I185:AD185)</f>
        <v>415</v>
      </c>
    </row>
    <row r="186" customFormat="false" ht="12.75" hidden="false" customHeight="false" outlineLevel="0" collapsed="false">
      <c r="A186" s="125" t="n">
        <v>26</v>
      </c>
      <c r="B186" s="147" t="n">
        <v>7</v>
      </c>
      <c r="C186" s="148" t="n">
        <v>470</v>
      </c>
      <c r="D186" s="149" t="s">
        <v>380</v>
      </c>
      <c r="E186" s="149" t="s">
        <v>389</v>
      </c>
      <c r="F186" s="150" t="n">
        <v>2042</v>
      </c>
      <c r="G186" s="149" t="s">
        <v>34</v>
      </c>
      <c r="H186" s="147" t="n">
        <v>619</v>
      </c>
      <c r="I186" s="129" t="n">
        <v>22</v>
      </c>
      <c r="J186" s="129" t="n">
        <v>143</v>
      </c>
      <c r="K186" s="129" t="n">
        <v>38</v>
      </c>
      <c r="L186" s="129" t="n">
        <v>10</v>
      </c>
      <c r="M186" s="129" t="n">
        <v>20</v>
      </c>
      <c r="N186" s="129" t="n">
        <v>2</v>
      </c>
      <c r="O186" s="129"/>
      <c r="P186" s="129"/>
      <c r="Q186" s="129" t="n">
        <v>30</v>
      </c>
      <c r="R186" s="129" t="n">
        <v>115</v>
      </c>
      <c r="S186" s="129"/>
      <c r="T186" s="129"/>
      <c r="U186" s="130"/>
      <c r="V186" s="130" t="n">
        <v>0</v>
      </c>
      <c r="W186" s="130"/>
      <c r="X186" s="129"/>
      <c r="Y186" s="129"/>
      <c r="Z186" s="129"/>
      <c r="AA186" s="129"/>
      <c r="AB186" s="129"/>
      <c r="AC186" s="129"/>
      <c r="AD186" s="129" t="n">
        <v>19</v>
      </c>
      <c r="AE186" s="129" t="n">
        <f aca="false">SUM(I186:AD186)</f>
        <v>399</v>
      </c>
    </row>
    <row r="187" customFormat="false" ht="12.75" hidden="false" customHeight="false" outlineLevel="0" collapsed="false">
      <c r="A187" s="125" t="n">
        <v>27</v>
      </c>
      <c r="B187" s="147" t="n">
        <v>7</v>
      </c>
      <c r="C187" s="148" t="n">
        <v>470</v>
      </c>
      <c r="D187" s="149" t="s">
        <v>380</v>
      </c>
      <c r="E187" s="149" t="s">
        <v>389</v>
      </c>
      <c r="F187" s="150" t="n">
        <v>2042</v>
      </c>
      <c r="G187" s="149" t="s">
        <v>35</v>
      </c>
      <c r="H187" s="147" t="n">
        <v>619</v>
      </c>
      <c r="I187" s="129" t="n">
        <v>14</v>
      </c>
      <c r="J187" s="129" t="n">
        <v>119</v>
      </c>
      <c r="K187" s="129" t="n">
        <v>44</v>
      </c>
      <c r="L187" s="129" t="n">
        <v>7</v>
      </c>
      <c r="M187" s="129" t="n">
        <v>19</v>
      </c>
      <c r="N187" s="129" t="n">
        <v>2</v>
      </c>
      <c r="O187" s="129"/>
      <c r="P187" s="129"/>
      <c r="Q187" s="129" t="n">
        <v>28</v>
      </c>
      <c r="R187" s="129" t="n">
        <v>123</v>
      </c>
      <c r="S187" s="129"/>
      <c r="T187" s="129"/>
      <c r="U187" s="130"/>
      <c r="V187" s="130" t="n">
        <v>2</v>
      </c>
      <c r="W187" s="130"/>
      <c r="X187" s="129"/>
      <c r="Y187" s="129"/>
      <c r="Z187" s="129"/>
      <c r="AA187" s="129"/>
      <c r="AB187" s="129"/>
      <c r="AC187" s="129"/>
      <c r="AD187" s="129" t="n">
        <v>24</v>
      </c>
      <c r="AE187" s="129" t="n">
        <f aca="false">SUM(I187:AD187)</f>
        <v>382</v>
      </c>
    </row>
    <row r="188" customFormat="false" ht="12.75" hidden="false" customHeight="false" outlineLevel="0" collapsed="false">
      <c r="A188" s="125" t="n">
        <v>28</v>
      </c>
      <c r="B188" s="147" t="n">
        <v>7</v>
      </c>
      <c r="C188" s="148" t="n">
        <v>470</v>
      </c>
      <c r="D188" s="149" t="s">
        <v>380</v>
      </c>
      <c r="E188" s="149" t="s">
        <v>390</v>
      </c>
      <c r="F188" s="150" t="n">
        <v>2043</v>
      </c>
      <c r="G188" s="149" t="s">
        <v>33</v>
      </c>
      <c r="H188" s="147" t="n">
        <v>678</v>
      </c>
      <c r="I188" s="129" t="n">
        <v>4</v>
      </c>
      <c r="J188" s="129" t="n">
        <v>77</v>
      </c>
      <c r="K188" s="129" t="n">
        <v>10</v>
      </c>
      <c r="L188" s="129" t="n">
        <v>10</v>
      </c>
      <c r="M188" s="129" t="n">
        <v>11</v>
      </c>
      <c r="N188" s="129" t="n">
        <v>4</v>
      </c>
      <c r="O188" s="129"/>
      <c r="P188" s="129"/>
      <c r="Q188" s="129" t="n">
        <v>17</v>
      </c>
      <c r="R188" s="129" t="n">
        <v>189</v>
      </c>
      <c r="S188" s="129"/>
      <c r="T188" s="129"/>
      <c r="U188" s="130"/>
      <c r="V188" s="130" t="n">
        <v>2</v>
      </c>
      <c r="W188" s="130"/>
      <c r="X188" s="129"/>
      <c r="Y188" s="129"/>
      <c r="Z188" s="129"/>
      <c r="AA188" s="129"/>
      <c r="AB188" s="129"/>
      <c r="AC188" s="129"/>
      <c r="AD188" s="129" t="n">
        <v>29</v>
      </c>
      <c r="AE188" s="129" t="n">
        <f aca="false">SUM(I188:AD188)</f>
        <v>353</v>
      </c>
    </row>
    <row r="189" customFormat="false" ht="12.75" hidden="false" customHeight="false" outlineLevel="0" collapsed="false">
      <c r="A189" s="125" t="n">
        <v>29</v>
      </c>
      <c r="B189" s="147" t="n">
        <v>7</v>
      </c>
      <c r="C189" s="148" t="n">
        <v>470</v>
      </c>
      <c r="D189" s="149" t="s">
        <v>380</v>
      </c>
      <c r="E189" s="149" t="s">
        <v>391</v>
      </c>
      <c r="F189" s="150" t="n">
        <v>2043</v>
      </c>
      <c r="G189" s="149" t="s">
        <v>62</v>
      </c>
      <c r="H189" s="147" t="n">
        <v>680</v>
      </c>
      <c r="I189" s="129" t="n">
        <v>2</v>
      </c>
      <c r="J189" s="129" t="n">
        <v>76</v>
      </c>
      <c r="K189" s="129" t="n">
        <v>13</v>
      </c>
      <c r="L189" s="129" t="n">
        <v>3</v>
      </c>
      <c r="M189" s="129" t="n">
        <v>8</v>
      </c>
      <c r="N189" s="129" t="n">
        <v>7</v>
      </c>
      <c r="O189" s="129"/>
      <c r="P189" s="129"/>
      <c r="Q189" s="129" t="n">
        <v>7</v>
      </c>
      <c r="R189" s="129" t="n">
        <v>173</v>
      </c>
      <c r="S189" s="129"/>
      <c r="T189" s="129"/>
      <c r="U189" s="130"/>
      <c r="V189" s="130" t="n">
        <v>1</v>
      </c>
      <c r="W189" s="130"/>
      <c r="X189" s="129"/>
      <c r="Y189" s="129"/>
      <c r="Z189" s="129"/>
      <c r="AA189" s="129"/>
      <c r="AB189" s="129"/>
      <c r="AC189" s="129"/>
      <c r="AD189" s="129" t="n">
        <v>12</v>
      </c>
      <c r="AE189" s="129" t="n">
        <f aca="false">SUM(I189:AD189)</f>
        <v>302</v>
      </c>
    </row>
    <row r="190" customFormat="false" ht="12.75" hidden="false" customHeight="false" outlineLevel="0" collapsed="false">
      <c r="A190" s="125" t="n">
        <v>30</v>
      </c>
      <c r="B190" s="147" t="n">
        <v>7</v>
      </c>
      <c r="C190" s="148" t="n">
        <v>470</v>
      </c>
      <c r="D190" s="149" t="s">
        <v>380</v>
      </c>
      <c r="E190" s="149" t="s">
        <v>392</v>
      </c>
      <c r="F190" s="150" t="n">
        <v>2044</v>
      </c>
      <c r="G190" s="149" t="s">
        <v>33</v>
      </c>
      <c r="H190" s="147" t="n">
        <v>611</v>
      </c>
      <c r="I190" s="129" t="n">
        <v>26</v>
      </c>
      <c r="J190" s="129" t="n">
        <v>191</v>
      </c>
      <c r="K190" s="129" t="n">
        <v>24</v>
      </c>
      <c r="L190" s="129" t="n">
        <v>3</v>
      </c>
      <c r="M190" s="129" t="n">
        <v>1</v>
      </c>
      <c r="N190" s="129" t="n">
        <v>0</v>
      </c>
      <c r="O190" s="129"/>
      <c r="P190" s="129"/>
      <c r="Q190" s="129" t="n">
        <v>32</v>
      </c>
      <c r="R190" s="129" t="n">
        <v>64</v>
      </c>
      <c r="S190" s="129"/>
      <c r="T190" s="129"/>
      <c r="U190" s="130"/>
      <c r="V190" s="130" t="n">
        <v>3</v>
      </c>
      <c r="W190" s="130"/>
      <c r="X190" s="129"/>
      <c r="Y190" s="129"/>
      <c r="Z190" s="129"/>
      <c r="AA190" s="129"/>
      <c r="AB190" s="129"/>
      <c r="AC190" s="129"/>
      <c r="AD190" s="129" t="n">
        <v>17</v>
      </c>
      <c r="AE190" s="129" t="n">
        <f aca="false">SUM(I190:AD190)</f>
        <v>361</v>
      </c>
    </row>
    <row r="191" customFormat="false" ht="12.75" hidden="false" customHeight="false" outlineLevel="0" collapsed="false">
      <c r="A191" s="125" t="n">
        <v>31</v>
      </c>
      <c r="B191" s="147" t="n">
        <v>7</v>
      </c>
      <c r="C191" s="148" t="n">
        <v>470</v>
      </c>
      <c r="D191" s="149" t="s">
        <v>380</v>
      </c>
      <c r="E191" s="149" t="s">
        <v>393</v>
      </c>
      <c r="F191" s="150" t="n">
        <v>2045</v>
      </c>
      <c r="G191" s="149" t="s">
        <v>33</v>
      </c>
      <c r="H191" s="147" t="n">
        <v>653</v>
      </c>
      <c r="I191" s="129" t="n">
        <v>1</v>
      </c>
      <c r="J191" s="129" t="n">
        <v>198</v>
      </c>
      <c r="K191" s="129" t="n">
        <v>20</v>
      </c>
      <c r="L191" s="129" t="n">
        <v>14</v>
      </c>
      <c r="M191" s="129" t="n">
        <v>4</v>
      </c>
      <c r="N191" s="129" t="n">
        <v>2</v>
      </c>
      <c r="O191" s="129"/>
      <c r="P191" s="129"/>
      <c r="Q191" s="129" t="n">
        <v>6</v>
      </c>
      <c r="R191" s="129" t="n">
        <v>153</v>
      </c>
      <c r="S191" s="129"/>
      <c r="T191" s="129"/>
      <c r="U191" s="130"/>
      <c r="V191" s="130" t="n">
        <v>6</v>
      </c>
      <c r="W191" s="130"/>
      <c r="X191" s="129"/>
      <c r="Y191" s="129"/>
      <c r="Z191" s="129"/>
      <c r="AA191" s="129"/>
      <c r="AB191" s="129"/>
      <c r="AC191" s="129"/>
      <c r="AD191" s="129" t="n">
        <v>25</v>
      </c>
      <c r="AE191" s="129" t="n">
        <f aca="false">SUM(I191:AD191)</f>
        <v>429</v>
      </c>
    </row>
    <row r="192" customFormat="false" ht="12.75" hidden="false" customHeight="false" outlineLevel="0" collapsed="false">
      <c r="A192" s="125" t="n">
        <v>32</v>
      </c>
      <c r="B192" s="147" t="n">
        <v>7</v>
      </c>
      <c r="C192" s="148" t="n">
        <v>470</v>
      </c>
      <c r="D192" s="149" t="s">
        <v>380</v>
      </c>
      <c r="E192" s="149" t="s">
        <v>394</v>
      </c>
      <c r="F192" s="150" t="n">
        <v>2045</v>
      </c>
      <c r="G192" s="149" t="s">
        <v>62</v>
      </c>
      <c r="H192" s="147" t="n">
        <v>352</v>
      </c>
      <c r="I192" s="129" t="n">
        <v>13</v>
      </c>
      <c r="J192" s="129" t="n">
        <v>47</v>
      </c>
      <c r="K192" s="129" t="n">
        <v>9</v>
      </c>
      <c r="L192" s="129" t="n">
        <v>3</v>
      </c>
      <c r="M192" s="129" t="n">
        <v>6</v>
      </c>
      <c r="N192" s="129" t="n">
        <v>4</v>
      </c>
      <c r="O192" s="129"/>
      <c r="P192" s="129"/>
      <c r="Q192" s="129" t="n">
        <v>36</v>
      </c>
      <c r="R192" s="129" t="n">
        <v>75</v>
      </c>
      <c r="S192" s="129"/>
      <c r="T192" s="129"/>
      <c r="U192" s="130"/>
      <c r="V192" s="130" t="n">
        <v>0</v>
      </c>
      <c r="W192" s="130"/>
      <c r="X192" s="129"/>
      <c r="Y192" s="129"/>
      <c r="Z192" s="129"/>
      <c r="AA192" s="129"/>
      <c r="AB192" s="129"/>
      <c r="AC192" s="129"/>
      <c r="AD192" s="129" t="n">
        <v>21</v>
      </c>
      <c r="AE192" s="129" t="n">
        <f aca="false">SUM(I192:AD192)</f>
        <v>214</v>
      </c>
    </row>
    <row r="193" customFormat="false" ht="12.75" hidden="false" customHeight="false" outlineLevel="0" collapsed="false">
      <c r="A193" s="125" t="n">
        <v>33</v>
      </c>
      <c r="B193" s="147" t="n">
        <v>7</v>
      </c>
      <c r="C193" s="148" t="n">
        <v>470</v>
      </c>
      <c r="D193" s="149" t="s">
        <v>380</v>
      </c>
      <c r="E193" s="149" t="s">
        <v>395</v>
      </c>
      <c r="F193" s="150" t="n">
        <v>2046</v>
      </c>
      <c r="G193" s="149" t="s">
        <v>33</v>
      </c>
      <c r="H193" s="147" t="n">
        <v>317</v>
      </c>
      <c r="I193" s="129" t="n">
        <v>0</v>
      </c>
      <c r="J193" s="129" t="n">
        <v>15</v>
      </c>
      <c r="K193" s="129" t="n">
        <v>1</v>
      </c>
      <c r="L193" s="129" t="n">
        <v>2</v>
      </c>
      <c r="M193" s="129" t="n">
        <v>1</v>
      </c>
      <c r="N193" s="129" t="n">
        <v>0</v>
      </c>
      <c r="O193" s="129"/>
      <c r="P193" s="129"/>
      <c r="Q193" s="129" t="n">
        <v>1</v>
      </c>
      <c r="R193" s="129" t="n">
        <v>227</v>
      </c>
      <c r="S193" s="129"/>
      <c r="T193" s="129"/>
      <c r="U193" s="130"/>
      <c r="V193" s="130" t="n">
        <v>0</v>
      </c>
      <c r="W193" s="130"/>
      <c r="X193" s="129"/>
      <c r="Y193" s="129"/>
      <c r="Z193" s="129"/>
      <c r="AA193" s="129"/>
      <c r="AB193" s="129"/>
      <c r="AC193" s="129"/>
      <c r="AD193" s="129" t="n">
        <v>7</v>
      </c>
      <c r="AE193" s="129" t="n">
        <f aca="false">SUM(I193:AD193)</f>
        <v>254</v>
      </c>
    </row>
    <row r="194" customFormat="false" ht="12.75" hidden="false" customHeight="false" outlineLevel="0" collapsed="false">
      <c r="A194" s="125" t="n">
        <v>34</v>
      </c>
      <c r="B194" s="147" t="n">
        <v>7</v>
      </c>
      <c r="C194" s="148" t="n">
        <v>470</v>
      </c>
      <c r="D194" s="149" t="s">
        <v>380</v>
      </c>
      <c r="E194" s="149" t="s">
        <v>396</v>
      </c>
      <c r="F194" s="150" t="n">
        <v>2046</v>
      </c>
      <c r="G194" s="149" t="s">
        <v>62</v>
      </c>
      <c r="H194" s="147" t="n">
        <v>433</v>
      </c>
      <c r="I194" s="129" t="n">
        <v>0</v>
      </c>
      <c r="J194" s="129" t="n">
        <v>3</v>
      </c>
      <c r="K194" s="129" t="n">
        <v>0</v>
      </c>
      <c r="L194" s="129" t="n">
        <v>1</v>
      </c>
      <c r="M194" s="129" t="n">
        <v>0</v>
      </c>
      <c r="N194" s="129" t="n">
        <v>0</v>
      </c>
      <c r="O194" s="129"/>
      <c r="P194" s="129"/>
      <c r="Q194" s="129" t="n">
        <v>0</v>
      </c>
      <c r="R194" s="129" t="n">
        <v>425</v>
      </c>
      <c r="S194" s="129"/>
      <c r="T194" s="129"/>
      <c r="U194" s="130"/>
      <c r="V194" s="130" t="n">
        <v>0</v>
      </c>
      <c r="W194" s="130"/>
      <c r="X194" s="129"/>
      <c r="Y194" s="129"/>
      <c r="Z194" s="129"/>
      <c r="AA194" s="129"/>
      <c r="AB194" s="129"/>
      <c r="AC194" s="129"/>
      <c r="AD194" s="129" t="n">
        <v>5</v>
      </c>
      <c r="AE194" s="129" t="n">
        <f aca="false">SUM(I194:AD194)</f>
        <v>434</v>
      </c>
    </row>
    <row r="195" customFormat="false" ht="12.75" hidden="false" customHeight="false" outlineLevel="0" collapsed="false">
      <c r="A195" s="125" t="n">
        <v>35</v>
      </c>
      <c r="B195" s="147" t="n">
        <v>7</v>
      </c>
      <c r="C195" s="148" t="n">
        <v>470</v>
      </c>
      <c r="D195" s="149" t="s">
        <v>380</v>
      </c>
      <c r="E195" s="149" t="s">
        <v>397</v>
      </c>
      <c r="F195" s="150" t="n">
        <v>2046</v>
      </c>
      <c r="G195" s="149" t="s">
        <v>141</v>
      </c>
      <c r="H195" s="147" t="n">
        <v>516</v>
      </c>
      <c r="I195" s="129" t="n">
        <v>0</v>
      </c>
      <c r="J195" s="129" t="n">
        <v>418</v>
      </c>
      <c r="K195" s="129" t="n">
        <v>0</v>
      </c>
      <c r="L195" s="129" t="n">
        <v>25</v>
      </c>
      <c r="M195" s="129" t="n">
        <v>2</v>
      </c>
      <c r="N195" s="129" t="n">
        <v>1</v>
      </c>
      <c r="O195" s="129"/>
      <c r="P195" s="129"/>
      <c r="Q195" s="129" t="n">
        <v>0</v>
      </c>
      <c r="R195" s="129" t="n">
        <v>18</v>
      </c>
      <c r="S195" s="129"/>
      <c r="T195" s="129"/>
      <c r="U195" s="130"/>
      <c r="V195" s="130" t="n">
        <v>2</v>
      </c>
      <c r="W195" s="130"/>
      <c r="X195" s="129"/>
      <c r="Y195" s="129"/>
      <c r="Z195" s="129"/>
      <c r="AA195" s="129"/>
      <c r="AB195" s="129"/>
      <c r="AC195" s="129"/>
      <c r="AD195" s="129" t="n">
        <v>19</v>
      </c>
      <c r="AE195" s="129" t="n">
        <f aca="false">SUM(I195:AD195)</f>
        <v>485</v>
      </c>
    </row>
    <row r="196" customFormat="false" ht="12.75" hidden="false" customHeight="false" outlineLevel="0" collapsed="false">
      <c r="A196" s="125" t="n">
        <v>36</v>
      </c>
      <c r="B196" s="147" t="n">
        <v>7</v>
      </c>
      <c r="C196" s="148" t="n">
        <v>470</v>
      </c>
      <c r="D196" s="149" t="s">
        <v>380</v>
      </c>
      <c r="E196" s="149" t="s">
        <v>398</v>
      </c>
      <c r="F196" s="150" t="n">
        <v>2047</v>
      </c>
      <c r="G196" s="149" t="s">
        <v>33</v>
      </c>
      <c r="H196" s="147" t="n">
        <v>498</v>
      </c>
      <c r="I196" s="129" t="n">
        <v>0</v>
      </c>
      <c r="J196" s="129" t="n">
        <v>375</v>
      </c>
      <c r="K196" s="129" t="n">
        <v>3</v>
      </c>
      <c r="L196" s="129" t="n">
        <v>5</v>
      </c>
      <c r="M196" s="129" t="n">
        <v>1</v>
      </c>
      <c r="N196" s="129" t="n">
        <v>2</v>
      </c>
      <c r="O196" s="129"/>
      <c r="P196" s="129"/>
      <c r="Q196" s="129" t="n">
        <v>0</v>
      </c>
      <c r="R196" s="129" t="n">
        <v>23</v>
      </c>
      <c r="S196" s="129"/>
      <c r="T196" s="129"/>
      <c r="U196" s="130"/>
      <c r="V196" s="130" t="n">
        <v>0</v>
      </c>
      <c r="W196" s="130"/>
      <c r="X196" s="129"/>
      <c r="Y196" s="129"/>
      <c r="Z196" s="129"/>
      <c r="AA196" s="129"/>
      <c r="AB196" s="129"/>
      <c r="AC196" s="129"/>
      <c r="AD196" s="129" t="n">
        <v>6</v>
      </c>
      <c r="AE196" s="129" t="n">
        <f aca="false">SUM(I196:AD196)</f>
        <v>415</v>
      </c>
    </row>
    <row r="197" customFormat="false" ht="12.75" hidden="false" customHeight="false" outlineLevel="0" collapsed="false">
      <c r="A197" s="125" t="n">
        <v>37</v>
      </c>
      <c r="B197" s="147" t="n">
        <v>7</v>
      </c>
      <c r="C197" s="148" t="n">
        <v>470</v>
      </c>
      <c r="D197" s="149" t="s">
        <v>380</v>
      </c>
      <c r="E197" s="149" t="s">
        <v>399</v>
      </c>
      <c r="F197" s="150" t="n">
        <v>2047</v>
      </c>
      <c r="G197" s="149" t="s">
        <v>62</v>
      </c>
      <c r="H197" s="147" t="n">
        <v>508</v>
      </c>
      <c r="I197" s="129" t="n">
        <v>0</v>
      </c>
      <c r="J197" s="129" t="n">
        <v>2</v>
      </c>
      <c r="K197" s="129" t="n">
        <v>2</v>
      </c>
      <c r="L197" s="129" t="n">
        <v>0</v>
      </c>
      <c r="M197" s="129" t="n">
        <v>1</v>
      </c>
      <c r="N197" s="129" t="n">
        <v>1</v>
      </c>
      <c r="O197" s="129"/>
      <c r="P197" s="129"/>
      <c r="Q197" s="129" t="n">
        <v>0</v>
      </c>
      <c r="R197" s="129" t="n">
        <v>502</v>
      </c>
      <c r="S197" s="129"/>
      <c r="T197" s="129"/>
      <c r="U197" s="130"/>
      <c r="V197" s="130" t="n">
        <v>0</v>
      </c>
      <c r="W197" s="130"/>
      <c r="X197" s="129"/>
      <c r="Y197" s="129"/>
      <c r="Z197" s="129"/>
      <c r="AA197" s="129"/>
      <c r="AB197" s="129"/>
      <c r="AC197" s="129"/>
      <c r="AD197" s="129" t="n">
        <v>24</v>
      </c>
      <c r="AE197" s="129" t="n">
        <f aca="false">SUM(I197:AD197)</f>
        <v>532</v>
      </c>
    </row>
    <row r="198" customFormat="false" ht="12.75" hidden="false" customHeight="false" outlineLevel="0" collapsed="false">
      <c r="A198" s="125" t="n">
        <v>38</v>
      </c>
      <c r="B198" s="147" t="n">
        <v>7</v>
      </c>
      <c r="C198" s="148" t="n">
        <v>470</v>
      </c>
      <c r="D198" s="149" t="s">
        <v>380</v>
      </c>
      <c r="E198" s="149" t="s">
        <v>400</v>
      </c>
      <c r="F198" s="150" t="n">
        <v>2047</v>
      </c>
      <c r="G198" s="149" t="s">
        <v>141</v>
      </c>
      <c r="H198" s="147" t="n">
        <v>301</v>
      </c>
      <c r="I198" s="129" t="n">
        <v>0</v>
      </c>
      <c r="J198" s="129" t="n">
        <v>264</v>
      </c>
      <c r="K198" s="129" t="n">
        <v>3</v>
      </c>
      <c r="L198" s="129" t="n">
        <v>0</v>
      </c>
      <c r="M198" s="129" t="n">
        <v>0</v>
      </c>
      <c r="N198" s="129" t="n">
        <v>0</v>
      </c>
      <c r="O198" s="129"/>
      <c r="P198" s="129"/>
      <c r="Q198" s="129" t="n">
        <v>0</v>
      </c>
      <c r="R198" s="129" t="n">
        <v>0</v>
      </c>
      <c r="S198" s="129"/>
      <c r="T198" s="129"/>
      <c r="U198" s="130"/>
      <c r="V198" s="130" t="n">
        <v>0</v>
      </c>
      <c r="W198" s="130"/>
      <c r="X198" s="129"/>
      <c r="Y198" s="129"/>
      <c r="Z198" s="129"/>
      <c r="AA198" s="129"/>
      <c r="AB198" s="129"/>
      <c r="AC198" s="129"/>
      <c r="AD198" s="129" t="n">
        <v>15</v>
      </c>
      <c r="AE198" s="129" t="n">
        <f aca="false">SUM(I198:AD198)</f>
        <v>282</v>
      </c>
    </row>
    <row r="199" customFormat="false" ht="12.75" hidden="false" customHeight="false" outlineLevel="0" collapsed="false">
      <c r="A199" s="125" t="n">
        <v>39</v>
      </c>
      <c r="B199" s="147" t="n">
        <v>7</v>
      </c>
      <c r="C199" s="148" t="n">
        <v>470</v>
      </c>
      <c r="D199" s="149" t="s">
        <v>380</v>
      </c>
      <c r="E199" s="149" t="s">
        <v>401</v>
      </c>
      <c r="F199" s="150" t="n">
        <v>2048</v>
      </c>
      <c r="G199" s="149" t="s">
        <v>33</v>
      </c>
      <c r="H199" s="147" t="n">
        <v>429</v>
      </c>
      <c r="I199" s="129" t="n">
        <v>0</v>
      </c>
      <c r="J199" s="129" t="n">
        <v>2</v>
      </c>
      <c r="K199" s="129" t="n">
        <v>1</v>
      </c>
      <c r="L199" s="129" t="n">
        <v>0</v>
      </c>
      <c r="M199" s="129" t="n">
        <v>0</v>
      </c>
      <c r="N199" s="129" t="n">
        <v>2</v>
      </c>
      <c r="O199" s="129"/>
      <c r="P199" s="129"/>
      <c r="Q199" s="129" t="n">
        <v>1</v>
      </c>
      <c r="R199" s="129" t="n">
        <v>305</v>
      </c>
      <c r="S199" s="129"/>
      <c r="T199" s="129"/>
      <c r="U199" s="130"/>
      <c r="V199" s="130" t="n">
        <v>0</v>
      </c>
      <c r="W199" s="130"/>
      <c r="X199" s="129"/>
      <c r="Y199" s="129"/>
      <c r="Z199" s="129"/>
      <c r="AA199" s="129"/>
      <c r="AB199" s="129"/>
      <c r="AC199" s="129"/>
      <c r="AD199" s="129" t="n">
        <v>2</v>
      </c>
      <c r="AE199" s="129" t="n">
        <f aca="false">SUM(I199:AD199)</f>
        <v>313</v>
      </c>
    </row>
    <row r="200" customFormat="false" ht="12.75" hidden="false" customHeight="false" outlineLevel="0" collapsed="false">
      <c r="A200" s="125" t="n">
        <v>40</v>
      </c>
      <c r="B200" s="147" t="n">
        <v>7</v>
      </c>
      <c r="C200" s="148" t="n">
        <v>470</v>
      </c>
      <c r="D200" s="149" t="s">
        <v>380</v>
      </c>
      <c r="E200" s="149" t="s">
        <v>401</v>
      </c>
      <c r="F200" s="150" t="n">
        <v>2048</v>
      </c>
      <c r="G200" s="149" t="s">
        <v>34</v>
      </c>
      <c r="H200" s="147" t="n">
        <v>429</v>
      </c>
      <c r="I200" s="129" t="n">
        <v>0</v>
      </c>
      <c r="J200" s="129" t="n">
        <v>2</v>
      </c>
      <c r="K200" s="129" t="n">
        <v>2</v>
      </c>
      <c r="L200" s="129" t="n">
        <v>0</v>
      </c>
      <c r="M200" s="129" t="n">
        <v>0</v>
      </c>
      <c r="N200" s="129" t="n">
        <v>1</v>
      </c>
      <c r="O200" s="129"/>
      <c r="P200" s="129"/>
      <c r="Q200" s="129" t="n">
        <v>1</v>
      </c>
      <c r="R200" s="129" t="n">
        <v>268</v>
      </c>
      <c r="S200" s="129"/>
      <c r="T200" s="129"/>
      <c r="U200" s="130"/>
      <c r="V200" s="130" t="n">
        <v>0</v>
      </c>
      <c r="W200" s="130"/>
      <c r="X200" s="129"/>
      <c r="Y200" s="129"/>
      <c r="Z200" s="129"/>
      <c r="AA200" s="129"/>
      <c r="AB200" s="129"/>
      <c r="AC200" s="129"/>
      <c r="AD200" s="129" t="n">
        <v>3</v>
      </c>
      <c r="AE200" s="129" t="n">
        <f aca="false">SUM(I200:AD200)</f>
        <v>277</v>
      </c>
    </row>
    <row r="201" customFormat="false" ht="12.75" hidden="false" customHeight="false" outlineLevel="0" collapsed="false">
      <c r="A201" s="125" t="n">
        <v>41</v>
      </c>
      <c r="B201" s="147" t="n">
        <v>7</v>
      </c>
      <c r="C201" s="148" t="n">
        <v>470</v>
      </c>
      <c r="D201" s="149" t="s">
        <v>380</v>
      </c>
      <c r="E201" s="149" t="s">
        <v>402</v>
      </c>
      <c r="F201" s="150" t="n">
        <v>2048</v>
      </c>
      <c r="G201" s="149" t="s">
        <v>62</v>
      </c>
      <c r="H201" s="147" t="n">
        <v>547</v>
      </c>
      <c r="I201" s="129" t="n">
        <v>0</v>
      </c>
      <c r="J201" s="129" t="n">
        <v>2</v>
      </c>
      <c r="K201" s="129" t="n">
        <v>0</v>
      </c>
      <c r="L201" s="129" t="n">
        <v>0</v>
      </c>
      <c r="M201" s="129" t="n">
        <v>1</v>
      </c>
      <c r="N201" s="129" t="n">
        <v>3</v>
      </c>
      <c r="O201" s="129"/>
      <c r="P201" s="129"/>
      <c r="Q201" s="129" t="n">
        <v>0</v>
      </c>
      <c r="R201" s="129" t="n">
        <v>440</v>
      </c>
      <c r="S201" s="129"/>
      <c r="T201" s="129"/>
      <c r="U201" s="130"/>
      <c r="V201" s="130" t="n">
        <v>1</v>
      </c>
      <c r="W201" s="130"/>
      <c r="X201" s="129"/>
      <c r="Y201" s="129"/>
      <c r="Z201" s="129"/>
      <c r="AA201" s="129"/>
      <c r="AB201" s="129"/>
      <c r="AC201" s="129"/>
      <c r="AD201" s="129" t="n">
        <v>7</v>
      </c>
      <c r="AE201" s="129" t="n">
        <f aca="false">SUM(I201:AD201)</f>
        <v>454</v>
      </c>
    </row>
    <row r="202" customFormat="false" ht="12.75" hidden="false" customHeight="false" outlineLevel="0" collapsed="false">
      <c r="A202" s="125" t="n">
        <v>42</v>
      </c>
      <c r="B202" s="147" t="n">
        <v>7</v>
      </c>
      <c r="C202" s="148" t="n">
        <v>470</v>
      </c>
      <c r="D202" s="149" t="s">
        <v>380</v>
      </c>
      <c r="E202" s="149" t="s">
        <v>403</v>
      </c>
      <c r="F202" s="150" t="n">
        <v>2049</v>
      </c>
      <c r="G202" s="149" t="s">
        <v>33</v>
      </c>
      <c r="H202" s="147" t="n">
        <v>633</v>
      </c>
      <c r="I202" s="129" t="n">
        <v>1</v>
      </c>
      <c r="J202" s="129" t="n">
        <v>2</v>
      </c>
      <c r="K202" s="129" t="n">
        <v>1</v>
      </c>
      <c r="L202" s="129" t="n">
        <v>0</v>
      </c>
      <c r="M202" s="129" t="n">
        <v>1</v>
      </c>
      <c r="N202" s="129" t="n">
        <v>4</v>
      </c>
      <c r="O202" s="129"/>
      <c r="P202" s="129"/>
      <c r="Q202" s="129" t="n">
        <v>8</v>
      </c>
      <c r="R202" s="129" t="n">
        <v>381</v>
      </c>
      <c r="S202" s="129"/>
      <c r="T202" s="129"/>
      <c r="U202" s="130"/>
      <c r="V202" s="130" t="n">
        <v>0</v>
      </c>
      <c r="W202" s="130"/>
      <c r="X202" s="129"/>
      <c r="Y202" s="129"/>
      <c r="Z202" s="129"/>
      <c r="AA202" s="129"/>
      <c r="AB202" s="129"/>
      <c r="AC202" s="129"/>
      <c r="AD202" s="129" t="n">
        <v>8</v>
      </c>
      <c r="AE202" s="129" t="n">
        <f aca="false">SUM(I202:AD202)</f>
        <v>406</v>
      </c>
    </row>
    <row r="203" customFormat="false" ht="12.75" hidden="false" customHeight="false" outlineLevel="0" collapsed="false">
      <c r="A203" s="125" t="n">
        <v>43</v>
      </c>
      <c r="B203" s="147" t="n">
        <v>7</v>
      </c>
      <c r="C203" s="148" t="n">
        <v>470</v>
      </c>
      <c r="D203" s="149" t="s">
        <v>380</v>
      </c>
      <c r="E203" s="149" t="s">
        <v>404</v>
      </c>
      <c r="F203" s="150" t="n">
        <v>2453</v>
      </c>
      <c r="G203" s="149" t="s">
        <v>33</v>
      </c>
      <c r="H203" s="147" t="n">
        <v>231</v>
      </c>
      <c r="I203" s="129" t="n">
        <v>0</v>
      </c>
      <c r="J203" s="129" t="n">
        <v>15</v>
      </c>
      <c r="K203" s="129" t="n">
        <v>4</v>
      </c>
      <c r="L203" s="129" t="n">
        <v>0</v>
      </c>
      <c r="M203" s="129" t="n">
        <v>2</v>
      </c>
      <c r="N203" s="129" t="n">
        <v>1</v>
      </c>
      <c r="O203" s="129"/>
      <c r="P203" s="129"/>
      <c r="Q203" s="129" t="n">
        <v>5</v>
      </c>
      <c r="R203" s="129" t="n">
        <v>113</v>
      </c>
      <c r="S203" s="129"/>
      <c r="T203" s="129"/>
      <c r="U203" s="130"/>
      <c r="V203" s="130" t="n">
        <v>0</v>
      </c>
      <c r="W203" s="130"/>
      <c r="X203" s="129"/>
      <c r="Y203" s="129"/>
      <c r="Z203" s="129"/>
      <c r="AA203" s="129"/>
      <c r="AB203" s="129"/>
      <c r="AC203" s="129"/>
      <c r="AD203" s="129" t="n">
        <v>6</v>
      </c>
      <c r="AE203" s="129" t="n">
        <f aca="false">SUM(I203:AD203)</f>
        <v>146</v>
      </c>
    </row>
    <row r="204" customFormat="false" ht="12.75" hidden="false" customHeight="false" outlineLevel="0" collapsed="false">
      <c r="C204" s="132" t="s">
        <v>65</v>
      </c>
      <c r="D204" s="152" t="s">
        <v>66</v>
      </c>
      <c r="E204" s="152"/>
      <c r="F204" s="152"/>
      <c r="G204" s="152"/>
      <c r="H204" s="152" t="n">
        <f aca="false">SUM(H161:H203)</f>
        <v>21915</v>
      </c>
      <c r="I204" s="135" t="n">
        <f aca="false">SUM(I161:I203)</f>
        <v>242</v>
      </c>
      <c r="J204" s="135" t="n">
        <f aca="false">SUM(J161:J203)</f>
        <v>5204</v>
      </c>
      <c r="K204" s="135" t="n">
        <f aca="false">SUM(K161:K203)</f>
        <v>499</v>
      </c>
      <c r="L204" s="135" t="n">
        <f aca="false">SUM(L161:L203)</f>
        <v>185</v>
      </c>
      <c r="M204" s="135" t="n">
        <f aca="false">SUM(M161:M203)</f>
        <v>275</v>
      </c>
      <c r="N204" s="135" t="n">
        <f aca="false">SUM(N161:N203)</f>
        <v>94</v>
      </c>
      <c r="O204" s="135" t="n">
        <f aca="false">SUM(O161:O203)</f>
        <v>0</v>
      </c>
      <c r="P204" s="135" t="n">
        <f aca="false">SUM(P161:P203)</f>
        <v>0</v>
      </c>
      <c r="Q204" s="135" t="n">
        <f aca="false">SUM(Q161:Q203)</f>
        <v>355</v>
      </c>
      <c r="R204" s="135" t="n">
        <f aca="false">SUM(R161:R203)</f>
        <v>6376</v>
      </c>
      <c r="S204" s="135" t="n">
        <f aca="false">SUM(S161:S203)</f>
        <v>0</v>
      </c>
      <c r="T204" s="135" t="n">
        <f aca="false">SUM(T161:T203)</f>
        <v>0</v>
      </c>
      <c r="U204" s="135" t="n">
        <f aca="false">SUM(U161:U203)</f>
        <v>0</v>
      </c>
      <c r="V204" s="135" t="n">
        <f aca="false">SUM(V161:V203)</f>
        <v>61</v>
      </c>
      <c r="W204" s="135" t="n">
        <f aca="false">SUM(W161:W203)</f>
        <v>0</v>
      </c>
      <c r="X204" s="135" t="n">
        <f aca="false">SUM(X161:X203)</f>
        <v>0</v>
      </c>
      <c r="Y204" s="135" t="n">
        <f aca="false">SUM(Y161:Y203)</f>
        <v>0</v>
      </c>
      <c r="Z204" s="135" t="n">
        <f aca="false">SUM(Z161:Z203)</f>
        <v>0</v>
      </c>
      <c r="AA204" s="135" t="n">
        <f aca="false">SUM(AA161:AA203)</f>
        <v>0</v>
      </c>
      <c r="AB204" s="135" t="n">
        <f aca="false">SUM(AB161:AB203)</f>
        <v>0</v>
      </c>
      <c r="AC204" s="135" t="n">
        <f aca="false">SUM(AC161:AC203)</f>
        <v>0</v>
      </c>
      <c r="AD204" s="135" t="n">
        <f aca="false">SUM(AD161:AD203)</f>
        <v>534</v>
      </c>
      <c r="AE204" s="135" t="n">
        <f aca="false">SUM(AE161:AE203)</f>
        <v>13825</v>
      </c>
    </row>
    <row r="205" customFormat="false" ht="12.75" hidden="false" customHeight="false" outlineLevel="0" collapsed="false">
      <c r="F205" s="122"/>
      <c r="G205" s="122"/>
      <c r="V205" s="47" t="n">
        <f aca="false">V204/2</f>
        <v>30.5</v>
      </c>
    </row>
    <row r="206" customFormat="false" ht="12.75" hidden="false" customHeight="true" outlineLevel="0" collapsed="false">
      <c r="C206" s="132" t="s">
        <v>67</v>
      </c>
      <c r="D206" s="127" t="s">
        <v>68</v>
      </c>
      <c r="E206" s="127"/>
      <c r="F206" s="127"/>
      <c r="G206" s="127"/>
      <c r="H206" s="9" t="s">
        <v>8</v>
      </c>
      <c r="I206" s="9" t="s">
        <v>9</v>
      </c>
      <c r="J206" s="9" t="s">
        <v>10</v>
      </c>
      <c r="K206" s="9" t="s">
        <v>11</v>
      </c>
      <c r="L206" s="9" t="s">
        <v>12</v>
      </c>
      <c r="M206" s="9" t="s">
        <v>13</v>
      </c>
      <c r="N206" s="9" t="s">
        <v>14</v>
      </c>
      <c r="O206" s="9" t="s">
        <v>15</v>
      </c>
      <c r="P206" s="9" t="s">
        <v>16</v>
      </c>
      <c r="Q206" s="9" t="s">
        <v>17</v>
      </c>
      <c r="R206" s="9" t="s">
        <v>18</v>
      </c>
      <c r="S206" s="9" t="s">
        <v>19</v>
      </c>
      <c r="T206" s="9" t="s">
        <v>20</v>
      </c>
      <c r="U206" s="9" t="s">
        <v>24</v>
      </c>
      <c r="V206" s="9" t="s">
        <v>25</v>
      </c>
      <c r="W206" s="9" t="s">
        <v>26</v>
      </c>
      <c r="X206" s="9" t="s">
        <v>27</v>
      </c>
      <c r="Y206" s="9" t="s">
        <v>28</v>
      </c>
      <c r="Z206" s="9" t="s">
        <v>29</v>
      </c>
      <c r="AA206" s="9" t="s">
        <v>30</v>
      </c>
      <c r="AB206" s="9" t="s">
        <v>405</v>
      </c>
    </row>
    <row r="207" customFormat="false" ht="12.75" hidden="false" customHeight="false" outlineLevel="0" collapsed="false">
      <c r="D207" s="127"/>
      <c r="E207" s="127"/>
      <c r="F207" s="127"/>
      <c r="G207" s="127"/>
      <c r="H207" s="138" t="n">
        <f aca="false">H204</f>
        <v>21915</v>
      </c>
      <c r="I207" s="129" t="n">
        <f aca="false">I204</f>
        <v>242</v>
      </c>
      <c r="J207" s="129" t="n">
        <f aca="false">J204+31</f>
        <v>5235</v>
      </c>
      <c r="K207" s="129" t="n">
        <f aca="false">K204</f>
        <v>499</v>
      </c>
      <c r="L207" s="129" t="n">
        <f aca="false">L204+30</f>
        <v>215</v>
      </c>
      <c r="M207" s="129" t="n">
        <f aca="false">M204</f>
        <v>275</v>
      </c>
      <c r="N207" s="129" t="n">
        <f aca="false">N204</f>
        <v>94</v>
      </c>
      <c r="O207" s="129" t="n">
        <f aca="false">O204</f>
        <v>0</v>
      </c>
      <c r="P207" s="129" t="n">
        <f aca="false">P204</f>
        <v>0</v>
      </c>
      <c r="Q207" s="129" t="n">
        <f aca="false">Q204</f>
        <v>355</v>
      </c>
      <c r="R207" s="129" t="n">
        <f aca="false">R204</f>
        <v>6376</v>
      </c>
      <c r="S207" s="129" t="n">
        <f aca="false">S204</f>
        <v>0</v>
      </c>
      <c r="T207" s="129" t="n">
        <f aca="false">T204</f>
        <v>0</v>
      </c>
      <c r="U207" s="129" t="n">
        <f aca="false">X161</f>
        <v>0</v>
      </c>
      <c r="V207" s="129" t="n">
        <f aca="false">Y161</f>
        <v>0</v>
      </c>
      <c r="W207" s="129" t="n">
        <f aca="false">Z161</f>
        <v>0</v>
      </c>
      <c r="X207" s="129" t="n">
        <f aca="false">AA161</f>
        <v>0</v>
      </c>
      <c r="Y207" s="129" t="n">
        <f aca="false">AB161</f>
        <v>0</v>
      </c>
      <c r="Z207" s="129" t="n">
        <f aca="false">AC204</f>
        <v>0</v>
      </c>
      <c r="AA207" s="129" t="n">
        <f aca="false">AD204</f>
        <v>534</v>
      </c>
      <c r="AB207" s="129" t="n">
        <f aca="false">SUM(I207:AA207)</f>
        <v>13825</v>
      </c>
    </row>
    <row r="208" customFormat="false" ht="12.75" hidden="false" customHeight="false" outlineLevel="0" collapsed="false">
      <c r="F208" s="122"/>
      <c r="G208" s="122"/>
    </row>
    <row r="209" customFormat="false" ht="34.5" hidden="false" customHeight="true" outlineLevel="0" collapsed="false">
      <c r="C209" s="132" t="s">
        <v>69</v>
      </c>
      <c r="D209" s="127" t="s">
        <v>70</v>
      </c>
      <c r="E209" s="127"/>
      <c r="F209" s="127"/>
      <c r="G209" s="127"/>
      <c r="H209" s="9" t="s">
        <v>8</v>
      </c>
      <c r="I209" s="72" t="s">
        <v>9</v>
      </c>
      <c r="J209" s="158" t="s">
        <v>72</v>
      </c>
      <c r="K209" s="158"/>
      <c r="L209" s="73" t="s">
        <v>11</v>
      </c>
      <c r="M209" s="9" t="s">
        <v>13</v>
      </c>
      <c r="N209" s="9" t="s">
        <v>14</v>
      </c>
      <c r="O209" s="9" t="s">
        <v>15</v>
      </c>
      <c r="P209" s="9" t="s">
        <v>16</v>
      </c>
      <c r="Q209" s="9" t="s">
        <v>17</v>
      </c>
      <c r="R209" s="9" t="s">
        <v>18</v>
      </c>
      <c r="S209" s="9" t="s">
        <v>19</v>
      </c>
      <c r="T209" s="9" t="s">
        <v>20</v>
      </c>
      <c r="U209" s="9" t="s">
        <v>24</v>
      </c>
      <c r="V209" s="9" t="s">
        <v>25</v>
      </c>
      <c r="W209" s="9" t="s">
        <v>26</v>
      </c>
      <c r="X209" s="9" t="s">
        <v>27</v>
      </c>
      <c r="Y209" s="9" t="s">
        <v>28</v>
      </c>
      <c r="Z209" s="9" t="s">
        <v>29</v>
      </c>
      <c r="AA209" s="9" t="s">
        <v>30</v>
      </c>
      <c r="AB209" s="9" t="s">
        <v>405</v>
      </c>
    </row>
    <row r="210" customFormat="false" ht="12.75" hidden="false" customHeight="false" outlineLevel="0" collapsed="false">
      <c r="D210" s="127"/>
      <c r="E210" s="127"/>
      <c r="F210" s="127"/>
      <c r="G210" s="127"/>
      <c r="H210" s="138" t="n">
        <f aca="false">H204</f>
        <v>21915</v>
      </c>
      <c r="I210" s="156" t="n">
        <f aca="false">I207</f>
        <v>242</v>
      </c>
      <c r="J210" s="159" t="n">
        <f aca="false">J207+L207</f>
        <v>5450</v>
      </c>
      <c r="K210" s="159"/>
      <c r="L210" s="157" t="n">
        <f aca="false">K207</f>
        <v>499</v>
      </c>
      <c r="M210" s="129" t="n">
        <f aca="false">M207</f>
        <v>275</v>
      </c>
      <c r="N210" s="129" t="n">
        <f aca="false">N207</f>
        <v>94</v>
      </c>
      <c r="O210" s="129" t="s">
        <v>148</v>
      </c>
      <c r="P210" s="129" t="s">
        <v>148</v>
      </c>
      <c r="Q210" s="129" t="n">
        <f aca="false">Q207</f>
        <v>355</v>
      </c>
      <c r="R210" s="129" t="n">
        <f aca="false">R207</f>
        <v>6376</v>
      </c>
      <c r="S210" s="138" t="s">
        <v>148</v>
      </c>
      <c r="T210" s="138" t="s">
        <v>148</v>
      </c>
      <c r="U210" s="138" t="s">
        <v>148</v>
      </c>
      <c r="V210" s="138" t="s">
        <v>148</v>
      </c>
      <c r="W210" s="138" t="s">
        <v>148</v>
      </c>
      <c r="X210" s="138" t="s">
        <v>148</v>
      </c>
      <c r="Y210" s="138" t="s">
        <v>148</v>
      </c>
      <c r="Z210" s="129" t="n">
        <f aca="false">Z207</f>
        <v>0</v>
      </c>
      <c r="AA210" s="129" t="n">
        <f aca="false">AA207</f>
        <v>534</v>
      </c>
      <c r="AB210" s="129" t="n">
        <f aca="false">SUM(I210:AA210)</f>
        <v>13825</v>
      </c>
    </row>
  </sheetData>
  <mergeCells count="47">
    <mergeCell ref="D45:E45"/>
    <mergeCell ref="D47:G48"/>
    <mergeCell ref="D50:G51"/>
    <mergeCell ref="I50:J50"/>
    <mergeCell ref="K50:L50"/>
    <mergeCell ref="I51:J51"/>
    <mergeCell ref="K51:L51"/>
    <mergeCell ref="D59:E59"/>
    <mergeCell ref="D61:G62"/>
    <mergeCell ref="D64:G65"/>
    <mergeCell ref="I64:J64"/>
    <mergeCell ref="K64:L64"/>
    <mergeCell ref="I65:J65"/>
    <mergeCell ref="K65:L65"/>
    <mergeCell ref="D76:E76"/>
    <mergeCell ref="D78:G79"/>
    <mergeCell ref="D81:G82"/>
    <mergeCell ref="I81:J81"/>
    <mergeCell ref="K81:L81"/>
    <mergeCell ref="I82:J82"/>
    <mergeCell ref="K82:L82"/>
    <mergeCell ref="D102:E102"/>
    <mergeCell ref="D104:G105"/>
    <mergeCell ref="D107:G108"/>
    <mergeCell ref="I107:J107"/>
    <mergeCell ref="K107:L107"/>
    <mergeCell ref="I108:J108"/>
    <mergeCell ref="K108:L108"/>
    <mergeCell ref="D120:E120"/>
    <mergeCell ref="D122:G123"/>
    <mergeCell ref="D125:G126"/>
    <mergeCell ref="I125:J125"/>
    <mergeCell ref="K125:L125"/>
    <mergeCell ref="I126:J126"/>
    <mergeCell ref="K126:L126"/>
    <mergeCell ref="D151:E151"/>
    <mergeCell ref="D153:G154"/>
    <mergeCell ref="D156:G157"/>
    <mergeCell ref="I156:J156"/>
    <mergeCell ref="K156:L156"/>
    <mergeCell ref="I157:J157"/>
    <mergeCell ref="K157:L157"/>
    <mergeCell ref="D204:E204"/>
    <mergeCell ref="D206:G207"/>
    <mergeCell ref="D209:G210"/>
    <mergeCell ref="J209:K209"/>
    <mergeCell ref="J210:K2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25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pane xSplit="0" ySplit="1" topLeftCell="A108" activePane="bottomLeft" state="frozen"/>
      <selection pane="topLeft" activeCell="E1" activeCellId="0" sqref="E1"/>
      <selection pane="bottomLeft" activeCell="N153" activeCellId="0" sqref="N153"/>
    </sheetView>
  </sheetViews>
  <sheetFormatPr defaultColWidth="11.43359375" defaultRowHeight="15" zeroHeight="false" outlineLevelRow="0" outlineLevelCol="0"/>
  <cols>
    <col collapsed="false" customWidth="true" hidden="false" outlineLevel="0" max="1" min="1" style="160" width="3.14"/>
    <col collapsed="false" customWidth="true" hidden="false" outlineLevel="0" max="2" min="2" style="160" width="5.7"/>
    <col collapsed="false" customWidth="true" hidden="false" outlineLevel="0" max="3" min="3" style="160" width="4.29"/>
    <col collapsed="false" customWidth="true" hidden="false" outlineLevel="0" max="4" min="4" style="160" width="36.14"/>
    <col collapsed="false" customWidth="true" hidden="false" outlineLevel="0" max="5" min="5" style="160" width="36.71"/>
    <col collapsed="false" customWidth="true" hidden="false" outlineLevel="0" max="6" min="6" style="160" width="8.29"/>
    <col collapsed="false" customWidth="true" hidden="false" outlineLevel="0" max="7" min="7" style="161" width="17.86"/>
    <col collapsed="false" customWidth="true" hidden="false" outlineLevel="0" max="8" min="8" style="160" width="10.29"/>
    <col collapsed="false" customWidth="true" hidden="false" outlineLevel="0" max="9" min="9" style="160" width="4.43"/>
    <col collapsed="false" customWidth="true" hidden="false" outlineLevel="0" max="11" min="10" style="160" width="5.01"/>
    <col collapsed="false" customWidth="true" hidden="false" outlineLevel="0" max="12" min="12" style="160" width="5.57"/>
    <col collapsed="false" customWidth="true" hidden="false" outlineLevel="0" max="13" min="13" style="160" width="5.01"/>
    <col collapsed="false" customWidth="true" hidden="false" outlineLevel="0" max="14" min="14" style="160" width="4.57"/>
    <col collapsed="false" customWidth="true" hidden="false" outlineLevel="0" max="15" min="15" style="160" width="5.01"/>
    <col collapsed="false" customWidth="true" hidden="false" outlineLevel="0" max="17" min="16" style="160" width="4.43"/>
    <col collapsed="false" customWidth="true" hidden="false" outlineLevel="0" max="18" min="18" style="160" width="7.86"/>
    <col collapsed="false" customWidth="true" hidden="false" outlineLevel="0" max="19" min="19" style="160" width="4.29"/>
    <col collapsed="false" customWidth="true" hidden="false" outlineLevel="0" max="20" min="20" style="160" width="4.43"/>
    <col collapsed="false" customWidth="true" hidden="false" outlineLevel="0" max="21" min="21" style="160" width="8.29"/>
    <col collapsed="false" customWidth="true" hidden="false" outlineLevel="0" max="22" min="22" style="160" width="8.71"/>
    <col collapsed="false" customWidth="true" hidden="false" outlineLevel="0" max="23" min="23" style="160" width="8.29"/>
    <col collapsed="false" customWidth="true" hidden="false" outlineLevel="0" max="24" min="24" style="160" width="5.57"/>
    <col collapsed="false" customWidth="true" hidden="false" outlineLevel="0" max="25" min="25" style="160" width="6.01"/>
    <col collapsed="false" customWidth="true" hidden="false" outlineLevel="0" max="27" min="26" style="160" width="5.57"/>
    <col collapsed="false" customWidth="true" hidden="false" outlineLevel="0" max="28" min="28" style="160" width="6.28"/>
    <col collapsed="false" customWidth="true" hidden="false" outlineLevel="0" max="29" min="29" style="160" width="4.71"/>
    <col collapsed="false" customWidth="true" hidden="false" outlineLevel="0" max="30" min="30" style="160" width="6.71"/>
    <col collapsed="false" customWidth="true" hidden="false" outlineLevel="0" max="31" min="31" style="160" width="10.99"/>
    <col collapsed="false" customWidth="false" hidden="false" outlineLevel="0" max="1024" min="32" style="160" width="11.42"/>
  </cols>
  <sheetData>
    <row r="1" s="163" customFormat="true" ht="16.5" hidden="false" customHeight="false" outlineLevel="0" collapsed="false">
      <c r="A1" s="5" t="s">
        <v>1</v>
      </c>
      <c r="B1" s="6" t="s">
        <v>2</v>
      </c>
      <c r="C1" s="7" t="s">
        <v>3</v>
      </c>
      <c r="D1" s="5" t="s">
        <v>4</v>
      </c>
      <c r="E1" s="5" t="s">
        <v>5</v>
      </c>
      <c r="F1" s="8" t="s">
        <v>6</v>
      </c>
      <c r="G1" s="162" t="s">
        <v>7</v>
      </c>
      <c r="H1" s="8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21</v>
      </c>
      <c r="V1" s="10" t="s">
        <v>22</v>
      </c>
      <c r="W1" s="10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</row>
    <row r="2" s="163" customFormat="true" ht="16.5" hidden="false" customHeight="false" outlineLevel="0" collapsed="false">
      <c r="A2" s="164" t="n">
        <v>1</v>
      </c>
      <c r="B2" s="84" t="n">
        <v>8</v>
      </c>
      <c r="C2" s="165" t="n">
        <v>16</v>
      </c>
      <c r="D2" s="166" t="s">
        <v>406</v>
      </c>
      <c r="E2" s="166" t="s">
        <v>407</v>
      </c>
      <c r="F2" s="167" t="n">
        <v>104</v>
      </c>
      <c r="G2" s="168" t="s">
        <v>33</v>
      </c>
      <c r="H2" s="160" t="n">
        <v>504</v>
      </c>
      <c r="I2" s="166" t="n">
        <v>3</v>
      </c>
      <c r="J2" s="166" t="n">
        <v>68</v>
      </c>
      <c r="K2" s="166" t="n">
        <v>55</v>
      </c>
      <c r="L2" s="166" t="n">
        <v>38</v>
      </c>
      <c r="M2" s="166" t="n">
        <v>18</v>
      </c>
      <c r="N2" s="166" t="n">
        <v>3</v>
      </c>
      <c r="O2" s="166" t="n">
        <v>8</v>
      </c>
      <c r="P2" s="166" t="n">
        <v>65</v>
      </c>
      <c r="Q2" s="166" t="n">
        <v>9</v>
      </c>
      <c r="R2" s="166" t="n">
        <v>42</v>
      </c>
      <c r="U2" s="166" t="n">
        <v>3</v>
      </c>
      <c r="AC2" s="166" t="n">
        <v>0</v>
      </c>
      <c r="AD2" s="166" t="n">
        <v>17</v>
      </c>
      <c r="AE2" s="169" t="n">
        <f aca="false">SUM(I2:AD2)</f>
        <v>329</v>
      </c>
    </row>
    <row r="3" s="163" customFormat="true" ht="16.5" hidden="false" customHeight="false" outlineLevel="0" collapsed="false">
      <c r="A3" s="164" t="n">
        <v>2</v>
      </c>
      <c r="B3" s="84" t="n">
        <v>8</v>
      </c>
      <c r="C3" s="165" t="n">
        <v>16</v>
      </c>
      <c r="D3" s="166" t="s">
        <v>406</v>
      </c>
      <c r="E3" s="166" t="s">
        <v>407</v>
      </c>
      <c r="F3" s="167" t="n">
        <v>104</v>
      </c>
      <c r="G3" s="170" t="s">
        <v>34</v>
      </c>
      <c r="H3" s="171" t="n">
        <v>504</v>
      </c>
      <c r="I3" s="166" t="n">
        <v>3</v>
      </c>
      <c r="J3" s="166" t="n">
        <v>76</v>
      </c>
      <c r="K3" s="166" t="n">
        <v>68</v>
      </c>
      <c r="L3" s="166" t="n">
        <v>25</v>
      </c>
      <c r="M3" s="166" t="n">
        <v>17</v>
      </c>
      <c r="N3" s="166" t="n">
        <v>3</v>
      </c>
      <c r="O3" s="166" t="n">
        <v>8</v>
      </c>
      <c r="P3" s="166" t="n">
        <v>72</v>
      </c>
      <c r="Q3" s="166" t="n">
        <v>9</v>
      </c>
      <c r="R3" s="166" t="n">
        <v>31</v>
      </c>
      <c r="U3" s="166" t="n">
        <v>5</v>
      </c>
      <c r="AC3" s="166" t="n">
        <v>0</v>
      </c>
      <c r="AD3" s="166" t="n">
        <v>21</v>
      </c>
      <c r="AE3" s="169" t="n">
        <f aca="false">SUM(I3:AD3)</f>
        <v>338</v>
      </c>
    </row>
    <row r="4" s="163" customFormat="true" ht="16.5" hidden="false" customHeight="false" outlineLevel="0" collapsed="false">
      <c r="A4" s="164" t="n">
        <v>3</v>
      </c>
      <c r="B4" s="84" t="n">
        <v>8</v>
      </c>
      <c r="C4" s="165" t="n">
        <v>16</v>
      </c>
      <c r="D4" s="166" t="s">
        <v>406</v>
      </c>
      <c r="E4" s="166" t="s">
        <v>407</v>
      </c>
      <c r="F4" s="167" t="n">
        <v>105</v>
      </c>
      <c r="G4" s="172" t="s">
        <v>33</v>
      </c>
      <c r="H4" s="171" t="n">
        <v>580</v>
      </c>
      <c r="I4" s="166" t="n">
        <v>6</v>
      </c>
      <c r="J4" s="166" t="n">
        <v>54</v>
      </c>
      <c r="K4" s="166" t="n">
        <v>58</v>
      </c>
      <c r="L4" s="166" t="n">
        <v>23</v>
      </c>
      <c r="M4" s="166" t="n">
        <v>40</v>
      </c>
      <c r="N4" s="166" t="n">
        <v>2</v>
      </c>
      <c r="O4" s="166" t="n">
        <v>15</v>
      </c>
      <c r="P4" s="166" t="n">
        <v>61</v>
      </c>
      <c r="Q4" s="166" t="n">
        <v>21</v>
      </c>
      <c r="R4" s="166" t="n">
        <v>58</v>
      </c>
      <c r="U4" s="166" t="n">
        <v>2</v>
      </c>
      <c r="AC4" s="166" t="n">
        <v>0</v>
      </c>
      <c r="AD4" s="166" t="n">
        <v>26</v>
      </c>
      <c r="AE4" s="169" t="n">
        <f aca="false">SUM(I4:AD4)</f>
        <v>366</v>
      </c>
    </row>
    <row r="5" s="163" customFormat="true" ht="16.5" hidden="false" customHeight="false" outlineLevel="0" collapsed="false">
      <c r="A5" s="164" t="n">
        <v>4</v>
      </c>
      <c r="B5" s="84" t="n">
        <v>8</v>
      </c>
      <c r="C5" s="165" t="n">
        <v>16</v>
      </c>
      <c r="D5" s="166" t="s">
        <v>406</v>
      </c>
      <c r="E5" s="166" t="s">
        <v>407</v>
      </c>
      <c r="F5" s="167" t="n">
        <v>105</v>
      </c>
      <c r="G5" s="170" t="s">
        <v>34</v>
      </c>
      <c r="H5" s="171" t="n">
        <v>580</v>
      </c>
      <c r="I5" s="166" t="n">
        <v>2</v>
      </c>
      <c r="J5" s="166" t="n">
        <v>72</v>
      </c>
      <c r="K5" s="166" t="n">
        <v>48</v>
      </c>
      <c r="L5" s="166" t="n">
        <v>24</v>
      </c>
      <c r="M5" s="166" t="n">
        <v>40</v>
      </c>
      <c r="N5" s="166" t="n">
        <v>2</v>
      </c>
      <c r="O5" s="166" t="n">
        <v>15</v>
      </c>
      <c r="P5" s="166" t="n">
        <v>65</v>
      </c>
      <c r="Q5" s="166" t="n">
        <v>17</v>
      </c>
      <c r="R5" s="166" t="n">
        <v>53</v>
      </c>
      <c r="U5" s="166" t="n">
        <v>1</v>
      </c>
      <c r="AC5" s="166" t="n">
        <v>0</v>
      </c>
      <c r="AD5" s="166" t="n">
        <v>17</v>
      </c>
      <c r="AE5" s="169" t="n">
        <f aca="false">SUM(I5:AD5)</f>
        <v>356</v>
      </c>
    </row>
    <row r="6" s="163" customFormat="true" ht="16.5" hidden="false" customHeight="false" outlineLevel="0" collapsed="false">
      <c r="A6" s="164" t="n">
        <v>5</v>
      </c>
      <c r="B6" s="84" t="n">
        <v>8</v>
      </c>
      <c r="C6" s="165" t="n">
        <v>16</v>
      </c>
      <c r="D6" s="166" t="s">
        <v>406</v>
      </c>
      <c r="E6" s="166" t="s">
        <v>407</v>
      </c>
      <c r="F6" s="167" t="n">
        <v>106</v>
      </c>
      <c r="G6" s="172" t="s">
        <v>33</v>
      </c>
      <c r="H6" s="171" t="n">
        <v>485</v>
      </c>
      <c r="I6" s="166" t="n">
        <v>1</v>
      </c>
      <c r="J6" s="166" t="n">
        <v>58</v>
      </c>
      <c r="K6" s="166" t="n">
        <v>95</v>
      </c>
      <c r="L6" s="166" t="n">
        <v>21</v>
      </c>
      <c r="M6" s="166" t="n">
        <v>18</v>
      </c>
      <c r="N6" s="166" t="n">
        <v>5</v>
      </c>
      <c r="O6" s="166" t="n">
        <v>3</v>
      </c>
      <c r="P6" s="166" t="n">
        <v>61</v>
      </c>
      <c r="Q6" s="166" t="n">
        <v>2</v>
      </c>
      <c r="R6" s="166" t="n">
        <v>22</v>
      </c>
      <c r="U6" s="166" t="n">
        <v>1</v>
      </c>
      <c r="AC6" s="166" t="n">
        <v>0</v>
      </c>
      <c r="AD6" s="166" t="n">
        <v>19</v>
      </c>
      <c r="AE6" s="169" t="n">
        <f aca="false">SUM(I6:AD6)</f>
        <v>306</v>
      </c>
    </row>
    <row r="7" s="163" customFormat="true" ht="16.5" hidden="false" customHeight="false" outlineLevel="0" collapsed="false">
      <c r="A7" s="164" t="n">
        <v>6</v>
      </c>
      <c r="B7" s="84" t="n">
        <v>8</v>
      </c>
      <c r="C7" s="165" t="n">
        <v>16</v>
      </c>
      <c r="D7" s="166" t="s">
        <v>406</v>
      </c>
      <c r="E7" s="166" t="s">
        <v>407</v>
      </c>
      <c r="F7" s="167" t="n">
        <v>106</v>
      </c>
      <c r="G7" s="170" t="s">
        <v>34</v>
      </c>
      <c r="H7" s="171" t="n">
        <v>485</v>
      </c>
      <c r="I7" s="166" t="n">
        <v>1</v>
      </c>
      <c r="J7" s="166" t="n">
        <v>57</v>
      </c>
      <c r="K7" s="166" t="n">
        <v>91</v>
      </c>
      <c r="L7" s="166" t="n">
        <v>6</v>
      </c>
      <c r="M7" s="166" t="n">
        <v>35</v>
      </c>
      <c r="N7" s="166" t="n">
        <v>1</v>
      </c>
      <c r="O7" s="166" t="n">
        <v>8</v>
      </c>
      <c r="P7" s="166" t="n">
        <v>45</v>
      </c>
      <c r="Q7" s="166" t="n">
        <v>5</v>
      </c>
      <c r="R7" s="166" t="n">
        <v>32</v>
      </c>
      <c r="U7" s="166" t="n">
        <v>0</v>
      </c>
      <c r="AC7" s="166" t="n">
        <v>0</v>
      </c>
      <c r="AD7" s="166" t="n">
        <v>13</v>
      </c>
      <c r="AE7" s="169" t="n">
        <f aca="false">SUM(I7:AD7)</f>
        <v>294</v>
      </c>
    </row>
    <row r="8" s="163" customFormat="true" ht="16.5" hidden="false" customHeight="false" outlineLevel="0" collapsed="false">
      <c r="A8" s="164" t="n">
        <v>7</v>
      </c>
      <c r="B8" s="84" t="n">
        <v>8</v>
      </c>
      <c r="C8" s="165" t="n">
        <v>16</v>
      </c>
      <c r="D8" s="166" t="s">
        <v>406</v>
      </c>
      <c r="E8" s="166" t="s">
        <v>407</v>
      </c>
      <c r="F8" s="167" t="n">
        <v>106</v>
      </c>
      <c r="G8" s="172" t="s">
        <v>36</v>
      </c>
      <c r="H8" s="89"/>
      <c r="I8" s="166" t="n">
        <v>0</v>
      </c>
      <c r="J8" s="166" t="n">
        <v>4</v>
      </c>
      <c r="K8" s="166" t="n">
        <v>3</v>
      </c>
      <c r="L8" s="166" t="n">
        <v>2</v>
      </c>
      <c r="M8" s="166" t="n">
        <v>3</v>
      </c>
      <c r="N8" s="166" t="n">
        <v>2</v>
      </c>
      <c r="O8" s="166" t="n">
        <v>1</v>
      </c>
      <c r="P8" s="166" t="n">
        <v>0</v>
      </c>
      <c r="Q8" s="166" t="n">
        <v>0</v>
      </c>
      <c r="R8" s="166" t="n">
        <v>6</v>
      </c>
      <c r="U8" s="166" t="n">
        <v>0</v>
      </c>
      <c r="AC8" s="166" t="n">
        <v>0</v>
      </c>
      <c r="AD8" s="166" t="n">
        <v>2</v>
      </c>
      <c r="AE8" s="169" t="n">
        <f aca="false">SUM(I8:AD8)</f>
        <v>23</v>
      </c>
    </row>
    <row r="9" s="163" customFormat="true" ht="16.5" hidden="false" customHeight="false" outlineLevel="0" collapsed="false">
      <c r="A9" s="164" t="n">
        <v>8</v>
      </c>
      <c r="B9" s="84" t="n">
        <v>8</v>
      </c>
      <c r="C9" s="165" t="n">
        <v>16</v>
      </c>
      <c r="D9" s="166" t="s">
        <v>406</v>
      </c>
      <c r="E9" s="166" t="s">
        <v>407</v>
      </c>
      <c r="F9" s="167" t="n">
        <v>107</v>
      </c>
      <c r="G9" s="172" t="s">
        <v>33</v>
      </c>
      <c r="H9" s="171" t="n">
        <v>535</v>
      </c>
      <c r="I9" s="166" t="n">
        <v>2</v>
      </c>
      <c r="J9" s="166" t="n">
        <v>52</v>
      </c>
      <c r="K9" s="166" t="n">
        <v>71</v>
      </c>
      <c r="L9" s="166" t="n">
        <v>63</v>
      </c>
      <c r="M9" s="166" t="n">
        <v>17</v>
      </c>
      <c r="N9" s="166" t="n">
        <v>3</v>
      </c>
      <c r="O9" s="166" t="n">
        <v>14</v>
      </c>
      <c r="P9" s="166" t="n">
        <v>29</v>
      </c>
      <c r="Q9" s="166" t="n">
        <v>20</v>
      </c>
      <c r="R9" s="166" t="n">
        <v>37</v>
      </c>
      <c r="U9" s="166" t="n">
        <v>0</v>
      </c>
      <c r="AC9" s="166" t="n">
        <v>0</v>
      </c>
      <c r="AD9" s="166" t="n">
        <v>32</v>
      </c>
      <c r="AE9" s="169" t="n">
        <f aca="false">SUM(I9:AD9)</f>
        <v>340</v>
      </c>
    </row>
    <row r="10" s="163" customFormat="true" ht="16.5" hidden="false" customHeight="false" outlineLevel="0" collapsed="false">
      <c r="A10" s="164" t="n">
        <v>9</v>
      </c>
      <c r="B10" s="84" t="n">
        <v>8</v>
      </c>
      <c r="C10" s="165" t="n">
        <v>16</v>
      </c>
      <c r="D10" s="166" t="s">
        <v>406</v>
      </c>
      <c r="E10" s="166" t="s">
        <v>407</v>
      </c>
      <c r="F10" s="167" t="n">
        <v>107</v>
      </c>
      <c r="G10" s="170" t="s">
        <v>34</v>
      </c>
      <c r="H10" s="171" t="n">
        <v>534</v>
      </c>
      <c r="I10" s="166" t="n">
        <v>2</v>
      </c>
      <c r="J10" s="166" t="n">
        <v>51</v>
      </c>
      <c r="K10" s="166" t="n">
        <v>64</v>
      </c>
      <c r="L10" s="166" t="n">
        <v>68</v>
      </c>
      <c r="M10" s="166" t="n">
        <v>24</v>
      </c>
      <c r="N10" s="166" t="n">
        <v>3</v>
      </c>
      <c r="O10" s="166" t="n">
        <v>5</v>
      </c>
      <c r="P10" s="166" t="n">
        <v>39</v>
      </c>
      <c r="Q10" s="166" t="n">
        <v>15</v>
      </c>
      <c r="R10" s="166" t="n">
        <v>38</v>
      </c>
      <c r="U10" s="166" t="n">
        <v>2</v>
      </c>
      <c r="AC10" s="166" t="n">
        <v>0</v>
      </c>
      <c r="AD10" s="166" t="n">
        <v>28</v>
      </c>
      <c r="AE10" s="169" t="n">
        <f aca="false">SUM(I10:AD10)</f>
        <v>339</v>
      </c>
    </row>
    <row r="11" s="163" customFormat="true" ht="16.5" hidden="false" customHeight="false" outlineLevel="0" collapsed="false">
      <c r="A11" s="164" t="n">
        <v>10</v>
      </c>
      <c r="B11" s="84" t="n">
        <v>8</v>
      </c>
      <c r="C11" s="165" t="n">
        <v>16</v>
      </c>
      <c r="D11" s="166" t="s">
        <v>406</v>
      </c>
      <c r="E11" s="166" t="s">
        <v>408</v>
      </c>
      <c r="F11" s="167" t="n">
        <v>108</v>
      </c>
      <c r="G11" s="172" t="s">
        <v>33</v>
      </c>
      <c r="H11" s="171" t="n">
        <v>544</v>
      </c>
      <c r="I11" s="166" t="n">
        <v>3</v>
      </c>
      <c r="J11" s="166" t="n">
        <v>35</v>
      </c>
      <c r="K11" s="166" t="n">
        <v>151</v>
      </c>
      <c r="L11" s="166" t="n">
        <v>40</v>
      </c>
      <c r="M11" s="166" t="n">
        <v>30</v>
      </c>
      <c r="N11" s="166" t="n">
        <v>4</v>
      </c>
      <c r="O11" s="166" t="n">
        <v>16</v>
      </c>
      <c r="P11" s="166" t="n">
        <v>24</v>
      </c>
      <c r="Q11" s="166" t="n">
        <v>3</v>
      </c>
      <c r="R11" s="166" t="n">
        <v>13</v>
      </c>
      <c r="U11" s="166" t="n">
        <v>0</v>
      </c>
      <c r="AC11" s="166" t="n">
        <v>0</v>
      </c>
      <c r="AD11" s="166" t="n">
        <v>33</v>
      </c>
      <c r="AE11" s="169" t="n">
        <f aca="false">SUM(I11:AD11)</f>
        <v>352</v>
      </c>
    </row>
    <row r="12" s="163" customFormat="true" ht="16.5" hidden="false" customHeight="false" outlineLevel="0" collapsed="false">
      <c r="A12" s="164" t="n">
        <v>11</v>
      </c>
      <c r="B12" s="84" t="n">
        <v>8</v>
      </c>
      <c r="C12" s="165" t="n">
        <v>16</v>
      </c>
      <c r="D12" s="166" t="s">
        <v>406</v>
      </c>
      <c r="E12" s="166" t="s">
        <v>409</v>
      </c>
      <c r="F12" s="167" t="n">
        <v>109</v>
      </c>
      <c r="G12" s="172" t="s">
        <v>33</v>
      </c>
      <c r="H12" s="171" t="n">
        <v>447</v>
      </c>
      <c r="I12" s="166" t="n">
        <v>2</v>
      </c>
      <c r="J12" s="166" t="n">
        <v>14</v>
      </c>
      <c r="K12" s="166" t="n">
        <v>39</v>
      </c>
      <c r="L12" s="166" t="n">
        <v>63</v>
      </c>
      <c r="M12" s="166" t="n">
        <v>10</v>
      </c>
      <c r="N12" s="166" t="n">
        <v>1</v>
      </c>
      <c r="O12" s="166" t="n">
        <v>2</v>
      </c>
      <c r="P12" s="166" t="n">
        <v>108</v>
      </c>
      <c r="Q12" s="166" t="n">
        <v>2</v>
      </c>
      <c r="R12" s="166" t="n">
        <v>19</v>
      </c>
      <c r="U12" s="166" t="n">
        <v>0</v>
      </c>
      <c r="AC12" s="166" t="n">
        <v>0</v>
      </c>
      <c r="AD12" s="166" t="n">
        <v>29</v>
      </c>
      <c r="AE12" s="169" t="n">
        <f aca="false">SUM(I12:AD12)</f>
        <v>289</v>
      </c>
    </row>
    <row r="13" s="163" customFormat="true" ht="16.5" hidden="false" customHeight="false" outlineLevel="0" collapsed="false">
      <c r="A13" s="164" t="n">
        <v>12</v>
      </c>
      <c r="B13" s="84" t="n">
        <v>8</v>
      </c>
      <c r="C13" s="165" t="n">
        <v>16</v>
      </c>
      <c r="D13" s="166" t="s">
        <v>406</v>
      </c>
      <c r="E13" s="166" t="s">
        <v>410</v>
      </c>
      <c r="F13" s="167" t="n">
        <v>109</v>
      </c>
      <c r="G13" s="172" t="s">
        <v>62</v>
      </c>
      <c r="H13" s="171" t="n">
        <v>336</v>
      </c>
      <c r="I13" s="166" t="n">
        <v>1</v>
      </c>
      <c r="J13" s="166" t="n">
        <v>6</v>
      </c>
      <c r="K13" s="166" t="n">
        <v>35</v>
      </c>
      <c r="L13" s="166" t="n">
        <v>55</v>
      </c>
      <c r="M13" s="166" t="n">
        <v>122</v>
      </c>
      <c r="N13" s="166" t="n">
        <v>1</v>
      </c>
      <c r="O13" s="166" t="n">
        <v>1</v>
      </c>
      <c r="P13" s="166" t="n">
        <v>26</v>
      </c>
      <c r="Q13" s="166" t="n">
        <v>1</v>
      </c>
      <c r="R13" s="166" t="n">
        <v>2</v>
      </c>
      <c r="U13" s="166" t="n">
        <v>0</v>
      </c>
      <c r="AC13" s="166" t="n">
        <v>0</v>
      </c>
      <c r="AD13" s="166" t="n">
        <v>14</v>
      </c>
      <c r="AE13" s="169" t="n">
        <f aca="false">SUM(I13:AD13)</f>
        <v>264</v>
      </c>
    </row>
    <row r="14" s="163" customFormat="true" ht="16.5" hidden="false" customHeight="false" outlineLevel="0" collapsed="false">
      <c r="A14" s="164" t="n">
        <v>13</v>
      </c>
      <c r="B14" s="84" t="n">
        <v>8</v>
      </c>
      <c r="C14" s="165" t="n">
        <v>16</v>
      </c>
      <c r="D14" s="166" t="s">
        <v>406</v>
      </c>
      <c r="E14" s="166" t="s">
        <v>106</v>
      </c>
      <c r="F14" s="167" t="n">
        <v>110</v>
      </c>
      <c r="G14" s="172" t="s">
        <v>33</v>
      </c>
      <c r="H14" s="171" t="n">
        <v>533</v>
      </c>
      <c r="I14" s="166" t="n">
        <v>2</v>
      </c>
      <c r="J14" s="166" t="n">
        <v>28</v>
      </c>
      <c r="K14" s="166" t="n">
        <v>100</v>
      </c>
      <c r="L14" s="166" t="n">
        <v>63</v>
      </c>
      <c r="M14" s="166" t="n">
        <v>28</v>
      </c>
      <c r="N14" s="166" t="n">
        <v>2</v>
      </c>
      <c r="O14" s="166" t="n">
        <v>11</v>
      </c>
      <c r="P14" s="166" t="n">
        <v>84</v>
      </c>
      <c r="Q14" s="166" t="n">
        <v>2</v>
      </c>
      <c r="R14" s="166" t="n">
        <v>15</v>
      </c>
      <c r="U14" s="166" t="n">
        <v>0</v>
      </c>
      <c r="AC14" s="166" t="n">
        <v>0</v>
      </c>
      <c r="AD14" s="166" t="n">
        <v>29</v>
      </c>
      <c r="AE14" s="169" t="n">
        <f aca="false">SUM(I14:AD14)</f>
        <v>364</v>
      </c>
    </row>
    <row r="15" s="163" customFormat="true" ht="16.5" hidden="false" customHeight="false" outlineLevel="0" collapsed="false">
      <c r="A15" s="164" t="n">
        <v>14</v>
      </c>
      <c r="B15" s="84" t="n">
        <v>8</v>
      </c>
      <c r="C15" s="165" t="n">
        <v>16</v>
      </c>
      <c r="D15" s="166" t="s">
        <v>406</v>
      </c>
      <c r="E15" s="166" t="s">
        <v>411</v>
      </c>
      <c r="F15" s="167" t="n">
        <v>110</v>
      </c>
      <c r="G15" s="172" t="s">
        <v>62</v>
      </c>
      <c r="H15" s="171" t="n">
        <v>282</v>
      </c>
      <c r="I15" s="166" t="n">
        <v>3</v>
      </c>
      <c r="J15" s="166" t="n">
        <v>3</v>
      </c>
      <c r="K15" s="166" t="n">
        <v>102</v>
      </c>
      <c r="L15" s="166" t="n">
        <v>22</v>
      </c>
      <c r="M15" s="166" t="n">
        <v>3</v>
      </c>
      <c r="N15" s="166" t="n">
        <v>0</v>
      </c>
      <c r="O15" s="166" t="n">
        <v>1</v>
      </c>
      <c r="P15" s="166" t="n">
        <v>14</v>
      </c>
      <c r="Q15" s="166" t="n">
        <v>6</v>
      </c>
      <c r="R15" s="166" t="n">
        <v>13</v>
      </c>
      <c r="U15" s="166" t="n">
        <v>1</v>
      </c>
      <c r="AC15" s="166" t="n">
        <v>0</v>
      </c>
      <c r="AD15" s="166" t="n">
        <v>14</v>
      </c>
      <c r="AE15" s="169" t="n">
        <f aca="false">SUM(I15:AD15)</f>
        <v>182</v>
      </c>
    </row>
    <row r="16" s="163" customFormat="true" ht="16.5" hidden="false" customHeight="false" outlineLevel="0" collapsed="false">
      <c r="C16" s="29" t="s">
        <v>65</v>
      </c>
      <c r="D16" s="58" t="s">
        <v>66</v>
      </c>
      <c r="E16" s="58"/>
      <c r="F16" s="58"/>
      <c r="G16" s="173"/>
      <c r="H16" s="57" t="n">
        <f aca="false">SUM(H2:H15)</f>
        <v>6349</v>
      </c>
      <c r="I16" s="57" t="n">
        <f aca="false">SUM(I2:I15)</f>
        <v>31</v>
      </c>
      <c r="J16" s="57" t="n">
        <f aca="false">SUM(J2:J15)</f>
        <v>578</v>
      </c>
      <c r="K16" s="57" t="n">
        <f aca="false">SUM(K2:K15)</f>
        <v>980</v>
      </c>
      <c r="L16" s="57" t="n">
        <f aca="false">SUM(L2:L15)</f>
        <v>513</v>
      </c>
      <c r="M16" s="57" t="n">
        <f aca="false">SUM(M2:M15)</f>
        <v>405</v>
      </c>
      <c r="N16" s="57" t="n">
        <f aca="false">SUM(N2:N15)</f>
        <v>32</v>
      </c>
      <c r="O16" s="57" t="n">
        <f aca="false">SUM(O2:O15)</f>
        <v>108</v>
      </c>
      <c r="P16" s="57" t="n">
        <f aca="false">SUM(P2:P15)</f>
        <v>693</v>
      </c>
      <c r="Q16" s="57" t="n">
        <f aca="false">SUM(Q2:Q15)</f>
        <v>112</v>
      </c>
      <c r="R16" s="57" t="n">
        <f aca="false">SUM(R2:R15)</f>
        <v>381</v>
      </c>
      <c r="U16" s="57" t="n">
        <f aca="false">SUM(U2:U15)</f>
        <v>15</v>
      </c>
      <c r="AC16" s="57" t="n">
        <f aca="false">SUM(AC2:AC15)</f>
        <v>0</v>
      </c>
      <c r="AD16" s="57" t="n">
        <f aca="false">SUM(AD2:AD15)</f>
        <v>294</v>
      </c>
      <c r="AE16" s="57" t="n">
        <f aca="false">SUM(AE2:AE15)</f>
        <v>4142</v>
      </c>
    </row>
    <row r="17" s="163" customFormat="true" ht="16.5" hidden="false" customHeight="false" outlineLevel="0" collapsed="false">
      <c r="F17" s="85"/>
      <c r="G17" s="174"/>
    </row>
    <row r="18" s="163" customFormat="true" ht="16.5" hidden="false" customHeight="true" outlineLevel="0" collapsed="false">
      <c r="C18" s="29" t="s">
        <v>67</v>
      </c>
      <c r="D18" s="32" t="s">
        <v>68</v>
      </c>
      <c r="E18" s="32"/>
      <c r="F18" s="32"/>
      <c r="G18" s="32"/>
      <c r="H18" s="33" t="s">
        <v>8</v>
      </c>
      <c r="I18" s="9" t="s">
        <v>9</v>
      </c>
      <c r="J18" s="9" t="s">
        <v>10</v>
      </c>
      <c r="K18" s="9" t="s">
        <v>11</v>
      </c>
      <c r="L18" s="9" t="s">
        <v>12</v>
      </c>
      <c r="M18" s="9" t="s">
        <v>13</v>
      </c>
      <c r="N18" s="9" t="s">
        <v>14</v>
      </c>
      <c r="O18" s="9" t="s">
        <v>15</v>
      </c>
      <c r="P18" s="9" t="s">
        <v>16</v>
      </c>
      <c r="Q18" s="9" t="s">
        <v>17</v>
      </c>
      <c r="R18" s="9" t="s">
        <v>18</v>
      </c>
      <c r="S18" s="9" t="s">
        <v>19</v>
      </c>
      <c r="T18" s="9" t="s">
        <v>20</v>
      </c>
      <c r="U18" s="9" t="s">
        <v>24</v>
      </c>
      <c r="V18" s="9" t="s">
        <v>25</v>
      </c>
      <c r="W18" s="9" t="s">
        <v>26</v>
      </c>
      <c r="X18" s="9" t="s">
        <v>27</v>
      </c>
      <c r="Y18" s="9" t="s">
        <v>28</v>
      </c>
      <c r="Z18" s="9" t="s">
        <v>29</v>
      </c>
      <c r="AA18" s="9" t="s">
        <v>30</v>
      </c>
      <c r="AB18" s="9" t="s">
        <v>31</v>
      </c>
    </row>
    <row r="19" s="163" customFormat="true" ht="16.5" hidden="false" customHeight="false" outlineLevel="0" collapsed="false">
      <c r="D19" s="32"/>
      <c r="E19" s="32"/>
      <c r="F19" s="32"/>
      <c r="G19" s="32"/>
      <c r="H19" s="169" t="n">
        <f aca="false">H16</f>
        <v>6349</v>
      </c>
      <c r="I19" s="169" t="n">
        <f aca="false">I16+7</f>
        <v>38</v>
      </c>
      <c r="J19" s="169" t="n">
        <f aca="false">J16</f>
        <v>578</v>
      </c>
      <c r="K19" s="169" t="n">
        <f aca="false">K16+8</f>
        <v>988</v>
      </c>
      <c r="L19" s="169" t="n">
        <f aca="false">L16</f>
        <v>513</v>
      </c>
      <c r="M19" s="169" t="n">
        <f aca="false">M16</f>
        <v>405</v>
      </c>
      <c r="N19" s="169" t="n">
        <f aca="false">N16</f>
        <v>32</v>
      </c>
      <c r="O19" s="169" t="n">
        <f aca="false">O16</f>
        <v>108</v>
      </c>
      <c r="P19" s="169" t="n">
        <f aca="false">P16</f>
        <v>693</v>
      </c>
      <c r="Q19" s="169" t="n">
        <f aca="false">Q16</f>
        <v>112</v>
      </c>
      <c r="R19" s="169" t="n">
        <f aca="false">R16</f>
        <v>381</v>
      </c>
      <c r="Z19" s="169" t="n">
        <f aca="false">AC16</f>
        <v>0</v>
      </c>
      <c r="AA19" s="169" t="n">
        <f aca="false">AD16</f>
        <v>294</v>
      </c>
      <c r="AB19" s="169" t="n">
        <f aca="false">SUM(I19:AA19)</f>
        <v>4142</v>
      </c>
    </row>
    <row r="20" s="163" customFormat="true" ht="16.5" hidden="false" customHeight="false" outlineLevel="0" collapsed="false">
      <c r="F20" s="85"/>
      <c r="G20" s="174"/>
    </row>
    <row r="21" s="163" customFormat="true" ht="24.75" hidden="false" customHeight="true" outlineLevel="0" collapsed="false">
      <c r="C21" s="29" t="s">
        <v>69</v>
      </c>
      <c r="D21" s="32" t="s">
        <v>70</v>
      </c>
      <c r="E21" s="32"/>
      <c r="F21" s="32"/>
      <c r="G21" s="32"/>
      <c r="H21" s="33" t="s">
        <v>8</v>
      </c>
      <c r="I21" s="34" t="s">
        <v>71</v>
      </c>
      <c r="J21" s="34"/>
      <c r="K21" s="9" t="s">
        <v>10</v>
      </c>
      <c r="L21" s="9" t="s">
        <v>12</v>
      </c>
      <c r="M21" s="9" t="s">
        <v>13</v>
      </c>
      <c r="N21" s="9" t="s">
        <v>14</v>
      </c>
      <c r="O21" s="9" t="s">
        <v>15</v>
      </c>
      <c r="P21" s="9" t="s">
        <v>16</v>
      </c>
      <c r="Q21" s="9" t="s">
        <v>17</v>
      </c>
      <c r="R21" s="9" t="s">
        <v>18</v>
      </c>
      <c r="S21" s="9" t="s">
        <v>19</v>
      </c>
      <c r="T21" s="9" t="s">
        <v>20</v>
      </c>
      <c r="U21" s="9" t="s">
        <v>24</v>
      </c>
      <c r="V21" s="9" t="s">
        <v>25</v>
      </c>
      <c r="W21" s="9" t="s">
        <v>26</v>
      </c>
      <c r="X21" s="9" t="s">
        <v>27</v>
      </c>
      <c r="Y21" s="9" t="s">
        <v>28</v>
      </c>
      <c r="Z21" s="9" t="s">
        <v>29</v>
      </c>
      <c r="AA21" s="9" t="s">
        <v>30</v>
      </c>
      <c r="AB21" s="9" t="s">
        <v>31</v>
      </c>
      <c r="AD21" s="9"/>
    </row>
    <row r="22" s="163" customFormat="true" ht="16.5" hidden="false" customHeight="false" outlineLevel="0" collapsed="false">
      <c r="D22" s="32"/>
      <c r="E22" s="32"/>
      <c r="F22" s="32"/>
      <c r="G22" s="32"/>
      <c r="H22" s="169" t="n">
        <f aca="false">H16</f>
        <v>6349</v>
      </c>
      <c r="I22" s="175" t="n">
        <f aca="false">I19+K19</f>
        <v>1026</v>
      </c>
      <c r="J22" s="175"/>
      <c r="K22" s="169" t="n">
        <f aca="false">J19</f>
        <v>578</v>
      </c>
      <c r="L22" s="169" t="n">
        <f aca="false">L19</f>
        <v>513</v>
      </c>
      <c r="M22" s="169" t="n">
        <f aca="false">M19</f>
        <v>405</v>
      </c>
      <c r="N22" s="169" t="n">
        <f aca="false">N19</f>
        <v>32</v>
      </c>
      <c r="O22" s="169" t="n">
        <f aca="false">O19</f>
        <v>108</v>
      </c>
      <c r="P22" s="169" t="n">
        <f aca="false">P19</f>
        <v>693</v>
      </c>
      <c r="Q22" s="169" t="n">
        <f aca="false">Q19</f>
        <v>112</v>
      </c>
      <c r="R22" s="169" t="n">
        <f aca="false">R19</f>
        <v>381</v>
      </c>
      <c r="S22" s="85" t="s">
        <v>148</v>
      </c>
      <c r="T22" s="85" t="s">
        <v>148</v>
      </c>
      <c r="U22" s="85" t="s">
        <v>148</v>
      </c>
      <c r="V22" s="85" t="s">
        <v>148</v>
      </c>
      <c r="W22" s="85" t="s">
        <v>148</v>
      </c>
      <c r="X22" s="85" t="s">
        <v>148</v>
      </c>
      <c r="Y22" s="85" t="s">
        <v>148</v>
      </c>
      <c r="Z22" s="169" t="n">
        <f aca="false">AC19</f>
        <v>0</v>
      </c>
      <c r="AA22" s="169" t="n">
        <f aca="false">AA19</f>
        <v>294</v>
      </c>
      <c r="AB22" s="169" t="n">
        <f aca="false">SUM(I22:AA22)</f>
        <v>4142</v>
      </c>
      <c r="AD22" s="169"/>
    </row>
    <row r="25" s="85" customFormat="true" ht="25.5" hidden="false" customHeight="false" outlineLevel="0" collapsed="false">
      <c r="A25" s="5" t="s">
        <v>1</v>
      </c>
      <c r="B25" s="6" t="s">
        <v>2</v>
      </c>
      <c r="C25" s="7" t="s">
        <v>3</v>
      </c>
      <c r="D25" s="5" t="s">
        <v>4</v>
      </c>
      <c r="E25" s="7" t="s">
        <v>5</v>
      </c>
      <c r="F25" s="8" t="s">
        <v>6</v>
      </c>
      <c r="G25" s="162" t="s">
        <v>7</v>
      </c>
      <c r="H25" s="8" t="s">
        <v>8</v>
      </c>
      <c r="I25" s="9" t="s">
        <v>9</v>
      </c>
      <c r="J25" s="9" t="s">
        <v>10</v>
      </c>
      <c r="K25" s="9" t="s">
        <v>11</v>
      </c>
      <c r="L25" s="9" t="s">
        <v>12</v>
      </c>
      <c r="M25" s="9" t="s">
        <v>13</v>
      </c>
      <c r="N25" s="9" t="s">
        <v>14</v>
      </c>
      <c r="O25" s="9" t="s">
        <v>15</v>
      </c>
      <c r="P25" s="9" t="s">
        <v>16</v>
      </c>
      <c r="Q25" s="9" t="s">
        <v>17</v>
      </c>
      <c r="R25" s="9" t="s">
        <v>18</v>
      </c>
      <c r="S25" s="9" t="s">
        <v>19</v>
      </c>
      <c r="T25" s="9" t="s">
        <v>20</v>
      </c>
      <c r="U25" s="34" t="s">
        <v>412</v>
      </c>
      <c r="V25" s="34" t="s">
        <v>413</v>
      </c>
      <c r="W25" s="10" t="s">
        <v>23</v>
      </c>
      <c r="X25" s="9" t="s">
        <v>24</v>
      </c>
      <c r="Y25" s="9" t="s">
        <v>25</v>
      </c>
      <c r="Z25" s="9" t="s">
        <v>26</v>
      </c>
      <c r="AA25" s="9" t="s">
        <v>27</v>
      </c>
      <c r="AB25" s="9" t="s">
        <v>28</v>
      </c>
      <c r="AC25" s="9" t="s">
        <v>29</v>
      </c>
      <c r="AD25" s="9" t="s">
        <v>30</v>
      </c>
      <c r="AE25" s="9" t="s">
        <v>31</v>
      </c>
    </row>
    <row r="26" s="163" customFormat="true" ht="16.5" hidden="false" customHeight="false" outlineLevel="0" collapsed="false">
      <c r="A26" s="164" t="n">
        <v>1</v>
      </c>
      <c r="B26" s="84" t="n">
        <v>8</v>
      </c>
      <c r="C26" s="165" t="n">
        <v>78</v>
      </c>
      <c r="D26" s="176" t="s">
        <v>414</v>
      </c>
      <c r="E26" s="176" t="s">
        <v>414</v>
      </c>
      <c r="F26" s="167" t="n">
        <v>712</v>
      </c>
      <c r="G26" s="168" t="s">
        <v>33</v>
      </c>
      <c r="H26" s="82" t="n">
        <v>604</v>
      </c>
      <c r="I26" s="169" t="n">
        <v>1</v>
      </c>
      <c r="J26" s="169" t="n">
        <v>174</v>
      </c>
      <c r="K26" s="169" t="n">
        <v>87</v>
      </c>
      <c r="L26" s="169" t="n">
        <v>7</v>
      </c>
      <c r="M26" s="169" t="n">
        <v>0</v>
      </c>
      <c r="R26" s="169" t="n">
        <v>62</v>
      </c>
      <c r="U26" s="169" t="n">
        <v>0</v>
      </c>
      <c r="V26" s="169" t="n">
        <v>0</v>
      </c>
      <c r="AC26" s="169" t="n">
        <v>0</v>
      </c>
      <c r="AD26" s="169" t="n">
        <v>11</v>
      </c>
      <c r="AE26" s="169" t="n">
        <f aca="false">SUM(I26:AD26)</f>
        <v>342</v>
      </c>
    </row>
    <row r="27" s="163" customFormat="true" ht="16.5" hidden="false" customHeight="false" outlineLevel="0" collapsed="false">
      <c r="A27" s="164" t="n">
        <v>2</v>
      </c>
      <c r="B27" s="84" t="n">
        <v>8</v>
      </c>
      <c r="C27" s="165" t="n">
        <v>78</v>
      </c>
      <c r="D27" s="176" t="s">
        <v>414</v>
      </c>
      <c r="E27" s="176" t="s">
        <v>414</v>
      </c>
      <c r="F27" s="167" t="n">
        <v>712</v>
      </c>
      <c r="G27" s="168" t="s">
        <v>34</v>
      </c>
      <c r="H27" s="82" t="n">
        <v>604</v>
      </c>
      <c r="I27" s="169" t="n">
        <v>1</v>
      </c>
      <c r="J27" s="169" t="n">
        <v>178</v>
      </c>
      <c r="K27" s="169" t="n">
        <v>65</v>
      </c>
      <c r="L27" s="169" t="n">
        <v>3</v>
      </c>
      <c r="M27" s="169" t="n">
        <v>1</v>
      </c>
      <c r="R27" s="169" t="n">
        <v>86</v>
      </c>
      <c r="U27" s="169" t="n">
        <v>0</v>
      </c>
      <c r="V27" s="169" t="n">
        <v>3</v>
      </c>
      <c r="AC27" s="169" t="n">
        <v>0</v>
      </c>
      <c r="AD27" s="169" t="n">
        <v>15</v>
      </c>
      <c r="AE27" s="169" t="n">
        <f aca="false">SUM(I27:AD27)</f>
        <v>352</v>
      </c>
    </row>
    <row r="28" s="163" customFormat="true" ht="16.5" hidden="false" customHeight="false" outlineLevel="0" collapsed="false">
      <c r="A28" s="164" t="n">
        <v>3</v>
      </c>
      <c r="B28" s="84" t="n">
        <v>8</v>
      </c>
      <c r="C28" s="165" t="n">
        <v>78</v>
      </c>
      <c r="D28" s="176" t="s">
        <v>414</v>
      </c>
      <c r="E28" s="176" t="s">
        <v>415</v>
      </c>
      <c r="F28" s="167" t="n">
        <v>713</v>
      </c>
      <c r="G28" s="168" t="s">
        <v>33</v>
      </c>
      <c r="H28" s="82" t="n">
        <v>370</v>
      </c>
      <c r="I28" s="169" t="n">
        <v>1</v>
      </c>
      <c r="J28" s="169" t="n">
        <v>67</v>
      </c>
      <c r="K28" s="169" t="n">
        <v>77</v>
      </c>
      <c r="L28" s="169" t="n">
        <v>0</v>
      </c>
      <c r="M28" s="169" t="n">
        <v>4</v>
      </c>
      <c r="R28" s="169" t="n">
        <v>52</v>
      </c>
      <c r="U28" s="169" t="n">
        <v>0</v>
      </c>
      <c r="V28" s="169" t="n">
        <v>0</v>
      </c>
      <c r="AC28" s="169" t="n">
        <v>0</v>
      </c>
      <c r="AD28" s="169" t="n">
        <v>15</v>
      </c>
      <c r="AE28" s="169" t="n">
        <f aca="false">SUM(I28:AD28)</f>
        <v>216</v>
      </c>
    </row>
    <row r="29" s="163" customFormat="true" ht="16.5" hidden="false" customHeight="false" outlineLevel="0" collapsed="false">
      <c r="C29" s="29" t="s">
        <v>65</v>
      </c>
      <c r="D29" s="58" t="s">
        <v>66</v>
      </c>
      <c r="E29" s="58"/>
      <c r="F29" s="58"/>
      <c r="G29" s="173"/>
      <c r="H29" s="57" t="n">
        <f aca="false">SUM(H26:H28)</f>
        <v>1578</v>
      </c>
      <c r="I29" s="57" t="n">
        <f aca="false">SUM(I26:I28)</f>
        <v>3</v>
      </c>
      <c r="J29" s="57" t="n">
        <f aca="false">SUM(J26:J28)</f>
        <v>419</v>
      </c>
      <c r="K29" s="57" t="n">
        <f aca="false">SUM(K26:K28)</f>
        <v>229</v>
      </c>
      <c r="L29" s="57" t="n">
        <f aca="false">SUM(L26:L28)</f>
        <v>10</v>
      </c>
      <c r="M29" s="57" t="n">
        <f aca="false">SUM(M26:M28)</f>
        <v>5</v>
      </c>
      <c r="R29" s="57" t="n">
        <f aca="false">SUM(R26:R28)</f>
        <v>200</v>
      </c>
      <c r="U29" s="57" t="n">
        <f aca="false">SUM(U26:U28)</f>
        <v>0</v>
      </c>
      <c r="V29" s="57" t="n">
        <f aca="false">SUM(V26:V28)</f>
        <v>3</v>
      </c>
      <c r="AC29" s="57" t="n">
        <f aca="false">SUM(AC26:AC28)</f>
        <v>0</v>
      </c>
      <c r="AD29" s="57" t="n">
        <f aca="false">SUM(AD26:AD28)</f>
        <v>41</v>
      </c>
      <c r="AE29" s="57" t="n">
        <f aca="false">SUM(AE26:AE28)</f>
        <v>910</v>
      </c>
    </row>
    <row r="30" s="163" customFormat="true" ht="16.5" hidden="false" customHeight="false" outlineLevel="0" collapsed="false">
      <c r="E30" s="177"/>
      <c r="F30" s="85"/>
      <c r="G30" s="174"/>
    </row>
    <row r="31" s="163" customFormat="true" ht="16.5" hidden="false" customHeight="true" outlineLevel="0" collapsed="false">
      <c r="C31" s="29" t="s">
        <v>67</v>
      </c>
      <c r="D31" s="32" t="s">
        <v>68</v>
      </c>
      <c r="E31" s="32"/>
      <c r="F31" s="32"/>
      <c r="G31" s="32"/>
      <c r="H31" s="33" t="s">
        <v>8</v>
      </c>
      <c r="I31" s="9" t="s">
        <v>9</v>
      </c>
      <c r="J31" s="9" t="s">
        <v>10</v>
      </c>
      <c r="K31" s="9" t="s">
        <v>11</v>
      </c>
      <c r="L31" s="9" t="s">
        <v>12</v>
      </c>
      <c r="M31" s="9" t="s">
        <v>13</v>
      </c>
      <c r="N31" s="9" t="s">
        <v>14</v>
      </c>
      <c r="O31" s="9" t="s">
        <v>15</v>
      </c>
      <c r="P31" s="9" t="s">
        <v>16</v>
      </c>
      <c r="Q31" s="9" t="s">
        <v>17</v>
      </c>
      <c r="R31" s="9" t="s">
        <v>18</v>
      </c>
      <c r="S31" s="9" t="s">
        <v>19</v>
      </c>
      <c r="T31" s="9" t="s">
        <v>20</v>
      </c>
      <c r="U31" s="9" t="s">
        <v>24</v>
      </c>
      <c r="V31" s="9" t="s">
        <v>25</v>
      </c>
      <c r="W31" s="9" t="s">
        <v>26</v>
      </c>
      <c r="X31" s="9" t="s">
        <v>27</v>
      </c>
      <c r="Y31" s="9" t="s">
        <v>28</v>
      </c>
      <c r="Z31" s="9" t="s">
        <v>29</v>
      </c>
      <c r="AA31" s="9" t="s">
        <v>30</v>
      </c>
      <c r="AB31" s="9" t="s">
        <v>31</v>
      </c>
    </row>
    <row r="32" s="163" customFormat="true" ht="16.5" hidden="false" customHeight="false" outlineLevel="0" collapsed="false">
      <c r="D32" s="32"/>
      <c r="E32" s="32"/>
      <c r="F32" s="32"/>
      <c r="G32" s="32"/>
      <c r="H32" s="169" t="n">
        <f aca="false">H29</f>
        <v>1578</v>
      </c>
      <c r="I32" s="169" t="n">
        <f aca="false">I29</f>
        <v>3</v>
      </c>
      <c r="J32" s="169" t="n">
        <f aca="false">J29+2</f>
        <v>421</v>
      </c>
      <c r="K32" s="169" t="n">
        <f aca="false">K29</f>
        <v>229</v>
      </c>
      <c r="L32" s="169" t="n">
        <f aca="false">L29+1</f>
        <v>11</v>
      </c>
      <c r="M32" s="169" t="n">
        <f aca="false">M29</f>
        <v>5</v>
      </c>
      <c r="R32" s="169" t="n">
        <f aca="false">R29</f>
        <v>200</v>
      </c>
      <c r="Z32" s="57" t="n">
        <f aca="false">AC29</f>
        <v>0</v>
      </c>
      <c r="AA32" s="57" t="n">
        <f aca="false">AD29</f>
        <v>41</v>
      </c>
      <c r="AB32" s="57" t="n">
        <f aca="false">SUM(I32:AA32)</f>
        <v>910</v>
      </c>
    </row>
    <row r="33" s="163" customFormat="true" ht="16.5" hidden="false" customHeight="false" outlineLevel="0" collapsed="false">
      <c r="E33" s="177"/>
      <c r="F33" s="85"/>
      <c r="G33" s="174"/>
    </row>
    <row r="34" s="163" customFormat="true" ht="24.75" hidden="false" customHeight="true" outlineLevel="0" collapsed="false">
      <c r="C34" s="29" t="s">
        <v>69</v>
      </c>
      <c r="D34" s="32" t="s">
        <v>70</v>
      </c>
      <c r="E34" s="32"/>
      <c r="F34" s="32"/>
      <c r="G34" s="32"/>
      <c r="H34" s="33" t="s">
        <v>8</v>
      </c>
      <c r="I34" s="34" t="s">
        <v>416</v>
      </c>
      <c r="J34" s="34"/>
      <c r="K34" s="34" t="s">
        <v>72</v>
      </c>
      <c r="L34" s="34"/>
      <c r="M34" s="9" t="s">
        <v>13</v>
      </c>
      <c r="N34" s="9" t="s">
        <v>14</v>
      </c>
      <c r="O34" s="9" t="s">
        <v>15</v>
      </c>
      <c r="P34" s="9" t="s">
        <v>16</v>
      </c>
      <c r="Q34" s="9" t="s">
        <v>17</v>
      </c>
      <c r="R34" s="9" t="s">
        <v>18</v>
      </c>
      <c r="S34" s="9" t="s">
        <v>19</v>
      </c>
      <c r="T34" s="9" t="s">
        <v>20</v>
      </c>
      <c r="U34" s="9" t="s">
        <v>24</v>
      </c>
      <c r="V34" s="9" t="s">
        <v>25</v>
      </c>
      <c r="W34" s="9" t="s">
        <v>26</v>
      </c>
      <c r="X34" s="9" t="s">
        <v>27</v>
      </c>
      <c r="Y34" s="9" t="s">
        <v>28</v>
      </c>
      <c r="Z34" s="9" t="s">
        <v>29</v>
      </c>
      <c r="AA34" s="9" t="s">
        <v>30</v>
      </c>
      <c r="AB34" s="9" t="s">
        <v>31</v>
      </c>
    </row>
    <row r="35" s="163" customFormat="true" ht="16.5" hidden="false" customHeight="false" outlineLevel="0" collapsed="false">
      <c r="D35" s="32"/>
      <c r="E35" s="32"/>
      <c r="F35" s="32"/>
      <c r="G35" s="32"/>
      <c r="H35" s="169" t="n">
        <f aca="false">H29</f>
        <v>1578</v>
      </c>
      <c r="I35" s="175" t="n">
        <f aca="false">I32+K32</f>
        <v>232</v>
      </c>
      <c r="J35" s="175"/>
      <c r="K35" s="175" t="n">
        <f aca="false">J32+L32</f>
        <v>432</v>
      </c>
      <c r="L35" s="175"/>
      <c r="M35" s="169" t="n">
        <f aca="false">M32</f>
        <v>5</v>
      </c>
      <c r="N35" s="163" t="s">
        <v>148</v>
      </c>
      <c r="O35" s="163" t="s">
        <v>148</v>
      </c>
      <c r="P35" s="163" t="s">
        <v>148</v>
      </c>
      <c r="Q35" s="163" t="s">
        <v>148</v>
      </c>
      <c r="R35" s="169" t="n">
        <f aca="false">R32</f>
        <v>200</v>
      </c>
      <c r="S35" s="85" t="s">
        <v>148</v>
      </c>
      <c r="T35" s="85" t="s">
        <v>148</v>
      </c>
      <c r="U35" s="85" t="s">
        <v>148</v>
      </c>
      <c r="V35" s="85" t="s">
        <v>148</v>
      </c>
      <c r="W35" s="85" t="s">
        <v>148</v>
      </c>
      <c r="X35" s="85" t="s">
        <v>148</v>
      </c>
      <c r="Y35" s="85" t="s">
        <v>148</v>
      </c>
      <c r="Z35" s="57" t="n">
        <f aca="false">AC32</f>
        <v>0</v>
      </c>
      <c r="AA35" s="57" t="n">
        <v>41</v>
      </c>
      <c r="AB35" s="57" t="n">
        <f aca="false">SUM(I35:AA35)</f>
        <v>910</v>
      </c>
    </row>
    <row r="38" s="163" customFormat="true" ht="16.5" hidden="false" customHeight="false" outlineLevel="0" collapsed="false">
      <c r="A38" s="5" t="s">
        <v>1</v>
      </c>
      <c r="B38" s="6" t="s">
        <v>2</v>
      </c>
      <c r="C38" s="7" t="s">
        <v>3</v>
      </c>
      <c r="D38" s="5" t="s">
        <v>4</v>
      </c>
      <c r="E38" s="7" t="s">
        <v>5</v>
      </c>
      <c r="F38" s="8" t="s">
        <v>6</v>
      </c>
      <c r="G38" s="162" t="s">
        <v>7</v>
      </c>
      <c r="H38" s="8" t="s">
        <v>8</v>
      </c>
      <c r="I38" s="9" t="s">
        <v>9</v>
      </c>
      <c r="J38" s="9" t="s">
        <v>10</v>
      </c>
      <c r="K38" s="9" t="s">
        <v>11</v>
      </c>
      <c r="L38" s="9" t="s">
        <v>12</v>
      </c>
      <c r="M38" s="9" t="s">
        <v>13</v>
      </c>
      <c r="N38" s="9" t="s">
        <v>14</v>
      </c>
      <c r="O38" s="9" t="s">
        <v>15</v>
      </c>
      <c r="P38" s="9" t="s">
        <v>16</v>
      </c>
      <c r="Q38" s="9" t="s">
        <v>17</v>
      </c>
      <c r="R38" s="9" t="s">
        <v>18</v>
      </c>
      <c r="S38" s="9" t="s">
        <v>19</v>
      </c>
      <c r="T38" s="9" t="s">
        <v>20</v>
      </c>
      <c r="U38" s="10" t="s">
        <v>21</v>
      </c>
      <c r="V38" s="10" t="s">
        <v>22</v>
      </c>
      <c r="W38" s="10" t="s">
        <v>23</v>
      </c>
      <c r="X38" s="9" t="s">
        <v>24</v>
      </c>
      <c r="Y38" s="9" t="s">
        <v>25</v>
      </c>
      <c r="Z38" s="9" t="s">
        <v>26</v>
      </c>
      <c r="AA38" s="9" t="s">
        <v>27</v>
      </c>
      <c r="AB38" s="9" t="s">
        <v>28</v>
      </c>
      <c r="AC38" s="9" t="s">
        <v>29</v>
      </c>
      <c r="AD38" s="9" t="s">
        <v>30</v>
      </c>
      <c r="AE38" s="9" t="s">
        <v>31</v>
      </c>
    </row>
    <row r="39" s="163" customFormat="true" ht="33" hidden="false" customHeight="false" outlineLevel="0" collapsed="false">
      <c r="A39" s="164" t="n">
        <v>1</v>
      </c>
      <c r="B39" s="84" t="n">
        <v>8</v>
      </c>
      <c r="C39" s="165" t="n">
        <v>549</v>
      </c>
      <c r="D39" s="178" t="s">
        <v>417</v>
      </c>
      <c r="E39" s="176" t="s">
        <v>418</v>
      </c>
      <c r="F39" s="167" t="n">
        <v>2339</v>
      </c>
      <c r="G39" s="168" t="s">
        <v>33</v>
      </c>
      <c r="H39" s="179" t="n">
        <v>699</v>
      </c>
      <c r="I39" s="169" t="n">
        <v>84</v>
      </c>
      <c r="J39" s="169" t="n">
        <v>157</v>
      </c>
      <c r="K39" s="169" t="n">
        <v>113</v>
      </c>
      <c r="L39" s="169" t="n">
        <v>4</v>
      </c>
      <c r="M39" s="169" t="n">
        <v>29</v>
      </c>
      <c r="R39" s="169" t="n">
        <v>7</v>
      </c>
      <c r="V39" s="163" t="n">
        <v>2</v>
      </c>
      <c r="AC39" s="169" t="n">
        <v>1</v>
      </c>
      <c r="AD39" s="169" t="n">
        <v>12</v>
      </c>
      <c r="AE39" s="169" t="n">
        <f aca="false">SUM(I39:AD39)</f>
        <v>409</v>
      </c>
    </row>
    <row r="40" s="163" customFormat="true" ht="33" hidden="false" customHeight="false" outlineLevel="0" collapsed="false">
      <c r="A40" s="164" t="n">
        <v>2</v>
      </c>
      <c r="B40" s="84" t="n">
        <v>8</v>
      </c>
      <c r="C40" s="165" t="n">
        <v>549</v>
      </c>
      <c r="D40" s="178" t="s">
        <v>417</v>
      </c>
      <c r="E40" s="176" t="s">
        <v>418</v>
      </c>
      <c r="F40" s="167" t="n">
        <v>2339</v>
      </c>
      <c r="G40" s="168" t="s">
        <v>34</v>
      </c>
      <c r="H40" s="82" t="n">
        <v>698</v>
      </c>
      <c r="I40" s="169" t="n">
        <v>92</v>
      </c>
      <c r="J40" s="169" t="n">
        <v>128</v>
      </c>
      <c r="K40" s="169" t="n">
        <v>110</v>
      </c>
      <c r="L40" s="169" t="n">
        <v>1</v>
      </c>
      <c r="M40" s="169" t="n">
        <v>31</v>
      </c>
      <c r="R40" s="169" t="n">
        <v>12</v>
      </c>
      <c r="V40" s="163" t="n">
        <v>3</v>
      </c>
      <c r="AC40" s="169" t="n">
        <v>0</v>
      </c>
      <c r="AD40" s="169" t="n">
        <v>12</v>
      </c>
      <c r="AE40" s="169" t="n">
        <f aca="false">SUM(I40:AD40)</f>
        <v>389</v>
      </c>
    </row>
    <row r="41" s="163" customFormat="true" ht="33" hidden="false" customHeight="false" outlineLevel="0" collapsed="false">
      <c r="A41" s="164" t="n">
        <v>3</v>
      </c>
      <c r="B41" s="84" t="n">
        <v>8</v>
      </c>
      <c r="C41" s="165" t="n">
        <v>549</v>
      </c>
      <c r="D41" s="178" t="s">
        <v>417</v>
      </c>
      <c r="E41" s="176" t="s">
        <v>419</v>
      </c>
      <c r="F41" s="167" t="n">
        <v>2340</v>
      </c>
      <c r="G41" s="168" t="s">
        <v>33</v>
      </c>
      <c r="H41" s="82" t="n">
        <v>461</v>
      </c>
      <c r="I41" s="169" t="n">
        <v>76</v>
      </c>
      <c r="J41" s="169" t="n">
        <v>116</v>
      </c>
      <c r="K41" s="169" t="n">
        <v>50</v>
      </c>
      <c r="L41" s="169" t="n">
        <v>1</v>
      </c>
      <c r="M41" s="169" t="n">
        <v>33</v>
      </c>
      <c r="R41" s="169" t="n">
        <v>7</v>
      </c>
      <c r="V41" s="163" t="n">
        <v>3</v>
      </c>
      <c r="AC41" s="169" t="n">
        <v>0</v>
      </c>
      <c r="AD41" s="169" t="n">
        <v>2</v>
      </c>
      <c r="AE41" s="169" t="n">
        <f aca="false">SUM(I41:AD41)</f>
        <v>288</v>
      </c>
    </row>
    <row r="42" s="163" customFormat="true" ht="33" hidden="false" customHeight="false" outlineLevel="0" collapsed="false">
      <c r="A42" s="164" t="n">
        <v>4</v>
      </c>
      <c r="B42" s="84" t="n">
        <v>8</v>
      </c>
      <c r="C42" s="165" t="n">
        <v>549</v>
      </c>
      <c r="D42" s="178" t="s">
        <v>417</v>
      </c>
      <c r="E42" s="176" t="s">
        <v>420</v>
      </c>
      <c r="F42" s="167" t="n">
        <v>2341</v>
      </c>
      <c r="G42" s="168" t="s">
        <v>33</v>
      </c>
      <c r="H42" s="82" t="n">
        <v>478</v>
      </c>
      <c r="I42" s="169" t="n">
        <v>61</v>
      </c>
      <c r="J42" s="169" t="n">
        <v>123</v>
      </c>
      <c r="K42" s="169" t="n">
        <v>53</v>
      </c>
      <c r="L42" s="169" t="n">
        <v>3</v>
      </c>
      <c r="M42" s="169" t="n">
        <v>42</v>
      </c>
      <c r="R42" s="169" t="n">
        <v>7</v>
      </c>
      <c r="AC42" s="169" t="n">
        <v>0</v>
      </c>
      <c r="AD42" s="169" t="n">
        <v>11</v>
      </c>
      <c r="AE42" s="169" t="n">
        <f aca="false">SUM(I42:AD42)</f>
        <v>300</v>
      </c>
    </row>
    <row r="43" s="163" customFormat="true" ht="33" hidden="false" customHeight="false" outlineLevel="0" collapsed="false">
      <c r="A43" s="164" t="n">
        <v>5</v>
      </c>
      <c r="B43" s="84" t="n">
        <v>8</v>
      </c>
      <c r="C43" s="165" t="n">
        <v>549</v>
      </c>
      <c r="D43" s="178" t="s">
        <v>417</v>
      </c>
      <c r="E43" s="176" t="s">
        <v>420</v>
      </c>
      <c r="F43" s="167" t="n">
        <v>2341</v>
      </c>
      <c r="G43" s="168" t="s">
        <v>34</v>
      </c>
      <c r="H43" s="82" t="n">
        <v>477</v>
      </c>
      <c r="I43" s="169" t="n">
        <v>54</v>
      </c>
      <c r="J43" s="169" t="n">
        <v>93</v>
      </c>
      <c r="K43" s="169" t="n">
        <v>61</v>
      </c>
      <c r="L43" s="169" t="n">
        <v>0</v>
      </c>
      <c r="M43" s="169" t="n">
        <v>67</v>
      </c>
      <c r="R43" s="169" t="n">
        <v>7</v>
      </c>
      <c r="AC43" s="169" t="n">
        <v>0</v>
      </c>
      <c r="AD43" s="169" t="n">
        <v>7</v>
      </c>
      <c r="AE43" s="169" t="n">
        <f aca="false">SUM(I43:AD43)</f>
        <v>289</v>
      </c>
    </row>
    <row r="44" s="163" customFormat="true" ht="25.5" hidden="false" customHeight="false" outlineLevel="0" collapsed="false">
      <c r="A44" s="164" t="n">
        <v>6</v>
      </c>
      <c r="B44" s="84" t="n">
        <v>8</v>
      </c>
      <c r="C44" s="165" t="n">
        <v>549</v>
      </c>
      <c r="D44" s="178" t="s">
        <v>417</v>
      </c>
      <c r="E44" s="176" t="s">
        <v>421</v>
      </c>
      <c r="F44" s="167" t="n">
        <v>2342</v>
      </c>
      <c r="G44" s="168" t="s">
        <v>33</v>
      </c>
      <c r="H44" s="82" t="n">
        <v>396</v>
      </c>
      <c r="I44" s="169" t="n">
        <v>24</v>
      </c>
      <c r="J44" s="169" t="n">
        <v>57</v>
      </c>
      <c r="K44" s="169" t="n">
        <v>65</v>
      </c>
      <c r="L44" s="169" t="n">
        <v>1</v>
      </c>
      <c r="M44" s="166" t="n">
        <v>67</v>
      </c>
      <c r="R44" s="169" t="n">
        <v>8</v>
      </c>
      <c r="AC44" s="169" t="n">
        <v>0</v>
      </c>
      <c r="AD44" s="169" t="n">
        <v>4</v>
      </c>
      <c r="AE44" s="169" t="n">
        <f aca="false">SUM(I44:AD44)</f>
        <v>226</v>
      </c>
    </row>
    <row r="45" s="163" customFormat="true" ht="25.5" hidden="false" customHeight="false" outlineLevel="0" collapsed="false">
      <c r="A45" s="164" t="n">
        <v>7</v>
      </c>
      <c r="B45" s="84" t="n">
        <v>8</v>
      </c>
      <c r="C45" s="165" t="n">
        <v>549</v>
      </c>
      <c r="D45" s="178" t="s">
        <v>417</v>
      </c>
      <c r="E45" s="176" t="s">
        <v>422</v>
      </c>
      <c r="F45" s="167" t="n">
        <v>2343</v>
      </c>
      <c r="G45" s="168" t="s">
        <v>33</v>
      </c>
      <c r="H45" s="82" t="n">
        <v>259</v>
      </c>
      <c r="I45" s="169" t="n">
        <v>3</v>
      </c>
      <c r="J45" s="169" t="n">
        <v>55</v>
      </c>
      <c r="K45" s="169" t="n">
        <v>61</v>
      </c>
      <c r="L45" s="169" t="n">
        <v>2</v>
      </c>
      <c r="M45" s="169" t="n">
        <v>4</v>
      </c>
      <c r="R45" s="169" t="n">
        <v>6</v>
      </c>
      <c r="AC45" s="169" t="n">
        <v>0</v>
      </c>
      <c r="AD45" s="169" t="n">
        <v>4</v>
      </c>
      <c r="AE45" s="169" t="n">
        <f aca="false">SUM(I45:AD45)</f>
        <v>135</v>
      </c>
    </row>
    <row r="46" s="163" customFormat="true" ht="25.5" hidden="false" customHeight="false" outlineLevel="0" collapsed="false">
      <c r="A46" s="164" t="n">
        <v>8</v>
      </c>
      <c r="B46" s="84" t="n">
        <v>8</v>
      </c>
      <c r="C46" s="165" t="n">
        <v>549</v>
      </c>
      <c r="D46" s="178" t="s">
        <v>417</v>
      </c>
      <c r="E46" s="176" t="s">
        <v>423</v>
      </c>
      <c r="F46" s="167" t="n">
        <v>2343</v>
      </c>
      <c r="G46" s="168" t="s">
        <v>62</v>
      </c>
      <c r="H46" s="82" t="n">
        <v>228</v>
      </c>
      <c r="I46" s="169" t="n">
        <v>41</v>
      </c>
      <c r="J46" s="169" t="n">
        <v>55</v>
      </c>
      <c r="K46" s="169" t="n">
        <v>8</v>
      </c>
      <c r="L46" s="169" t="n">
        <v>1</v>
      </c>
      <c r="M46" s="169" t="n">
        <v>33</v>
      </c>
      <c r="R46" s="169" t="n">
        <v>2</v>
      </c>
      <c r="AC46" s="169" t="n">
        <v>0</v>
      </c>
      <c r="AD46" s="169" t="n">
        <v>14</v>
      </c>
      <c r="AE46" s="169" t="n">
        <f aca="false">SUM(I46:AD46)</f>
        <v>154</v>
      </c>
    </row>
    <row r="47" s="163" customFormat="true" ht="25.5" hidden="false" customHeight="false" outlineLevel="0" collapsed="false">
      <c r="A47" s="164" t="n">
        <v>9</v>
      </c>
      <c r="B47" s="84" t="n">
        <v>8</v>
      </c>
      <c r="C47" s="165" t="n">
        <v>549</v>
      </c>
      <c r="D47" s="178" t="s">
        <v>417</v>
      </c>
      <c r="E47" s="176" t="s">
        <v>424</v>
      </c>
      <c r="F47" s="167" t="n">
        <v>2344</v>
      </c>
      <c r="G47" s="168" t="s">
        <v>33</v>
      </c>
      <c r="H47" s="82" t="n">
        <v>651</v>
      </c>
      <c r="I47" s="169" t="n">
        <v>9</v>
      </c>
      <c r="J47" s="169" t="n">
        <v>34</v>
      </c>
      <c r="K47" s="169" t="n">
        <v>92</v>
      </c>
      <c r="L47" s="169" t="n">
        <v>5</v>
      </c>
      <c r="M47" s="169" t="n">
        <v>48</v>
      </c>
      <c r="R47" s="169" t="n">
        <v>90</v>
      </c>
      <c r="V47" s="163" t="n">
        <v>1</v>
      </c>
      <c r="AC47" s="169" t="n">
        <v>1</v>
      </c>
      <c r="AD47" s="169" t="n">
        <v>20</v>
      </c>
      <c r="AE47" s="169" t="n">
        <f aca="false">SUM(I47:AD47)</f>
        <v>300</v>
      </c>
    </row>
    <row r="48" s="163" customFormat="true" ht="25.5" hidden="false" customHeight="false" outlineLevel="0" collapsed="false">
      <c r="A48" s="164" t="n">
        <v>10</v>
      </c>
      <c r="B48" s="84" t="n">
        <v>8</v>
      </c>
      <c r="C48" s="165" t="n">
        <v>549</v>
      </c>
      <c r="D48" s="178" t="s">
        <v>417</v>
      </c>
      <c r="E48" s="176" t="s">
        <v>425</v>
      </c>
      <c r="F48" s="167" t="n">
        <v>2345</v>
      </c>
      <c r="G48" s="168" t="s">
        <v>33</v>
      </c>
      <c r="H48" s="82" t="n">
        <v>383</v>
      </c>
      <c r="I48" s="169" t="n">
        <v>2</v>
      </c>
      <c r="J48" s="169" t="n">
        <v>38</v>
      </c>
      <c r="K48" s="169" t="n">
        <v>35</v>
      </c>
      <c r="L48" s="169" t="n">
        <v>2</v>
      </c>
      <c r="M48" s="169" t="n">
        <v>62</v>
      </c>
      <c r="R48" s="169" t="n">
        <v>15</v>
      </c>
      <c r="AC48" s="169" t="n">
        <v>0</v>
      </c>
      <c r="AD48" s="169" t="n">
        <v>8</v>
      </c>
      <c r="AE48" s="169" t="n">
        <f aca="false">SUM(I48:AD48)</f>
        <v>162</v>
      </c>
    </row>
    <row r="49" s="163" customFormat="true" ht="25.5" hidden="false" customHeight="false" outlineLevel="0" collapsed="false">
      <c r="A49" s="164" t="n">
        <v>11</v>
      </c>
      <c r="B49" s="84" t="n">
        <v>8</v>
      </c>
      <c r="C49" s="165" t="n">
        <v>549</v>
      </c>
      <c r="D49" s="178" t="s">
        <v>417</v>
      </c>
      <c r="E49" s="176" t="s">
        <v>425</v>
      </c>
      <c r="F49" s="167" t="n">
        <v>2345</v>
      </c>
      <c r="G49" s="168" t="s">
        <v>34</v>
      </c>
      <c r="H49" s="82" t="n">
        <v>383</v>
      </c>
      <c r="I49" s="169" t="n">
        <v>4</v>
      </c>
      <c r="J49" s="169" t="n">
        <v>37</v>
      </c>
      <c r="K49" s="169" t="n">
        <v>33</v>
      </c>
      <c r="L49" s="169" t="n">
        <v>5</v>
      </c>
      <c r="M49" s="169" t="n">
        <v>71</v>
      </c>
      <c r="R49" s="169" t="n">
        <v>20</v>
      </c>
      <c r="AC49" s="169" t="n">
        <v>0</v>
      </c>
      <c r="AD49" s="169" t="n">
        <v>5</v>
      </c>
      <c r="AE49" s="169" t="n">
        <f aca="false">SUM(I49:AD49)</f>
        <v>175</v>
      </c>
    </row>
    <row r="50" s="163" customFormat="true" ht="25.5" hidden="false" customHeight="false" outlineLevel="0" collapsed="false">
      <c r="A50" s="164" t="n">
        <v>12</v>
      </c>
      <c r="B50" s="84" t="n">
        <v>8</v>
      </c>
      <c r="C50" s="165" t="n">
        <v>549</v>
      </c>
      <c r="D50" s="178" t="s">
        <v>417</v>
      </c>
      <c r="E50" s="176" t="s">
        <v>426</v>
      </c>
      <c r="F50" s="167" t="n">
        <v>2346</v>
      </c>
      <c r="G50" s="168" t="s">
        <v>33</v>
      </c>
      <c r="H50" s="82" t="n">
        <v>630</v>
      </c>
      <c r="I50" s="169" t="n">
        <v>3</v>
      </c>
      <c r="J50" s="169" t="n">
        <v>61</v>
      </c>
      <c r="K50" s="169" t="n">
        <v>59</v>
      </c>
      <c r="L50" s="169" t="n">
        <v>2</v>
      </c>
      <c r="M50" s="169" t="n">
        <v>148</v>
      </c>
      <c r="R50" s="169" t="n">
        <v>15</v>
      </c>
      <c r="V50" s="163" t="n">
        <v>1</v>
      </c>
      <c r="AC50" s="169" t="n">
        <v>0</v>
      </c>
      <c r="AD50" s="169" t="n">
        <v>18</v>
      </c>
      <c r="AE50" s="169" t="n">
        <f aca="false">SUM(I50:AD50)</f>
        <v>307</v>
      </c>
    </row>
    <row r="51" s="163" customFormat="true" ht="25.5" hidden="false" customHeight="false" outlineLevel="0" collapsed="false">
      <c r="A51" s="164" t="n">
        <v>13</v>
      </c>
      <c r="B51" s="84" t="n">
        <v>8</v>
      </c>
      <c r="C51" s="165" t="n">
        <v>549</v>
      </c>
      <c r="D51" s="178" t="s">
        <v>417</v>
      </c>
      <c r="E51" s="176" t="s">
        <v>426</v>
      </c>
      <c r="F51" s="167" t="n">
        <v>2346</v>
      </c>
      <c r="G51" s="168" t="s">
        <v>34</v>
      </c>
      <c r="H51" s="82" t="n">
        <v>629</v>
      </c>
      <c r="I51" s="169" t="n">
        <v>6</v>
      </c>
      <c r="J51" s="169" t="n">
        <v>32</v>
      </c>
      <c r="K51" s="169" t="n">
        <v>58</v>
      </c>
      <c r="L51" s="169" t="n">
        <v>1</v>
      </c>
      <c r="M51" s="169" t="n">
        <v>147</v>
      </c>
      <c r="R51" s="169" t="n">
        <v>20</v>
      </c>
      <c r="AC51" s="169" t="n">
        <v>0</v>
      </c>
      <c r="AD51" s="169" t="n">
        <v>11</v>
      </c>
      <c r="AE51" s="169" t="n">
        <f aca="false">SUM(I51:AD51)</f>
        <v>275</v>
      </c>
    </row>
    <row r="52" s="163" customFormat="true" ht="25.5" hidden="false" customHeight="false" outlineLevel="0" collapsed="false">
      <c r="A52" s="164" t="n">
        <v>14</v>
      </c>
      <c r="B52" s="84" t="n">
        <v>8</v>
      </c>
      <c r="C52" s="165" t="n">
        <v>549</v>
      </c>
      <c r="D52" s="178" t="s">
        <v>417</v>
      </c>
      <c r="E52" s="176" t="s">
        <v>426</v>
      </c>
      <c r="F52" s="167" t="n">
        <v>2346</v>
      </c>
      <c r="G52" s="168" t="s">
        <v>35</v>
      </c>
      <c r="H52" s="82" t="n">
        <v>629</v>
      </c>
      <c r="I52" s="169" t="n">
        <v>2</v>
      </c>
      <c r="J52" s="169" t="n">
        <v>17</v>
      </c>
      <c r="K52" s="169" t="n">
        <v>67</v>
      </c>
      <c r="L52" s="169" t="n">
        <v>0</v>
      </c>
      <c r="M52" s="169" t="n">
        <v>157</v>
      </c>
      <c r="R52" s="169" t="n">
        <v>25</v>
      </c>
      <c r="V52" s="163" t="n">
        <v>1</v>
      </c>
      <c r="AC52" s="169" t="n">
        <v>0</v>
      </c>
      <c r="AD52" s="169" t="n">
        <v>21</v>
      </c>
      <c r="AE52" s="169" t="n">
        <f aca="false">SUM(I52:AD52)</f>
        <v>290</v>
      </c>
    </row>
    <row r="53" s="163" customFormat="true" ht="25.5" hidden="false" customHeight="false" outlineLevel="0" collapsed="false">
      <c r="A53" s="164" t="n">
        <v>15</v>
      </c>
      <c r="B53" s="84" t="n">
        <v>8</v>
      </c>
      <c r="C53" s="165" t="n">
        <v>549</v>
      </c>
      <c r="D53" s="178" t="s">
        <v>417</v>
      </c>
      <c r="E53" s="176" t="s">
        <v>427</v>
      </c>
      <c r="F53" s="167" t="n">
        <v>2347</v>
      </c>
      <c r="G53" s="168" t="s">
        <v>33</v>
      </c>
      <c r="H53" s="82" t="n">
        <v>266</v>
      </c>
      <c r="I53" s="169" t="n">
        <v>4</v>
      </c>
      <c r="J53" s="169" t="n">
        <v>18</v>
      </c>
      <c r="K53" s="169" t="n">
        <v>27</v>
      </c>
      <c r="L53" s="169" t="n">
        <v>1</v>
      </c>
      <c r="M53" s="169" t="n">
        <v>85</v>
      </c>
      <c r="R53" s="169" t="n">
        <v>4</v>
      </c>
      <c r="AC53" s="169" t="n">
        <v>0</v>
      </c>
      <c r="AD53" s="169" t="n">
        <v>17</v>
      </c>
      <c r="AE53" s="169" t="n">
        <f aca="false">SUM(I53:AD53)</f>
        <v>156</v>
      </c>
    </row>
    <row r="54" s="163" customFormat="true" ht="25.5" hidden="false" customHeight="false" outlineLevel="0" collapsed="false">
      <c r="A54" s="164" t="n">
        <v>16</v>
      </c>
      <c r="B54" s="84" t="n">
        <v>8</v>
      </c>
      <c r="C54" s="165" t="n">
        <v>549</v>
      </c>
      <c r="D54" s="178" t="s">
        <v>417</v>
      </c>
      <c r="E54" s="176" t="s">
        <v>428</v>
      </c>
      <c r="F54" s="167" t="n">
        <v>2348</v>
      </c>
      <c r="G54" s="168" t="s">
        <v>33</v>
      </c>
      <c r="H54" s="82" t="n">
        <v>656</v>
      </c>
      <c r="I54" s="169" t="n">
        <v>6</v>
      </c>
      <c r="J54" s="169" t="n">
        <v>94</v>
      </c>
      <c r="K54" s="169" t="n">
        <v>125</v>
      </c>
      <c r="L54" s="169" t="n">
        <v>1</v>
      </c>
      <c r="M54" s="169" t="n">
        <v>46</v>
      </c>
      <c r="R54" s="169" t="n">
        <v>35</v>
      </c>
      <c r="V54" s="163" t="n">
        <v>1</v>
      </c>
      <c r="AC54" s="169" t="n">
        <v>0</v>
      </c>
      <c r="AD54" s="169" t="n">
        <v>6</v>
      </c>
      <c r="AE54" s="169" t="n">
        <f aca="false">SUM(I54:AD54)</f>
        <v>314</v>
      </c>
    </row>
    <row r="55" s="163" customFormat="true" ht="25.5" hidden="false" customHeight="false" outlineLevel="0" collapsed="false">
      <c r="A55" s="164" t="n">
        <v>17</v>
      </c>
      <c r="B55" s="84" t="n">
        <v>8</v>
      </c>
      <c r="C55" s="165" t="n">
        <v>549</v>
      </c>
      <c r="D55" s="178" t="s">
        <v>417</v>
      </c>
      <c r="E55" s="176" t="s">
        <v>429</v>
      </c>
      <c r="F55" s="167" t="n">
        <v>2349</v>
      </c>
      <c r="G55" s="168" t="s">
        <v>33</v>
      </c>
      <c r="H55" s="179" t="n">
        <v>178</v>
      </c>
      <c r="I55" s="169" t="n">
        <v>23</v>
      </c>
      <c r="J55" s="169" t="n">
        <v>8</v>
      </c>
      <c r="K55" s="169" t="n">
        <v>20</v>
      </c>
      <c r="L55" s="169" t="n">
        <v>2</v>
      </c>
      <c r="M55" s="169" t="n">
        <v>23</v>
      </c>
      <c r="R55" s="169" t="n">
        <v>11</v>
      </c>
      <c r="AC55" s="169" t="n">
        <v>0</v>
      </c>
      <c r="AD55" s="169" t="n">
        <v>3</v>
      </c>
      <c r="AE55" s="169" t="n">
        <f aca="false">SUM(I55:AD55)</f>
        <v>90</v>
      </c>
    </row>
    <row r="56" s="163" customFormat="true" ht="25.5" hidden="false" customHeight="false" outlineLevel="0" collapsed="false">
      <c r="A56" s="164" t="n">
        <v>18</v>
      </c>
      <c r="B56" s="84" t="n">
        <v>8</v>
      </c>
      <c r="C56" s="165" t="n">
        <v>549</v>
      </c>
      <c r="D56" s="178" t="s">
        <v>417</v>
      </c>
      <c r="E56" s="176" t="s">
        <v>430</v>
      </c>
      <c r="F56" s="167" t="n">
        <v>2350</v>
      </c>
      <c r="G56" s="168" t="s">
        <v>33</v>
      </c>
      <c r="H56" s="82" t="n">
        <v>595</v>
      </c>
      <c r="I56" s="169" t="n">
        <v>6</v>
      </c>
      <c r="J56" s="169" t="n">
        <v>118</v>
      </c>
      <c r="K56" s="169" t="n">
        <v>41</v>
      </c>
      <c r="L56" s="169" t="n">
        <v>1</v>
      </c>
      <c r="M56" s="169" t="n">
        <v>28</v>
      </c>
      <c r="R56" s="169" t="n">
        <v>23</v>
      </c>
      <c r="V56" s="163" t="n">
        <v>1</v>
      </c>
      <c r="AC56" s="169" t="n">
        <v>0</v>
      </c>
      <c r="AD56" s="169" t="n">
        <v>17</v>
      </c>
      <c r="AE56" s="169" t="n">
        <f aca="false">SUM(I56:AD56)</f>
        <v>235</v>
      </c>
    </row>
    <row r="57" s="163" customFormat="true" ht="25.5" hidden="false" customHeight="false" outlineLevel="0" collapsed="false">
      <c r="A57" s="164" t="n">
        <v>19</v>
      </c>
      <c r="B57" s="84" t="n">
        <v>8</v>
      </c>
      <c r="C57" s="165" t="n">
        <v>549</v>
      </c>
      <c r="D57" s="178" t="s">
        <v>417</v>
      </c>
      <c r="E57" s="176" t="s">
        <v>431</v>
      </c>
      <c r="F57" s="167" t="n">
        <v>2351</v>
      </c>
      <c r="G57" s="168" t="s">
        <v>33</v>
      </c>
      <c r="H57" s="82" t="n">
        <v>587</v>
      </c>
      <c r="I57" s="169" t="n">
        <v>11</v>
      </c>
      <c r="J57" s="169" t="n">
        <v>45</v>
      </c>
      <c r="K57" s="169" t="n">
        <v>28</v>
      </c>
      <c r="L57" s="169" t="n">
        <v>7</v>
      </c>
      <c r="M57" s="169" t="n">
        <v>14</v>
      </c>
      <c r="R57" s="169" t="n">
        <v>29</v>
      </c>
      <c r="V57" s="163" t="n">
        <v>2</v>
      </c>
      <c r="AC57" s="169" t="n">
        <v>0</v>
      </c>
      <c r="AD57" s="169" t="n">
        <v>26</v>
      </c>
      <c r="AE57" s="169" t="n">
        <f aca="false">SUM(I57:AD57)</f>
        <v>162</v>
      </c>
    </row>
    <row r="58" s="163" customFormat="true" ht="16.5" hidden="false" customHeight="false" outlineLevel="0" collapsed="false">
      <c r="C58" s="29" t="s">
        <v>65</v>
      </c>
      <c r="D58" s="58" t="s">
        <v>66</v>
      </c>
      <c r="E58" s="58"/>
      <c r="F58" s="58"/>
      <c r="G58" s="173"/>
      <c r="H58" s="57" t="n">
        <f aca="false">SUM(H39:H57)</f>
        <v>9283</v>
      </c>
      <c r="I58" s="57" t="n">
        <f aca="false">SUM(I39:I57)</f>
        <v>511</v>
      </c>
      <c r="J58" s="57" t="n">
        <f aca="false">SUM(J39:J57)</f>
        <v>1286</v>
      </c>
      <c r="K58" s="57" t="n">
        <f aca="false">SUM(K39:K57)</f>
        <v>1106</v>
      </c>
      <c r="L58" s="57" t="n">
        <f aca="false">SUM(L39:L57)</f>
        <v>40</v>
      </c>
      <c r="M58" s="57" t="n">
        <f aca="false">SUM(M39:M57)</f>
        <v>1135</v>
      </c>
      <c r="R58" s="57" t="n">
        <f aca="false">SUM(R39:R57)</f>
        <v>343</v>
      </c>
      <c r="S58" s="57" t="n">
        <f aca="false">SUM(S39:S57)</f>
        <v>0</v>
      </c>
      <c r="T58" s="57" t="n">
        <f aca="false">SUM(T39:T57)</f>
        <v>0</v>
      </c>
      <c r="U58" s="57" t="n">
        <f aca="false">SUM(U39:U57)</f>
        <v>0</v>
      </c>
      <c r="V58" s="57" t="n">
        <f aca="false">SUM(V39:V57)</f>
        <v>15</v>
      </c>
      <c r="W58" s="57" t="n">
        <f aca="false">SUM(W39:W57)</f>
        <v>0</v>
      </c>
      <c r="X58" s="57" t="n">
        <f aca="false">SUM(X39:X57)</f>
        <v>0</v>
      </c>
      <c r="Y58" s="57" t="n">
        <f aca="false">SUM(Y39:Y57)</f>
        <v>0</v>
      </c>
      <c r="Z58" s="57" t="n">
        <f aca="false">SUM(Z39:Z57)</f>
        <v>0</v>
      </c>
      <c r="AA58" s="57" t="n">
        <f aca="false">SUM(AA39:AA57)</f>
        <v>0</v>
      </c>
      <c r="AB58" s="57" t="n">
        <f aca="false">SUM(AB39:AB57)</f>
        <v>0</v>
      </c>
      <c r="AC58" s="57" t="n">
        <f aca="false">SUM(AC39:AC57)</f>
        <v>2</v>
      </c>
      <c r="AD58" s="57" t="n">
        <f aca="false">SUM(AD39:AD57)</f>
        <v>218</v>
      </c>
      <c r="AE58" s="57" t="n">
        <f aca="false">SUM(AE39:AE57)</f>
        <v>4656</v>
      </c>
    </row>
    <row r="59" s="163" customFormat="true" ht="16.5" hidden="false" customHeight="false" outlineLevel="0" collapsed="false">
      <c r="E59" s="177"/>
      <c r="F59" s="85"/>
      <c r="G59" s="174"/>
    </row>
    <row r="60" s="163" customFormat="true" ht="16.5" hidden="false" customHeight="true" outlineLevel="0" collapsed="false">
      <c r="C60" s="29" t="s">
        <v>67</v>
      </c>
      <c r="D60" s="32" t="s">
        <v>68</v>
      </c>
      <c r="E60" s="32"/>
      <c r="F60" s="32"/>
      <c r="G60" s="32"/>
      <c r="H60" s="33" t="s">
        <v>8</v>
      </c>
      <c r="I60" s="9" t="s">
        <v>9</v>
      </c>
      <c r="J60" s="9" t="s">
        <v>10</v>
      </c>
      <c r="K60" s="9" t="s">
        <v>11</v>
      </c>
      <c r="L60" s="9" t="s">
        <v>12</v>
      </c>
      <c r="M60" s="9" t="s">
        <v>13</v>
      </c>
      <c r="N60" s="9" t="s">
        <v>14</v>
      </c>
      <c r="O60" s="9" t="s">
        <v>15</v>
      </c>
      <c r="P60" s="9" t="s">
        <v>16</v>
      </c>
      <c r="Q60" s="9" t="s">
        <v>17</v>
      </c>
      <c r="R60" s="9" t="s">
        <v>18</v>
      </c>
      <c r="S60" s="9" t="s">
        <v>19</v>
      </c>
      <c r="T60" s="9" t="s">
        <v>20</v>
      </c>
      <c r="U60" s="9" t="s">
        <v>24</v>
      </c>
      <c r="V60" s="9" t="s">
        <v>25</v>
      </c>
      <c r="W60" s="9" t="s">
        <v>26</v>
      </c>
      <c r="X60" s="9" t="s">
        <v>27</v>
      </c>
      <c r="Y60" s="9" t="s">
        <v>28</v>
      </c>
      <c r="Z60" s="9" t="s">
        <v>29</v>
      </c>
      <c r="AA60" s="9" t="s">
        <v>30</v>
      </c>
      <c r="AB60" s="9" t="s">
        <v>31</v>
      </c>
    </row>
    <row r="61" s="163" customFormat="true" ht="16.5" hidden="false" customHeight="false" outlineLevel="0" collapsed="false">
      <c r="D61" s="32"/>
      <c r="E61" s="32"/>
      <c r="F61" s="32"/>
      <c r="G61" s="32"/>
      <c r="H61" s="169" t="n">
        <f aca="false">H58</f>
        <v>9283</v>
      </c>
      <c r="I61" s="169" t="n">
        <f aca="false">I58</f>
        <v>511</v>
      </c>
      <c r="J61" s="169" t="n">
        <f aca="false">J58+8</f>
        <v>1294</v>
      </c>
      <c r="K61" s="169" t="n">
        <f aca="false">K58</f>
        <v>1106</v>
      </c>
      <c r="L61" s="169" t="n">
        <f aca="false">L58+7</f>
        <v>47</v>
      </c>
      <c r="M61" s="169" t="n">
        <f aca="false">M58</f>
        <v>1135</v>
      </c>
      <c r="N61" s="163" t="s">
        <v>148</v>
      </c>
      <c r="O61" s="163" t="s">
        <v>148</v>
      </c>
      <c r="P61" s="163" t="s">
        <v>148</v>
      </c>
      <c r="Q61" s="163" t="s">
        <v>148</v>
      </c>
      <c r="R61" s="169" t="n">
        <f aca="false">R58</f>
        <v>343</v>
      </c>
      <c r="S61" s="163" t="s">
        <v>148</v>
      </c>
      <c r="T61" s="163" t="s">
        <v>148</v>
      </c>
      <c r="U61" s="163" t="s">
        <v>148</v>
      </c>
      <c r="V61" s="163" t="s">
        <v>148</v>
      </c>
      <c r="W61" s="163" t="s">
        <v>148</v>
      </c>
      <c r="X61" s="163" t="s">
        <v>148</v>
      </c>
      <c r="Y61" s="163" t="s">
        <v>148</v>
      </c>
      <c r="Z61" s="57" t="n">
        <v>2</v>
      </c>
      <c r="AA61" s="57" t="n">
        <v>218</v>
      </c>
      <c r="AB61" s="163" t="n">
        <f aca="false">SUM(I61:AA61)</f>
        <v>4656</v>
      </c>
    </row>
    <row r="62" s="163" customFormat="true" ht="16.5" hidden="false" customHeight="false" outlineLevel="0" collapsed="false">
      <c r="E62" s="177"/>
      <c r="F62" s="85"/>
      <c r="G62" s="174"/>
    </row>
    <row r="63" s="163" customFormat="true" ht="25.5" hidden="false" customHeight="true" outlineLevel="0" collapsed="false">
      <c r="C63" s="29" t="s">
        <v>69</v>
      </c>
      <c r="D63" s="32" t="s">
        <v>70</v>
      </c>
      <c r="E63" s="32"/>
      <c r="F63" s="32"/>
      <c r="G63" s="32"/>
      <c r="H63" s="33" t="s">
        <v>8</v>
      </c>
      <c r="I63" s="72" t="s">
        <v>9</v>
      </c>
      <c r="J63" s="180" t="s">
        <v>72</v>
      </c>
      <c r="K63" s="180"/>
      <c r="L63" s="73" t="s">
        <v>11</v>
      </c>
      <c r="M63" s="9" t="s">
        <v>13</v>
      </c>
      <c r="N63" s="9" t="s">
        <v>14</v>
      </c>
      <c r="O63" s="9" t="s">
        <v>15</v>
      </c>
      <c r="P63" s="9" t="s">
        <v>16</v>
      </c>
      <c r="Q63" s="9" t="s">
        <v>17</v>
      </c>
      <c r="R63" s="9" t="s">
        <v>18</v>
      </c>
      <c r="S63" s="9" t="s">
        <v>19</v>
      </c>
      <c r="T63" s="9" t="s">
        <v>20</v>
      </c>
      <c r="U63" s="9" t="s">
        <v>24</v>
      </c>
      <c r="V63" s="9" t="s">
        <v>25</v>
      </c>
      <c r="W63" s="9" t="s">
        <v>26</v>
      </c>
      <c r="X63" s="9" t="s">
        <v>27</v>
      </c>
      <c r="Y63" s="9" t="s">
        <v>28</v>
      </c>
      <c r="Z63" s="9" t="s">
        <v>29</v>
      </c>
      <c r="AA63" s="9" t="s">
        <v>30</v>
      </c>
      <c r="AB63" s="9" t="s">
        <v>31</v>
      </c>
    </row>
    <row r="64" s="163" customFormat="true" ht="16.5" hidden="false" customHeight="false" outlineLevel="0" collapsed="false">
      <c r="D64" s="32"/>
      <c r="E64" s="32"/>
      <c r="F64" s="32"/>
      <c r="G64" s="32"/>
      <c r="H64" s="169" t="n">
        <f aca="false">H58</f>
        <v>9283</v>
      </c>
      <c r="I64" s="181" t="n">
        <f aca="false">I61</f>
        <v>511</v>
      </c>
      <c r="J64" s="182" t="n">
        <f aca="false">J61+L61</f>
        <v>1341</v>
      </c>
      <c r="K64" s="182"/>
      <c r="L64" s="183" t="n">
        <f aca="false">K61</f>
        <v>1106</v>
      </c>
      <c r="M64" s="169" t="n">
        <f aca="false">M61</f>
        <v>1135</v>
      </c>
      <c r="N64" s="163" t="s">
        <v>148</v>
      </c>
      <c r="O64" s="163" t="s">
        <v>148</v>
      </c>
      <c r="P64" s="163" t="s">
        <v>148</v>
      </c>
      <c r="Q64" s="163" t="s">
        <v>148</v>
      </c>
      <c r="R64" s="169" t="n">
        <f aca="false">R61</f>
        <v>343</v>
      </c>
      <c r="S64" s="163" t="s">
        <v>148</v>
      </c>
      <c r="T64" s="163" t="s">
        <v>148</v>
      </c>
      <c r="U64" s="163" t="s">
        <v>148</v>
      </c>
      <c r="V64" s="163" t="s">
        <v>148</v>
      </c>
      <c r="W64" s="163" t="s">
        <v>148</v>
      </c>
      <c r="X64" s="163" t="s">
        <v>148</v>
      </c>
      <c r="Y64" s="163" t="s">
        <v>148</v>
      </c>
      <c r="Z64" s="57" t="n">
        <v>2</v>
      </c>
      <c r="AA64" s="57" t="n">
        <v>218</v>
      </c>
      <c r="AB64" s="163" t="n">
        <f aca="false">SUM(I64:AA64)</f>
        <v>4656</v>
      </c>
    </row>
    <row r="67" s="163" customFormat="true" ht="16.5" hidden="false" customHeight="false" outlineLevel="0" collapsed="false">
      <c r="A67" s="5" t="s">
        <v>1</v>
      </c>
      <c r="B67" s="6" t="s">
        <v>2</v>
      </c>
      <c r="C67" s="7" t="s">
        <v>3</v>
      </c>
      <c r="D67" s="5" t="s">
        <v>4</v>
      </c>
      <c r="E67" s="5" t="s">
        <v>5</v>
      </c>
      <c r="F67" s="8" t="s">
        <v>6</v>
      </c>
      <c r="G67" s="162" t="s">
        <v>7</v>
      </c>
      <c r="H67" s="8" t="s">
        <v>8</v>
      </c>
      <c r="I67" s="9" t="s">
        <v>9</v>
      </c>
      <c r="J67" s="9" t="s">
        <v>10</v>
      </c>
      <c r="K67" s="9" t="s">
        <v>11</v>
      </c>
      <c r="L67" s="9" t="s">
        <v>12</v>
      </c>
      <c r="M67" s="9" t="s">
        <v>13</v>
      </c>
      <c r="N67" s="9" t="s">
        <v>14</v>
      </c>
      <c r="O67" s="9" t="s">
        <v>15</v>
      </c>
      <c r="P67" s="9" t="s">
        <v>16</v>
      </c>
      <c r="Q67" s="9" t="s">
        <v>17</v>
      </c>
      <c r="R67" s="9" t="s">
        <v>18</v>
      </c>
      <c r="S67" s="9" t="s">
        <v>19</v>
      </c>
      <c r="T67" s="9" t="s">
        <v>20</v>
      </c>
      <c r="U67" s="10" t="s">
        <v>21</v>
      </c>
      <c r="V67" s="10" t="s">
        <v>22</v>
      </c>
      <c r="W67" s="10" t="s">
        <v>23</v>
      </c>
      <c r="X67" s="9" t="s">
        <v>24</v>
      </c>
      <c r="Y67" s="9" t="s">
        <v>25</v>
      </c>
      <c r="Z67" s="9" t="s">
        <v>26</v>
      </c>
      <c r="AA67" s="9" t="s">
        <v>27</v>
      </c>
      <c r="AB67" s="9" t="s">
        <v>28</v>
      </c>
      <c r="AC67" s="9" t="s">
        <v>29</v>
      </c>
      <c r="AD67" s="9" t="s">
        <v>30</v>
      </c>
      <c r="AE67" s="9" t="s">
        <v>31</v>
      </c>
    </row>
    <row r="68" s="163" customFormat="true" ht="16.5" hidden="false" customHeight="false" outlineLevel="0" collapsed="false">
      <c r="A68" s="184" t="n">
        <v>1</v>
      </c>
      <c r="B68" s="185" t="n">
        <v>8</v>
      </c>
      <c r="C68" s="186" t="n">
        <v>553</v>
      </c>
      <c r="D68" s="187" t="s">
        <v>432</v>
      </c>
      <c r="E68" s="187" t="s">
        <v>432</v>
      </c>
      <c r="F68" s="188" t="n">
        <v>2367</v>
      </c>
      <c r="G68" s="189" t="s">
        <v>33</v>
      </c>
      <c r="H68" s="190" t="n">
        <v>697</v>
      </c>
      <c r="I68" s="191" t="n">
        <v>4</v>
      </c>
      <c r="J68" s="191" t="n">
        <v>36</v>
      </c>
      <c r="K68" s="191" t="n">
        <v>49</v>
      </c>
      <c r="L68" s="191" t="n">
        <v>3</v>
      </c>
      <c r="M68" s="191" t="n">
        <v>48</v>
      </c>
      <c r="N68" s="191" t="n">
        <v>10</v>
      </c>
      <c r="O68" s="191" t="n">
        <v>123</v>
      </c>
      <c r="P68" s="191" t="n">
        <v>32</v>
      </c>
      <c r="Q68" s="191" t="n">
        <v>26</v>
      </c>
      <c r="R68" s="191" t="n">
        <v>70</v>
      </c>
      <c r="S68" s="192" t="n">
        <v>0</v>
      </c>
      <c r="T68" s="192" t="n">
        <v>0</v>
      </c>
      <c r="U68" s="191" t="n">
        <v>0</v>
      </c>
      <c r="V68" s="191" t="n">
        <v>0</v>
      </c>
      <c r="AC68" s="191" t="n">
        <v>0</v>
      </c>
      <c r="AD68" s="191" t="n">
        <v>6</v>
      </c>
      <c r="AE68" s="193" t="n">
        <f aca="false">SUM(I68:AD68)</f>
        <v>407</v>
      </c>
    </row>
    <row r="69" s="163" customFormat="true" ht="16.5" hidden="false" customHeight="false" outlineLevel="0" collapsed="false">
      <c r="A69" s="184" t="n">
        <v>2</v>
      </c>
      <c r="B69" s="185" t="n">
        <v>8</v>
      </c>
      <c r="C69" s="186" t="n">
        <v>553</v>
      </c>
      <c r="D69" s="187" t="s">
        <v>432</v>
      </c>
      <c r="E69" s="187" t="s">
        <v>432</v>
      </c>
      <c r="F69" s="188" t="n">
        <v>2367</v>
      </c>
      <c r="G69" s="194" t="s">
        <v>433</v>
      </c>
      <c r="H69" s="190" t="n">
        <v>697</v>
      </c>
      <c r="I69" s="195" t="n">
        <v>4</v>
      </c>
      <c r="J69" s="195" t="n">
        <v>55</v>
      </c>
      <c r="K69" s="195" t="n">
        <v>52</v>
      </c>
      <c r="L69" s="195" t="n">
        <v>2</v>
      </c>
      <c r="M69" s="195" t="n">
        <v>31</v>
      </c>
      <c r="N69" s="195" t="n">
        <v>7</v>
      </c>
      <c r="O69" s="195" t="n">
        <v>130</v>
      </c>
      <c r="P69" s="195" t="n">
        <v>37</v>
      </c>
      <c r="Q69" s="195" t="n">
        <v>18</v>
      </c>
      <c r="R69" s="195" t="n">
        <v>56</v>
      </c>
      <c r="S69" s="192" t="n">
        <v>0</v>
      </c>
      <c r="T69" s="192" t="n">
        <v>0</v>
      </c>
      <c r="U69" s="195" t="n">
        <v>5</v>
      </c>
      <c r="V69" s="195" t="n">
        <v>2</v>
      </c>
      <c r="AC69" s="195" t="n">
        <v>0</v>
      </c>
      <c r="AD69" s="195" t="n">
        <v>20</v>
      </c>
      <c r="AE69" s="193" t="n">
        <f aca="false">SUM(I69:AD69)</f>
        <v>419</v>
      </c>
    </row>
    <row r="70" s="163" customFormat="true" ht="16.5" hidden="false" customHeight="false" outlineLevel="0" collapsed="false">
      <c r="A70" s="184" t="n">
        <v>3</v>
      </c>
      <c r="B70" s="185" t="n">
        <v>8</v>
      </c>
      <c r="C70" s="186" t="n">
        <v>553</v>
      </c>
      <c r="D70" s="187" t="s">
        <v>432</v>
      </c>
      <c r="E70" s="187" t="s">
        <v>432</v>
      </c>
      <c r="F70" s="188" t="n">
        <v>2367</v>
      </c>
      <c r="G70" s="194" t="s">
        <v>434</v>
      </c>
      <c r="H70" s="190" t="n">
        <v>697</v>
      </c>
      <c r="I70" s="195" t="n">
        <v>10</v>
      </c>
      <c r="J70" s="195" t="n">
        <v>40</v>
      </c>
      <c r="K70" s="195" t="n">
        <v>42</v>
      </c>
      <c r="L70" s="195" t="n">
        <v>0</v>
      </c>
      <c r="M70" s="195" t="n">
        <v>40</v>
      </c>
      <c r="N70" s="195" t="n">
        <v>6</v>
      </c>
      <c r="O70" s="195" t="n">
        <v>143</v>
      </c>
      <c r="P70" s="195" t="n">
        <v>41</v>
      </c>
      <c r="Q70" s="195" t="n">
        <v>15</v>
      </c>
      <c r="R70" s="195" t="n">
        <v>61</v>
      </c>
      <c r="S70" s="192" t="n">
        <v>0</v>
      </c>
      <c r="T70" s="192" t="n">
        <v>0</v>
      </c>
      <c r="U70" s="195" t="n">
        <v>2</v>
      </c>
      <c r="V70" s="195" t="n">
        <v>3</v>
      </c>
      <c r="AC70" s="195" t="n">
        <v>0</v>
      </c>
      <c r="AD70" s="195" t="n">
        <v>10</v>
      </c>
      <c r="AE70" s="193" t="n">
        <f aca="false">SUM(I70:AD70)</f>
        <v>413</v>
      </c>
    </row>
    <row r="71" s="163" customFormat="true" ht="16.5" hidden="false" customHeight="false" outlineLevel="0" collapsed="false">
      <c r="A71" s="184" t="n">
        <v>4</v>
      </c>
      <c r="B71" s="185" t="n">
        <v>8</v>
      </c>
      <c r="C71" s="186" t="n">
        <v>553</v>
      </c>
      <c r="D71" s="187" t="s">
        <v>432</v>
      </c>
      <c r="E71" s="187" t="s">
        <v>432</v>
      </c>
      <c r="F71" s="188" t="n">
        <v>2367</v>
      </c>
      <c r="G71" s="194" t="s">
        <v>435</v>
      </c>
      <c r="H71" s="190" t="n">
        <v>697</v>
      </c>
      <c r="I71" s="195" t="n">
        <v>7</v>
      </c>
      <c r="J71" s="195" t="n">
        <v>36</v>
      </c>
      <c r="K71" s="195" t="n">
        <v>59</v>
      </c>
      <c r="L71" s="195" t="n">
        <v>4</v>
      </c>
      <c r="M71" s="195" t="n">
        <v>44</v>
      </c>
      <c r="N71" s="195" t="n">
        <v>14</v>
      </c>
      <c r="O71" s="195" t="n">
        <v>129</v>
      </c>
      <c r="P71" s="195" t="n">
        <v>29</v>
      </c>
      <c r="Q71" s="195" t="n">
        <v>14</v>
      </c>
      <c r="R71" s="195" t="n">
        <v>74</v>
      </c>
      <c r="S71" s="192" t="n">
        <v>0</v>
      </c>
      <c r="T71" s="192" t="n">
        <v>0</v>
      </c>
      <c r="U71" s="195" t="n">
        <v>1</v>
      </c>
      <c r="V71" s="195" t="n">
        <v>4</v>
      </c>
      <c r="AC71" s="195" t="n">
        <v>0</v>
      </c>
      <c r="AD71" s="195" t="n">
        <v>9</v>
      </c>
      <c r="AE71" s="193" t="n">
        <f aca="false">SUM(I71:AD71)</f>
        <v>424</v>
      </c>
    </row>
    <row r="72" s="163" customFormat="true" ht="16.5" hidden="false" customHeight="false" outlineLevel="0" collapsed="false">
      <c r="A72" s="184" t="n">
        <v>5</v>
      </c>
      <c r="B72" s="185" t="n">
        <v>8</v>
      </c>
      <c r="C72" s="186" t="n">
        <v>553</v>
      </c>
      <c r="D72" s="187" t="s">
        <v>432</v>
      </c>
      <c r="E72" s="187" t="s">
        <v>432</v>
      </c>
      <c r="F72" s="188" t="n">
        <v>2367</v>
      </c>
      <c r="G72" s="196" t="s">
        <v>436</v>
      </c>
      <c r="H72" s="190" t="n">
        <v>697</v>
      </c>
      <c r="I72" s="195" t="n">
        <v>4</v>
      </c>
      <c r="J72" s="195" t="n">
        <v>35</v>
      </c>
      <c r="K72" s="195" t="n">
        <v>33</v>
      </c>
      <c r="L72" s="195" t="n">
        <v>1</v>
      </c>
      <c r="M72" s="195" t="n">
        <v>43</v>
      </c>
      <c r="N72" s="195" t="n">
        <v>8</v>
      </c>
      <c r="O72" s="195" t="n">
        <v>118</v>
      </c>
      <c r="P72" s="195" t="n">
        <v>33</v>
      </c>
      <c r="Q72" s="195" t="n">
        <v>24</v>
      </c>
      <c r="R72" s="195" t="n">
        <v>53</v>
      </c>
      <c r="S72" s="192" t="n">
        <v>0</v>
      </c>
      <c r="T72" s="192" t="n">
        <v>0</v>
      </c>
      <c r="U72" s="195" t="n">
        <v>3</v>
      </c>
      <c r="V72" s="195" t="n">
        <v>3</v>
      </c>
      <c r="AC72" s="195" t="n">
        <v>0</v>
      </c>
      <c r="AD72" s="195" t="n">
        <v>12</v>
      </c>
      <c r="AE72" s="193" t="n">
        <f aca="false">SUM(I72:AD72)</f>
        <v>370</v>
      </c>
    </row>
    <row r="73" s="163" customFormat="true" ht="16.5" hidden="false" customHeight="false" outlineLevel="0" collapsed="false">
      <c r="A73" s="184" t="n">
        <v>6</v>
      </c>
      <c r="B73" s="185" t="n">
        <v>8</v>
      </c>
      <c r="C73" s="186" t="n">
        <v>553</v>
      </c>
      <c r="D73" s="187" t="s">
        <v>432</v>
      </c>
      <c r="E73" s="187" t="s">
        <v>432</v>
      </c>
      <c r="F73" s="188" t="n">
        <v>2368</v>
      </c>
      <c r="G73" s="189" t="s">
        <v>33</v>
      </c>
      <c r="H73" s="190" t="n">
        <v>557</v>
      </c>
      <c r="I73" s="195" t="n">
        <v>2</v>
      </c>
      <c r="J73" s="195" t="n">
        <v>40</v>
      </c>
      <c r="K73" s="195" t="n">
        <v>46</v>
      </c>
      <c r="L73" s="195" t="n">
        <v>4</v>
      </c>
      <c r="M73" s="195" t="n">
        <v>45</v>
      </c>
      <c r="N73" s="195" t="n">
        <v>7</v>
      </c>
      <c r="O73" s="195" t="n">
        <v>82</v>
      </c>
      <c r="P73" s="195" t="n">
        <v>9</v>
      </c>
      <c r="Q73" s="195" t="n">
        <v>22</v>
      </c>
      <c r="R73" s="195" t="n">
        <v>42</v>
      </c>
      <c r="S73" s="192" t="n">
        <v>0</v>
      </c>
      <c r="T73" s="192" t="n">
        <v>0</v>
      </c>
      <c r="U73" s="195" t="n">
        <v>2</v>
      </c>
      <c r="V73" s="195" t="n">
        <v>0</v>
      </c>
      <c r="AC73" s="195" t="n">
        <v>0</v>
      </c>
      <c r="AD73" s="195" t="n">
        <v>8</v>
      </c>
      <c r="AE73" s="193" t="n">
        <f aca="false">SUM(I73:AD73)</f>
        <v>309</v>
      </c>
    </row>
    <row r="74" s="163" customFormat="true" ht="16.5" hidden="false" customHeight="false" outlineLevel="0" collapsed="false">
      <c r="A74" s="184" t="n">
        <v>7</v>
      </c>
      <c r="B74" s="185" t="n">
        <v>8</v>
      </c>
      <c r="C74" s="186" t="n">
        <v>553</v>
      </c>
      <c r="D74" s="187" t="s">
        <v>432</v>
      </c>
      <c r="E74" s="187" t="s">
        <v>432</v>
      </c>
      <c r="F74" s="188" t="n">
        <v>2368</v>
      </c>
      <c r="G74" s="194" t="s">
        <v>433</v>
      </c>
      <c r="H74" s="190" t="n">
        <v>557</v>
      </c>
      <c r="I74" s="195" t="n">
        <v>5</v>
      </c>
      <c r="J74" s="195" t="n">
        <v>37</v>
      </c>
      <c r="K74" s="195" t="n">
        <v>35</v>
      </c>
      <c r="L74" s="195" t="n">
        <v>3</v>
      </c>
      <c r="M74" s="195" t="n">
        <v>49</v>
      </c>
      <c r="N74" s="195" t="n">
        <v>8</v>
      </c>
      <c r="O74" s="195" t="n">
        <v>80</v>
      </c>
      <c r="P74" s="195" t="n">
        <v>16</v>
      </c>
      <c r="Q74" s="195" t="n">
        <v>12</v>
      </c>
      <c r="R74" s="195" t="n">
        <v>69</v>
      </c>
      <c r="S74" s="192" t="n">
        <v>0</v>
      </c>
      <c r="T74" s="192" t="n">
        <v>0</v>
      </c>
      <c r="U74" s="195" t="n">
        <v>0</v>
      </c>
      <c r="V74" s="195" t="n">
        <v>1</v>
      </c>
      <c r="AC74" s="195" t="n">
        <v>0</v>
      </c>
      <c r="AD74" s="195" t="n">
        <v>3</v>
      </c>
      <c r="AE74" s="193" t="n">
        <f aca="false">SUM(I74:AD74)</f>
        <v>318</v>
      </c>
    </row>
    <row r="75" s="163" customFormat="true" ht="16.5" hidden="false" customHeight="false" outlineLevel="0" collapsed="false">
      <c r="A75" s="184" t="n">
        <v>8</v>
      </c>
      <c r="B75" s="185" t="n">
        <v>8</v>
      </c>
      <c r="C75" s="186" t="n">
        <v>553</v>
      </c>
      <c r="D75" s="187" t="s">
        <v>432</v>
      </c>
      <c r="E75" s="187" t="s">
        <v>432</v>
      </c>
      <c r="F75" s="188" t="n">
        <v>2368</v>
      </c>
      <c r="G75" s="194" t="s">
        <v>434</v>
      </c>
      <c r="H75" s="190" t="n">
        <v>557</v>
      </c>
      <c r="I75" s="195" t="n">
        <v>6</v>
      </c>
      <c r="J75" s="195" t="n">
        <v>44</v>
      </c>
      <c r="K75" s="195" t="n">
        <v>31</v>
      </c>
      <c r="L75" s="195" t="n">
        <v>5</v>
      </c>
      <c r="M75" s="195" t="n">
        <v>43</v>
      </c>
      <c r="N75" s="195" t="n">
        <v>6</v>
      </c>
      <c r="O75" s="195" t="n">
        <v>93</v>
      </c>
      <c r="P75" s="195" t="n">
        <v>14</v>
      </c>
      <c r="Q75" s="195" t="n">
        <v>14</v>
      </c>
      <c r="R75" s="195" t="n">
        <v>47</v>
      </c>
      <c r="S75" s="192" t="n">
        <v>0</v>
      </c>
      <c r="T75" s="192" t="n">
        <v>0</v>
      </c>
      <c r="U75" s="195" t="n">
        <v>2</v>
      </c>
      <c r="V75" s="195" t="n">
        <v>3</v>
      </c>
      <c r="AC75" s="195" t="n">
        <v>0</v>
      </c>
      <c r="AD75" s="195" t="n">
        <v>4</v>
      </c>
      <c r="AE75" s="193" t="n">
        <f aca="false">SUM(I75:AD75)</f>
        <v>312</v>
      </c>
    </row>
    <row r="76" s="163" customFormat="true" ht="16.5" hidden="false" customHeight="false" outlineLevel="0" collapsed="false">
      <c r="A76" s="184" t="n">
        <v>9</v>
      </c>
      <c r="B76" s="185" t="n">
        <v>8</v>
      </c>
      <c r="C76" s="186" t="n">
        <v>553</v>
      </c>
      <c r="D76" s="187" t="s">
        <v>432</v>
      </c>
      <c r="E76" s="187" t="s">
        <v>432</v>
      </c>
      <c r="F76" s="188" t="n">
        <v>2368</v>
      </c>
      <c r="G76" s="196" t="s">
        <v>437</v>
      </c>
      <c r="H76" s="197"/>
      <c r="I76" s="195" t="n">
        <v>0</v>
      </c>
      <c r="J76" s="195" t="n">
        <v>5</v>
      </c>
      <c r="K76" s="195" t="n">
        <v>4</v>
      </c>
      <c r="L76" s="195" t="n">
        <v>0</v>
      </c>
      <c r="M76" s="195" t="n">
        <v>7</v>
      </c>
      <c r="N76" s="195" t="n">
        <v>2</v>
      </c>
      <c r="O76" s="195" t="n">
        <v>10</v>
      </c>
      <c r="P76" s="195" t="n">
        <v>7</v>
      </c>
      <c r="Q76" s="195" t="n">
        <v>0</v>
      </c>
      <c r="R76" s="195" t="n">
        <v>6</v>
      </c>
      <c r="S76" s="192" t="n">
        <v>0</v>
      </c>
      <c r="T76" s="192" t="n">
        <v>0</v>
      </c>
      <c r="U76" s="195" t="n">
        <v>0</v>
      </c>
      <c r="V76" s="195" t="n">
        <v>0</v>
      </c>
      <c r="AC76" s="195" t="n">
        <v>0</v>
      </c>
      <c r="AD76" s="195" t="n">
        <v>0</v>
      </c>
      <c r="AE76" s="193" t="n">
        <f aca="false">SUM(I76:AD76)</f>
        <v>41</v>
      </c>
    </row>
    <row r="77" s="163" customFormat="true" ht="16.5" hidden="false" customHeight="false" outlineLevel="0" collapsed="false">
      <c r="A77" s="184" t="n">
        <v>10</v>
      </c>
      <c r="B77" s="185" t="n">
        <v>8</v>
      </c>
      <c r="C77" s="186" t="n">
        <v>553</v>
      </c>
      <c r="D77" s="187" t="s">
        <v>432</v>
      </c>
      <c r="E77" s="187" t="s">
        <v>432</v>
      </c>
      <c r="F77" s="188" t="n">
        <v>2368</v>
      </c>
      <c r="G77" s="194" t="s">
        <v>438</v>
      </c>
      <c r="H77" s="197"/>
      <c r="I77" s="195" t="n">
        <v>1</v>
      </c>
      <c r="J77" s="195" t="n">
        <v>6</v>
      </c>
      <c r="K77" s="195" t="n">
        <v>5</v>
      </c>
      <c r="L77" s="195" t="n">
        <v>0</v>
      </c>
      <c r="M77" s="195" t="n">
        <v>10</v>
      </c>
      <c r="N77" s="195" t="n">
        <v>2</v>
      </c>
      <c r="O77" s="195" t="n">
        <v>7</v>
      </c>
      <c r="P77" s="195" t="n">
        <v>6</v>
      </c>
      <c r="Q77" s="195" t="n">
        <v>2</v>
      </c>
      <c r="R77" s="195" t="n">
        <v>8</v>
      </c>
      <c r="S77" s="192" t="n">
        <v>0</v>
      </c>
      <c r="T77" s="192" t="n">
        <v>0</v>
      </c>
      <c r="U77" s="195" t="n">
        <v>0</v>
      </c>
      <c r="V77" s="195" t="n">
        <v>2</v>
      </c>
      <c r="AC77" s="195" t="n">
        <v>0</v>
      </c>
      <c r="AD77" s="195" t="n">
        <v>0</v>
      </c>
      <c r="AE77" s="193" t="n">
        <f aca="false">SUM(I77:AD77)</f>
        <v>49</v>
      </c>
    </row>
    <row r="78" s="163" customFormat="true" ht="16.5" hidden="false" customHeight="false" outlineLevel="0" collapsed="false">
      <c r="A78" s="184" t="n">
        <v>11</v>
      </c>
      <c r="B78" s="185" t="n">
        <v>8</v>
      </c>
      <c r="C78" s="186" t="n">
        <v>553</v>
      </c>
      <c r="D78" s="187" t="s">
        <v>432</v>
      </c>
      <c r="E78" s="187" t="s">
        <v>432</v>
      </c>
      <c r="F78" s="188" t="n">
        <v>2369</v>
      </c>
      <c r="G78" s="189" t="s">
        <v>33</v>
      </c>
      <c r="H78" s="190" t="n">
        <v>712</v>
      </c>
      <c r="I78" s="195" t="n">
        <v>4</v>
      </c>
      <c r="J78" s="195" t="n">
        <v>39</v>
      </c>
      <c r="K78" s="195" t="n">
        <v>31</v>
      </c>
      <c r="L78" s="195" t="n">
        <v>4</v>
      </c>
      <c r="M78" s="195" t="n">
        <v>66</v>
      </c>
      <c r="N78" s="195" t="n">
        <v>10</v>
      </c>
      <c r="O78" s="195" t="n">
        <v>140</v>
      </c>
      <c r="P78" s="195" t="n">
        <v>27</v>
      </c>
      <c r="Q78" s="195" t="n">
        <v>24</v>
      </c>
      <c r="R78" s="195" t="n">
        <v>59</v>
      </c>
      <c r="S78" s="192" t="n">
        <v>0</v>
      </c>
      <c r="T78" s="192" t="n">
        <v>0</v>
      </c>
      <c r="U78" s="195" t="n">
        <v>1</v>
      </c>
      <c r="V78" s="195" t="n">
        <v>2</v>
      </c>
      <c r="AC78" s="195" t="n">
        <v>0</v>
      </c>
      <c r="AD78" s="195" t="n">
        <v>10</v>
      </c>
      <c r="AE78" s="193" t="n">
        <f aca="false">SUM(I78:AD78)</f>
        <v>417</v>
      </c>
    </row>
    <row r="79" s="163" customFormat="true" ht="16.5" hidden="false" customHeight="false" outlineLevel="0" collapsed="false">
      <c r="A79" s="184" t="n">
        <v>12</v>
      </c>
      <c r="B79" s="185" t="n">
        <v>8</v>
      </c>
      <c r="C79" s="186" t="n">
        <v>553</v>
      </c>
      <c r="D79" s="187" t="s">
        <v>432</v>
      </c>
      <c r="E79" s="187" t="s">
        <v>432</v>
      </c>
      <c r="F79" s="188" t="n">
        <v>2369</v>
      </c>
      <c r="G79" s="194" t="s">
        <v>433</v>
      </c>
      <c r="H79" s="190" t="n">
        <v>711</v>
      </c>
      <c r="I79" s="195" t="n">
        <v>4</v>
      </c>
      <c r="J79" s="195" t="n">
        <v>40</v>
      </c>
      <c r="K79" s="195" t="n">
        <v>35</v>
      </c>
      <c r="L79" s="195" t="n">
        <v>3</v>
      </c>
      <c r="M79" s="195" t="n">
        <v>45</v>
      </c>
      <c r="N79" s="195" t="n">
        <v>14</v>
      </c>
      <c r="O79" s="195" t="n">
        <v>132</v>
      </c>
      <c r="P79" s="195" t="n">
        <v>26</v>
      </c>
      <c r="Q79" s="195" t="n">
        <v>56</v>
      </c>
      <c r="R79" s="195" t="n">
        <v>57</v>
      </c>
      <c r="S79" s="192" t="n">
        <v>0</v>
      </c>
      <c r="T79" s="192" t="n">
        <v>0</v>
      </c>
      <c r="U79" s="195" t="n">
        <v>1</v>
      </c>
      <c r="V79" s="195" t="n">
        <v>3</v>
      </c>
      <c r="AC79" s="195" t="n">
        <v>0</v>
      </c>
      <c r="AD79" s="195" t="n">
        <v>8</v>
      </c>
      <c r="AE79" s="193" t="n">
        <f aca="false">SUM(I79:AD79)</f>
        <v>424</v>
      </c>
    </row>
    <row r="80" s="163" customFormat="true" ht="16.5" hidden="false" customHeight="false" outlineLevel="0" collapsed="false">
      <c r="A80" s="184" t="n">
        <v>13</v>
      </c>
      <c r="B80" s="185" t="n">
        <v>8</v>
      </c>
      <c r="C80" s="186" t="n">
        <v>553</v>
      </c>
      <c r="D80" s="187" t="s">
        <v>432</v>
      </c>
      <c r="E80" s="187" t="s">
        <v>432</v>
      </c>
      <c r="F80" s="188" t="n">
        <v>2370</v>
      </c>
      <c r="G80" s="189" t="s">
        <v>33</v>
      </c>
      <c r="H80" s="190" t="n">
        <v>485</v>
      </c>
      <c r="I80" s="195" t="n">
        <v>1</v>
      </c>
      <c r="J80" s="195" t="n">
        <v>35</v>
      </c>
      <c r="K80" s="195" t="n">
        <v>29</v>
      </c>
      <c r="L80" s="195" t="n">
        <v>6</v>
      </c>
      <c r="M80" s="195" t="n">
        <v>23</v>
      </c>
      <c r="N80" s="195" t="n">
        <v>7</v>
      </c>
      <c r="O80" s="195" t="n">
        <v>98</v>
      </c>
      <c r="P80" s="195" t="n">
        <v>28</v>
      </c>
      <c r="Q80" s="195" t="n">
        <v>16</v>
      </c>
      <c r="R80" s="195" t="n">
        <v>35</v>
      </c>
      <c r="S80" s="192" t="n">
        <v>0</v>
      </c>
      <c r="T80" s="192" t="n">
        <v>0</v>
      </c>
      <c r="U80" s="195" t="n">
        <v>2</v>
      </c>
      <c r="V80" s="195" t="n">
        <v>0</v>
      </c>
      <c r="AC80" s="195" t="n">
        <v>0</v>
      </c>
      <c r="AD80" s="195" t="n">
        <v>8</v>
      </c>
      <c r="AE80" s="193" t="n">
        <f aca="false">SUM(I80:AD80)</f>
        <v>288</v>
      </c>
    </row>
    <row r="81" s="163" customFormat="true" ht="16.5" hidden="false" customHeight="false" outlineLevel="0" collapsed="false">
      <c r="A81" s="184" t="n">
        <v>14</v>
      </c>
      <c r="B81" s="185" t="n">
        <v>8</v>
      </c>
      <c r="C81" s="186" t="n">
        <v>553</v>
      </c>
      <c r="D81" s="187" t="s">
        <v>432</v>
      </c>
      <c r="E81" s="187" t="s">
        <v>432</v>
      </c>
      <c r="F81" s="188" t="n">
        <v>2370</v>
      </c>
      <c r="G81" s="194" t="s">
        <v>433</v>
      </c>
      <c r="H81" s="190" t="n">
        <v>484</v>
      </c>
      <c r="I81" s="195" t="n">
        <v>1</v>
      </c>
      <c r="J81" s="195" t="n">
        <v>35</v>
      </c>
      <c r="K81" s="195" t="n">
        <v>28</v>
      </c>
      <c r="L81" s="195" t="n">
        <v>2</v>
      </c>
      <c r="M81" s="195" t="n">
        <v>20</v>
      </c>
      <c r="N81" s="195" t="n">
        <v>6</v>
      </c>
      <c r="O81" s="195" t="n">
        <v>94</v>
      </c>
      <c r="P81" s="195" t="n">
        <v>30</v>
      </c>
      <c r="Q81" s="195" t="n">
        <v>20</v>
      </c>
      <c r="R81" s="195" t="n">
        <v>40</v>
      </c>
      <c r="S81" s="192" t="n">
        <v>0</v>
      </c>
      <c r="T81" s="192" t="n">
        <v>0</v>
      </c>
      <c r="U81" s="195" t="n">
        <v>1</v>
      </c>
      <c r="V81" s="195" t="n">
        <v>1</v>
      </c>
      <c r="AC81" s="195" t="n">
        <v>0</v>
      </c>
      <c r="AD81" s="195" t="n">
        <v>3</v>
      </c>
      <c r="AE81" s="193" t="n">
        <f aca="false">SUM(I81:AD81)</f>
        <v>281</v>
      </c>
    </row>
    <row r="82" s="163" customFormat="true" ht="16.5" hidden="false" customHeight="false" outlineLevel="0" collapsed="false">
      <c r="A82" s="184" t="n">
        <v>15</v>
      </c>
      <c r="B82" s="185" t="n">
        <v>8</v>
      </c>
      <c r="C82" s="186" t="n">
        <v>553</v>
      </c>
      <c r="D82" s="187" t="s">
        <v>432</v>
      </c>
      <c r="E82" s="187" t="s">
        <v>432</v>
      </c>
      <c r="F82" s="188" t="n">
        <v>2371</v>
      </c>
      <c r="G82" s="189" t="s">
        <v>33</v>
      </c>
      <c r="H82" s="190" t="n">
        <v>538</v>
      </c>
      <c r="I82" s="195" t="n">
        <v>3</v>
      </c>
      <c r="J82" s="195" t="n">
        <v>42</v>
      </c>
      <c r="K82" s="195" t="n">
        <v>37</v>
      </c>
      <c r="L82" s="195" t="n">
        <v>0</v>
      </c>
      <c r="M82" s="195" t="n">
        <v>33</v>
      </c>
      <c r="N82" s="195" t="n">
        <v>5</v>
      </c>
      <c r="O82" s="195" t="n">
        <v>136</v>
      </c>
      <c r="P82" s="195" t="n">
        <v>12</v>
      </c>
      <c r="Q82" s="195" t="n">
        <v>16</v>
      </c>
      <c r="R82" s="195" t="n">
        <v>32</v>
      </c>
      <c r="S82" s="192" t="n">
        <v>0</v>
      </c>
      <c r="T82" s="192" t="n">
        <v>0</v>
      </c>
      <c r="U82" s="195" t="n">
        <v>2</v>
      </c>
      <c r="V82" s="195" t="n">
        <v>1</v>
      </c>
      <c r="AC82" s="195" t="n">
        <v>0</v>
      </c>
      <c r="AD82" s="195" t="n">
        <v>2</v>
      </c>
      <c r="AE82" s="193" t="n">
        <f aca="false">SUM(I82:AD82)</f>
        <v>321</v>
      </c>
    </row>
    <row r="83" s="163" customFormat="true" ht="16.5" hidden="false" customHeight="false" outlineLevel="0" collapsed="false">
      <c r="A83" s="184" t="n">
        <v>16</v>
      </c>
      <c r="B83" s="185" t="n">
        <v>8</v>
      </c>
      <c r="C83" s="186" t="n">
        <v>553</v>
      </c>
      <c r="D83" s="187" t="s">
        <v>432</v>
      </c>
      <c r="E83" s="187" t="s">
        <v>432</v>
      </c>
      <c r="F83" s="188" t="n">
        <v>2371</v>
      </c>
      <c r="G83" s="194" t="s">
        <v>433</v>
      </c>
      <c r="H83" s="190" t="n">
        <v>538</v>
      </c>
      <c r="I83" s="195" t="n">
        <v>3</v>
      </c>
      <c r="J83" s="195" t="n">
        <v>42</v>
      </c>
      <c r="K83" s="195" t="n">
        <v>30</v>
      </c>
      <c r="L83" s="195" t="n">
        <v>0</v>
      </c>
      <c r="M83" s="195" t="n">
        <v>29</v>
      </c>
      <c r="N83" s="195" t="n">
        <v>6</v>
      </c>
      <c r="O83" s="195" t="n">
        <v>128</v>
      </c>
      <c r="P83" s="195" t="n">
        <v>9</v>
      </c>
      <c r="Q83" s="195" t="n">
        <v>19</v>
      </c>
      <c r="R83" s="195" t="n">
        <v>51</v>
      </c>
      <c r="S83" s="192" t="n">
        <v>0</v>
      </c>
      <c r="T83" s="192" t="n">
        <v>0</v>
      </c>
      <c r="U83" s="195" t="n">
        <v>1</v>
      </c>
      <c r="V83" s="195" t="n">
        <v>1</v>
      </c>
      <c r="AC83" s="195" t="n">
        <v>0</v>
      </c>
      <c r="AD83" s="195" t="n">
        <v>6</v>
      </c>
      <c r="AE83" s="193" t="n">
        <f aca="false">SUM(I83:AD83)</f>
        <v>325</v>
      </c>
    </row>
    <row r="84" s="163" customFormat="true" ht="16.5" hidden="false" customHeight="false" outlineLevel="0" collapsed="false">
      <c r="A84" s="184" t="n">
        <v>17</v>
      </c>
      <c r="B84" s="185" t="n">
        <v>8</v>
      </c>
      <c r="C84" s="186" t="n">
        <v>553</v>
      </c>
      <c r="D84" s="187" t="s">
        <v>432</v>
      </c>
      <c r="E84" s="187" t="s">
        <v>432</v>
      </c>
      <c r="F84" s="188" t="n">
        <v>2371</v>
      </c>
      <c r="G84" s="196" t="s">
        <v>434</v>
      </c>
      <c r="H84" s="190" t="n">
        <v>538</v>
      </c>
      <c r="I84" s="195" t="n">
        <v>7</v>
      </c>
      <c r="J84" s="195" t="n">
        <v>55</v>
      </c>
      <c r="K84" s="195" t="n">
        <v>31</v>
      </c>
      <c r="L84" s="195" t="n">
        <v>2</v>
      </c>
      <c r="M84" s="195" t="n">
        <v>25</v>
      </c>
      <c r="N84" s="195" t="n">
        <v>14</v>
      </c>
      <c r="O84" s="195" t="n">
        <v>122</v>
      </c>
      <c r="P84" s="195" t="n">
        <v>4</v>
      </c>
      <c r="Q84" s="195" t="n">
        <v>18</v>
      </c>
      <c r="R84" s="195" t="n">
        <v>42</v>
      </c>
      <c r="S84" s="192" t="n">
        <v>0</v>
      </c>
      <c r="T84" s="192" t="n">
        <v>0</v>
      </c>
      <c r="U84" s="195" t="n">
        <v>1</v>
      </c>
      <c r="V84" s="195" t="n">
        <v>1</v>
      </c>
      <c r="AC84" s="195" t="n">
        <v>0</v>
      </c>
      <c r="AD84" s="195" t="n">
        <v>6</v>
      </c>
      <c r="AE84" s="193" t="n">
        <f aca="false">SUM(I84:AD84)</f>
        <v>328</v>
      </c>
    </row>
    <row r="85" s="163" customFormat="true" ht="16.5" hidden="false" customHeight="false" outlineLevel="0" collapsed="false">
      <c r="A85" s="184" t="n">
        <v>18</v>
      </c>
      <c r="B85" s="185" t="n">
        <v>8</v>
      </c>
      <c r="C85" s="186" t="n">
        <v>553</v>
      </c>
      <c r="D85" s="187" t="s">
        <v>432</v>
      </c>
      <c r="E85" s="187" t="s">
        <v>432</v>
      </c>
      <c r="F85" s="188" t="n">
        <v>2372</v>
      </c>
      <c r="G85" s="189" t="s">
        <v>33</v>
      </c>
      <c r="H85" s="190" t="n">
        <v>658</v>
      </c>
      <c r="I85" s="195" t="n">
        <v>6</v>
      </c>
      <c r="J85" s="195" t="n">
        <v>59</v>
      </c>
      <c r="K85" s="195" t="n">
        <v>53</v>
      </c>
      <c r="L85" s="195" t="n">
        <v>2</v>
      </c>
      <c r="M85" s="195" t="n">
        <v>21</v>
      </c>
      <c r="N85" s="195" t="n">
        <v>6</v>
      </c>
      <c r="O85" s="195" t="n">
        <v>132</v>
      </c>
      <c r="P85" s="195" t="n">
        <v>22</v>
      </c>
      <c r="Q85" s="195" t="n">
        <v>21</v>
      </c>
      <c r="R85" s="195" t="n">
        <v>49</v>
      </c>
      <c r="S85" s="192" t="n">
        <v>0</v>
      </c>
      <c r="T85" s="192" t="n">
        <v>0</v>
      </c>
      <c r="U85" s="195" t="n">
        <v>1</v>
      </c>
      <c r="V85" s="195" t="n">
        <v>2</v>
      </c>
      <c r="AC85" s="195" t="n">
        <v>0</v>
      </c>
      <c r="AD85" s="195" t="n">
        <v>7</v>
      </c>
      <c r="AE85" s="193" t="n">
        <f aca="false">SUM(I85:AD85)</f>
        <v>381</v>
      </c>
    </row>
    <row r="86" s="163" customFormat="true" ht="16.5" hidden="false" customHeight="false" outlineLevel="0" collapsed="false">
      <c r="A86" s="184" t="n">
        <v>19</v>
      </c>
      <c r="B86" s="185" t="n">
        <v>8</v>
      </c>
      <c r="C86" s="186" t="n">
        <v>553</v>
      </c>
      <c r="D86" s="187" t="s">
        <v>432</v>
      </c>
      <c r="E86" s="187" t="s">
        <v>432</v>
      </c>
      <c r="F86" s="188" t="n">
        <v>2372</v>
      </c>
      <c r="G86" s="194" t="s">
        <v>433</v>
      </c>
      <c r="H86" s="190" t="n">
        <v>658</v>
      </c>
      <c r="I86" s="195" t="n">
        <v>2</v>
      </c>
      <c r="J86" s="195" t="n">
        <v>56</v>
      </c>
      <c r="K86" s="195" t="n">
        <v>57</v>
      </c>
      <c r="L86" s="195" t="n">
        <v>2</v>
      </c>
      <c r="M86" s="195" t="n">
        <v>18</v>
      </c>
      <c r="N86" s="195" t="n">
        <v>12</v>
      </c>
      <c r="O86" s="195" t="n">
        <v>142</v>
      </c>
      <c r="P86" s="195" t="n">
        <v>29</v>
      </c>
      <c r="Q86" s="195" t="n">
        <v>24</v>
      </c>
      <c r="R86" s="195" t="n">
        <v>62</v>
      </c>
      <c r="S86" s="192" t="n">
        <v>0</v>
      </c>
      <c r="T86" s="192" t="n">
        <v>0</v>
      </c>
      <c r="U86" s="195" t="n">
        <v>2</v>
      </c>
      <c r="V86" s="195" t="n">
        <v>5</v>
      </c>
      <c r="AC86" s="195" t="n">
        <v>0</v>
      </c>
      <c r="AD86" s="195" t="n">
        <v>7</v>
      </c>
      <c r="AE86" s="193" t="n">
        <f aca="false">SUM(I86:AD86)</f>
        <v>418</v>
      </c>
    </row>
    <row r="87" s="163" customFormat="true" ht="16.5" hidden="false" customHeight="false" outlineLevel="0" collapsed="false">
      <c r="A87" s="184" t="n">
        <v>20</v>
      </c>
      <c r="B87" s="185" t="n">
        <v>8</v>
      </c>
      <c r="C87" s="186" t="n">
        <v>553</v>
      </c>
      <c r="D87" s="187" t="s">
        <v>432</v>
      </c>
      <c r="E87" s="187" t="s">
        <v>432</v>
      </c>
      <c r="F87" s="188" t="n">
        <v>2373</v>
      </c>
      <c r="G87" s="189" t="s">
        <v>33</v>
      </c>
      <c r="H87" s="190" t="n">
        <v>655</v>
      </c>
      <c r="I87" s="195" t="n">
        <v>4</v>
      </c>
      <c r="J87" s="195" t="n">
        <v>46</v>
      </c>
      <c r="K87" s="195" t="n">
        <v>44</v>
      </c>
      <c r="L87" s="195" t="n">
        <v>4</v>
      </c>
      <c r="M87" s="195" t="n">
        <v>41</v>
      </c>
      <c r="N87" s="195" t="n">
        <v>7</v>
      </c>
      <c r="O87" s="195" t="n">
        <v>127</v>
      </c>
      <c r="P87" s="195" t="n">
        <v>19</v>
      </c>
      <c r="Q87" s="195" t="n">
        <v>20</v>
      </c>
      <c r="R87" s="195" t="n">
        <v>64</v>
      </c>
      <c r="S87" s="192" t="n">
        <v>0</v>
      </c>
      <c r="T87" s="192" t="n">
        <v>0</v>
      </c>
      <c r="U87" s="195" t="n">
        <v>1</v>
      </c>
      <c r="V87" s="195" t="n">
        <v>0</v>
      </c>
      <c r="AC87" s="195" t="n">
        <v>0</v>
      </c>
      <c r="AD87" s="195" t="n">
        <v>7</v>
      </c>
      <c r="AE87" s="193" t="n">
        <f aca="false">SUM(I87:AD87)</f>
        <v>384</v>
      </c>
    </row>
    <row r="88" s="163" customFormat="true" ht="16.5" hidden="false" customHeight="false" outlineLevel="0" collapsed="false">
      <c r="A88" s="184" t="n">
        <v>21</v>
      </c>
      <c r="B88" s="185" t="n">
        <v>8</v>
      </c>
      <c r="C88" s="186" t="n">
        <v>553</v>
      </c>
      <c r="D88" s="187" t="s">
        <v>432</v>
      </c>
      <c r="E88" s="187" t="s">
        <v>432</v>
      </c>
      <c r="F88" s="188" t="n">
        <v>2373</v>
      </c>
      <c r="G88" s="196" t="s">
        <v>433</v>
      </c>
      <c r="H88" s="190" t="n">
        <v>655</v>
      </c>
      <c r="I88" s="195" t="n">
        <v>2</v>
      </c>
      <c r="J88" s="195" t="n">
        <v>59</v>
      </c>
      <c r="K88" s="195" t="n">
        <v>49</v>
      </c>
      <c r="L88" s="195" t="n">
        <v>1</v>
      </c>
      <c r="M88" s="195" t="n">
        <v>33</v>
      </c>
      <c r="N88" s="195" t="n">
        <v>9</v>
      </c>
      <c r="O88" s="195" t="n">
        <v>116</v>
      </c>
      <c r="P88" s="195" t="n">
        <v>21</v>
      </c>
      <c r="Q88" s="195" t="n">
        <v>13</v>
      </c>
      <c r="R88" s="195" t="n">
        <v>71</v>
      </c>
      <c r="S88" s="192" t="n">
        <v>0</v>
      </c>
      <c r="T88" s="192" t="n">
        <v>0</v>
      </c>
      <c r="U88" s="195" t="n">
        <v>4</v>
      </c>
      <c r="V88" s="195" t="n">
        <v>1</v>
      </c>
      <c r="AC88" s="195" t="n">
        <v>0</v>
      </c>
      <c r="AD88" s="195" t="n">
        <v>14</v>
      </c>
      <c r="AE88" s="193" t="n">
        <f aca="false">SUM(I88:AD88)</f>
        <v>393</v>
      </c>
    </row>
    <row r="89" s="163" customFormat="true" ht="16.5" hidden="false" customHeight="false" outlineLevel="0" collapsed="false">
      <c r="A89" s="184" t="n">
        <v>22</v>
      </c>
      <c r="B89" s="185" t="n">
        <v>8</v>
      </c>
      <c r="C89" s="186" t="n">
        <v>553</v>
      </c>
      <c r="D89" s="187" t="s">
        <v>432</v>
      </c>
      <c r="E89" s="187" t="s">
        <v>432</v>
      </c>
      <c r="F89" s="188" t="n">
        <v>2373</v>
      </c>
      <c r="G89" s="194" t="s">
        <v>434</v>
      </c>
      <c r="H89" s="190" t="n">
        <v>655</v>
      </c>
      <c r="I89" s="195" t="n">
        <v>1</v>
      </c>
      <c r="J89" s="195" t="n">
        <v>36</v>
      </c>
      <c r="K89" s="195" t="n">
        <v>41</v>
      </c>
      <c r="L89" s="195" t="n">
        <v>1</v>
      </c>
      <c r="M89" s="195" t="n">
        <v>47</v>
      </c>
      <c r="N89" s="195" t="n">
        <v>6</v>
      </c>
      <c r="O89" s="195" t="n">
        <v>111</v>
      </c>
      <c r="P89" s="195" t="n">
        <v>16</v>
      </c>
      <c r="Q89" s="195" t="n">
        <v>12</v>
      </c>
      <c r="R89" s="195" t="n">
        <v>96</v>
      </c>
      <c r="S89" s="192" t="n">
        <v>0</v>
      </c>
      <c r="T89" s="192" t="n">
        <v>0</v>
      </c>
      <c r="U89" s="195" t="n">
        <v>0</v>
      </c>
      <c r="V89" s="195" t="n">
        <v>0</v>
      </c>
      <c r="AC89" s="195" t="n">
        <v>0</v>
      </c>
      <c r="AD89" s="195" t="n">
        <v>7</v>
      </c>
      <c r="AE89" s="193" t="n">
        <f aca="false">SUM(I89:AD89)</f>
        <v>374</v>
      </c>
    </row>
    <row r="90" s="163" customFormat="true" ht="16.5" hidden="false" customHeight="false" outlineLevel="0" collapsed="false">
      <c r="A90" s="184" t="n">
        <v>23</v>
      </c>
      <c r="B90" s="185" t="n">
        <v>8</v>
      </c>
      <c r="C90" s="186" t="n">
        <v>553</v>
      </c>
      <c r="D90" s="187" t="s">
        <v>432</v>
      </c>
      <c r="E90" s="187" t="s">
        <v>432</v>
      </c>
      <c r="F90" s="188" t="n">
        <v>2373</v>
      </c>
      <c r="G90" s="194" t="s">
        <v>435</v>
      </c>
      <c r="H90" s="190" t="n">
        <v>655</v>
      </c>
      <c r="I90" s="195" t="n">
        <v>2</v>
      </c>
      <c r="J90" s="195" t="n">
        <v>39</v>
      </c>
      <c r="K90" s="195" t="n">
        <v>51</v>
      </c>
      <c r="L90" s="195" t="n">
        <v>1</v>
      </c>
      <c r="M90" s="195" t="n">
        <v>35</v>
      </c>
      <c r="N90" s="195" t="n">
        <v>3</v>
      </c>
      <c r="O90" s="195" t="n">
        <v>115</v>
      </c>
      <c r="P90" s="195" t="n">
        <v>26</v>
      </c>
      <c r="Q90" s="195" t="n">
        <v>15</v>
      </c>
      <c r="R90" s="195" t="n">
        <v>72</v>
      </c>
      <c r="S90" s="192" t="n">
        <v>0</v>
      </c>
      <c r="T90" s="192" t="n">
        <v>0</v>
      </c>
      <c r="U90" s="195" t="n">
        <v>1</v>
      </c>
      <c r="V90" s="195" t="n">
        <v>1</v>
      </c>
      <c r="AC90" s="195" t="n">
        <v>1</v>
      </c>
      <c r="AD90" s="195" t="n">
        <v>2</v>
      </c>
      <c r="AE90" s="193" t="n">
        <f aca="false">SUM(I90:AD90)</f>
        <v>364</v>
      </c>
    </row>
    <row r="91" s="163" customFormat="true" ht="16.5" hidden="false" customHeight="false" outlineLevel="0" collapsed="false">
      <c r="A91" s="184" t="n">
        <v>24</v>
      </c>
      <c r="B91" s="185" t="n">
        <v>8</v>
      </c>
      <c r="C91" s="186" t="n">
        <v>553</v>
      </c>
      <c r="D91" s="187" t="s">
        <v>432</v>
      </c>
      <c r="E91" s="187" t="s">
        <v>432</v>
      </c>
      <c r="F91" s="188" t="n">
        <v>2373</v>
      </c>
      <c r="G91" s="194" t="s">
        <v>436</v>
      </c>
      <c r="H91" s="190" t="n">
        <v>655</v>
      </c>
      <c r="I91" s="195" t="n">
        <v>1</v>
      </c>
      <c r="J91" s="195" t="n">
        <v>60</v>
      </c>
      <c r="K91" s="195" t="n">
        <v>42</v>
      </c>
      <c r="L91" s="195" t="n">
        <v>10</v>
      </c>
      <c r="M91" s="195" t="n">
        <v>20</v>
      </c>
      <c r="N91" s="195" t="n">
        <v>4</v>
      </c>
      <c r="O91" s="195" t="n">
        <v>104</v>
      </c>
      <c r="P91" s="195" t="n">
        <v>16</v>
      </c>
      <c r="Q91" s="195" t="n">
        <v>20</v>
      </c>
      <c r="R91" s="195" t="n">
        <v>73</v>
      </c>
      <c r="S91" s="192" t="n">
        <v>0</v>
      </c>
      <c r="T91" s="192" t="n">
        <v>0</v>
      </c>
      <c r="U91" s="195" t="n">
        <v>5</v>
      </c>
      <c r="V91" s="195" t="n">
        <v>0</v>
      </c>
      <c r="AC91" s="195" t="n">
        <v>0</v>
      </c>
      <c r="AD91" s="195" t="n">
        <v>12</v>
      </c>
      <c r="AE91" s="193" t="n">
        <f aca="false">SUM(I91:AD91)</f>
        <v>367</v>
      </c>
    </row>
    <row r="92" s="163" customFormat="true" ht="16.5" hidden="false" customHeight="false" outlineLevel="0" collapsed="false">
      <c r="A92" s="184" t="n">
        <v>25</v>
      </c>
      <c r="B92" s="185" t="n">
        <v>8</v>
      </c>
      <c r="C92" s="186" t="n">
        <v>553</v>
      </c>
      <c r="D92" s="187" t="s">
        <v>432</v>
      </c>
      <c r="E92" s="187" t="s">
        <v>432</v>
      </c>
      <c r="F92" s="188" t="n">
        <v>2373</v>
      </c>
      <c r="G92" s="196" t="s">
        <v>439</v>
      </c>
      <c r="H92" s="190" t="n">
        <v>655</v>
      </c>
      <c r="I92" s="195" t="n">
        <v>1</v>
      </c>
      <c r="J92" s="195" t="n">
        <v>35</v>
      </c>
      <c r="K92" s="195" t="n">
        <v>32</v>
      </c>
      <c r="L92" s="195" t="n">
        <v>9</v>
      </c>
      <c r="M92" s="195" t="n">
        <v>37</v>
      </c>
      <c r="N92" s="195" t="n">
        <v>6</v>
      </c>
      <c r="O92" s="195" t="n">
        <v>119</v>
      </c>
      <c r="P92" s="195" t="n">
        <v>17</v>
      </c>
      <c r="Q92" s="195" t="n">
        <v>18</v>
      </c>
      <c r="R92" s="195" t="n">
        <v>81</v>
      </c>
      <c r="S92" s="192" t="n">
        <v>0</v>
      </c>
      <c r="T92" s="192" t="n">
        <v>0</v>
      </c>
      <c r="U92" s="195" t="n">
        <v>0</v>
      </c>
      <c r="V92" s="195" t="n">
        <v>2</v>
      </c>
      <c r="AC92" s="195" t="n">
        <v>0</v>
      </c>
      <c r="AD92" s="195" t="n">
        <v>9</v>
      </c>
      <c r="AE92" s="193" t="n">
        <f aca="false">SUM(I92:AD92)</f>
        <v>366</v>
      </c>
    </row>
    <row r="93" s="163" customFormat="true" ht="16.5" hidden="false" customHeight="false" outlineLevel="0" collapsed="false">
      <c r="A93" s="184" t="n">
        <v>26</v>
      </c>
      <c r="B93" s="185" t="n">
        <v>8</v>
      </c>
      <c r="C93" s="186" t="n">
        <v>553</v>
      </c>
      <c r="D93" s="187" t="s">
        <v>432</v>
      </c>
      <c r="E93" s="187" t="s">
        <v>432</v>
      </c>
      <c r="F93" s="188" t="n">
        <v>2374</v>
      </c>
      <c r="G93" s="189" t="s">
        <v>33</v>
      </c>
      <c r="H93" s="190" t="n">
        <v>672</v>
      </c>
      <c r="I93" s="195" t="n">
        <v>13</v>
      </c>
      <c r="J93" s="195" t="n">
        <v>52</v>
      </c>
      <c r="K93" s="195" t="n">
        <v>47</v>
      </c>
      <c r="L93" s="195" t="n">
        <v>6</v>
      </c>
      <c r="M93" s="195" t="n">
        <v>21</v>
      </c>
      <c r="N93" s="195" t="n">
        <v>18</v>
      </c>
      <c r="O93" s="195" t="n">
        <v>111</v>
      </c>
      <c r="P93" s="195" t="n">
        <v>13</v>
      </c>
      <c r="Q93" s="195" t="n">
        <v>24</v>
      </c>
      <c r="R93" s="195" t="n">
        <v>62</v>
      </c>
      <c r="S93" s="192" t="n">
        <v>0</v>
      </c>
      <c r="T93" s="192" t="n">
        <v>0</v>
      </c>
      <c r="U93" s="195" t="n">
        <v>4</v>
      </c>
      <c r="V93" s="195" t="n">
        <v>2</v>
      </c>
      <c r="AC93" s="195" t="n">
        <v>0</v>
      </c>
      <c r="AD93" s="195" t="n">
        <v>8</v>
      </c>
      <c r="AE93" s="193" t="n">
        <f aca="false">SUM(I93:AD93)</f>
        <v>381</v>
      </c>
    </row>
    <row r="94" s="163" customFormat="true" ht="16.5" hidden="false" customHeight="false" outlineLevel="0" collapsed="false">
      <c r="A94" s="184" t="n">
        <v>27</v>
      </c>
      <c r="B94" s="185" t="n">
        <v>8</v>
      </c>
      <c r="C94" s="186" t="n">
        <v>553</v>
      </c>
      <c r="D94" s="187" t="s">
        <v>432</v>
      </c>
      <c r="E94" s="187" t="s">
        <v>432</v>
      </c>
      <c r="F94" s="188" t="n">
        <v>2374</v>
      </c>
      <c r="G94" s="194" t="s">
        <v>433</v>
      </c>
      <c r="H94" s="190" t="n">
        <v>671</v>
      </c>
      <c r="I94" s="195" t="n">
        <v>2</v>
      </c>
      <c r="J94" s="195" t="n">
        <v>54</v>
      </c>
      <c r="K94" s="195" t="n">
        <v>55</v>
      </c>
      <c r="L94" s="195" t="n">
        <v>2</v>
      </c>
      <c r="M94" s="195" t="n">
        <v>32</v>
      </c>
      <c r="N94" s="195" t="n">
        <v>36</v>
      </c>
      <c r="O94" s="195" t="n">
        <v>91</v>
      </c>
      <c r="P94" s="195" t="n">
        <v>14</v>
      </c>
      <c r="Q94" s="195" t="n">
        <v>14</v>
      </c>
      <c r="R94" s="195" t="n">
        <v>71</v>
      </c>
      <c r="S94" s="192" t="n">
        <v>0</v>
      </c>
      <c r="T94" s="192" t="n">
        <v>0</v>
      </c>
      <c r="U94" s="195" t="n">
        <v>2</v>
      </c>
      <c r="V94" s="195" t="n">
        <v>2</v>
      </c>
      <c r="AC94" s="195" t="n">
        <v>0</v>
      </c>
      <c r="AD94" s="195" t="n">
        <v>8</v>
      </c>
      <c r="AE94" s="193" t="n">
        <f aca="false">SUM(I94:AD94)</f>
        <v>383</v>
      </c>
    </row>
    <row r="95" s="163" customFormat="true" ht="16.5" hidden="false" customHeight="false" outlineLevel="0" collapsed="false">
      <c r="A95" s="184" t="n">
        <v>28</v>
      </c>
      <c r="B95" s="185" t="n">
        <v>8</v>
      </c>
      <c r="C95" s="186" t="n">
        <v>553</v>
      </c>
      <c r="D95" s="187" t="s">
        <v>432</v>
      </c>
      <c r="E95" s="187" t="s">
        <v>432</v>
      </c>
      <c r="F95" s="188" t="n">
        <v>2374</v>
      </c>
      <c r="G95" s="194" t="s">
        <v>434</v>
      </c>
      <c r="H95" s="190" t="n">
        <v>671</v>
      </c>
      <c r="I95" s="195" t="n">
        <v>1</v>
      </c>
      <c r="J95" s="195" t="n">
        <v>57</v>
      </c>
      <c r="K95" s="195" t="n">
        <v>47</v>
      </c>
      <c r="L95" s="195" t="n">
        <v>3</v>
      </c>
      <c r="M95" s="195" t="n">
        <v>36</v>
      </c>
      <c r="N95" s="195" t="n">
        <v>25</v>
      </c>
      <c r="O95" s="195" t="n">
        <v>96</v>
      </c>
      <c r="P95" s="195" t="n">
        <v>13</v>
      </c>
      <c r="Q95" s="195" t="n">
        <v>11</v>
      </c>
      <c r="R95" s="195" t="n">
        <v>74</v>
      </c>
      <c r="S95" s="192" t="n">
        <v>0</v>
      </c>
      <c r="T95" s="192" t="n">
        <v>0</v>
      </c>
      <c r="U95" s="195" t="n">
        <v>1</v>
      </c>
      <c r="V95" s="195" t="n">
        <v>2</v>
      </c>
      <c r="AC95" s="195" t="n">
        <v>0</v>
      </c>
      <c r="AD95" s="195" t="n">
        <v>15</v>
      </c>
      <c r="AE95" s="193" t="n">
        <f aca="false">SUM(I95:AD95)</f>
        <v>381</v>
      </c>
    </row>
    <row r="96" s="163" customFormat="true" ht="16.5" hidden="false" customHeight="false" outlineLevel="0" collapsed="false">
      <c r="A96" s="184" t="n">
        <v>29</v>
      </c>
      <c r="B96" s="185" t="n">
        <v>8</v>
      </c>
      <c r="C96" s="186" t="n">
        <v>553</v>
      </c>
      <c r="D96" s="187" t="s">
        <v>432</v>
      </c>
      <c r="E96" s="187" t="s">
        <v>432</v>
      </c>
      <c r="F96" s="188" t="n">
        <v>2374</v>
      </c>
      <c r="G96" s="196" t="s">
        <v>435</v>
      </c>
      <c r="H96" s="190" t="n">
        <v>671</v>
      </c>
      <c r="I96" s="195" t="n">
        <v>1</v>
      </c>
      <c r="J96" s="195" t="n">
        <v>63</v>
      </c>
      <c r="K96" s="195" t="n">
        <v>63</v>
      </c>
      <c r="L96" s="195" t="n">
        <v>6</v>
      </c>
      <c r="M96" s="195" t="n">
        <v>41</v>
      </c>
      <c r="N96" s="195" t="n">
        <v>22</v>
      </c>
      <c r="O96" s="195" t="n">
        <v>94</v>
      </c>
      <c r="P96" s="195" t="n">
        <v>8</v>
      </c>
      <c r="Q96" s="195" t="n">
        <v>13</v>
      </c>
      <c r="R96" s="195" t="n">
        <v>53</v>
      </c>
      <c r="S96" s="192" t="n">
        <v>0</v>
      </c>
      <c r="T96" s="192" t="n">
        <v>0</v>
      </c>
      <c r="U96" s="195" t="n">
        <v>0</v>
      </c>
      <c r="V96" s="195" t="n">
        <v>1</v>
      </c>
      <c r="AC96" s="195" t="n">
        <v>0</v>
      </c>
      <c r="AD96" s="195" t="n">
        <v>4</v>
      </c>
      <c r="AE96" s="193" t="n">
        <f aca="false">SUM(I96:AD96)</f>
        <v>369</v>
      </c>
    </row>
    <row r="97" s="163" customFormat="true" ht="16.5" hidden="false" customHeight="false" outlineLevel="0" collapsed="false">
      <c r="A97" s="184" t="n">
        <v>30</v>
      </c>
      <c r="B97" s="185" t="n">
        <v>8</v>
      </c>
      <c r="C97" s="186" t="n">
        <v>553</v>
      </c>
      <c r="D97" s="187" t="s">
        <v>432</v>
      </c>
      <c r="E97" s="187" t="s">
        <v>432</v>
      </c>
      <c r="F97" s="188" t="n">
        <v>2375</v>
      </c>
      <c r="G97" s="189" t="s">
        <v>33</v>
      </c>
      <c r="H97" s="190" t="n">
        <v>670</v>
      </c>
      <c r="I97" s="195" t="n">
        <v>4</v>
      </c>
      <c r="J97" s="195" t="n">
        <v>74</v>
      </c>
      <c r="K97" s="195" t="n">
        <v>49</v>
      </c>
      <c r="L97" s="195" t="n">
        <v>6</v>
      </c>
      <c r="M97" s="195" t="n">
        <v>29</v>
      </c>
      <c r="N97" s="195" t="n">
        <v>11</v>
      </c>
      <c r="O97" s="195" t="n">
        <v>133</v>
      </c>
      <c r="P97" s="195" t="n">
        <v>11</v>
      </c>
      <c r="Q97" s="195" t="n">
        <v>16</v>
      </c>
      <c r="R97" s="195" t="n">
        <v>52</v>
      </c>
      <c r="S97" s="192" t="n">
        <v>0</v>
      </c>
      <c r="T97" s="192" t="n">
        <v>0</v>
      </c>
      <c r="U97" s="195" t="n">
        <v>1</v>
      </c>
      <c r="V97" s="195" t="n">
        <v>3</v>
      </c>
      <c r="AC97" s="195" t="n">
        <v>0</v>
      </c>
      <c r="AD97" s="195" t="n">
        <v>8</v>
      </c>
      <c r="AE97" s="193" t="n">
        <f aca="false">SUM(I97:AD97)</f>
        <v>397</v>
      </c>
    </row>
    <row r="98" s="163" customFormat="true" ht="16.5" hidden="false" customHeight="false" outlineLevel="0" collapsed="false">
      <c r="A98" s="184" t="n">
        <v>31</v>
      </c>
      <c r="B98" s="185" t="n">
        <v>8</v>
      </c>
      <c r="C98" s="186" t="n">
        <v>553</v>
      </c>
      <c r="D98" s="187" t="s">
        <v>432</v>
      </c>
      <c r="E98" s="187" t="s">
        <v>432</v>
      </c>
      <c r="F98" s="188" t="n">
        <v>2375</v>
      </c>
      <c r="G98" s="194" t="s">
        <v>433</v>
      </c>
      <c r="H98" s="190" t="n">
        <v>670</v>
      </c>
      <c r="I98" s="195" t="n">
        <v>5</v>
      </c>
      <c r="J98" s="195" t="n">
        <v>89</v>
      </c>
      <c r="K98" s="195" t="n">
        <v>50</v>
      </c>
      <c r="L98" s="195" t="n">
        <v>2</v>
      </c>
      <c r="M98" s="195" t="n">
        <v>21</v>
      </c>
      <c r="N98" s="195" t="n">
        <v>16</v>
      </c>
      <c r="O98" s="195" t="n">
        <v>106</v>
      </c>
      <c r="P98" s="195" t="n">
        <v>11</v>
      </c>
      <c r="Q98" s="195" t="n">
        <v>16</v>
      </c>
      <c r="R98" s="195" t="n">
        <v>49</v>
      </c>
      <c r="S98" s="192" t="n">
        <v>0</v>
      </c>
      <c r="T98" s="192" t="n">
        <v>0</v>
      </c>
      <c r="U98" s="195" t="n">
        <v>1</v>
      </c>
      <c r="V98" s="195" t="n">
        <v>0</v>
      </c>
      <c r="AC98" s="195" t="n">
        <v>0</v>
      </c>
      <c r="AD98" s="195" t="n">
        <v>5</v>
      </c>
      <c r="AE98" s="193" t="n">
        <f aca="false">SUM(I98:AD98)</f>
        <v>371</v>
      </c>
    </row>
    <row r="99" s="163" customFormat="true" ht="16.5" hidden="false" customHeight="false" outlineLevel="0" collapsed="false">
      <c r="A99" s="184" t="n">
        <v>32</v>
      </c>
      <c r="B99" s="185" t="n">
        <v>8</v>
      </c>
      <c r="C99" s="186" t="n">
        <v>553</v>
      </c>
      <c r="D99" s="187" t="s">
        <v>432</v>
      </c>
      <c r="E99" s="187" t="s">
        <v>432</v>
      </c>
      <c r="F99" s="188" t="n">
        <v>2375</v>
      </c>
      <c r="G99" s="194" t="s">
        <v>434</v>
      </c>
      <c r="H99" s="190" t="n">
        <v>669</v>
      </c>
      <c r="I99" s="195" t="n">
        <v>3</v>
      </c>
      <c r="J99" s="195" t="n">
        <v>69</v>
      </c>
      <c r="K99" s="195" t="n">
        <v>50</v>
      </c>
      <c r="L99" s="195" t="n">
        <v>3</v>
      </c>
      <c r="M99" s="195" t="n">
        <v>14</v>
      </c>
      <c r="N99" s="195" t="n">
        <v>10</v>
      </c>
      <c r="O99" s="195" t="n">
        <v>128</v>
      </c>
      <c r="P99" s="195" t="n">
        <v>21</v>
      </c>
      <c r="Q99" s="195" t="n">
        <v>11</v>
      </c>
      <c r="R99" s="195" t="n">
        <v>66</v>
      </c>
      <c r="S99" s="192" t="n">
        <v>0</v>
      </c>
      <c r="T99" s="192" t="n">
        <v>0</v>
      </c>
      <c r="U99" s="195" t="n">
        <v>3</v>
      </c>
      <c r="V99" s="195" t="n">
        <v>1</v>
      </c>
      <c r="AC99" s="195" t="n">
        <v>0</v>
      </c>
      <c r="AD99" s="195" t="n">
        <v>10</v>
      </c>
      <c r="AE99" s="193" t="n">
        <f aca="false">SUM(I99:AD99)</f>
        <v>389</v>
      </c>
    </row>
    <row r="100" s="163" customFormat="true" ht="16.5" hidden="false" customHeight="false" outlineLevel="0" collapsed="false">
      <c r="A100" s="184" t="n">
        <v>33</v>
      </c>
      <c r="B100" s="185" t="n">
        <v>8</v>
      </c>
      <c r="C100" s="186" t="n">
        <v>553</v>
      </c>
      <c r="D100" s="187" t="s">
        <v>432</v>
      </c>
      <c r="E100" s="187" t="s">
        <v>432</v>
      </c>
      <c r="F100" s="188" t="n">
        <v>2375</v>
      </c>
      <c r="G100" s="196" t="s">
        <v>435</v>
      </c>
      <c r="H100" s="190" t="n">
        <v>669</v>
      </c>
      <c r="I100" s="195" t="n">
        <v>2</v>
      </c>
      <c r="J100" s="195" t="n">
        <v>58</v>
      </c>
      <c r="K100" s="195" t="n">
        <v>53</v>
      </c>
      <c r="L100" s="195" t="n">
        <v>2</v>
      </c>
      <c r="M100" s="195" t="n">
        <v>31</v>
      </c>
      <c r="N100" s="195" t="n">
        <v>9</v>
      </c>
      <c r="O100" s="195" t="n">
        <v>118</v>
      </c>
      <c r="P100" s="195" t="n">
        <v>14</v>
      </c>
      <c r="Q100" s="195" t="n">
        <v>13</v>
      </c>
      <c r="R100" s="195" t="n">
        <v>64</v>
      </c>
      <c r="S100" s="192" t="n">
        <v>0</v>
      </c>
      <c r="T100" s="192" t="n">
        <v>0</v>
      </c>
      <c r="U100" s="195" t="n">
        <v>3</v>
      </c>
      <c r="V100" s="195" t="n">
        <v>1</v>
      </c>
      <c r="AC100" s="195" t="n">
        <v>0</v>
      </c>
      <c r="AD100" s="195" t="n">
        <v>8</v>
      </c>
      <c r="AE100" s="193" t="n">
        <f aca="false">SUM(I100:AD100)</f>
        <v>376</v>
      </c>
    </row>
    <row r="101" s="163" customFormat="true" ht="16.5" hidden="false" customHeight="false" outlineLevel="0" collapsed="false">
      <c r="A101" s="184" t="n">
        <v>34</v>
      </c>
      <c r="B101" s="185" t="n">
        <v>8</v>
      </c>
      <c r="C101" s="186" t="n">
        <v>553</v>
      </c>
      <c r="D101" s="187" t="s">
        <v>432</v>
      </c>
      <c r="E101" s="187" t="s">
        <v>440</v>
      </c>
      <c r="F101" s="188" t="n">
        <v>2376</v>
      </c>
      <c r="G101" s="189" t="s">
        <v>33</v>
      </c>
      <c r="H101" s="190" t="n">
        <v>554</v>
      </c>
      <c r="I101" s="195" t="n">
        <v>2</v>
      </c>
      <c r="J101" s="195" t="n">
        <v>67</v>
      </c>
      <c r="K101" s="195" t="n">
        <v>28</v>
      </c>
      <c r="L101" s="195" t="n">
        <v>9</v>
      </c>
      <c r="M101" s="195" t="n">
        <v>61</v>
      </c>
      <c r="N101" s="195" t="n">
        <v>36</v>
      </c>
      <c r="O101" s="195" t="n">
        <v>99</v>
      </c>
      <c r="P101" s="195" t="n">
        <v>17</v>
      </c>
      <c r="Q101" s="195" t="n">
        <v>2</v>
      </c>
      <c r="R101" s="195" t="n">
        <v>31</v>
      </c>
      <c r="S101" s="192" t="n">
        <v>0</v>
      </c>
      <c r="T101" s="192" t="n">
        <v>0</v>
      </c>
      <c r="U101" s="195" t="n">
        <v>2</v>
      </c>
      <c r="V101" s="195" t="n">
        <v>2</v>
      </c>
      <c r="AC101" s="195" t="n">
        <v>0</v>
      </c>
      <c r="AD101" s="195" t="n">
        <v>12</v>
      </c>
      <c r="AE101" s="193" t="n">
        <f aca="false">SUM(I101:AD101)</f>
        <v>368</v>
      </c>
    </row>
    <row r="102" s="163" customFormat="true" ht="16.5" hidden="false" customHeight="false" outlineLevel="0" collapsed="false">
      <c r="A102" s="184" t="n">
        <v>35</v>
      </c>
      <c r="B102" s="185" t="n">
        <v>8</v>
      </c>
      <c r="C102" s="186" t="n">
        <v>553</v>
      </c>
      <c r="D102" s="187" t="s">
        <v>432</v>
      </c>
      <c r="E102" s="187" t="s">
        <v>440</v>
      </c>
      <c r="F102" s="188" t="n">
        <v>2376</v>
      </c>
      <c r="G102" s="194" t="s">
        <v>433</v>
      </c>
      <c r="H102" s="190" t="n">
        <v>553</v>
      </c>
      <c r="I102" s="195" t="n">
        <v>3</v>
      </c>
      <c r="J102" s="195" t="n">
        <v>65</v>
      </c>
      <c r="K102" s="195" t="n">
        <v>27</v>
      </c>
      <c r="L102" s="195" t="n">
        <v>9</v>
      </c>
      <c r="M102" s="195" t="n">
        <v>55</v>
      </c>
      <c r="N102" s="195" t="n">
        <v>16</v>
      </c>
      <c r="O102" s="195" t="n">
        <v>70</v>
      </c>
      <c r="P102" s="195" t="n">
        <v>17</v>
      </c>
      <c r="Q102" s="195" t="n">
        <v>9</v>
      </c>
      <c r="R102" s="195" t="n">
        <v>31</v>
      </c>
      <c r="S102" s="192" t="n">
        <v>0</v>
      </c>
      <c r="T102" s="192" t="n">
        <v>0</v>
      </c>
      <c r="U102" s="195" t="n">
        <v>3</v>
      </c>
      <c r="V102" s="195" t="n">
        <v>3</v>
      </c>
      <c r="AC102" s="195" t="n">
        <v>0</v>
      </c>
      <c r="AD102" s="195" t="n">
        <v>9</v>
      </c>
      <c r="AE102" s="193" t="n">
        <f aca="false">SUM(I102:AD102)</f>
        <v>317</v>
      </c>
    </row>
    <row r="103" s="163" customFormat="true" ht="16.5" hidden="false" customHeight="false" outlineLevel="0" collapsed="false">
      <c r="A103" s="184" t="n">
        <v>36</v>
      </c>
      <c r="B103" s="185" t="n">
        <v>8</v>
      </c>
      <c r="C103" s="186" t="n">
        <v>553</v>
      </c>
      <c r="D103" s="187" t="s">
        <v>432</v>
      </c>
      <c r="E103" s="187" t="s">
        <v>440</v>
      </c>
      <c r="F103" s="188" t="n">
        <v>2376</v>
      </c>
      <c r="G103" s="194" t="s">
        <v>434</v>
      </c>
      <c r="H103" s="190" t="n">
        <v>553</v>
      </c>
      <c r="I103" s="195" t="n">
        <v>6</v>
      </c>
      <c r="J103" s="195" t="n">
        <v>54</v>
      </c>
      <c r="K103" s="195" t="n">
        <v>41</v>
      </c>
      <c r="L103" s="195" t="n">
        <v>4</v>
      </c>
      <c r="M103" s="195" t="n">
        <v>52</v>
      </c>
      <c r="N103" s="195" t="n">
        <v>30</v>
      </c>
      <c r="O103" s="195" t="n">
        <v>68</v>
      </c>
      <c r="P103" s="195" t="n">
        <v>17</v>
      </c>
      <c r="Q103" s="195" t="n">
        <v>9</v>
      </c>
      <c r="R103" s="195" t="n">
        <v>21</v>
      </c>
      <c r="S103" s="192" t="n">
        <v>0</v>
      </c>
      <c r="T103" s="192" t="n">
        <v>0</v>
      </c>
      <c r="U103" s="195" t="n">
        <v>0</v>
      </c>
      <c r="V103" s="195" t="n">
        <v>2</v>
      </c>
      <c r="AC103" s="195" t="n">
        <v>0</v>
      </c>
      <c r="AD103" s="195" t="n">
        <v>7</v>
      </c>
      <c r="AE103" s="193" t="n">
        <f aca="false">SUM(I103:AD103)</f>
        <v>311</v>
      </c>
    </row>
    <row r="104" s="163" customFormat="true" ht="16.5" hidden="false" customHeight="false" outlineLevel="0" collapsed="false">
      <c r="A104" s="184" t="n">
        <v>37</v>
      </c>
      <c r="B104" s="185" t="n">
        <v>8</v>
      </c>
      <c r="C104" s="186" t="n">
        <v>553</v>
      </c>
      <c r="D104" s="187" t="s">
        <v>432</v>
      </c>
      <c r="E104" s="187" t="s">
        <v>441</v>
      </c>
      <c r="F104" s="188" t="n">
        <v>2377</v>
      </c>
      <c r="G104" s="189" t="s">
        <v>33</v>
      </c>
      <c r="H104" s="190" t="n">
        <v>450</v>
      </c>
      <c r="I104" s="195" t="n">
        <v>4</v>
      </c>
      <c r="J104" s="195" t="n">
        <v>23</v>
      </c>
      <c r="K104" s="195" t="n">
        <v>47</v>
      </c>
      <c r="L104" s="195" t="n">
        <v>10</v>
      </c>
      <c r="M104" s="195" t="n">
        <v>10</v>
      </c>
      <c r="N104" s="195" t="n">
        <v>13</v>
      </c>
      <c r="O104" s="195" t="n">
        <v>57</v>
      </c>
      <c r="P104" s="195" t="n">
        <v>43</v>
      </c>
      <c r="Q104" s="195" t="n">
        <v>4</v>
      </c>
      <c r="R104" s="195" t="n">
        <v>48</v>
      </c>
      <c r="S104" s="192" t="n">
        <v>0</v>
      </c>
      <c r="T104" s="192" t="n">
        <v>0</v>
      </c>
      <c r="U104" s="195" t="n">
        <v>3</v>
      </c>
      <c r="V104" s="195" t="n">
        <v>0</v>
      </c>
      <c r="AC104" s="195" t="n">
        <v>0</v>
      </c>
      <c r="AD104" s="195" t="n">
        <v>21</v>
      </c>
      <c r="AE104" s="193" t="n">
        <f aca="false">SUM(I104:AD104)</f>
        <v>283</v>
      </c>
    </row>
    <row r="105" s="163" customFormat="true" ht="16.5" hidden="false" customHeight="false" outlineLevel="0" collapsed="false">
      <c r="A105" s="184" t="n">
        <v>38</v>
      </c>
      <c r="B105" s="185" t="n">
        <v>8</v>
      </c>
      <c r="C105" s="186" t="n">
        <v>553</v>
      </c>
      <c r="D105" s="187" t="s">
        <v>432</v>
      </c>
      <c r="E105" s="187" t="s">
        <v>442</v>
      </c>
      <c r="F105" s="188" t="n">
        <v>2378</v>
      </c>
      <c r="G105" s="189" t="s">
        <v>33</v>
      </c>
      <c r="H105" s="190" t="n">
        <v>148</v>
      </c>
      <c r="I105" s="195" t="n">
        <v>9</v>
      </c>
      <c r="J105" s="195" t="n">
        <v>25</v>
      </c>
      <c r="K105" s="195" t="n">
        <v>4</v>
      </c>
      <c r="L105" s="195" t="n">
        <v>1</v>
      </c>
      <c r="M105" s="195" t="n">
        <v>9</v>
      </c>
      <c r="N105" s="195" t="n">
        <v>10</v>
      </c>
      <c r="O105" s="195" t="n">
        <v>5</v>
      </c>
      <c r="P105" s="195" t="n">
        <v>5</v>
      </c>
      <c r="Q105" s="195" t="n">
        <v>5</v>
      </c>
      <c r="R105" s="195" t="n">
        <v>11</v>
      </c>
      <c r="S105" s="192" t="n">
        <v>0</v>
      </c>
      <c r="T105" s="192" t="n">
        <v>0</v>
      </c>
      <c r="U105" s="195" t="n">
        <v>0</v>
      </c>
      <c r="V105" s="195" t="n">
        <v>0</v>
      </c>
      <c r="AC105" s="195" t="n">
        <v>0</v>
      </c>
      <c r="AD105" s="195" t="n">
        <v>2</v>
      </c>
      <c r="AE105" s="193" t="n">
        <f aca="false">SUM(I105:AD105)</f>
        <v>86</v>
      </c>
    </row>
    <row r="106" s="163" customFormat="true" ht="16.5" hidden="false" customHeight="false" outlineLevel="0" collapsed="false">
      <c r="A106" s="184" t="n">
        <v>39</v>
      </c>
      <c r="B106" s="185" t="n">
        <v>8</v>
      </c>
      <c r="C106" s="186" t="n">
        <v>553</v>
      </c>
      <c r="D106" s="187" t="s">
        <v>432</v>
      </c>
      <c r="E106" s="187" t="s">
        <v>443</v>
      </c>
      <c r="F106" s="188" t="n">
        <v>2379</v>
      </c>
      <c r="G106" s="189" t="s">
        <v>33</v>
      </c>
      <c r="H106" s="190" t="n">
        <v>600</v>
      </c>
      <c r="I106" s="195" t="n">
        <v>2</v>
      </c>
      <c r="J106" s="195" t="n">
        <v>53</v>
      </c>
      <c r="K106" s="195" t="n">
        <v>46</v>
      </c>
      <c r="L106" s="195" t="n">
        <v>3</v>
      </c>
      <c r="M106" s="195" t="n">
        <v>29</v>
      </c>
      <c r="N106" s="195" t="n">
        <v>6</v>
      </c>
      <c r="O106" s="195" t="n">
        <v>118</v>
      </c>
      <c r="P106" s="195" t="n">
        <v>19</v>
      </c>
      <c r="Q106" s="195" t="n">
        <v>5</v>
      </c>
      <c r="R106" s="195" t="n">
        <v>80</v>
      </c>
      <c r="S106" s="192" t="n">
        <v>0</v>
      </c>
      <c r="T106" s="192" t="n">
        <v>0</v>
      </c>
      <c r="U106" s="195" t="n">
        <v>1</v>
      </c>
      <c r="V106" s="195" t="n">
        <v>0</v>
      </c>
      <c r="AC106" s="195" t="n">
        <v>0</v>
      </c>
      <c r="AD106" s="195" t="n">
        <v>13</v>
      </c>
      <c r="AE106" s="193" t="n">
        <f aca="false">SUM(I106:AD106)</f>
        <v>375</v>
      </c>
    </row>
    <row r="107" s="163" customFormat="true" ht="16.5" hidden="false" customHeight="false" outlineLevel="0" collapsed="false">
      <c r="A107" s="184" t="n">
        <v>40</v>
      </c>
      <c r="B107" s="185" t="n">
        <v>8</v>
      </c>
      <c r="C107" s="186" t="n">
        <v>553</v>
      </c>
      <c r="D107" s="187" t="s">
        <v>432</v>
      </c>
      <c r="E107" s="187" t="s">
        <v>444</v>
      </c>
      <c r="F107" s="188" t="n">
        <v>2380</v>
      </c>
      <c r="G107" s="189" t="s">
        <v>33</v>
      </c>
      <c r="H107" s="190" t="n">
        <v>670</v>
      </c>
      <c r="I107" s="195" t="n">
        <v>11</v>
      </c>
      <c r="J107" s="195" t="n">
        <v>102</v>
      </c>
      <c r="K107" s="195" t="n">
        <v>48</v>
      </c>
      <c r="L107" s="195" t="n">
        <v>17</v>
      </c>
      <c r="M107" s="195" t="n">
        <v>30</v>
      </c>
      <c r="N107" s="195" t="n">
        <v>3</v>
      </c>
      <c r="O107" s="195" t="n">
        <v>92</v>
      </c>
      <c r="P107" s="195" t="n">
        <v>21</v>
      </c>
      <c r="Q107" s="195" t="n">
        <v>6</v>
      </c>
      <c r="R107" s="195" t="n">
        <v>29</v>
      </c>
      <c r="S107" s="192" t="n">
        <v>0</v>
      </c>
      <c r="T107" s="192" t="n">
        <v>0</v>
      </c>
      <c r="U107" s="195" t="n">
        <v>0</v>
      </c>
      <c r="V107" s="195" t="n">
        <v>6</v>
      </c>
      <c r="AC107" s="195" t="n">
        <v>0</v>
      </c>
      <c r="AD107" s="195" t="n">
        <v>20</v>
      </c>
      <c r="AE107" s="193" t="n">
        <f aca="false">SUM(I107:AD107)</f>
        <v>385</v>
      </c>
    </row>
    <row r="108" s="163" customFormat="true" ht="16.5" hidden="false" customHeight="false" outlineLevel="0" collapsed="false">
      <c r="A108" s="184" t="n">
        <v>41</v>
      </c>
      <c r="B108" s="185" t="n">
        <v>8</v>
      </c>
      <c r="C108" s="186" t="n">
        <v>553</v>
      </c>
      <c r="D108" s="187" t="s">
        <v>432</v>
      </c>
      <c r="E108" s="187" t="s">
        <v>445</v>
      </c>
      <c r="F108" s="188" t="n">
        <v>2380</v>
      </c>
      <c r="G108" s="170" t="s">
        <v>62</v>
      </c>
      <c r="H108" s="190" t="n">
        <v>507</v>
      </c>
      <c r="I108" s="195" t="n">
        <v>2</v>
      </c>
      <c r="J108" s="195" t="n">
        <v>121</v>
      </c>
      <c r="K108" s="195" t="n">
        <v>19</v>
      </c>
      <c r="L108" s="195" t="n">
        <v>10</v>
      </c>
      <c r="M108" s="195" t="n">
        <v>11</v>
      </c>
      <c r="N108" s="195" t="n">
        <v>4</v>
      </c>
      <c r="O108" s="195" t="n">
        <v>113</v>
      </c>
      <c r="P108" s="195" t="n">
        <v>15</v>
      </c>
      <c r="Q108" s="195" t="n">
        <v>4</v>
      </c>
      <c r="R108" s="195" t="n">
        <v>20</v>
      </c>
      <c r="S108" s="192" t="n">
        <v>0</v>
      </c>
      <c r="T108" s="192" t="n">
        <v>0</v>
      </c>
      <c r="U108" s="195" t="n">
        <v>2</v>
      </c>
      <c r="V108" s="195" t="n">
        <v>2</v>
      </c>
      <c r="AC108" s="195" t="n">
        <v>0</v>
      </c>
      <c r="AD108" s="195" t="n">
        <v>5</v>
      </c>
      <c r="AE108" s="193" t="n">
        <f aca="false">SUM(I108:AD108)</f>
        <v>328</v>
      </c>
    </row>
    <row r="109" s="163" customFormat="true" ht="16.5" hidden="false" customHeight="false" outlineLevel="0" collapsed="false">
      <c r="A109" s="184" t="n">
        <v>42</v>
      </c>
      <c r="B109" s="185" t="n">
        <v>8</v>
      </c>
      <c r="C109" s="186" t="n">
        <v>553</v>
      </c>
      <c r="D109" s="187" t="s">
        <v>432</v>
      </c>
      <c r="E109" s="187" t="s">
        <v>446</v>
      </c>
      <c r="F109" s="188" t="n">
        <v>2381</v>
      </c>
      <c r="G109" s="170" t="s">
        <v>33</v>
      </c>
      <c r="H109" s="190" t="n">
        <v>589</v>
      </c>
      <c r="I109" s="195" t="n">
        <v>3</v>
      </c>
      <c r="J109" s="195" t="n">
        <v>37</v>
      </c>
      <c r="K109" s="195" t="n">
        <v>38</v>
      </c>
      <c r="L109" s="195" t="n">
        <v>10</v>
      </c>
      <c r="M109" s="195" t="n">
        <v>10</v>
      </c>
      <c r="N109" s="195" t="n">
        <v>13</v>
      </c>
      <c r="O109" s="195" t="n">
        <v>121</v>
      </c>
      <c r="P109" s="195" t="n">
        <v>11</v>
      </c>
      <c r="Q109" s="195" t="n">
        <v>11</v>
      </c>
      <c r="R109" s="195" t="n">
        <v>67</v>
      </c>
      <c r="S109" s="192" t="n">
        <v>0</v>
      </c>
      <c r="T109" s="192" t="n">
        <v>0</v>
      </c>
      <c r="U109" s="195" t="n">
        <v>4</v>
      </c>
      <c r="V109" s="195" t="n">
        <v>0</v>
      </c>
      <c r="AC109" s="195" t="n">
        <v>0</v>
      </c>
      <c r="AD109" s="195" t="n">
        <v>18</v>
      </c>
      <c r="AE109" s="193" t="n">
        <f aca="false">SUM(I109:AD109)</f>
        <v>343</v>
      </c>
    </row>
    <row r="110" s="163" customFormat="true" ht="16.5" hidden="false" customHeight="false" outlineLevel="0" collapsed="false">
      <c r="A110" s="184" t="n">
        <v>43</v>
      </c>
      <c r="B110" s="185" t="n">
        <v>8</v>
      </c>
      <c r="C110" s="186" t="n">
        <v>553</v>
      </c>
      <c r="D110" s="187" t="s">
        <v>432</v>
      </c>
      <c r="E110" s="187" t="s">
        <v>446</v>
      </c>
      <c r="F110" s="188" t="n">
        <v>2381</v>
      </c>
      <c r="G110" s="198" t="s">
        <v>433</v>
      </c>
      <c r="H110" s="190" t="n">
        <v>589</v>
      </c>
      <c r="I110" s="195" t="n">
        <v>3</v>
      </c>
      <c r="J110" s="195" t="n">
        <v>50</v>
      </c>
      <c r="K110" s="195" t="n">
        <v>57</v>
      </c>
      <c r="L110" s="195" t="n">
        <v>4</v>
      </c>
      <c r="M110" s="195" t="n">
        <v>10</v>
      </c>
      <c r="N110" s="195" t="n">
        <v>6</v>
      </c>
      <c r="O110" s="195" t="n">
        <v>117</v>
      </c>
      <c r="P110" s="195" t="n">
        <v>7</v>
      </c>
      <c r="Q110" s="195" t="n">
        <v>9</v>
      </c>
      <c r="R110" s="195" t="n">
        <v>51</v>
      </c>
      <c r="S110" s="192" t="n">
        <v>0</v>
      </c>
      <c r="T110" s="192" t="n">
        <v>0</v>
      </c>
      <c r="U110" s="195" t="n">
        <v>0</v>
      </c>
      <c r="V110" s="195" t="n">
        <v>0</v>
      </c>
      <c r="AC110" s="195" t="n">
        <v>0</v>
      </c>
      <c r="AD110" s="195" t="n">
        <v>16</v>
      </c>
      <c r="AE110" s="193" t="n">
        <f aca="false">SUM(I110:AD110)</f>
        <v>330</v>
      </c>
    </row>
    <row r="111" s="163" customFormat="true" ht="16.5" hidden="false" customHeight="false" outlineLevel="0" collapsed="false">
      <c r="A111" s="184" t="n">
        <v>44</v>
      </c>
      <c r="B111" s="185" t="n">
        <v>8</v>
      </c>
      <c r="C111" s="186" t="n">
        <v>553</v>
      </c>
      <c r="D111" s="187" t="s">
        <v>432</v>
      </c>
      <c r="E111" s="187" t="s">
        <v>447</v>
      </c>
      <c r="F111" s="188" t="n">
        <v>2382</v>
      </c>
      <c r="G111" s="170" t="s">
        <v>33</v>
      </c>
      <c r="H111" s="190" t="n">
        <v>554</v>
      </c>
      <c r="I111" s="195" t="n">
        <v>0</v>
      </c>
      <c r="J111" s="195" t="n">
        <v>35</v>
      </c>
      <c r="K111" s="195" t="n">
        <v>46</v>
      </c>
      <c r="L111" s="195" t="n">
        <v>2</v>
      </c>
      <c r="M111" s="195" t="n">
        <v>9</v>
      </c>
      <c r="N111" s="195" t="n">
        <v>13</v>
      </c>
      <c r="O111" s="195" t="n">
        <v>126</v>
      </c>
      <c r="P111" s="195" t="n">
        <v>13</v>
      </c>
      <c r="Q111" s="195" t="n">
        <v>5</v>
      </c>
      <c r="R111" s="195" t="n">
        <v>50</v>
      </c>
      <c r="S111" s="192" t="n">
        <v>0</v>
      </c>
      <c r="T111" s="192" t="n">
        <v>0</v>
      </c>
      <c r="U111" s="195" t="n">
        <v>0</v>
      </c>
      <c r="V111" s="195" t="n">
        <v>2</v>
      </c>
      <c r="AC111" s="195" t="n">
        <v>0</v>
      </c>
      <c r="AD111" s="195" t="n">
        <v>16</v>
      </c>
      <c r="AE111" s="193" t="n">
        <f aca="false">SUM(I111:AD111)</f>
        <v>317</v>
      </c>
    </row>
    <row r="112" s="163" customFormat="true" ht="16.5" hidden="false" customHeight="false" outlineLevel="0" collapsed="false">
      <c r="A112" s="184" t="n">
        <v>45</v>
      </c>
      <c r="B112" s="185" t="n">
        <v>8</v>
      </c>
      <c r="C112" s="186" t="n">
        <v>553</v>
      </c>
      <c r="D112" s="187" t="s">
        <v>432</v>
      </c>
      <c r="E112" s="187" t="s">
        <v>447</v>
      </c>
      <c r="F112" s="188" t="n">
        <v>2382</v>
      </c>
      <c r="G112" s="199" t="s">
        <v>433</v>
      </c>
      <c r="H112" s="190" t="n">
        <v>554</v>
      </c>
      <c r="I112" s="195" t="n">
        <v>0</v>
      </c>
      <c r="J112" s="195" t="n">
        <v>45</v>
      </c>
      <c r="K112" s="195" t="n">
        <v>34</v>
      </c>
      <c r="L112" s="195" t="n">
        <v>4</v>
      </c>
      <c r="M112" s="195" t="n">
        <v>6</v>
      </c>
      <c r="N112" s="195" t="n">
        <v>12</v>
      </c>
      <c r="O112" s="195" t="n">
        <v>136</v>
      </c>
      <c r="P112" s="195" t="n">
        <v>9</v>
      </c>
      <c r="Q112" s="195" t="n">
        <v>8</v>
      </c>
      <c r="R112" s="195" t="n">
        <v>61</v>
      </c>
      <c r="S112" s="192" t="n">
        <v>0</v>
      </c>
      <c r="T112" s="192" t="n">
        <v>0</v>
      </c>
      <c r="U112" s="195" t="n">
        <v>0</v>
      </c>
      <c r="V112" s="195" t="n">
        <v>1</v>
      </c>
      <c r="AC112" s="195" t="n">
        <v>0</v>
      </c>
      <c r="AD112" s="195" t="n">
        <v>8</v>
      </c>
      <c r="AE112" s="193" t="n">
        <f aca="false">SUM(I112:AD112)</f>
        <v>324</v>
      </c>
    </row>
    <row r="113" s="163" customFormat="true" ht="16.5" hidden="false" customHeight="false" outlineLevel="0" collapsed="false">
      <c r="A113" s="184" t="n">
        <v>46</v>
      </c>
      <c r="B113" s="185" t="n">
        <v>8</v>
      </c>
      <c r="C113" s="186" t="n">
        <v>553</v>
      </c>
      <c r="D113" s="187" t="s">
        <v>432</v>
      </c>
      <c r="E113" s="187" t="s">
        <v>448</v>
      </c>
      <c r="F113" s="188" t="n">
        <v>2382</v>
      </c>
      <c r="G113" s="170" t="s">
        <v>62</v>
      </c>
      <c r="H113" s="190" t="n">
        <v>342</v>
      </c>
      <c r="I113" s="195" t="n">
        <v>2</v>
      </c>
      <c r="J113" s="195" t="n">
        <v>20</v>
      </c>
      <c r="K113" s="195" t="n">
        <v>55</v>
      </c>
      <c r="L113" s="195" t="n">
        <v>2</v>
      </c>
      <c r="M113" s="195" t="n">
        <v>10</v>
      </c>
      <c r="N113" s="195" t="n">
        <v>3</v>
      </c>
      <c r="O113" s="195" t="n">
        <v>61</v>
      </c>
      <c r="P113" s="195" t="n">
        <v>7</v>
      </c>
      <c r="Q113" s="195" t="n">
        <v>3</v>
      </c>
      <c r="R113" s="195" t="n">
        <v>18</v>
      </c>
      <c r="S113" s="192" t="n">
        <v>0</v>
      </c>
      <c r="T113" s="192" t="n">
        <v>0</v>
      </c>
      <c r="U113" s="195" t="n">
        <v>1</v>
      </c>
      <c r="V113" s="195" t="n">
        <v>0</v>
      </c>
      <c r="AC113" s="195" t="n">
        <v>0</v>
      </c>
      <c r="AD113" s="195" t="n">
        <v>13</v>
      </c>
      <c r="AE113" s="193" t="n">
        <f aca="false">SUM(I113:AD113)</f>
        <v>195</v>
      </c>
    </row>
    <row r="114" s="163" customFormat="true" ht="16.5" hidden="false" customHeight="false" outlineLevel="0" collapsed="false">
      <c r="A114" s="184" t="n">
        <v>47</v>
      </c>
      <c r="B114" s="185" t="n">
        <v>8</v>
      </c>
      <c r="C114" s="186" t="n">
        <v>553</v>
      </c>
      <c r="D114" s="187" t="s">
        <v>432</v>
      </c>
      <c r="E114" s="187" t="s">
        <v>449</v>
      </c>
      <c r="F114" s="188" t="n">
        <v>2383</v>
      </c>
      <c r="G114" s="170" t="s">
        <v>33</v>
      </c>
      <c r="H114" s="190" t="n">
        <v>584</v>
      </c>
      <c r="I114" s="195" t="n">
        <v>3</v>
      </c>
      <c r="J114" s="195" t="n">
        <v>29</v>
      </c>
      <c r="K114" s="195" t="n">
        <v>13</v>
      </c>
      <c r="L114" s="195" t="n">
        <v>1</v>
      </c>
      <c r="M114" s="195" t="n">
        <v>49</v>
      </c>
      <c r="N114" s="195" t="n">
        <v>6</v>
      </c>
      <c r="O114" s="195" t="n">
        <v>29</v>
      </c>
      <c r="P114" s="195" t="n">
        <v>7</v>
      </c>
      <c r="Q114" s="195" t="n">
        <v>6</v>
      </c>
      <c r="R114" s="195" t="n">
        <v>47</v>
      </c>
      <c r="S114" s="192" t="n">
        <v>0</v>
      </c>
      <c r="T114" s="192" t="n">
        <v>0</v>
      </c>
      <c r="U114" s="195" t="n">
        <v>1</v>
      </c>
      <c r="V114" s="195" t="n">
        <v>2</v>
      </c>
      <c r="AC114" s="195" t="n">
        <v>0</v>
      </c>
      <c r="AD114" s="195" t="n">
        <v>11</v>
      </c>
      <c r="AE114" s="193" t="n">
        <f aca="false">SUM(I114:AD114)</f>
        <v>204</v>
      </c>
    </row>
    <row r="115" s="163" customFormat="true" ht="16.5" hidden="false" customHeight="false" outlineLevel="0" collapsed="false">
      <c r="A115" s="184" t="n">
        <v>49</v>
      </c>
      <c r="B115" s="185" t="n">
        <v>8</v>
      </c>
      <c r="C115" s="186" t="n">
        <v>553</v>
      </c>
      <c r="D115" s="187" t="s">
        <v>432</v>
      </c>
      <c r="E115" s="187" t="s">
        <v>449</v>
      </c>
      <c r="F115" s="188" t="n">
        <v>2383</v>
      </c>
      <c r="G115" s="194" t="s">
        <v>433</v>
      </c>
      <c r="H115" s="190" t="n">
        <v>583</v>
      </c>
      <c r="I115" s="195" t="n">
        <v>0</v>
      </c>
      <c r="J115" s="195" t="n">
        <v>11</v>
      </c>
      <c r="K115" s="195" t="n">
        <v>22</v>
      </c>
      <c r="L115" s="195" t="n">
        <v>3</v>
      </c>
      <c r="M115" s="195" t="n">
        <v>75</v>
      </c>
      <c r="N115" s="195" t="n">
        <v>9</v>
      </c>
      <c r="O115" s="195" t="n">
        <v>25</v>
      </c>
      <c r="P115" s="195" t="n">
        <v>11</v>
      </c>
      <c r="Q115" s="195" t="n">
        <v>3</v>
      </c>
      <c r="R115" s="195" t="n">
        <v>54</v>
      </c>
      <c r="S115" s="192" t="n">
        <v>0</v>
      </c>
      <c r="T115" s="192" t="n">
        <v>0</v>
      </c>
      <c r="U115" s="195" t="n">
        <v>1</v>
      </c>
      <c r="V115" s="195" t="n">
        <v>1</v>
      </c>
      <c r="AC115" s="195" t="n">
        <v>0</v>
      </c>
      <c r="AD115" s="195" t="n">
        <v>20</v>
      </c>
      <c r="AE115" s="193" t="n">
        <f aca="false">SUM(I115:AD115)</f>
        <v>235</v>
      </c>
    </row>
    <row r="116" s="163" customFormat="true" ht="16.5" hidden="false" customHeight="false" outlineLevel="0" collapsed="false">
      <c r="A116" s="184" t="n">
        <v>49</v>
      </c>
      <c r="B116" s="185" t="n">
        <v>8</v>
      </c>
      <c r="C116" s="186" t="n">
        <v>553</v>
      </c>
      <c r="D116" s="187" t="s">
        <v>432</v>
      </c>
      <c r="E116" s="187" t="s">
        <v>450</v>
      </c>
      <c r="F116" s="188" t="n">
        <v>2384</v>
      </c>
      <c r="G116" s="189" t="s">
        <v>33</v>
      </c>
      <c r="H116" s="190" t="n">
        <v>144</v>
      </c>
      <c r="I116" s="195" t="n">
        <v>3</v>
      </c>
      <c r="J116" s="195" t="n">
        <v>7</v>
      </c>
      <c r="K116" s="195" t="n">
        <v>40</v>
      </c>
      <c r="L116" s="195" t="n">
        <v>0</v>
      </c>
      <c r="M116" s="195" t="n">
        <v>27</v>
      </c>
      <c r="N116" s="195" t="n">
        <v>1</v>
      </c>
      <c r="O116" s="195" t="n">
        <v>5</v>
      </c>
      <c r="P116" s="195" t="n">
        <v>3</v>
      </c>
      <c r="Q116" s="195" t="n">
        <v>0</v>
      </c>
      <c r="R116" s="195" t="n">
        <v>8</v>
      </c>
      <c r="S116" s="192" t="n">
        <v>0</v>
      </c>
      <c r="T116" s="192" t="n">
        <v>0</v>
      </c>
      <c r="U116" s="195" t="n">
        <v>0</v>
      </c>
      <c r="V116" s="195" t="n">
        <v>0</v>
      </c>
      <c r="AC116" s="195" t="n">
        <v>0</v>
      </c>
      <c r="AD116" s="195" t="n">
        <v>0</v>
      </c>
      <c r="AE116" s="193" t="n">
        <f aca="false">SUM(I116:AD116)</f>
        <v>94</v>
      </c>
    </row>
    <row r="117" s="163" customFormat="true" ht="16.5" hidden="false" customHeight="false" outlineLevel="0" collapsed="false">
      <c r="A117" s="184" t="n">
        <v>50</v>
      </c>
      <c r="B117" s="185" t="n">
        <v>8</v>
      </c>
      <c r="C117" s="186" t="n">
        <v>553</v>
      </c>
      <c r="D117" s="187" t="s">
        <v>432</v>
      </c>
      <c r="E117" s="187" t="s">
        <v>451</v>
      </c>
      <c r="F117" s="188" t="n">
        <v>2385</v>
      </c>
      <c r="G117" s="189" t="s">
        <v>33</v>
      </c>
      <c r="H117" s="190" t="n">
        <v>270</v>
      </c>
      <c r="I117" s="195" t="n">
        <v>5</v>
      </c>
      <c r="J117" s="195" t="n">
        <v>9</v>
      </c>
      <c r="K117" s="195" t="n">
        <v>53</v>
      </c>
      <c r="L117" s="195" t="n">
        <v>0</v>
      </c>
      <c r="M117" s="195" t="n">
        <v>26</v>
      </c>
      <c r="N117" s="195" t="n">
        <v>1</v>
      </c>
      <c r="O117" s="195" t="n">
        <v>53</v>
      </c>
      <c r="P117" s="195" t="n">
        <v>2</v>
      </c>
      <c r="Q117" s="195" t="n">
        <v>1</v>
      </c>
      <c r="R117" s="195" t="n">
        <v>9</v>
      </c>
      <c r="S117" s="192" t="n">
        <v>0</v>
      </c>
      <c r="T117" s="192" t="n">
        <v>0</v>
      </c>
      <c r="U117" s="195" t="n">
        <v>0</v>
      </c>
      <c r="V117" s="195" t="n">
        <v>1</v>
      </c>
      <c r="AC117" s="195" t="n">
        <v>0</v>
      </c>
      <c r="AD117" s="195" t="n">
        <v>18</v>
      </c>
      <c r="AE117" s="193" t="n">
        <f aca="false">SUM(I117:AD117)</f>
        <v>178</v>
      </c>
    </row>
    <row r="118" s="163" customFormat="true" ht="16.5" hidden="false" customHeight="false" outlineLevel="0" collapsed="false">
      <c r="A118" s="184" t="n">
        <v>51</v>
      </c>
      <c r="B118" s="185" t="n">
        <v>8</v>
      </c>
      <c r="C118" s="186" t="n">
        <v>553</v>
      </c>
      <c r="D118" s="187" t="s">
        <v>432</v>
      </c>
      <c r="E118" s="187" t="s">
        <v>452</v>
      </c>
      <c r="F118" s="188" t="n">
        <v>2452</v>
      </c>
      <c r="G118" s="189" t="s">
        <v>33</v>
      </c>
      <c r="H118" s="190" t="n">
        <v>343</v>
      </c>
      <c r="I118" s="200" t="n">
        <v>4</v>
      </c>
      <c r="J118" s="200" t="n">
        <v>24</v>
      </c>
      <c r="K118" s="200" t="n">
        <v>26</v>
      </c>
      <c r="L118" s="200" t="n">
        <v>1</v>
      </c>
      <c r="M118" s="200" t="n">
        <v>9</v>
      </c>
      <c r="N118" s="200" t="n">
        <v>7</v>
      </c>
      <c r="O118" s="200" t="n">
        <v>67</v>
      </c>
      <c r="P118" s="200" t="n">
        <v>16</v>
      </c>
      <c r="Q118" s="200" t="n">
        <v>9</v>
      </c>
      <c r="R118" s="200" t="n">
        <v>4</v>
      </c>
      <c r="S118" s="192" t="n">
        <v>0</v>
      </c>
      <c r="T118" s="192" t="n">
        <v>0</v>
      </c>
      <c r="U118" s="200" t="n">
        <v>1</v>
      </c>
      <c r="V118" s="200" t="n">
        <v>0</v>
      </c>
      <c r="AC118" s="200" t="n">
        <v>0</v>
      </c>
      <c r="AD118" s="201" t="n">
        <v>6</v>
      </c>
      <c r="AE118" s="193" t="n">
        <f aca="false">SUM(I118:AD118)</f>
        <v>174</v>
      </c>
    </row>
    <row r="119" s="163" customFormat="true" ht="16.5" hidden="false" customHeight="false" outlineLevel="0" collapsed="false">
      <c r="A119" s="202"/>
      <c r="B119" s="202"/>
      <c r="C119" s="132" t="s">
        <v>65</v>
      </c>
      <c r="D119" s="9" t="s">
        <v>66</v>
      </c>
      <c r="E119" s="9"/>
      <c r="F119" s="9"/>
      <c r="G119" s="203"/>
      <c r="H119" s="33" t="n">
        <f aca="false">SUM(H68:H118)</f>
        <v>28358</v>
      </c>
      <c r="I119" s="33" t="n">
        <f aca="false">SUM(I68:I118)</f>
        <v>178</v>
      </c>
      <c r="J119" s="33" t="n">
        <f aca="false">SUM(J68:J118)</f>
        <v>2305</v>
      </c>
      <c r="K119" s="33" t="n">
        <f aca="false">SUM(K68:K118)</f>
        <v>2004</v>
      </c>
      <c r="L119" s="33" t="n">
        <f aca="false">SUM(L68:L118)</f>
        <v>189</v>
      </c>
      <c r="M119" s="33" t="n">
        <f aca="false">SUM(M68:M118)</f>
        <v>1566</v>
      </c>
      <c r="N119" s="33" t="n">
        <f aca="false">SUM(N68:N118)</f>
        <v>521</v>
      </c>
      <c r="O119" s="33" t="n">
        <f aca="false">SUM(O68:O118)</f>
        <v>4970</v>
      </c>
      <c r="P119" s="33" t="n">
        <f aca="false">SUM(P68:P118)</f>
        <v>871</v>
      </c>
      <c r="Q119" s="33" t="n">
        <f aca="false">SUM(Q68:Q118)</f>
        <v>676</v>
      </c>
      <c r="R119" s="33" t="n">
        <f aca="false">SUM(R68:R118)</f>
        <v>2501</v>
      </c>
      <c r="S119" s="33" t="n">
        <f aca="false">SUM(S68:S118)</f>
        <v>0</v>
      </c>
      <c r="T119" s="33" t="n">
        <f aca="false">SUM(T68:T118)</f>
        <v>0</v>
      </c>
      <c r="U119" s="33" t="n">
        <f aca="false">SUM(U68:U118)</f>
        <v>72</v>
      </c>
      <c r="V119" s="33" t="n">
        <f aca="false">SUM(V68:V118)</f>
        <v>72</v>
      </c>
      <c r="W119" s="33" t="n">
        <f aca="false">SUM(W68:W118)</f>
        <v>0</v>
      </c>
      <c r="X119" s="33" t="n">
        <f aca="false">SUM(X68:X118)</f>
        <v>0</v>
      </c>
      <c r="Y119" s="33" t="n">
        <f aca="false">SUM(Y68:Y118)</f>
        <v>0</v>
      </c>
      <c r="Z119" s="33" t="n">
        <f aca="false">SUM(Z68:Z118)</f>
        <v>0</v>
      </c>
      <c r="AA119" s="33" t="n">
        <f aca="false">SUM(AA68:AA118)</f>
        <v>0</v>
      </c>
      <c r="AB119" s="33" t="n">
        <f aca="false">SUM(AB68:AB118)</f>
        <v>0</v>
      </c>
      <c r="AC119" s="33" t="n">
        <f aca="false">SUM(AC68:AC118)</f>
        <v>1</v>
      </c>
      <c r="AD119" s="33" t="n">
        <f aca="false">SUM(AD68:AD118)</f>
        <v>461</v>
      </c>
      <c r="AE119" s="33" t="n">
        <f aca="false">SUM(AE68:AE118)</f>
        <v>16387</v>
      </c>
    </row>
    <row r="120" s="163" customFormat="true" ht="16.5" hidden="false" customHeight="false" outlineLevel="0" collapsed="false">
      <c r="F120" s="85"/>
      <c r="G120" s="174"/>
      <c r="U120" s="163" t="n">
        <f aca="false">U119/2</f>
        <v>36</v>
      </c>
    </row>
    <row r="121" s="163" customFormat="true" ht="16.5" hidden="false" customHeight="true" outlineLevel="0" collapsed="false">
      <c r="C121" s="29" t="s">
        <v>67</v>
      </c>
      <c r="D121" s="32" t="s">
        <v>68</v>
      </c>
      <c r="E121" s="32"/>
      <c r="F121" s="32"/>
      <c r="G121" s="32"/>
      <c r="H121" s="33" t="s">
        <v>8</v>
      </c>
      <c r="I121" s="9" t="s">
        <v>9</v>
      </c>
      <c r="J121" s="9" t="s">
        <v>10</v>
      </c>
      <c r="K121" s="9" t="s">
        <v>11</v>
      </c>
      <c r="L121" s="9" t="s">
        <v>12</v>
      </c>
      <c r="M121" s="9" t="s">
        <v>13</v>
      </c>
      <c r="N121" s="9" t="s">
        <v>14</v>
      </c>
      <c r="O121" s="9" t="s">
        <v>15</v>
      </c>
      <c r="P121" s="9" t="s">
        <v>16</v>
      </c>
      <c r="Q121" s="9" t="s">
        <v>17</v>
      </c>
      <c r="R121" s="9" t="s">
        <v>18</v>
      </c>
      <c r="S121" s="9" t="s">
        <v>19</v>
      </c>
      <c r="T121" s="9" t="s">
        <v>20</v>
      </c>
      <c r="U121" s="9" t="s">
        <v>24</v>
      </c>
      <c r="V121" s="9" t="s">
        <v>25</v>
      </c>
      <c r="W121" s="9" t="s">
        <v>26</v>
      </c>
      <c r="X121" s="9" t="s">
        <v>27</v>
      </c>
      <c r="Y121" s="9" t="s">
        <v>28</v>
      </c>
      <c r="Z121" s="163" t="s">
        <v>29</v>
      </c>
      <c r="AA121" s="163" t="s">
        <v>30</v>
      </c>
    </row>
    <row r="122" s="163" customFormat="true" ht="16.5" hidden="false" customHeight="false" outlineLevel="0" collapsed="false">
      <c r="D122" s="32"/>
      <c r="E122" s="32"/>
      <c r="F122" s="32"/>
      <c r="G122" s="32"/>
      <c r="H122" s="169" t="n">
        <f aca="false">H119</f>
        <v>28358</v>
      </c>
      <c r="I122" s="169" t="n">
        <f aca="false">I119+36</f>
        <v>214</v>
      </c>
      <c r="J122" s="169" t="n">
        <f aca="false">J119+36</f>
        <v>2341</v>
      </c>
      <c r="K122" s="169" t="n">
        <f aca="false">K119+36</f>
        <v>2040</v>
      </c>
      <c r="L122" s="169" t="n">
        <f aca="false">L119+36</f>
        <v>225</v>
      </c>
      <c r="M122" s="169" t="n">
        <f aca="false">M119</f>
        <v>1566</v>
      </c>
      <c r="N122" s="169" t="n">
        <f aca="false">N119</f>
        <v>521</v>
      </c>
      <c r="O122" s="169" t="n">
        <f aca="false">O119</f>
        <v>4970</v>
      </c>
      <c r="P122" s="169" t="n">
        <f aca="false">P119</f>
        <v>871</v>
      </c>
      <c r="Q122" s="169" t="n">
        <f aca="false">Q119</f>
        <v>676</v>
      </c>
      <c r="R122" s="169" t="n">
        <f aca="false">R119</f>
        <v>2501</v>
      </c>
      <c r="S122" s="169" t="n">
        <f aca="false">S119</f>
        <v>0</v>
      </c>
      <c r="T122" s="169" t="n">
        <f aca="false">T119</f>
        <v>0</v>
      </c>
      <c r="U122" s="169" t="s">
        <v>148</v>
      </c>
      <c r="V122" s="169" t="s">
        <v>148</v>
      </c>
      <c r="W122" s="169" t="s">
        <v>148</v>
      </c>
      <c r="X122" s="169" t="s">
        <v>148</v>
      </c>
      <c r="Y122" s="169" t="s">
        <v>148</v>
      </c>
      <c r="Z122" s="163" t="n">
        <v>1</v>
      </c>
      <c r="AA122" s="163" t="n">
        <v>461</v>
      </c>
      <c r="AB122" s="163" t="n">
        <f aca="false">SUM(I122:AA122)</f>
        <v>16387</v>
      </c>
    </row>
    <row r="123" s="163" customFormat="true" ht="16.5" hidden="false" customHeight="false" outlineLevel="0" collapsed="false">
      <c r="F123" s="85"/>
      <c r="G123" s="174"/>
    </row>
    <row r="124" s="163" customFormat="true" ht="30.75" hidden="false" customHeight="true" outlineLevel="0" collapsed="false">
      <c r="C124" s="29" t="s">
        <v>69</v>
      </c>
      <c r="D124" s="32" t="s">
        <v>70</v>
      </c>
      <c r="E124" s="32"/>
      <c r="F124" s="32"/>
      <c r="G124" s="32"/>
      <c r="H124" s="33" t="s">
        <v>8</v>
      </c>
      <c r="I124" s="34" t="s">
        <v>71</v>
      </c>
      <c r="J124" s="34"/>
      <c r="K124" s="34" t="s">
        <v>72</v>
      </c>
      <c r="L124" s="34"/>
      <c r="M124" s="9" t="s">
        <v>13</v>
      </c>
      <c r="N124" s="9" t="s">
        <v>14</v>
      </c>
      <c r="O124" s="9" t="s">
        <v>15</v>
      </c>
      <c r="P124" s="9" t="s">
        <v>16</v>
      </c>
      <c r="Q124" s="9" t="s">
        <v>17</v>
      </c>
      <c r="R124" s="9" t="s">
        <v>18</v>
      </c>
      <c r="S124" s="9" t="s">
        <v>19</v>
      </c>
      <c r="T124" s="9" t="s">
        <v>20</v>
      </c>
      <c r="U124" s="9" t="s">
        <v>24</v>
      </c>
      <c r="V124" s="9" t="s">
        <v>25</v>
      </c>
      <c r="W124" s="9" t="s">
        <v>26</v>
      </c>
      <c r="X124" s="9" t="s">
        <v>27</v>
      </c>
      <c r="Y124" s="9" t="s">
        <v>28</v>
      </c>
      <c r="Z124" s="163" t="s">
        <v>29</v>
      </c>
      <c r="AA124" s="163" t="s">
        <v>30</v>
      </c>
    </row>
    <row r="125" s="163" customFormat="true" ht="16.5" hidden="false" customHeight="false" outlineLevel="0" collapsed="false">
      <c r="D125" s="32"/>
      <c r="E125" s="32"/>
      <c r="F125" s="32"/>
      <c r="G125" s="32"/>
      <c r="H125" s="169" t="n">
        <f aca="false">H119</f>
        <v>28358</v>
      </c>
      <c r="I125" s="175" t="n">
        <f aca="false">I122+K122</f>
        <v>2254</v>
      </c>
      <c r="J125" s="175"/>
      <c r="K125" s="175" t="n">
        <f aca="false">J122+L122</f>
        <v>2566</v>
      </c>
      <c r="L125" s="175"/>
      <c r="M125" s="169" t="n">
        <f aca="false">M122</f>
        <v>1566</v>
      </c>
      <c r="N125" s="169" t="n">
        <f aca="false">N122</f>
        <v>521</v>
      </c>
      <c r="O125" s="169" t="n">
        <f aca="false">O122</f>
        <v>4970</v>
      </c>
      <c r="P125" s="169" t="n">
        <f aca="false">P122</f>
        <v>871</v>
      </c>
      <c r="Q125" s="169" t="n">
        <f aca="false">Q122</f>
        <v>676</v>
      </c>
      <c r="R125" s="169" t="n">
        <f aca="false">R122</f>
        <v>2501</v>
      </c>
      <c r="S125" s="169" t="s">
        <v>148</v>
      </c>
      <c r="T125" s="169" t="s">
        <v>148</v>
      </c>
      <c r="U125" s="169" t="s">
        <v>148</v>
      </c>
      <c r="V125" s="169" t="s">
        <v>148</v>
      </c>
      <c r="W125" s="169" t="s">
        <v>148</v>
      </c>
      <c r="X125" s="169" t="s">
        <v>148</v>
      </c>
      <c r="Y125" s="169" t="s">
        <v>148</v>
      </c>
      <c r="Z125" s="163" t="n">
        <v>1</v>
      </c>
      <c r="AA125" s="163" t="n">
        <v>461</v>
      </c>
      <c r="AB125" s="163" t="n">
        <f aca="false">SUM(I125:AA125)</f>
        <v>16387</v>
      </c>
    </row>
  </sheetData>
  <mergeCells count="24">
    <mergeCell ref="D16:E16"/>
    <mergeCell ref="D18:G19"/>
    <mergeCell ref="D21:G22"/>
    <mergeCell ref="I21:J21"/>
    <mergeCell ref="I22:J22"/>
    <mergeCell ref="D29:E29"/>
    <mergeCell ref="D31:G32"/>
    <mergeCell ref="D34:G35"/>
    <mergeCell ref="I34:J34"/>
    <mergeCell ref="K34:L34"/>
    <mergeCell ref="I35:J35"/>
    <mergeCell ref="K35:L35"/>
    <mergeCell ref="D58:E58"/>
    <mergeCell ref="D60:G61"/>
    <mergeCell ref="D63:G64"/>
    <mergeCell ref="J63:K63"/>
    <mergeCell ref="J64:K64"/>
    <mergeCell ref="D119:E119"/>
    <mergeCell ref="D121:G122"/>
    <mergeCell ref="D124:G125"/>
    <mergeCell ref="I124:J124"/>
    <mergeCell ref="K124:L124"/>
    <mergeCell ref="I125:J125"/>
    <mergeCell ref="K125:L125"/>
  </mergeCells>
  <dataValidations count="1">
    <dataValidation allowBlank="true" operator="between" showDropDown="false" showErrorMessage="true" showInputMessage="true" sqref="G69:G72 G74:G77 G79 G81 G83:G84 G86 G88:G92 G94:G96 G98:G100 G102:G103 G110 G112 G115" type="list">
      <formula1>[1]hoja1!#ref!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63"/>
  <sheetViews>
    <sheetView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pane xSplit="0" ySplit="1" topLeftCell="A32" activePane="bottomLeft" state="frozen"/>
      <selection pane="topLeft" activeCell="D1" activeCellId="0" sqref="D1"/>
      <selection pane="bottomLeft" activeCell="N153" activeCellId="0" sqref="N153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5.7"/>
    <col collapsed="false" customWidth="true" hidden="false" outlineLevel="0" max="3" min="3" style="0" width="4.43"/>
    <col collapsed="false" customWidth="true" hidden="false" outlineLevel="0" max="4" min="4" style="0" width="41.42"/>
    <col collapsed="false" customWidth="true" hidden="false" outlineLevel="0" max="5" min="5" style="0" width="35.42"/>
    <col collapsed="false" customWidth="true" hidden="false" outlineLevel="0" max="6" min="6" style="0" width="8.71"/>
    <col collapsed="false" customWidth="true" hidden="false" outlineLevel="0" max="7" min="7" style="0" width="11.86"/>
    <col collapsed="false" customWidth="true" hidden="false" outlineLevel="0" max="8" min="8" style="0" width="11.42"/>
    <col collapsed="false" customWidth="true" hidden="false" outlineLevel="0" max="11" min="9" style="0" width="5.01"/>
    <col collapsed="false" customWidth="true" hidden="false" outlineLevel="0" max="12" min="12" style="0" width="6.28"/>
    <col collapsed="false" customWidth="true" hidden="false" outlineLevel="0" max="13" min="13" style="0" width="3.99"/>
    <col collapsed="false" customWidth="true" hidden="false" outlineLevel="0" max="14" min="14" style="0" width="5.14"/>
    <col collapsed="false" customWidth="true" hidden="false" outlineLevel="0" max="15" min="15" style="0" width="5.01"/>
    <col collapsed="false" customWidth="true" hidden="false" outlineLevel="0" max="16" min="16" style="0" width="4.86"/>
    <col collapsed="false" customWidth="true" hidden="false" outlineLevel="0" max="17" min="17" style="0" width="5.01"/>
    <col collapsed="false" customWidth="true" hidden="false" outlineLevel="0" max="18" min="18" style="0" width="9.14"/>
    <col collapsed="false" customWidth="true" hidden="false" outlineLevel="0" max="19" min="19" style="0" width="5.01"/>
    <col collapsed="false" customWidth="true" hidden="false" outlineLevel="0" max="20" min="20" style="0" width="4.29"/>
    <col collapsed="false" customWidth="true" hidden="false" outlineLevel="0" max="21" min="21" style="0" width="9.14"/>
    <col collapsed="false" customWidth="true" hidden="false" outlineLevel="0" max="22" min="22" style="0" width="9.85"/>
    <col collapsed="false" customWidth="true" hidden="false" outlineLevel="0" max="23" min="23" style="0" width="9"/>
    <col collapsed="false" customWidth="true" hidden="false" outlineLevel="0" max="25" min="24" style="0" width="6.28"/>
    <col collapsed="false" customWidth="true" hidden="false" outlineLevel="0" max="26" min="26" style="0" width="5.57"/>
    <col collapsed="false" customWidth="true" hidden="false" outlineLevel="0" max="27" min="27" style="0" width="7"/>
    <col collapsed="false" customWidth="true" hidden="false" outlineLevel="0" max="28" min="28" style="0" width="11.29"/>
    <col collapsed="false" customWidth="true" hidden="false" outlineLevel="0" max="29" min="29" style="0" width="4.71"/>
    <col collapsed="false" customWidth="true" hidden="false" outlineLevel="0" max="30" min="30" style="0" width="7.15"/>
    <col collapsed="false" customWidth="true" hidden="false" outlineLevel="0" max="31" min="31" style="0" width="11.29"/>
  </cols>
  <sheetData>
    <row r="1" customFormat="false" ht="15" hidden="false" customHeight="false" outlineLevel="0" collapsed="false">
      <c r="A1" s="204" t="s">
        <v>1</v>
      </c>
      <c r="B1" s="205" t="s">
        <v>2</v>
      </c>
      <c r="C1" s="205" t="s">
        <v>3</v>
      </c>
      <c r="D1" s="204" t="s">
        <v>4</v>
      </c>
      <c r="E1" s="204" t="s">
        <v>5</v>
      </c>
      <c r="F1" s="206" t="s">
        <v>6</v>
      </c>
      <c r="G1" s="206" t="s">
        <v>7</v>
      </c>
      <c r="H1" s="206" t="s">
        <v>8</v>
      </c>
      <c r="I1" s="207" t="s">
        <v>9</v>
      </c>
      <c r="J1" s="207" t="s">
        <v>10</v>
      </c>
      <c r="K1" s="207" t="s">
        <v>11</v>
      </c>
      <c r="L1" s="207" t="s">
        <v>12</v>
      </c>
      <c r="M1" s="207" t="s">
        <v>13</v>
      </c>
      <c r="N1" s="207" t="s">
        <v>14</v>
      </c>
      <c r="O1" s="207" t="s">
        <v>15</v>
      </c>
      <c r="P1" s="207" t="s">
        <v>16</v>
      </c>
      <c r="Q1" s="207" t="s">
        <v>17</v>
      </c>
      <c r="R1" s="207" t="s">
        <v>18</v>
      </c>
      <c r="S1" s="9" t="s">
        <v>19</v>
      </c>
      <c r="T1" s="207" t="s">
        <v>20</v>
      </c>
      <c r="U1" s="208" t="s">
        <v>21</v>
      </c>
      <c r="V1" s="208" t="s">
        <v>22</v>
      </c>
      <c r="W1" s="10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207" t="s">
        <v>29</v>
      </c>
      <c r="AD1" s="207" t="s">
        <v>30</v>
      </c>
      <c r="AE1" s="207" t="s">
        <v>31</v>
      </c>
    </row>
    <row r="2" customFormat="false" ht="15" hidden="false" customHeight="false" outlineLevel="0" collapsed="false">
      <c r="A2" s="209" t="n">
        <v>1</v>
      </c>
      <c r="B2" s="210" t="n">
        <v>9</v>
      </c>
      <c r="D2" s="211" t="s">
        <v>453</v>
      </c>
      <c r="E2" s="211" t="s">
        <v>453</v>
      </c>
      <c r="F2" s="212" t="n">
        <v>1084</v>
      </c>
      <c r="G2" s="213" t="s">
        <v>33</v>
      </c>
      <c r="H2" s="82" t="n">
        <v>531</v>
      </c>
      <c r="I2" s="214" t="n">
        <v>46</v>
      </c>
      <c r="J2" s="214" t="n">
        <v>41</v>
      </c>
      <c r="K2" s="214" t="n">
        <v>8</v>
      </c>
      <c r="L2" s="214" t="n">
        <v>4</v>
      </c>
      <c r="M2" s="214" t="n">
        <v>21</v>
      </c>
      <c r="N2" s="214" t="n">
        <v>10</v>
      </c>
      <c r="O2" s="214" t="n">
        <v>83</v>
      </c>
      <c r="P2" s="214" t="n">
        <v>11</v>
      </c>
      <c r="Q2" s="214" t="n">
        <v>61</v>
      </c>
      <c r="R2" s="214" t="n">
        <v>32</v>
      </c>
      <c r="T2" s="214" t="n">
        <v>15</v>
      </c>
      <c r="U2" s="215" t="n">
        <v>9</v>
      </c>
      <c r="V2" s="215" t="n">
        <v>1</v>
      </c>
      <c r="AC2" s="214" t="n">
        <v>2</v>
      </c>
      <c r="AD2" s="214" t="n">
        <v>12</v>
      </c>
      <c r="AE2" s="214" t="n">
        <v>356</v>
      </c>
    </row>
    <row r="3" customFormat="false" ht="15" hidden="false" customHeight="false" outlineLevel="0" collapsed="false">
      <c r="A3" s="209" t="n">
        <v>2</v>
      </c>
      <c r="B3" s="210" t="n">
        <v>9</v>
      </c>
      <c r="D3" s="211" t="s">
        <v>453</v>
      </c>
      <c r="E3" s="211" t="s">
        <v>453</v>
      </c>
      <c r="F3" s="212" t="n">
        <v>1084</v>
      </c>
      <c r="G3" s="213" t="s">
        <v>34</v>
      </c>
      <c r="H3" s="82" t="n">
        <v>531</v>
      </c>
      <c r="I3" s="214" t="n">
        <v>54</v>
      </c>
      <c r="J3" s="214" t="n">
        <v>43</v>
      </c>
      <c r="K3" s="214" t="n">
        <v>12</v>
      </c>
      <c r="L3" s="214" t="n">
        <v>7</v>
      </c>
      <c r="M3" s="214" t="n">
        <v>14</v>
      </c>
      <c r="N3" s="214" t="n">
        <v>6</v>
      </c>
      <c r="O3" s="214" t="n">
        <v>86</v>
      </c>
      <c r="P3" s="214" t="n">
        <v>5</v>
      </c>
      <c r="Q3" s="214" t="n">
        <v>73</v>
      </c>
      <c r="R3" s="214" t="n">
        <v>39</v>
      </c>
      <c r="T3" s="214" t="n">
        <v>23</v>
      </c>
      <c r="U3" s="215" t="n">
        <v>1</v>
      </c>
      <c r="V3" s="215" t="n">
        <v>1</v>
      </c>
      <c r="AC3" s="214" t="n">
        <v>0</v>
      </c>
      <c r="AD3" s="214" t="n">
        <v>10</v>
      </c>
      <c r="AE3" s="214" t="n">
        <v>374</v>
      </c>
    </row>
    <row r="4" customFormat="false" ht="15" hidden="false" customHeight="false" outlineLevel="0" collapsed="false">
      <c r="A4" s="209" t="n">
        <v>3</v>
      </c>
      <c r="B4" s="210" t="n">
        <v>9</v>
      </c>
      <c r="D4" s="211" t="s">
        <v>453</v>
      </c>
      <c r="E4" s="211" t="s">
        <v>453</v>
      </c>
      <c r="F4" s="212" t="n">
        <v>1084</v>
      </c>
      <c r="G4" s="213" t="s">
        <v>35</v>
      </c>
      <c r="H4" s="82" t="n">
        <v>531</v>
      </c>
      <c r="I4" s="214" t="n">
        <v>42</v>
      </c>
      <c r="J4" s="214" t="n">
        <v>27</v>
      </c>
      <c r="K4" s="214" t="n">
        <v>6</v>
      </c>
      <c r="L4" s="214" t="n">
        <v>1</v>
      </c>
      <c r="M4" s="214" t="n">
        <v>22</v>
      </c>
      <c r="N4" s="214" t="n">
        <v>12</v>
      </c>
      <c r="O4" s="214" t="n">
        <v>99</v>
      </c>
      <c r="P4" s="214" t="n">
        <v>6</v>
      </c>
      <c r="Q4" s="214" t="n">
        <v>98</v>
      </c>
      <c r="R4" s="214" t="n">
        <v>31</v>
      </c>
      <c r="T4" s="214" t="n">
        <v>15</v>
      </c>
      <c r="U4" s="215" t="n">
        <v>6</v>
      </c>
      <c r="V4" s="215" t="n">
        <v>0</v>
      </c>
      <c r="AC4" s="214" t="n">
        <v>0</v>
      </c>
      <c r="AD4" s="214" t="n">
        <v>8</v>
      </c>
      <c r="AE4" s="214" t="n">
        <v>373</v>
      </c>
    </row>
    <row r="5" customFormat="false" ht="15" hidden="false" customHeight="false" outlineLevel="0" collapsed="false">
      <c r="A5" s="209" t="n">
        <v>4</v>
      </c>
      <c r="B5" s="210" t="n">
        <v>9</v>
      </c>
      <c r="D5" s="211" t="s">
        <v>453</v>
      </c>
      <c r="E5" s="211" t="s">
        <v>453</v>
      </c>
      <c r="F5" s="212" t="n">
        <v>1085</v>
      </c>
      <c r="G5" s="213" t="s">
        <v>33</v>
      </c>
      <c r="H5" s="216" t="n">
        <v>679</v>
      </c>
      <c r="I5" s="214" t="n">
        <v>64</v>
      </c>
      <c r="J5" s="214" t="n">
        <v>28</v>
      </c>
      <c r="K5" s="214" t="n">
        <v>18</v>
      </c>
      <c r="L5" s="214" t="n">
        <v>5</v>
      </c>
      <c r="M5" s="214" t="n">
        <v>46</v>
      </c>
      <c r="N5" s="214" t="n">
        <v>20</v>
      </c>
      <c r="O5" s="214" t="n">
        <v>104</v>
      </c>
      <c r="P5" s="214" t="n">
        <v>23</v>
      </c>
      <c r="Q5" s="214" t="n">
        <v>67</v>
      </c>
      <c r="R5" s="214" t="n">
        <v>58</v>
      </c>
      <c r="T5" s="214" t="n">
        <v>16</v>
      </c>
      <c r="U5" s="215" t="n">
        <v>6</v>
      </c>
      <c r="V5" s="215" t="n">
        <v>2</v>
      </c>
      <c r="AC5" s="214" t="n">
        <v>0</v>
      </c>
      <c r="AD5" s="214" t="n">
        <v>15</v>
      </c>
      <c r="AE5" s="214" t="n">
        <v>472</v>
      </c>
    </row>
    <row r="6" customFormat="false" ht="15" hidden="false" customHeight="false" outlineLevel="0" collapsed="false">
      <c r="A6" s="209" t="n">
        <v>5</v>
      </c>
      <c r="B6" s="210" t="n">
        <v>9</v>
      </c>
      <c r="D6" s="211" t="s">
        <v>453</v>
      </c>
      <c r="E6" s="211" t="s">
        <v>453</v>
      </c>
      <c r="F6" s="212" t="n">
        <v>1085</v>
      </c>
      <c r="G6" s="213" t="s">
        <v>34</v>
      </c>
      <c r="H6" s="216" t="n">
        <v>679</v>
      </c>
      <c r="I6" s="214" t="n">
        <v>76</v>
      </c>
      <c r="J6" s="214" t="n">
        <v>26</v>
      </c>
      <c r="K6" s="214" t="n">
        <v>12</v>
      </c>
      <c r="L6" s="214" t="n">
        <v>10</v>
      </c>
      <c r="M6" s="214" t="n">
        <v>30</v>
      </c>
      <c r="N6" s="214" t="n">
        <v>28</v>
      </c>
      <c r="O6" s="214" t="n">
        <v>102</v>
      </c>
      <c r="P6" s="214" t="n">
        <v>28</v>
      </c>
      <c r="Q6" s="214" t="n">
        <v>84</v>
      </c>
      <c r="R6" s="214" t="n">
        <v>53</v>
      </c>
      <c r="T6" s="214" t="n">
        <v>16</v>
      </c>
      <c r="U6" s="215" t="n">
        <v>15</v>
      </c>
      <c r="V6" s="215" t="n">
        <v>2</v>
      </c>
      <c r="AC6" s="214" t="n">
        <v>0</v>
      </c>
      <c r="AD6" s="214" t="n">
        <v>9</v>
      </c>
      <c r="AE6" s="214" t="n">
        <v>491</v>
      </c>
    </row>
    <row r="7" customFormat="false" ht="15" hidden="false" customHeight="false" outlineLevel="0" collapsed="false">
      <c r="A7" s="209" t="n">
        <v>6</v>
      </c>
      <c r="B7" s="210" t="n">
        <v>9</v>
      </c>
      <c r="D7" s="211" t="s">
        <v>453</v>
      </c>
      <c r="E7" s="211" t="s">
        <v>453</v>
      </c>
      <c r="F7" s="212" t="n">
        <v>1086</v>
      </c>
      <c r="G7" s="213" t="s">
        <v>33</v>
      </c>
      <c r="H7" s="82" t="n">
        <v>677</v>
      </c>
      <c r="I7" s="214" t="n">
        <v>44</v>
      </c>
      <c r="J7" s="214" t="n">
        <v>52</v>
      </c>
      <c r="K7" s="214" t="n">
        <v>9</v>
      </c>
      <c r="L7" s="214" t="n">
        <v>4</v>
      </c>
      <c r="M7" s="214" t="n">
        <v>13</v>
      </c>
      <c r="N7" s="214" t="n">
        <v>10</v>
      </c>
      <c r="O7" s="214" t="n">
        <v>125</v>
      </c>
      <c r="P7" s="214" t="n">
        <v>10</v>
      </c>
      <c r="Q7" s="214" t="n">
        <v>76</v>
      </c>
      <c r="R7" s="214" t="n">
        <v>36</v>
      </c>
      <c r="T7" s="214" t="n">
        <v>55</v>
      </c>
      <c r="U7" s="215" t="n">
        <v>3</v>
      </c>
      <c r="V7" s="215" t="n">
        <v>8</v>
      </c>
      <c r="AC7" s="214" t="n">
        <v>0</v>
      </c>
      <c r="AD7" s="214" t="n">
        <v>16</v>
      </c>
      <c r="AE7" s="214" t="n">
        <v>461</v>
      </c>
    </row>
    <row r="8" customFormat="false" ht="15" hidden="false" customHeight="false" outlineLevel="0" collapsed="false">
      <c r="A8" s="209" t="n">
        <v>7</v>
      </c>
      <c r="B8" s="210" t="n">
        <v>9</v>
      </c>
      <c r="D8" s="211" t="s">
        <v>453</v>
      </c>
      <c r="E8" s="211" t="s">
        <v>453</v>
      </c>
      <c r="F8" s="212" t="n">
        <v>1086</v>
      </c>
      <c r="G8" s="213" t="s">
        <v>34</v>
      </c>
      <c r="H8" s="82" t="n">
        <v>677</v>
      </c>
      <c r="I8" s="214" t="n">
        <v>47</v>
      </c>
      <c r="J8" s="214" t="n">
        <v>53</v>
      </c>
      <c r="K8" s="214" t="n">
        <v>10</v>
      </c>
      <c r="L8" s="214" t="n">
        <v>2</v>
      </c>
      <c r="M8" s="214" t="n">
        <v>10</v>
      </c>
      <c r="N8" s="214" t="n">
        <v>15</v>
      </c>
      <c r="O8" s="214" t="n">
        <v>123</v>
      </c>
      <c r="P8" s="214" t="n">
        <v>2</v>
      </c>
      <c r="Q8" s="214" t="n">
        <v>66</v>
      </c>
      <c r="R8" s="214" t="n">
        <v>44</v>
      </c>
      <c r="T8" s="214" t="n">
        <v>61</v>
      </c>
      <c r="U8" s="215" t="n">
        <v>5</v>
      </c>
      <c r="V8" s="215" t="n">
        <v>3</v>
      </c>
      <c r="AC8" s="214" t="n">
        <v>0</v>
      </c>
      <c r="AD8" s="214" t="n">
        <v>21</v>
      </c>
      <c r="AE8" s="214" t="n">
        <v>462</v>
      </c>
    </row>
    <row r="9" customFormat="false" ht="15" hidden="false" customHeight="false" outlineLevel="0" collapsed="false">
      <c r="A9" s="209" t="n">
        <v>8</v>
      </c>
      <c r="B9" s="210" t="n">
        <v>9</v>
      </c>
      <c r="D9" s="211" t="s">
        <v>453</v>
      </c>
      <c r="E9" s="211" t="s">
        <v>453</v>
      </c>
      <c r="F9" s="212" t="n">
        <v>1087</v>
      </c>
      <c r="G9" s="213" t="s">
        <v>33</v>
      </c>
      <c r="H9" s="82" t="n">
        <v>548</v>
      </c>
      <c r="I9" s="214" t="n">
        <v>47</v>
      </c>
      <c r="J9" s="214" t="n">
        <v>52</v>
      </c>
      <c r="K9" s="214" t="n">
        <v>17</v>
      </c>
      <c r="L9" s="214" t="n">
        <v>7</v>
      </c>
      <c r="M9" s="214" t="n">
        <v>10</v>
      </c>
      <c r="N9" s="214" t="n">
        <v>17</v>
      </c>
      <c r="O9" s="214" t="n">
        <v>75</v>
      </c>
      <c r="P9" s="214" t="n">
        <v>15</v>
      </c>
      <c r="Q9" s="214" t="n">
        <v>50</v>
      </c>
      <c r="R9" s="214" t="n">
        <v>44</v>
      </c>
      <c r="T9" s="214" t="n">
        <v>19</v>
      </c>
      <c r="U9" s="215" t="n">
        <v>5</v>
      </c>
      <c r="V9" s="215" t="n">
        <v>3</v>
      </c>
      <c r="AC9" s="214" t="n">
        <v>1</v>
      </c>
      <c r="AD9" s="214" t="n">
        <v>12</v>
      </c>
      <c r="AE9" s="214" t="n">
        <v>374</v>
      </c>
    </row>
    <row r="10" customFormat="false" ht="15" hidden="false" customHeight="false" outlineLevel="0" collapsed="false">
      <c r="A10" s="209" t="n">
        <v>9</v>
      </c>
      <c r="B10" s="210" t="n">
        <v>9</v>
      </c>
      <c r="D10" s="211" t="s">
        <v>453</v>
      </c>
      <c r="E10" s="211" t="s">
        <v>453</v>
      </c>
      <c r="F10" s="212" t="n">
        <v>1087</v>
      </c>
      <c r="G10" s="213" t="s">
        <v>34</v>
      </c>
      <c r="H10" s="216" t="n">
        <v>548</v>
      </c>
      <c r="I10" s="214" t="n">
        <v>62</v>
      </c>
      <c r="J10" s="214" t="n">
        <v>64</v>
      </c>
      <c r="K10" s="214" t="n">
        <v>10</v>
      </c>
      <c r="L10" s="214" t="n">
        <v>3</v>
      </c>
      <c r="M10" s="214" t="n">
        <v>23</v>
      </c>
      <c r="N10" s="214" t="n">
        <v>19</v>
      </c>
      <c r="O10" s="214" t="n">
        <v>59</v>
      </c>
      <c r="P10" s="214" t="n">
        <v>17</v>
      </c>
      <c r="Q10" s="214" t="n">
        <v>66</v>
      </c>
      <c r="R10" s="214" t="n">
        <v>34</v>
      </c>
      <c r="T10" s="214" t="n">
        <v>17</v>
      </c>
      <c r="U10" s="215" t="n">
        <v>3</v>
      </c>
      <c r="V10" s="215" t="n">
        <v>2</v>
      </c>
      <c r="AC10" s="214" t="n">
        <v>1</v>
      </c>
      <c r="AD10" s="214" t="n">
        <v>13</v>
      </c>
      <c r="AE10" s="214" t="n">
        <v>393</v>
      </c>
    </row>
    <row r="11" customFormat="false" ht="15" hidden="false" customHeight="false" outlineLevel="0" collapsed="false">
      <c r="A11" s="209" t="n">
        <v>10</v>
      </c>
      <c r="B11" s="210" t="n">
        <v>9</v>
      </c>
      <c r="D11" s="211" t="s">
        <v>453</v>
      </c>
      <c r="E11" s="211" t="s">
        <v>453</v>
      </c>
      <c r="F11" s="212" t="n">
        <v>1087</v>
      </c>
      <c r="G11" s="213" t="s">
        <v>35</v>
      </c>
      <c r="H11" s="216" t="n">
        <v>548</v>
      </c>
      <c r="I11" s="214" t="n">
        <v>39</v>
      </c>
      <c r="J11" s="214" t="n">
        <v>78</v>
      </c>
      <c r="K11" s="214" t="n">
        <v>15</v>
      </c>
      <c r="L11" s="214" t="n">
        <v>3</v>
      </c>
      <c r="M11" s="214" t="n">
        <v>15</v>
      </c>
      <c r="N11" s="214" t="n">
        <v>17</v>
      </c>
      <c r="O11" s="214" t="n">
        <v>76</v>
      </c>
      <c r="P11" s="214" t="n">
        <v>5</v>
      </c>
      <c r="Q11" s="214" t="n">
        <v>57</v>
      </c>
      <c r="R11" s="214" t="n">
        <v>25</v>
      </c>
      <c r="T11" s="214" t="n">
        <v>27</v>
      </c>
      <c r="U11" s="215" t="n">
        <v>5</v>
      </c>
      <c r="V11" s="215" t="n">
        <v>3</v>
      </c>
      <c r="AC11" s="214" t="n">
        <v>0</v>
      </c>
      <c r="AD11" s="214" t="n">
        <v>16</v>
      </c>
      <c r="AE11" s="214" t="n">
        <v>381</v>
      </c>
    </row>
    <row r="12" customFormat="false" ht="15" hidden="false" customHeight="false" outlineLevel="0" collapsed="false">
      <c r="A12" s="209" t="n">
        <v>11</v>
      </c>
      <c r="B12" s="210" t="n">
        <v>9</v>
      </c>
      <c r="D12" s="211" t="s">
        <v>453</v>
      </c>
      <c r="E12" s="211" t="s">
        <v>454</v>
      </c>
      <c r="F12" s="212" t="n">
        <v>1088</v>
      </c>
      <c r="G12" s="213" t="s">
        <v>33</v>
      </c>
      <c r="H12" s="82" t="n">
        <v>577</v>
      </c>
      <c r="I12" s="214" t="n">
        <v>12</v>
      </c>
      <c r="J12" s="214" t="n">
        <v>41</v>
      </c>
      <c r="K12" s="214" t="n">
        <v>6</v>
      </c>
      <c r="L12" s="214" t="n">
        <v>5</v>
      </c>
      <c r="M12" s="214" t="n">
        <v>27</v>
      </c>
      <c r="N12" s="214" t="n">
        <v>13</v>
      </c>
      <c r="O12" s="214" t="n">
        <v>36</v>
      </c>
      <c r="P12" s="214" t="n">
        <v>30</v>
      </c>
      <c r="Q12" s="214" t="n">
        <v>47</v>
      </c>
      <c r="R12" s="214" t="n">
        <v>96</v>
      </c>
      <c r="T12" s="214" t="n">
        <v>55</v>
      </c>
      <c r="U12" s="215" t="n">
        <v>0</v>
      </c>
      <c r="V12" s="215" t="n">
        <v>0</v>
      </c>
      <c r="AC12" s="214" t="n">
        <v>0</v>
      </c>
      <c r="AD12" s="214" t="n">
        <v>15</v>
      </c>
      <c r="AE12" s="214" t="n">
        <v>383</v>
      </c>
    </row>
    <row r="13" customFormat="false" ht="15" hidden="false" customHeight="false" outlineLevel="0" collapsed="false">
      <c r="A13" s="209" t="n">
        <v>12</v>
      </c>
      <c r="B13" s="210" t="n">
        <v>9</v>
      </c>
      <c r="D13" s="211" t="s">
        <v>453</v>
      </c>
      <c r="E13" s="211" t="s">
        <v>454</v>
      </c>
      <c r="F13" s="212" t="n">
        <v>1088</v>
      </c>
      <c r="G13" s="213" t="s">
        <v>34</v>
      </c>
      <c r="H13" s="82" t="n">
        <v>576</v>
      </c>
      <c r="I13" s="214" t="n">
        <v>25</v>
      </c>
      <c r="J13" s="214" t="n">
        <v>25</v>
      </c>
      <c r="K13" s="214" t="n">
        <v>8</v>
      </c>
      <c r="L13" s="214" t="n">
        <v>8</v>
      </c>
      <c r="M13" s="214" t="n">
        <v>25</v>
      </c>
      <c r="N13" s="214" t="n">
        <v>6</v>
      </c>
      <c r="O13" s="214" t="n">
        <v>70</v>
      </c>
      <c r="P13" s="214" t="n">
        <v>17</v>
      </c>
      <c r="Q13" s="214" t="n">
        <v>41</v>
      </c>
      <c r="R13" s="214" t="n">
        <v>100</v>
      </c>
      <c r="T13" s="214" t="n">
        <v>61</v>
      </c>
      <c r="U13" s="215" t="n">
        <v>1</v>
      </c>
      <c r="V13" s="215" t="n">
        <v>0</v>
      </c>
      <c r="AC13" s="214" t="n">
        <v>0</v>
      </c>
      <c r="AD13" s="214" t="n">
        <v>8</v>
      </c>
      <c r="AE13" s="214" t="n">
        <v>395</v>
      </c>
    </row>
    <row r="14" customFormat="false" ht="15" hidden="false" customHeight="false" outlineLevel="0" collapsed="false">
      <c r="A14" s="209" t="n">
        <v>13</v>
      </c>
      <c r="B14" s="210" t="n">
        <v>9</v>
      </c>
      <c r="D14" s="211" t="s">
        <v>453</v>
      </c>
      <c r="E14" s="211" t="s">
        <v>455</v>
      </c>
      <c r="F14" s="212" t="n">
        <v>1088</v>
      </c>
      <c r="G14" s="213" t="s">
        <v>62</v>
      </c>
      <c r="H14" s="82" t="n">
        <v>172</v>
      </c>
      <c r="I14" s="214" t="n">
        <v>14</v>
      </c>
      <c r="J14" s="214" t="n">
        <v>2</v>
      </c>
      <c r="K14" s="214" t="n">
        <v>3</v>
      </c>
      <c r="L14" s="214" t="n">
        <v>9</v>
      </c>
      <c r="M14" s="214" t="n">
        <v>5</v>
      </c>
      <c r="N14" s="214" t="n">
        <v>7</v>
      </c>
      <c r="O14" s="214" t="n">
        <v>12</v>
      </c>
      <c r="P14" s="214" t="n">
        <v>3</v>
      </c>
      <c r="Q14" s="214" t="n">
        <v>10</v>
      </c>
      <c r="R14" s="214" t="n">
        <v>12</v>
      </c>
      <c r="T14" s="214" t="n">
        <v>46</v>
      </c>
      <c r="U14" s="215" t="n">
        <v>0</v>
      </c>
      <c r="V14" s="215" t="n">
        <v>0</v>
      </c>
      <c r="AC14" s="214" t="n">
        <v>0</v>
      </c>
      <c r="AD14" s="214" t="n">
        <v>5</v>
      </c>
      <c r="AE14" s="214" t="n">
        <v>128</v>
      </c>
    </row>
    <row r="15" customFormat="false" ht="15" hidden="false" customHeight="false" outlineLevel="0" collapsed="false">
      <c r="A15" s="209" t="n">
        <v>14</v>
      </c>
      <c r="B15" s="210" t="n">
        <v>9</v>
      </c>
      <c r="D15" s="211" t="s">
        <v>453</v>
      </c>
      <c r="E15" s="211" t="s">
        <v>456</v>
      </c>
      <c r="F15" s="212" t="n">
        <v>1089</v>
      </c>
      <c r="G15" s="213" t="s">
        <v>33</v>
      </c>
      <c r="H15" s="82" t="n">
        <v>662</v>
      </c>
      <c r="I15" s="214" t="n">
        <v>28</v>
      </c>
      <c r="J15" s="214" t="n">
        <v>71</v>
      </c>
      <c r="K15" s="214" t="n">
        <v>16</v>
      </c>
      <c r="L15" s="214" t="n">
        <v>6</v>
      </c>
      <c r="M15" s="214" t="n">
        <v>18</v>
      </c>
      <c r="N15" s="214" t="n">
        <v>2</v>
      </c>
      <c r="O15" s="214" t="n">
        <v>119</v>
      </c>
      <c r="P15" s="214" t="n">
        <v>12</v>
      </c>
      <c r="Q15" s="214" t="n">
        <v>44</v>
      </c>
      <c r="R15" s="214" t="n">
        <v>40</v>
      </c>
      <c r="T15" s="214" t="n">
        <v>26</v>
      </c>
      <c r="U15" s="215" t="n">
        <v>5</v>
      </c>
      <c r="V15" s="215" t="n">
        <v>3</v>
      </c>
      <c r="AC15" s="214" t="n">
        <v>1</v>
      </c>
      <c r="AD15" s="214" t="n">
        <v>19</v>
      </c>
      <c r="AE15" s="214" t="n">
        <v>410</v>
      </c>
    </row>
    <row r="16" customFormat="false" ht="15" hidden="false" customHeight="false" outlineLevel="0" collapsed="false">
      <c r="A16" s="209" t="n">
        <v>15</v>
      </c>
      <c r="B16" s="210" t="n">
        <v>9</v>
      </c>
      <c r="D16" s="211" t="s">
        <v>453</v>
      </c>
      <c r="E16" s="211" t="s">
        <v>456</v>
      </c>
      <c r="F16" s="212" t="n">
        <v>1089</v>
      </c>
      <c r="G16" s="213" t="s">
        <v>34</v>
      </c>
      <c r="H16" s="82" t="n">
        <v>662</v>
      </c>
      <c r="I16" s="214" t="n">
        <v>63</v>
      </c>
      <c r="J16" s="214" t="n">
        <v>72</v>
      </c>
      <c r="K16" s="214" t="n">
        <v>12</v>
      </c>
      <c r="L16" s="214" t="n">
        <v>8</v>
      </c>
      <c r="M16" s="214" t="n">
        <v>18</v>
      </c>
      <c r="N16" s="214" t="n">
        <v>8</v>
      </c>
      <c r="O16" s="214" t="n">
        <v>127</v>
      </c>
      <c r="P16" s="214" t="n">
        <v>15</v>
      </c>
      <c r="Q16" s="214" t="n">
        <v>58</v>
      </c>
      <c r="R16" s="214" t="n">
        <v>37</v>
      </c>
      <c r="T16" s="214" t="n">
        <v>21</v>
      </c>
      <c r="U16" s="215" t="n">
        <v>2</v>
      </c>
      <c r="V16" s="215" t="n">
        <v>1</v>
      </c>
      <c r="AC16" s="214" t="n">
        <v>0</v>
      </c>
      <c r="AD16" s="214" t="n">
        <v>17</v>
      </c>
      <c r="AE16" s="214" t="n">
        <v>459</v>
      </c>
    </row>
    <row r="17" customFormat="false" ht="15" hidden="false" customHeight="false" outlineLevel="0" collapsed="false">
      <c r="A17" s="209" t="n">
        <v>16</v>
      </c>
      <c r="B17" s="210" t="n">
        <v>9</v>
      </c>
      <c r="D17" s="211" t="s">
        <v>453</v>
      </c>
      <c r="E17" s="211" t="s">
        <v>457</v>
      </c>
      <c r="F17" s="212" t="n">
        <v>1090</v>
      </c>
      <c r="G17" s="213" t="s">
        <v>33</v>
      </c>
      <c r="H17" s="82" t="n">
        <v>401</v>
      </c>
      <c r="I17" s="214" t="n">
        <v>21</v>
      </c>
      <c r="J17" s="214" t="n">
        <v>51</v>
      </c>
      <c r="K17" s="214" t="n">
        <v>15</v>
      </c>
      <c r="L17" s="214" t="n">
        <v>5</v>
      </c>
      <c r="M17" s="214" t="n">
        <v>17</v>
      </c>
      <c r="N17" s="214" t="n">
        <v>16</v>
      </c>
      <c r="O17" s="214" t="n">
        <v>50</v>
      </c>
      <c r="P17" s="214" t="n">
        <v>5</v>
      </c>
      <c r="Q17" s="214" t="n">
        <v>42</v>
      </c>
      <c r="R17" s="214" t="n">
        <v>31</v>
      </c>
      <c r="T17" s="214" t="n">
        <v>3</v>
      </c>
      <c r="U17" s="215" t="n">
        <v>4</v>
      </c>
      <c r="V17" s="215" t="n">
        <v>2</v>
      </c>
      <c r="AC17" s="214" t="n">
        <v>0</v>
      </c>
      <c r="AD17" s="214" t="n">
        <v>15</v>
      </c>
      <c r="AE17" s="214" t="n">
        <v>277</v>
      </c>
    </row>
    <row r="18" customFormat="false" ht="15" hidden="false" customHeight="false" outlineLevel="0" collapsed="false">
      <c r="A18" s="209" t="n">
        <v>17</v>
      </c>
      <c r="B18" s="210" t="n">
        <v>9</v>
      </c>
      <c r="D18" s="211" t="s">
        <v>453</v>
      </c>
      <c r="E18" s="211" t="s">
        <v>457</v>
      </c>
      <c r="F18" s="212" t="n">
        <v>1090</v>
      </c>
      <c r="G18" s="213" t="s">
        <v>34</v>
      </c>
      <c r="H18" s="82" t="n">
        <v>401</v>
      </c>
      <c r="I18" s="214" t="n">
        <v>35</v>
      </c>
      <c r="J18" s="214" t="n">
        <v>57</v>
      </c>
      <c r="K18" s="214" t="n">
        <v>12</v>
      </c>
      <c r="L18" s="214" t="n">
        <v>1</v>
      </c>
      <c r="M18" s="214" t="n">
        <v>24</v>
      </c>
      <c r="N18" s="214" t="n">
        <v>13</v>
      </c>
      <c r="O18" s="214" t="n">
        <v>53</v>
      </c>
      <c r="P18" s="214" t="n">
        <v>7</v>
      </c>
      <c r="Q18" s="214" t="n">
        <v>38</v>
      </c>
      <c r="R18" s="214" t="n">
        <v>26</v>
      </c>
      <c r="T18" s="214" t="n">
        <v>4</v>
      </c>
      <c r="U18" s="215" t="n">
        <v>0</v>
      </c>
      <c r="V18" s="215" t="n">
        <v>0</v>
      </c>
      <c r="AC18" s="214" t="n">
        <v>0</v>
      </c>
      <c r="AD18" s="214" t="n">
        <v>12</v>
      </c>
      <c r="AE18" s="214" t="n">
        <v>282</v>
      </c>
    </row>
    <row r="19" customFormat="false" ht="15" hidden="false" customHeight="false" outlineLevel="0" collapsed="false">
      <c r="A19" s="209" t="n">
        <v>18</v>
      </c>
      <c r="B19" s="210" t="n">
        <v>9</v>
      </c>
      <c r="D19" s="211" t="s">
        <v>453</v>
      </c>
      <c r="E19" s="211" t="s">
        <v>458</v>
      </c>
      <c r="F19" s="212" t="n">
        <v>1090</v>
      </c>
      <c r="G19" s="213" t="s">
        <v>62</v>
      </c>
      <c r="H19" s="82" t="n">
        <v>551</v>
      </c>
      <c r="I19" s="214" t="n">
        <v>47</v>
      </c>
      <c r="J19" s="214" t="n">
        <v>67</v>
      </c>
      <c r="K19" s="214" t="n">
        <v>11</v>
      </c>
      <c r="L19" s="214" t="n">
        <v>11</v>
      </c>
      <c r="M19" s="214" t="n">
        <v>11</v>
      </c>
      <c r="N19" s="214" t="n">
        <v>18</v>
      </c>
      <c r="O19" s="214" t="n">
        <v>11</v>
      </c>
      <c r="P19" s="214" t="n">
        <v>10</v>
      </c>
      <c r="Q19" s="214" t="n">
        <v>134</v>
      </c>
      <c r="R19" s="214" t="n">
        <v>28</v>
      </c>
      <c r="T19" s="214" t="n">
        <v>5</v>
      </c>
      <c r="U19" s="215" t="n">
        <v>7</v>
      </c>
      <c r="V19" s="215" t="n">
        <v>3</v>
      </c>
      <c r="AC19" s="214" t="n">
        <v>0</v>
      </c>
      <c r="AD19" s="214" t="n">
        <v>16</v>
      </c>
      <c r="AE19" s="214" t="n">
        <v>379</v>
      </c>
    </row>
    <row r="20" customFormat="false" ht="15" hidden="false" customHeight="false" outlineLevel="0" collapsed="false">
      <c r="A20" s="209" t="n">
        <v>19</v>
      </c>
      <c r="B20" s="210" t="n">
        <v>9</v>
      </c>
      <c r="D20" s="211" t="s">
        <v>453</v>
      </c>
      <c r="E20" s="211" t="s">
        <v>459</v>
      </c>
      <c r="F20" s="212" t="n">
        <v>1091</v>
      </c>
      <c r="G20" s="213" t="s">
        <v>33</v>
      </c>
      <c r="H20" s="82" t="n">
        <v>688</v>
      </c>
      <c r="I20" s="214" t="n">
        <v>61</v>
      </c>
      <c r="J20" s="214" t="n">
        <v>35</v>
      </c>
      <c r="K20" s="214" t="n">
        <v>13</v>
      </c>
      <c r="L20" s="214" t="n">
        <v>3</v>
      </c>
      <c r="M20" s="214" t="n">
        <v>36</v>
      </c>
      <c r="N20" s="214" t="n">
        <v>9</v>
      </c>
      <c r="O20" s="214" t="n">
        <v>59</v>
      </c>
      <c r="P20" s="214" t="n">
        <v>17</v>
      </c>
      <c r="Q20" s="214" t="n">
        <v>131</v>
      </c>
      <c r="R20" s="214" t="n">
        <v>69</v>
      </c>
      <c r="T20" s="214" t="n">
        <v>5</v>
      </c>
      <c r="U20" s="215" t="n">
        <v>4</v>
      </c>
      <c r="V20" s="215" t="n">
        <v>4</v>
      </c>
      <c r="AC20" s="214" t="n">
        <v>0</v>
      </c>
      <c r="AD20" s="214" t="n">
        <v>20</v>
      </c>
      <c r="AE20" s="214" t="n">
        <v>466</v>
      </c>
    </row>
    <row r="21" customFormat="false" ht="15" hidden="false" customHeight="false" outlineLevel="0" collapsed="false">
      <c r="A21" s="209" t="n">
        <v>20</v>
      </c>
      <c r="B21" s="210" t="n">
        <v>9</v>
      </c>
      <c r="D21" s="211" t="s">
        <v>453</v>
      </c>
      <c r="E21" s="211" t="s">
        <v>459</v>
      </c>
      <c r="F21" s="212" t="n">
        <v>1091</v>
      </c>
      <c r="G21" s="213" t="s">
        <v>34</v>
      </c>
      <c r="H21" s="82" t="n">
        <v>688</v>
      </c>
      <c r="I21" s="214" t="n">
        <v>51</v>
      </c>
      <c r="J21" s="214" t="n">
        <v>59</v>
      </c>
      <c r="K21" s="214" t="n">
        <v>11</v>
      </c>
      <c r="L21" s="214" t="n">
        <v>1</v>
      </c>
      <c r="M21" s="214" t="n">
        <v>33</v>
      </c>
      <c r="N21" s="214" t="n">
        <v>8</v>
      </c>
      <c r="O21" s="214" t="n">
        <v>49</v>
      </c>
      <c r="P21" s="214" t="n">
        <v>5</v>
      </c>
      <c r="Q21" s="214" t="n">
        <v>119</v>
      </c>
      <c r="R21" s="214" t="n">
        <v>93</v>
      </c>
      <c r="T21" s="214" t="n">
        <v>9</v>
      </c>
      <c r="U21" s="215" t="n">
        <v>7</v>
      </c>
      <c r="V21" s="215" t="n">
        <v>2</v>
      </c>
      <c r="AC21" s="214" t="n">
        <v>0</v>
      </c>
      <c r="AD21" s="214" t="n">
        <v>26</v>
      </c>
      <c r="AE21" s="214" t="n">
        <v>473</v>
      </c>
    </row>
    <row r="22" customFormat="false" ht="15" hidden="false" customHeight="false" outlineLevel="0" collapsed="false">
      <c r="A22" s="209" t="n">
        <v>21</v>
      </c>
      <c r="B22" s="210" t="n">
        <v>9</v>
      </c>
      <c r="D22" s="211" t="s">
        <v>453</v>
      </c>
      <c r="E22" s="211" t="s">
        <v>460</v>
      </c>
      <c r="F22" s="212" t="n">
        <v>1092</v>
      </c>
      <c r="G22" s="213" t="s">
        <v>33</v>
      </c>
      <c r="H22" s="82" t="n">
        <v>474</v>
      </c>
      <c r="I22" s="214" t="n">
        <v>51</v>
      </c>
      <c r="J22" s="214" t="n">
        <v>33</v>
      </c>
      <c r="K22" s="214" t="n">
        <v>18</v>
      </c>
      <c r="L22" s="214" t="n">
        <v>1</v>
      </c>
      <c r="M22" s="214" t="n">
        <v>25</v>
      </c>
      <c r="N22" s="214" t="n">
        <v>4</v>
      </c>
      <c r="O22" s="214" t="n">
        <v>73</v>
      </c>
      <c r="P22" s="214" t="n">
        <v>2</v>
      </c>
      <c r="Q22" s="214" t="n">
        <v>39</v>
      </c>
      <c r="R22" s="214" t="n">
        <v>17</v>
      </c>
      <c r="T22" s="214" t="n">
        <v>7</v>
      </c>
      <c r="U22" s="215" t="n">
        <v>5</v>
      </c>
      <c r="V22" s="215" t="n">
        <v>3</v>
      </c>
      <c r="AC22" s="214" t="n">
        <v>0</v>
      </c>
      <c r="AD22" s="214" t="n">
        <v>20</v>
      </c>
      <c r="AE22" s="214" t="n">
        <v>298</v>
      </c>
    </row>
    <row r="23" customFormat="false" ht="15" hidden="false" customHeight="false" outlineLevel="0" collapsed="false">
      <c r="A23" s="209" t="n">
        <v>22</v>
      </c>
      <c r="B23" s="210" t="n">
        <v>9</v>
      </c>
      <c r="D23" s="211" t="s">
        <v>453</v>
      </c>
      <c r="E23" s="211" t="s">
        <v>461</v>
      </c>
      <c r="F23" s="212" t="n">
        <v>1092</v>
      </c>
      <c r="G23" s="213" t="s">
        <v>62</v>
      </c>
      <c r="H23" s="82" t="n">
        <v>355</v>
      </c>
      <c r="I23" s="214" t="n">
        <v>8</v>
      </c>
      <c r="J23" s="214" t="n">
        <v>25</v>
      </c>
      <c r="K23" s="214" t="n">
        <v>9</v>
      </c>
      <c r="L23" s="214" t="n">
        <v>2</v>
      </c>
      <c r="M23" s="214" t="n">
        <v>22</v>
      </c>
      <c r="N23" s="214" t="n">
        <v>3</v>
      </c>
      <c r="O23" s="214" t="n">
        <v>73</v>
      </c>
      <c r="P23" s="214" t="n">
        <v>4</v>
      </c>
      <c r="Q23" s="214" t="n">
        <v>23</v>
      </c>
      <c r="R23" s="214" t="n">
        <v>85</v>
      </c>
      <c r="T23" s="214" t="n">
        <v>1</v>
      </c>
      <c r="U23" s="215" t="n">
        <v>2</v>
      </c>
      <c r="V23" s="215" t="n">
        <v>1</v>
      </c>
      <c r="AC23" s="214" t="n">
        <v>0</v>
      </c>
      <c r="AD23" s="214" t="n">
        <v>4</v>
      </c>
      <c r="AE23" s="214" t="n">
        <v>262</v>
      </c>
    </row>
    <row r="24" customFormat="false" ht="15" hidden="false" customHeight="false" outlineLevel="0" collapsed="false">
      <c r="A24" s="209" t="n">
        <v>23</v>
      </c>
      <c r="B24" s="210" t="n">
        <v>9</v>
      </c>
      <c r="D24" s="211" t="s">
        <v>453</v>
      </c>
      <c r="E24" s="211" t="s">
        <v>462</v>
      </c>
      <c r="F24" s="212" t="n">
        <v>1093</v>
      </c>
      <c r="G24" s="213" t="s">
        <v>33</v>
      </c>
      <c r="H24" s="82" t="n">
        <v>739</v>
      </c>
      <c r="I24" s="214" t="n">
        <v>51</v>
      </c>
      <c r="J24" s="214" t="n">
        <v>24</v>
      </c>
      <c r="K24" s="214" t="n">
        <v>29</v>
      </c>
      <c r="L24" s="214" t="n">
        <v>5</v>
      </c>
      <c r="M24" s="214" t="n">
        <v>15</v>
      </c>
      <c r="N24" s="214" t="n">
        <v>5</v>
      </c>
      <c r="O24" s="214" t="n">
        <v>93</v>
      </c>
      <c r="P24" s="214" t="n">
        <v>6</v>
      </c>
      <c r="Q24" s="214" t="n">
        <v>61</v>
      </c>
      <c r="R24" s="214" t="n">
        <v>58</v>
      </c>
      <c r="T24" s="214" t="n">
        <v>9</v>
      </c>
      <c r="U24" s="215" t="n">
        <v>4</v>
      </c>
      <c r="V24" s="215" t="n">
        <v>0</v>
      </c>
      <c r="AC24" s="214" t="n">
        <v>0</v>
      </c>
      <c r="AD24" s="214" t="n">
        <v>34</v>
      </c>
      <c r="AE24" s="214" t="n">
        <v>394</v>
      </c>
    </row>
    <row r="25" customFormat="false" ht="15" hidden="false" customHeight="false" outlineLevel="0" collapsed="false">
      <c r="A25" s="209" t="n">
        <v>24</v>
      </c>
      <c r="B25" s="210" t="n">
        <v>9</v>
      </c>
      <c r="D25" s="211" t="s">
        <v>453</v>
      </c>
      <c r="E25" s="211" t="s">
        <v>463</v>
      </c>
      <c r="F25" s="212" t="n">
        <v>1094</v>
      </c>
      <c r="G25" s="213" t="s">
        <v>33</v>
      </c>
      <c r="H25" s="216" t="n">
        <v>508</v>
      </c>
      <c r="I25" s="214" t="n">
        <v>27</v>
      </c>
      <c r="J25" s="214" t="n">
        <v>28</v>
      </c>
      <c r="K25" s="214" t="n">
        <v>22</v>
      </c>
      <c r="L25" s="214" t="n">
        <v>4</v>
      </c>
      <c r="M25" s="214" t="n">
        <v>8</v>
      </c>
      <c r="N25" s="214" t="n">
        <v>14</v>
      </c>
      <c r="O25" s="214" t="n">
        <v>126</v>
      </c>
      <c r="P25" s="214" t="n">
        <v>4</v>
      </c>
      <c r="Q25" s="214" t="n">
        <v>66</v>
      </c>
      <c r="R25" s="214" t="n">
        <v>65</v>
      </c>
      <c r="T25" s="214" t="n">
        <v>13</v>
      </c>
      <c r="U25" s="215" t="n">
        <v>3</v>
      </c>
      <c r="V25" s="215" t="n">
        <v>1</v>
      </c>
      <c r="AC25" s="214" t="n">
        <v>0</v>
      </c>
      <c r="AD25" s="214" t="n">
        <v>6</v>
      </c>
      <c r="AE25" s="214" t="n">
        <v>387</v>
      </c>
    </row>
    <row r="26" customFormat="false" ht="15" hidden="false" customHeight="false" outlineLevel="0" collapsed="false">
      <c r="A26" s="209" t="n">
        <v>25</v>
      </c>
      <c r="B26" s="210" t="n">
        <v>9</v>
      </c>
      <c r="D26" s="211" t="s">
        <v>453</v>
      </c>
      <c r="E26" s="211" t="s">
        <v>463</v>
      </c>
      <c r="F26" s="212" t="n">
        <v>1094</v>
      </c>
      <c r="G26" s="213" t="s">
        <v>34</v>
      </c>
      <c r="H26" s="216" t="n">
        <v>508</v>
      </c>
      <c r="I26" s="214" t="n">
        <v>18</v>
      </c>
      <c r="J26" s="214" t="n">
        <v>26</v>
      </c>
      <c r="K26" s="214" t="n">
        <v>13</v>
      </c>
      <c r="L26" s="214" t="n">
        <v>3</v>
      </c>
      <c r="M26" s="214" t="n">
        <v>11</v>
      </c>
      <c r="N26" s="214" t="n">
        <v>23</v>
      </c>
      <c r="O26" s="214" t="n">
        <v>108</v>
      </c>
      <c r="P26" s="214" t="n">
        <v>6</v>
      </c>
      <c r="Q26" s="214" t="n">
        <v>63</v>
      </c>
      <c r="R26" s="214" t="n">
        <v>51</v>
      </c>
      <c r="T26" s="214" t="n">
        <v>9</v>
      </c>
      <c r="U26" s="215" t="n">
        <v>3</v>
      </c>
      <c r="V26" s="215" t="n">
        <v>2</v>
      </c>
      <c r="AC26" s="214" t="n">
        <v>0</v>
      </c>
      <c r="AD26" s="214" t="n">
        <v>12</v>
      </c>
      <c r="AE26" s="214" t="n">
        <v>348</v>
      </c>
    </row>
    <row r="27" customFormat="false" ht="15" hidden="false" customHeight="false" outlineLevel="0" collapsed="false">
      <c r="A27" s="209" t="n">
        <v>26</v>
      </c>
      <c r="B27" s="210" t="n">
        <v>9</v>
      </c>
      <c r="D27" s="211" t="s">
        <v>453</v>
      </c>
      <c r="E27" s="211" t="s">
        <v>464</v>
      </c>
      <c r="F27" s="212" t="n">
        <v>1095</v>
      </c>
      <c r="G27" s="213" t="s">
        <v>33</v>
      </c>
      <c r="H27" s="216" t="n">
        <v>609</v>
      </c>
      <c r="I27" s="214" t="n">
        <v>48</v>
      </c>
      <c r="J27" s="214" t="n">
        <v>36</v>
      </c>
      <c r="K27" s="214" t="n">
        <v>7</v>
      </c>
      <c r="L27" s="214" t="n">
        <v>6</v>
      </c>
      <c r="M27" s="214" t="n">
        <v>12</v>
      </c>
      <c r="N27" s="214" t="n">
        <v>3</v>
      </c>
      <c r="O27" s="214" t="n">
        <v>69</v>
      </c>
      <c r="P27" s="214" t="n">
        <v>4</v>
      </c>
      <c r="Q27" s="214" t="n">
        <v>68</v>
      </c>
      <c r="R27" s="214" t="n">
        <v>78</v>
      </c>
      <c r="T27" s="214" t="n">
        <v>29</v>
      </c>
      <c r="U27" s="215" t="n">
        <v>5</v>
      </c>
      <c r="V27" s="215" t="n">
        <v>2</v>
      </c>
      <c r="AC27" s="214" t="n">
        <v>0</v>
      </c>
      <c r="AD27" s="214" t="n">
        <v>16</v>
      </c>
      <c r="AE27" s="214" t="n">
        <v>383</v>
      </c>
    </row>
    <row r="28" customFormat="false" ht="15" hidden="false" customHeight="false" outlineLevel="0" collapsed="false">
      <c r="A28" s="209" t="n">
        <v>27</v>
      </c>
      <c r="B28" s="210" t="n">
        <v>9</v>
      </c>
      <c r="D28" s="211" t="s">
        <v>453</v>
      </c>
      <c r="E28" s="211" t="s">
        <v>464</v>
      </c>
      <c r="F28" s="212" t="n">
        <v>1095</v>
      </c>
      <c r="G28" s="213" t="s">
        <v>34</v>
      </c>
      <c r="H28" s="216" t="n">
        <v>608</v>
      </c>
      <c r="I28" s="214" t="n">
        <v>57</v>
      </c>
      <c r="J28" s="214" t="n">
        <v>21</v>
      </c>
      <c r="K28" s="214" t="n">
        <v>15</v>
      </c>
      <c r="L28" s="214" t="n">
        <v>2</v>
      </c>
      <c r="M28" s="214" t="n">
        <v>16</v>
      </c>
      <c r="N28" s="214" t="n">
        <v>2</v>
      </c>
      <c r="O28" s="214" t="n">
        <v>65</v>
      </c>
      <c r="P28" s="214" t="n">
        <v>7</v>
      </c>
      <c r="Q28" s="214" t="n">
        <v>61</v>
      </c>
      <c r="R28" s="214" t="n">
        <v>83</v>
      </c>
      <c r="T28" s="214" t="n">
        <v>13</v>
      </c>
      <c r="U28" s="215" t="n">
        <v>2</v>
      </c>
      <c r="V28" s="215" t="n">
        <v>1</v>
      </c>
      <c r="AC28" s="214" t="n">
        <v>1</v>
      </c>
      <c r="AD28" s="214" t="n">
        <v>13</v>
      </c>
      <c r="AE28" s="214" t="n">
        <v>359</v>
      </c>
    </row>
    <row r="29" customFormat="false" ht="15" hidden="false" customHeight="false" outlineLevel="0" collapsed="false">
      <c r="A29" s="209" t="n">
        <v>28</v>
      </c>
      <c r="B29" s="210" t="n">
        <v>9</v>
      </c>
      <c r="D29" s="211" t="s">
        <v>453</v>
      </c>
      <c r="E29" s="211" t="s">
        <v>465</v>
      </c>
      <c r="F29" s="212" t="n">
        <v>1096</v>
      </c>
      <c r="G29" s="213" t="s">
        <v>33</v>
      </c>
      <c r="H29" s="82" t="n">
        <v>625</v>
      </c>
      <c r="I29" s="214" t="n">
        <v>3</v>
      </c>
      <c r="J29" s="214" t="n">
        <v>41</v>
      </c>
      <c r="K29" s="214" t="n">
        <v>8</v>
      </c>
      <c r="L29" s="214" t="n">
        <v>5</v>
      </c>
      <c r="M29" s="214" t="n">
        <v>10</v>
      </c>
      <c r="N29" s="214" t="n">
        <v>160</v>
      </c>
      <c r="O29" s="214" t="n">
        <v>114</v>
      </c>
      <c r="P29" s="214" t="n">
        <v>10</v>
      </c>
      <c r="Q29" s="214" t="n">
        <v>64</v>
      </c>
      <c r="R29" s="214" t="n">
        <v>30</v>
      </c>
      <c r="T29" s="214" t="n">
        <v>3</v>
      </c>
      <c r="U29" s="215" t="n">
        <v>0</v>
      </c>
      <c r="V29" s="215" t="n">
        <v>1</v>
      </c>
      <c r="AC29" s="214" t="n">
        <v>0</v>
      </c>
      <c r="AD29" s="214" t="n">
        <v>17</v>
      </c>
      <c r="AE29" s="214" t="n">
        <v>466</v>
      </c>
    </row>
    <row r="30" customFormat="false" ht="15" hidden="false" customHeight="false" outlineLevel="0" collapsed="false">
      <c r="A30" s="209" t="n">
        <v>29</v>
      </c>
      <c r="B30" s="210" t="n">
        <v>9</v>
      </c>
      <c r="D30" s="211" t="s">
        <v>453</v>
      </c>
      <c r="E30" s="211" t="s">
        <v>466</v>
      </c>
      <c r="F30" s="212" t="n">
        <v>1097</v>
      </c>
      <c r="G30" s="213" t="s">
        <v>33</v>
      </c>
      <c r="H30" s="82" t="n">
        <v>573</v>
      </c>
      <c r="I30" s="214" t="n">
        <v>25</v>
      </c>
      <c r="J30" s="214" t="n">
        <v>29</v>
      </c>
      <c r="K30" s="214" t="n">
        <v>9</v>
      </c>
      <c r="L30" s="214" t="n">
        <v>2</v>
      </c>
      <c r="M30" s="214" t="n">
        <v>24</v>
      </c>
      <c r="N30" s="214" t="n">
        <v>34</v>
      </c>
      <c r="O30" s="214" t="n">
        <v>137</v>
      </c>
      <c r="P30" s="214" t="n">
        <v>8</v>
      </c>
      <c r="Q30" s="214" t="n">
        <v>31</v>
      </c>
      <c r="R30" s="214" t="n">
        <v>95</v>
      </c>
      <c r="T30" s="214" t="n">
        <v>0</v>
      </c>
      <c r="U30" s="215" t="n">
        <v>3</v>
      </c>
      <c r="V30" s="215" t="n">
        <v>1</v>
      </c>
      <c r="AC30" s="214" t="n">
        <v>0</v>
      </c>
      <c r="AD30" s="214" t="n">
        <v>24</v>
      </c>
      <c r="AE30" s="214" t="n">
        <v>422</v>
      </c>
    </row>
    <row r="31" customFormat="false" ht="15" hidden="false" customHeight="false" outlineLevel="0" collapsed="false">
      <c r="A31" s="209" t="n">
        <v>30</v>
      </c>
      <c r="B31" s="210" t="n">
        <v>9</v>
      </c>
      <c r="D31" s="211" t="s">
        <v>453</v>
      </c>
      <c r="E31" s="211" t="s">
        <v>467</v>
      </c>
      <c r="F31" s="212" t="n">
        <v>1098</v>
      </c>
      <c r="G31" s="213" t="s">
        <v>33</v>
      </c>
      <c r="H31" s="82" t="n">
        <v>628</v>
      </c>
      <c r="I31" s="214" t="n">
        <v>3</v>
      </c>
      <c r="J31" s="214" t="n">
        <v>39</v>
      </c>
      <c r="K31" s="214" t="n">
        <v>1</v>
      </c>
      <c r="L31" s="214" t="n">
        <v>3</v>
      </c>
      <c r="M31" s="214" t="n">
        <v>7</v>
      </c>
      <c r="N31" s="214" t="n">
        <v>20</v>
      </c>
      <c r="O31" s="214" t="n">
        <v>116</v>
      </c>
      <c r="P31" s="214" t="n">
        <v>6</v>
      </c>
      <c r="Q31" s="214" t="n">
        <v>140</v>
      </c>
      <c r="R31" s="214" t="n">
        <v>101</v>
      </c>
      <c r="T31" s="214" t="n">
        <v>5</v>
      </c>
      <c r="U31" s="215" t="n">
        <v>2</v>
      </c>
      <c r="V31" s="215" t="n">
        <v>3</v>
      </c>
      <c r="AC31" s="214" t="n">
        <v>0</v>
      </c>
      <c r="AD31" s="214" t="n">
        <v>20</v>
      </c>
      <c r="AE31" s="214" t="n">
        <v>466</v>
      </c>
    </row>
    <row r="32" customFormat="false" ht="16.5" hidden="false" customHeight="false" outlineLevel="0" collapsed="false">
      <c r="D32" s="217" t="s">
        <v>66</v>
      </c>
      <c r="E32" s="218"/>
      <c r="F32" s="68"/>
      <c r="G32" s="68"/>
      <c r="H32" s="69" t="n">
        <f aca="false">SUM(H2:H31)</f>
        <v>16954</v>
      </c>
      <c r="I32" s="69" t="n">
        <v>1169</v>
      </c>
      <c r="J32" s="69" t="n">
        <v>1246</v>
      </c>
      <c r="K32" s="69" t="n">
        <v>355</v>
      </c>
      <c r="L32" s="69" t="n">
        <v>136</v>
      </c>
      <c r="M32" s="69" t="n">
        <v>568</v>
      </c>
      <c r="N32" s="69" t="n">
        <v>522</v>
      </c>
      <c r="O32" s="69" t="n">
        <v>2492</v>
      </c>
      <c r="P32" s="69" t="n">
        <v>300</v>
      </c>
      <c r="Q32" s="69" t="n">
        <v>1978</v>
      </c>
      <c r="R32" s="69" t="n">
        <v>1591</v>
      </c>
      <c r="S32" s="69"/>
      <c r="T32" s="69" t="n">
        <v>588</v>
      </c>
      <c r="U32" s="69" t="n">
        <v>117</v>
      </c>
      <c r="V32" s="69" t="n">
        <v>55</v>
      </c>
      <c r="AC32" s="69" t="n">
        <v>6</v>
      </c>
      <c r="AD32" s="69" t="n">
        <v>451</v>
      </c>
      <c r="AE32" s="69" t="n">
        <v>11574</v>
      </c>
    </row>
    <row r="33" customFormat="false" ht="16.5" hidden="false" customHeight="false" outlineLevel="0" collapsed="false">
      <c r="E33" s="3"/>
      <c r="F33" s="3"/>
    </row>
    <row r="34" customFormat="false" ht="15" hidden="false" customHeight="true" outlineLevel="0" collapsed="false">
      <c r="C34" s="32" t="s">
        <v>68</v>
      </c>
      <c r="D34" s="32"/>
      <c r="E34" s="32"/>
      <c r="F34" s="32"/>
      <c r="H34" s="33" t="s">
        <v>8</v>
      </c>
      <c r="I34" s="9" t="s">
        <v>9</v>
      </c>
      <c r="J34" s="9" t="s">
        <v>10</v>
      </c>
      <c r="K34" s="9" t="s">
        <v>11</v>
      </c>
      <c r="L34" s="9" t="s">
        <v>12</v>
      </c>
      <c r="M34" s="9" t="s">
        <v>13</v>
      </c>
      <c r="N34" s="9" t="s">
        <v>14</v>
      </c>
      <c r="O34" s="9" t="s">
        <v>15</v>
      </c>
      <c r="P34" s="9" t="s">
        <v>16</v>
      </c>
      <c r="Q34" s="9" t="s">
        <v>17</v>
      </c>
      <c r="R34" s="9" t="s">
        <v>18</v>
      </c>
      <c r="S34" s="9" t="s">
        <v>19</v>
      </c>
      <c r="T34" s="9" t="s">
        <v>20</v>
      </c>
      <c r="U34" s="9" t="s">
        <v>24</v>
      </c>
      <c r="V34" s="9" t="s">
        <v>25</v>
      </c>
      <c r="W34" s="9" t="s">
        <v>26</v>
      </c>
      <c r="X34" s="9" t="s">
        <v>27</v>
      </c>
      <c r="Y34" s="9" t="s">
        <v>28</v>
      </c>
      <c r="Z34" s="207" t="s">
        <v>29</v>
      </c>
      <c r="AA34" s="207" t="s">
        <v>30</v>
      </c>
    </row>
    <row r="35" customFormat="false" ht="16.5" hidden="false" customHeight="false" outlineLevel="0" collapsed="false">
      <c r="C35" s="32"/>
      <c r="D35" s="32"/>
      <c r="E35" s="32"/>
      <c r="F35" s="32"/>
      <c r="H35" s="20" t="n">
        <v>16674</v>
      </c>
      <c r="I35" s="20" t="n">
        <v>1228</v>
      </c>
      <c r="J35" s="20" t="n">
        <v>1274</v>
      </c>
      <c r="K35" s="20" t="n">
        <v>413</v>
      </c>
      <c r="L35" s="20" t="n">
        <v>163</v>
      </c>
      <c r="M35" s="20" t="n">
        <v>568</v>
      </c>
      <c r="N35" s="20" t="n">
        <v>522</v>
      </c>
      <c r="O35" s="20" t="n">
        <v>2492</v>
      </c>
      <c r="P35" s="20" t="n">
        <v>300</v>
      </c>
      <c r="Q35" s="20" t="n">
        <v>1978</v>
      </c>
      <c r="R35" s="20" t="n">
        <v>1591</v>
      </c>
      <c r="S35" s="0" t="s">
        <v>148</v>
      </c>
      <c r="T35" s="20" t="n">
        <v>588</v>
      </c>
      <c r="U35" s="0" t="s">
        <v>148</v>
      </c>
      <c r="V35" s="0" t="s">
        <v>148</v>
      </c>
      <c r="W35" s="0" t="s">
        <v>148</v>
      </c>
      <c r="X35" s="0" t="s">
        <v>148</v>
      </c>
      <c r="Y35" s="0" t="s">
        <v>148</v>
      </c>
      <c r="Z35" s="219" t="n">
        <v>6</v>
      </c>
      <c r="AA35" s="219" t="n">
        <v>451</v>
      </c>
      <c r="AB35" s="0" t="n">
        <f aca="false">SUM(I35:AA35)</f>
        <v>11574</v>
      </c>
    </row>
    <row r="36" customFormat="false" ht="16.5" hidden="false" customHeight="false" outlineLevel="0" collapsed="false">
      <c r="E36" s="3"/>
      <c r="F36" s="3"/>
    </row>
    <row r="37" customFormat="false" ht="33.75" hidden="false" customHeight="true" outlineLevel="0" collapsed="false">
      <c r="C37" s="32" t="s">
        <v>70</v>
      </c>
      <c r="D37" s="32"/>
      <c r="E37" s="32"/>
      <c r="F37" s="32"/>
      <c r="H37" s="33" t="s">
        <v>8</v>
      </c>
      <c r="I37" s="34" t="s">
        <v>71</v>
      </c>
      <c r="J37" s="34"/>
      <c r="K37" s="34" t="s">
        <v>72</v>
      </c>
      <c r="L37" s="34"/>
      <c r="M37" s="9" t="s">
        <v>13</v>
      </c>
      <c r="N37" s="9" t="s">
        <v>14</v>
      </c>
      <c r="O37" s="9" t="s">
        <v>15</v>
      </c>
      <c r="P37" s="9" t="s">
        <v>16</v>
      </c>
      <c r="Q37" s="9" t="s">
        <v>17</v>
      </c>
      <c r="R37" s="9" t="s">
        <v>18</v>
      </c>
      <c r="S37" s="9" t="s">
        <v>19</v>
      </c>
      <c r="T37" s="9" t="s">
        <v>20</v>
      </c>
      <c r="U37" s="9" t="s">
        <v>24</v>
      </c>
      <c r="V37" s="9" t="s">
        <v>25</v>
      </c>
      <c r="W37" s="9" t="s">
        <v>26</v>
      </c>
      <c r="X37" s="9" t="s">
        <v>27</v>
      </c>
      <c r="Y37" s="9" t="s">
        <v>28</v>
      </c>
      <c r="Z37" s="207" t="s">
        <v>29</v>
      </c>
      <c r="AA37" s="207" t="s">
        <v>30</v>
      </c>
    </row>
    <row r="38" customFormat="false" ht="16.5" hidden="false" customHeight="false" outlineLevel="0" collapsed="false">
      <c r="C38" s="32"/>
      <c r="D38" s="32"/>
      <c r="E38" s="32"/>
      <c r="F38" s="32"/>
      <c r="H38" s="20" t="n">
        <v>16674</v>
      </c>
      <c r="I38" s="35" t="n">
        <v>1641</v>
      </c>
      <c r="J38" s="35"/>
      <c r="K38" s="35" t="n">
        <v>1437</v>
      </c>
      <c r="L38" s="35"/>
      <c r="M38" s="20" t="n">
        <v>568</v>
      </c>
      <c r="N38" s="20" t="n">
        <v>522</v>
      </c>
      <c r="O38" s="20" t="n">
        <v>2492</v>
      </c>
      <c r="P38" s="20" t="n">
        <v>300</v>
      </c>
      <c r="Q38" s="20" t="n">
        <v>1978</v>
      </c>
      <c r="R38" s="20" t="n">
        <v>1591</v>
      </c>
      <c r="S38" s="0" t="s">
        <v>148</v>
      </c>
      <c r="T38" s="20" t="n">
        <v>588</v>
      </c>
      <c r="U38" s="115" t="s">
        <v>148</v>
      </c>
      <c r="V38" s="115" t="s">
        <v>148</v>
      </c>
      <c r="W38" s="115" t="s">
        <v>148</v>
      </c>
      <c r="X38" s="115" t="s">
        <v>148</v>
      </c>
      <c r="Y38" s="115" t="s">
        <v>148</v>
      </c>
      <c r="Z38" s="219" t="n">
        <v>6</v>
      </c>
      <c r="AA38" s="219" t="n">
        <v>451</v>
      </c>
      <c r="AB38" s="0" t="n">
        <f aca="false">SUM(I38:AA38)</f>
        <v>11574</v>
      </c>
    </row>
    <row r="41" customFormat="false" ht="15" hidden="false" customHeight="false" outlineLevel="0" collapsed="false">
      <c r="A41" s="204" t="s">
        <v>1</v>
      </c>
      <c r="B41" s="204" t="s">
        <v>2</v>
      </c>
      <c r="C41" s="204" t="s">
        <v>3</v>
      </c>
      <c r="D41" s="204" t="s">
        <v>4</v>
      </c>
      <c r="E41" s="204" t="s">
        <v>5</v>
      </c>
      <c r="F41" s="204" t="s">
        <v>6</v>
      </c>
      <c r="G41" s="204" t="s">
        <v>7</v>
      </c>
      <c r="H41" s="204" t="s">
        <v>8</v>
      </c>
      <c r="I41" s="204" t="s">
        <v>9</v>
      </c>
      <c r="J41" s="204" t="s">
        <v>10</v>
      </c>
      <c r="K41" s="204" t="s">
        <v>11</v>
      </c>
      <c r="L41" s="204" t="s">
        <v>12</v>
      </c>
      <c r="M41" s="204" t="s">
        <v>13</v>
      </c>
      <c r="N41" s="204" t="s">
        <v>14</v>
      </c>
      <c r="O41" s="204" t="s">
        <v>15</v>
      </c>
      <c r="P41" s="204" t="s">
        <v>16</v>
      </c>
      <c r="Q41" s="204" t="s">
        <v>17</v>
      </c>
      <c r="R41" s="204" t="s">
        <v>18</v>
      </c>
      <c r="S41" s="204" t="s">
        <v>19</v>
      </c>
      <c r="T41" s="204" t="s">
        <v>20</v>
      </c>
      <c r="U41" s="204" t="s">
        <v>21</v>
      </c>
      <c r="V41" s="204" t="s">
        <v>22</v>
      </c>
      <c r="W41" s="204" t="s">
        <v>23</v>
      </c>
      <c r="X41" s="204" t="s">
        <v>24</v>
      </c>
      <c r="Y41" s="204" t="s">
        <v>25</v>
      </c>
      <c r="Z41" s="204" t="s">
        <v>26</v>
      </c>
      <c r="AA41" s="204" t="s">
        <v>27</v>
      </c>
      <c r="AB41" s="204" t="s">
        <v>28</v>
      </c>
      <c r="AC41" s="204" t="s">
        <v>29</v>
      </c>
      <c r="AD41" s="204" t="s">
        <v>30</v>
      </c>
      <c r="AE41" s="204" t="s">
        <v>31</v>
      </c>
    </row>
    <row r="42" customFormat="false" ht="15" hidden="false" customHeight="false" outlineLevel="0" collapsed="false">
      <c r="A42" s="220" t="n">
        <v>1</v>
      </c>
      <c r="B42" s="220" t="n">
        <v>9</v>
      </c>
      <c r="C42" s="220" t="n">
        <v>560</v>
      </c>
      <c r="D42" s="220" t="s">
        <v>468</v>
      </c>
      <c r="F42" s="220" t="n">
        <v>2408</v>
      </c>
      <c r="G42" s="220" t="s">
        <v>33</v>
      </c>
      <c r="H42" s="220" t="n">
        <v>666</v>
      </c>
      <c r="I42" s="220" t="n">
        <v>15</v>
      </c>
      <c r="J42" s="220" t="n">
        <v>79</v>
      </c>
      <c r="K42" s="220" t="n">
        <v>78</v>
      </c>
      <c r="L42" s="220" t="n">
        <v>3</v>
      </c>
      <c r="M42" s="220" t="n">
        <v>12</v>
      </c>
      <c r="N42" s="220" t="n">
        <v>137</v>
      </c>
      <c r="O42" s="220" t="n">
        <v>0</v>
      </c>
      <c r="P42" s="220" t="n">
        <v>6</v>
      </c>
      <c r="Q42" s="220" t="n">
        <v>11</v>
      </c>
      <c r="R42" s="220" t="n">
        <v>39</v>
      </c>
      <c r="S42" s="220" t="n">
        <v>0</v>
      </c>
      <c r="T42" s="220" t="n">
        <v>0</v>
      </c>
      <c r="U42" s="220" t="n">
        <v>3</v>
      </c>
      <c r="V42" s="220" t="n">
        <v>1</v>
      </c>
      <c r="W42" s="220"/>
      <c r="X42" s="220" t="n">
        <v>20</v>
      </c>
      <c r="AC42" s="220" t="n">
        <v>1</v>
      </c>
      <c r="AD42" s="220" t="n">
        <v>17</v>
      </c>
      <c r="AE42" s="220" t="n">
        <v>422</v>
      </c>
    </row>
    <row r="43" customFormat="false" ht="15" hidden="false" customHeight="false" outlineLevel="0" collapsed="false">
      <c r="A43" s="220" t="n">
        <v>2</v>
      </c>
      <c r="B43" s="220" t="n">
        <v>9</v>
      </c>
      <c r="C43" s="220" t="n">
        <v>560</v>
      </c>
      <c r="D43" s="220" t="s">
        <v>468</v>
      </c>
      <c r="F43" s="220" t="n">
        <v>2408</v>
      </c>
      <c r="G43" s="220" t="s">
        <v>34</v>
      </c>
      <c r="H43" s="220" t="n">
        <v>666</v>
      </c>
      <c r="I43" s="220" t="n">
        <v>16</v>
      </c>
      <c r="J43" s="220" t="n">
        <v>92</v>
      </c>
      <c r="K43" s="220" t="n">
        <v>59</v>
      </c>
      <c r="L43" s="220" t="n">
        <v>5</v>
      </c>
      <c r="M43" s="220" t="n">
        <v>8</v>
      </c>
      <c r="N43" s="220" t="n">
        <v>140</v>
      </c>
      <c r="O43" s="220" t="n">
        <v>0</v>
      </c>
      <c r="P43" s="220" t="n">
        <v>6</v>
      </c>
      <c r="Q43" s="220" t="n">
        <v>21</v>
      </c>
      <c r="R43" s="220" t="n">
        <v>28</v>
      </c>
      <c r="S43" s="220" t="n">
        <v>0</v>
      </c>
      <c r="T43" s="220" t="n">
        <v>0</v>
      </c>
      <c r="U43" s="220" t="n">
        <v>2</v>
      </c>
      <c r="V43" s="220" t="n">
        <v>2</v>
      </c>
      <c r="W43" s="220"/>
      <c r="X43" s="220" t="n">
        <v>17</v>
      </c>
      <c r="AC43" s="220" t="n">
        <v>1</v>
      </c>
      <c r="AD43" s="220" t="n">
        <v>10</v>
      </c>
      <c r="AE43" s="220" t="n">
        <v>407</v>
      </c>
    </row>
    <row r="44" customFormat="false" ht="15" hidden="false" customHeight="false" outlineLevel="0" collapsed="false">
      <c r="A44" s="220" t="n">
        <v>3</v>
      </c>
      <c r="B44" s="220" t="n">
        <v>9</v>
      </c>
      <c r="C44" s="220" t="n">
        <v>560</v>
      </c>
      <c r="D44" s="220" t="s">
        <v>468</v>
      </c>
      <c r="F44" s="220" t="n">
        <v>2408</v>
      </c>
      <c r="G44" s="220" t="s">
        <v>36</v>
      </c>
      <c r="H44" s="197"/>
      <c r="I44" s="220" t="n">
        <v>0</v>
      </c>
      <c r="J44" s="220" t="n">
        <v>1</v>
      </c>
      <c r="K44" s="220" t="n">
        <v>1</v>
      </c>
      <c r="L44" s="220" t="n">
        <v>0</v>
      </c>
      <c r="M44" s="220" t="n">
        <v>0</v>
      </c>
      <c r="N44" s="220" t="n">
        <v>2</v>
      </c>
      <c r="O44" s="220" t="n">
        <v>0</v>
      </c>
      <c r="P44" s="220" t="n">
        <v>0</v>
      </c>
      <c r="Q44" s="220" t="n">
        <v>0</v>
      </c>
      <c r="R44" s="220" t="n">
        <v>1</v>
      </c>
      <c r="S44" s="220" t="n">
        <v>0</v>
      </c>
      <c r="T44" s="220" t="n">
        <v>0</v>
      </c>
      <c r="U44" s="220" t="n">
        <v>0</v>
      </c>
      <c r="V44" s="220" t="n">
        <v>0</v>
      </c>
      <c r="W44" s="220"/>
      <c r="X44" s="220" t="n">
        <v>0</v>
      </c>
      <c r="AC44" s="220" t="n">
        <v>0</v>
      </c>
      <c r="AD44" s="220" t="n">
        <v>0</v>
      </c>
      <c r="AE44" s="220" t="n">
        <v>5</v>
      </c>
    </row>
    <row r="45" customFormat="false" ht="15" hidden="false" customHeight="false" outlineLevel="0" collapsed="false">
      <c r="A45" s="220" t="n">
        <v>4</v>
      </c>
      <c r="B45" s="220" t="n">
        <v>9</v>
      </c>
      <c r="C45" s="220" t="n">
        <v>560</v>
      </c>
      <c r="D45" s="220" t="s">
        <v>468</v>
      </c>
      <c r="F45" s="220" t="n">
        <v>2409</v>
      </c>
      <c r="G45" s="220" t="s">
        <v>33</v>
      </c>
      <c r="H45" s="221" t="n">
        <v>534</v>
      </c>
      <c r="I45" s="220" t="n">
        <v>6</v>
      </c>
      <c r="J45" s="220" t="n">
        <v>63</v>
      </c>
      <c r="K45" s="220" t="n">
        <v>53</v>
      </c>
      <c r="L45" s="220" t="n">
        <v>0</v>
      </c>
      <c r="M45" s="220" t="n">
        <v>8</v>
      </c>
      <c r="N45" s="220" t="n">
        <v>133</v>
      </c>
      <c r="O45" s="220" t="n">
        <v>0</v>
      </c>
      <c r="P45" s="220" t="n">
        <v>16</v>
      </c>
      <c r="Q45" s="220" t="n">
        <v>11</v>
      </c>
      <c r="R45" s="220" t="n">
        <v>33</v>
      </c>
      <c r="S45" s="220" t="n">
        <v>0</v>
      </c>
      <c r="T45" s="220" t="n">
        <v>0</v>
      </c>
      <c r="U45" s="220" t="n">
        <v>3</v>
      </c>
      <c r="V45" s="220" t="n">
        <v>2</v>
      </c>
      <c r="W45" s="220"/>
      <c r="X45" s="220" t="n">
        <v>6</v>
      </c>
      <c r="AC45" s="220" t="n">
        <v>0</v>
      </c>
      <c r="AD45" s="220" t="n">
        <v>14</v>
      </c>
      <c r="AE45" s="220" t="n">
        <v>348</v>
      </c>
    </row>
    <row r="46" customFormat="false" ht="15" hidden="false" customHeight="false" outlineLevel="0" collapsed="false">
      <c r="A46" s="220" t="n">
        <v>5</v>
      </c>
      <c r="B46" s="220" t="n">
        <v>9</v>
      </c>
      <c r="C46" s="220" t="n">
        <v>560</v>
      </c>
      <c r="D46" s="220" t="s">
        <v>468</v>
      </c>
      <c r="F46" s="220" t="n">
        <v>2409</v>
      </c>
      <c r="G46" s="220" t="s">
        <v>34</v>
      </c>
      <c r="H46" s="221" t="n">
        <v>533</v>
      </c>
      <c r="I46" s="220" t="n">
        <v>15</v>
      </c>
      <c r="J46" s="220" t="n">
        <v>70</v>
      </c>
      <c r="K46" s="220" t="n">
        <v>30</v>
      </c>
      <c r="L46" s="220" t="n">
        <v>5</v>
      </c>
      <c r="M46" s="220" t="n">
        <v>5</v>
      </c>
      <c r="N46" s="220" t="n">
        <v>153</v>
      </c>
      <c r="O46" s="220" t="n">
        <v>0</v>
      </c>
      <c r="P46" s="220" t="n">
        <v>16</v>
      </c>
      <c r="Q46" s="220" t="n">
        <v>11</v>
      </c>
      <c r="R46" s="220" t="n">
        <v>19</v>
      </c>
      <c r="S46" s="220" t="n">
        <v>0</v>
      </c>
      <c r="T46" s="220" t="n">
        <v>0</v>
      </c>
      <c r="U46" s="220" t="n">
        <v>5</v>
      </c>
      <c r="V46" s="220" t="n">
        <v>2</v>
      </c>
      <c r="W46" s="220"/>
      <c r="X46" s="220" t="n">
        <v>3</v>
      </c>
      <c r="AC46" s="220" t="n">
        <v>1</v>
      </c>
      <c r="AD46" s="220" t="n">
        <v>8</v>
      </c>
      <c r="AE46" s="220" t="n">
        <v>343</v>
      </c>
    </row>
    <row r="47" customFormat="false" ht="15" hidden="false" customHeight="false" outlineLevel="0" collapsed="false">
      <c r="A47" s="220" t="n">
        <v>6</v>
      </c>
      <c r="B47" s="220" t="n">
        <v>9</v>
      </c>
      <c r="C47" s="220" t="n">
        <v>560</v>
      </c>
      <c r="D47" s="220" t="s">
        <v>468</v>
      </c>
      <c r="F47" s="220" t="n">
        <v>2409</v>
      </c>
      <c r="G47" s="220" t="s">
        <v>35</v>
      </c>
      <c r="H47" s="221" t="n">
        <v>533</v>
      </c>
      <c r="I47" s="220" t="n">
        <v>7</v>
      </c>
      <c r="J47" s="220" t="n">
        <v>81</v>
      </c>
      <c r="K47" s="220" t="n">
        <v>40</v>
      </c>
      <c r="L47" s="220" t="n">
        <v>2</v>
      </c>
      <c r="M47" s="220" t="n">
        <v>7</v>
      </c>
      <c r="N47" s="220" t="n">
        <v>106</v>
      </c>
      <c r="O47" s="220" t="n">
        <v>0</v>
      </c>
      <c r="P47" s="220" t="n">
        <v>14</v>
      </c>
      <c r="Q47" s="220" t="n">
        <v>11</v>
      </c>
      <c r="R47" s="220" t="n">
        <v>33</v>
      </c>
      <c r="S47" s="220" t="n">
        <v>0</v>
      </c>
      <c r="T47" s="220" t="n">
        <v>0</v>
      </c>
      <c r="U47" s="220" t="n">
        <v>2</v>
      </c>
      <c r="V47" s="220" t="n">
        <v>2</v>
      </c>
      <c r="W47" s="220"/>
      <c r="X47" s="220" t="n">
        <v>8</v>
      </c>
      <c r="AC47" s="220" t="n">
        <v>0</v>
      </c>
      <c r="AD47" s="220" t="n">
        <v>9</v>
      </c>
      <c r="AE47" s="220" t="n">
        <v>322</v>
      </c>
    </row>
    <row r="48" customFormat="false" ht="15" hidden="false" customHeight="false" outlineLevel="0" collapsed="false">
      <c r="A48" s="220" t="n">
        <v>7</v>
      </c>
      <c r="B48" s="220" t="n">
        <v>9</v>
      </c>
      <c r="C48" s="220" t="n">
        <v>560</v>
      </c>
      <c r="D48" s="220" t="s">
        <v>468</v>
      </c>
      <c r="F48" s="220" t="n">
        <v>2410</v>
      </c>
      <c r="G48" s="220" t="s">
        <v>33</v>
      </c>
      <c r="H48" s="221" t="n">
        <v>618</v>
      </c>
      <c r="I48" s="220" t="n">
        <v>9</v>
      </c>
      <c r="J48" s="220" t="n">
        <v>113</v>
      </c>
      <c r="K48" s="220" t="n">
        <v>68</v>
      </c>
      <c r="L48" s="220" t="n">
        <v>1</v>
      </c>
      <c r="M48" s="220" t="n">
        <v>11</v>
      </c>
      <c r="N48" s="220" t="n">
        <v>103</v>
      </c>
      <c r="O48" s="220" t="n">
        <v>0</v>
      </c>
      <c r="P48" s="220" t="n">
        <v>10</v>
      </c>
      <c r="Q48" s="220" t="n">
        <v>22</v>
      </c>
      <c r="R48" s="220" t="n">
        <v>44</v>
      </c>
      <c r="S48" s="220" t="n">
        <v>0</v>
      </c>
      <c r="T48" s="220" t="n">
        <v>0</v>
      </c>
      <c r="U48" s="220" t="n">
        <v>3</v>
      </c>
      <c r="V48" s="220" t="n">
        <v>3</v>
      </c>
      <c r="W48" s="220"/>
      <c r="X48" s="220" t="n">
        <v>14</v>
      </c>
      <c r="AC48" s="220" t="n">
        <v>0</v>
      </c>
      <c r="AD48" s="220" t="n">
        <v>6</v>
      </c>
      <c r="AE48" s="220" t="n">
        <v>407</v>
      </c>
    </row>
    <row r="49" customFormat="false" ht="15" hidden="false" customHeight="false" outlineLevel="0" collapsed="false">
      <c r="A49" s="220" t="n">
        <v>8</v>
      </c>
      <c r="B49" s="220" t="n">
        <v>9</v>
      </c>
      <c r="C49" s="220" t="n">
        <v>560</v>
      </c>
      <c r="D49" s="220" t="s">
        <v>468</v>
      </c>
      <c r="F49" s="220" t="n">
        <v>2410</v>
      </c>
      <c r="G49" s="220" t="s">
        <v>34</v>
      </c>
      <c r="H49" s="221" t="n">
        <v>618</v>
      </c>
      <c r="I49" s="220" t="n">
        <v>7</v>
      </c>
      <c r="J49" s="220" t="n">
        <v>80</v>
      </c>
      <c r="K49" s="220" t="n">
        <v>53</v>
      </c>
      <c r="L49" s="220" t="n">
        <v>1</v>
      </c>
      <c r="M49" s="220" t="n">
        <v>12</v>
      </c>
      <c r="N49" s="220" t="n">
        <v>119</v>
      </c>
      <c r="O49" s="220" t="n">
        <v>0</v>
      </c>
      <c r="P49" s="220" t="n">
        <v>19</v>
      </c>
      <c r="Q49" s="220" t="n">
        <v>19</v>
      </c>
      <c r="R49" s="220" t="n">
        <v>30</v>
      </c>
      <c r="S49" s="220" t="n">
        <v>0</v>
      </c>
      <c r="T49" s="220" t="n">
        <v>0</v>
      </c>
      <c r="U49" s="220" t="n">
        <v>0</v>
      </c>
      <c r="V49" s="220" t="n">
        <v>1</v>
      </c>
      <c r="W49" s="220"/>
      <c r="X49" s="220" t="n">
        <v>5</v>
      </c>
      <c r="AC49" s="220" t="n">
        <v>0</v>
      </c>
      <c r="AD49" s="220" t="n">
        <v>10</v>
      </c>
      <c r="AE49" s="220" t="n">
        <v>356</v>
      </c>
    </row>
    <row r="50" customFormat="false" ht="15" hidden="false" customHeight="false" outlineLevel="0" collapsed="false">
      <c r="A50" s="220" t="n">
        <v>9</v>
      </c>
      <c r="B50" s="220" t="n">
        <v>9</v>
      </c>
      <c r="C50" s="220" t="n">
        <v>560</v>
      </c>
      <c r="D50" s="220" t="s">
        <v>468</v>
      </c>
      <c r="F50" s="220" t="n">
        <v>2410</v>
      </c>
      <c r="G50" s="220" t="s">
        <v>35</v>
      </c>
      <c r="H50" s="221" t="n">
        <v>617</v>
      </c>
      <c r="I50" s="220" t="n">
        <v>4</v>
      </c>
      <c r="J50" s="220" t="n">
        <v>74</v>
      </c>
      <c r="K50" s="220" t="n">
        <v>64</v>
      </c>
      <c r="L50" s="220" t="n">
        <v>4</v>
      </c>
      <c r="M50" s="220" t="n">
        <v>10</v>
      </c>
      <c r="N50" s="220" t="n">
        <v>115</v>
      </c>
      <c r="O50" s="220" t="n">
        <v>0</v>
      </c>
      <c r="P50" s="220" t="n">
        <v>18</v>
      </c>
      <c r="Q50" s="220" t="n">
        <v>26</v>
      </c>
      <c r="R50" s="220" t="n">
        <v>25</v>
      </c>
      <c r="S50" s="220" t="n">
        <v>0</v>
      </c>
      <c r="T50" s="220" t="n">
        <v>0</v>
      </c>
      <c r="U50" s="220" t="n">
        <v>1</v>
      </c>
      <c r="V50" s="220" t="n">
        <v>4</v>
      </c>
      <c r="W50" s="220"/>
      <c r="X50" s="220" t="n">
        <v>6</v>
      </c>
      <c r="AC50" s="220" t="n">
        <v>0</v>
      </c>
      <c r="AD50" s="220" t="n">
        <v>10</v>
      </c>
      <c r="AE50" s="220" t="n">
        <v>361</v>
      </c>
    </row>
    <row r="51" customFormat="false" ht="15" hidden="false" customHeight="false" outlineLevel="0" collapsed="false">
      <c r="A51" s="220" t="n">
        <v>10</v>
      </c>
      <c r="B51" s="220" t="n">
        <v>9</v>
      </c>
      <c r="C51" s="220" t="n">
        <v>560</v>
      </c>
      <c r="D51" s="220" t="s">
        <v>468</v>
      </c>
      <c r="F51" s="220" t="n">
        <v>2410</v>
      </c>
      <c r="G51" s="220" t="s">
        <v>137</v>
      </c>
      <c r="H51" s="221" t="n">
        <v>617</v>
      </c>
      <c r="I51" s="220" t="n">
        <v>2</v>
      </c>
      <c r="J51" s="220" t="n">
        <v>70</v>
      </c>
      <c r="K51" s="220" t="n">
        <v>76</v>
      </c>
      <c r="L51" s="220" t="n">
        <v>3</v>
      </c>
      <c r="M51" s="220" t="n">
        <v>20</v>
      </c>
      <c r="N51" s="220" t="n">
        <v>86</v>
      </c>
      <c r="O51" s="220" t="n">
        <v>0</v>
      </c>
      <c r="P51" s="220" t="n">
        <v>16</v>
      </c>
      <c r="Q51" s="220" t="n">
        <v>34</v>
      </c>
      <c r="R51" s="220" t="n">
        <v>40</v>
      </c>
      <c r="S51" s="220" t="n">
        <v>0</v>
      </c>
      <c r="T51" s="220" t="n">
        <v>0</v>
      </c>
      <c r="U51" s="220" t="n">
        <v>4</v>
      </c>
      <c r="V51" s="220" t="n">
        <v>1</v>
      </c>
      <c r="W51" s="220"/>
      <c r="X51" s="220" t="n">
        <v>9</v>
      </c>
      <c r="AC51" s="220" t="n">
        <v>0</v>
      </c>
      <c r="AD51" s="220" t="n">
        <v>15</v>
      </c>
      <c r="AE51" s="220" t="n">
        <v>376</v>
      </c>
    </row>
    <row r="52" customFormat="false" ht="15" hidden="false" customHeight="false" outlineLevel="0" collapsed="false">
      <c r="A52" s="220" t="n">
        <v>11</v>
      </c>
      <c r="B52" s="220" t="n">
        <v>9</v>
      </c>
      <c r="C52" s="220" t="n">
        <v>560</v>
      </c>
      <c r="D52" s="220" t="s">
        <v>468</v>
      </c>
      <c r="F52" s="220" t="n">
        <v>2410</v>
      </c>
      <c r="G52" s="220" t="s">
        <v>36</v>
      </c>
      <c r="H52" s="197"/>
      <c r="I52" s="220" t="n">
        <v>0</v>
      </c>
      <c r="J52" s="220" t="n">
        <v>2</v>
      </c>
      <c r="K52" s="220"/>
      <c r="L52" s="220" t="n">
        <v>0</v>
      </c>
      <c r="M52" s="220" t="n">
        <v>0</v>
      </c>
      <c r="N52" s="220" t="n">
        <v>2</v>
      </c>
      <c r="O52" s="220" t="n">
        <v>0</v>
      </c>
      <c r="P52" s="220" t="n">
        <v>1</v>
      </c>
      <c r="Q52" s="220" t="n">
        <v>0</v>
      </c>
      <c r="R52" s="220" t="n">
        <v>1</v>
      </c>
      <c r="S52" s="220" t="n">
        <v>0</v>
      </c>
      <c r="T52" s="220" t="n">
        <v>0</v>
      </c>
      <c r="U52" s="220" t="n">
        <v>0</v>
      </c>
      <c r="V52" s="220" t="n">
        <v>0</v>
      </c>
      <c r="W52" s="220"/>
      <c r="X52" s="220" t="n">
        <v>0</v>
      </c>
      <c r="AC52" s="220" t="n">
        <v>0</v>
      </c>
      <c r="AD52" s="220" t="n">
        <v>0</v>
      </c>
      <c r="AE52" s="220" t="n">
        <v>6</v>
      </c>
    </row>
    <row r="53" customFormat="false" ht="15" hidden="false" customHeight="false" outlineLevel="0" collapsed="false">
      <c r="A53" s="220" t="n">
        <v>12</v>
      </c>
      <c r="B53" s="220" t="n">
        <v>9</v>
      </c>
      <c r="C53" s="220" t="n">
        <v>560</v>
      </c>
      <c r="D53" s="220" t="s">
        <v>468</v>
      </c>
      <c r="F53" s="220" t="n">
        <v>2411</v>
      </c>
      <c r="G53" s="220" t="s">
        <v>33</v>
      </c>
      <c r="H53" s="221" t="n">
        <v>583</v>
      </c>
      <c r="I53" s="220" t="n">
        <v>15</v>
      </c>
      <c r="J53" s="220" t="n">
        <v>47</v>
      </c>
      <c r="K53" s="220" t="n">
        <v>100</v>
      </c>
      <c r="L53" s="220" t="n">
        <v>5</v>
      </c>
      <c r="M53" s="220" t="n">
        <v>9</v>
      </c>
      <c r="N53" s="220" t="n">
        <v>89</v>
      </c>
      <c r="O53" s="220" t="n">
        <v>0</v>
      </c>
      <c r="P53" s="220" t="n">
        <v>4</v>
      </c>
      <c r="Q53" s="220" t="n">
        <v>20</v>
      </c>
      <c r="R53" s="220" t="n">
        <v>48</v>
      </c>
      <c r="S53" s="220" t="n">
        <v>0</v>
      </c>
      <c r="T53" s="220" t="n">
        <v>0</v>
      </c>
      <c r="U53" s="220" t="n">
        <v>4</v>
      </c>
      <c r="V53" s="220" t="n">
        <v>0</v>
      </c>
      <c r="W53" s="220"/>
      <c r="X53" s="220" t="n">
        <v>22</v>
      </c>
      <c r="AC53" s="220" t="n">
        <v>1</v>
      </c>
      <c r="AD53" s="220" t="n">
        <v>11</v>
      </c>
      <c r="AE53" s="220" t="n">
        <v>375</v>
      </c>
    </row>
    <row r="54" customFormat="false" ht="15" hidden="false" customHeight="false" outlineLevel="0" collapsed="false">
      <c r="A54" s="220" t="n">
        <v>13</v>
      </c>
      <c r="B54" s="220" t="n">
        <v>9</v>
      </c>
      <c r="C54" s="220" t="n">
        <v>560</v>
      </c>
      <c r="D54" s="220" t="s">
        <v>468</v>
      </c>
      <c r="F54" s="220" t="n">
        <v>2411</v>
      </c>
      <c r="G54" s="220" t="s">
        <v>34</v>
      </c>
      <c r="H54" s="220" t="n">
        <v>583</v>
      </c>
      <c r="I54" s="220" t="n">
        <v>15</v>
      </c>
      <c r="J54" s="220" t="n">
        <v>31</v>
      </c>
      <c r="K54" s="220" t="n">
        <v>111</v>
      </c>
      <c r="L54" s="220" t="n">
        <v>2</v>
      </c>
      <c r="M54" s="220" t="n">
        <v>8</v>
      </c>
      <c r="N54" s="220" t="n">
        <v>69</v>
      </c>
      <c r="O54" s="220" t="n">
        <v>0</v>
      </c>
      <c r="P54" s="220" t="n">
        <v>14</v>
      </c>
      <c r="Q54" s="220" t="n">
        <v>20</v>
      </c>
      <c r="R54" s="220" t="n">
        <v>42</v>
      </c>
      <c r="S54" s="220" t="n">
        <v>0</v>
      </c>
      <c r="T54" s="220" t="n">
        <v>0</v>
      </c>
      <c r="U54" s="220" t="n">
        <v>9</v>
      </c>
      <c r="V54" s="220" t="n">
        <v>1</v>
      </c>
      <c r="W54" s="220"/>
      <c r="X54" s="220" t="n">
        <v>15</v>
      </c>
      <c r="AC54" s="220" t="n">
        <v>0</v>
      </c>
      <c r="AD54" s="220" t="n">
        <v>18</v>
      </c>
      <c r="AE54" s="220" t="n">
        <v>355</v>
      </c>
    </row>
    <row r="55" customFormat="false" ht="15" hidden="false" customHeight="false" outlineLevel="0" collapsed="false">
      <c r="A55" s="220" t="n">
        <v>14</v>
      </c>
      <c r="B55" s="220" t="n">
        <v>9</v>
      </c>
      <c r="C55" s="220" t="n">
        <v>560</v>
      </c>
      <c r="D55" s="220" t="s">
        <v>468</v>
      </c>
      <c r="F55" s="220" t="n">
        <v>2411</v>
      </c>
      <c r="G55" s="220" t="s">
        <v>35</v>
      </c>
      <c r="H55" s="220" t="n">
        <v>583</v>
      </c>
      <c r="I55" s="220" t="n">
        <v>13</v>
      </c>
      <c r="J55" s="220" t="n">
        <v>58</v>
      </c>
      <c r="K55" s="220" t="n">
        <v>107</v>
      </c>
      <c r="L55" s="220" t="n">
        <v>6</v>
      </c>
      <c r="M55" s="220" t="n">
        <v>12</v>
      </c>
      <c r="N55" s="220" t="n">
        <v>77</v>
      </c>
      <c r="O55" s="220" t="n">
        <v>0</v>
      </c>
      <c r="P55" s="220" t="n">
        <v>6</v>
      </c>
      <c r="Q55" s="220" t="n">
        <v>17</v>
      </c>
      <c r="R55" s="220" t="n">
        <v>34</v>
      </c>
      <c r="S55" s="220" t="n">
        <v>0</v>
      </c>
      <c r="T55" s="220" t="n">
        <v>0</v>
      </c>
      <c r="U55" s="220" t="n">
        <v>2</v>
      </c>
      <c r="V55" s="220" t="n">
        <v>0</v>
      </c>
      <c r="W55" s="220"/>
      <c r="X55" s="220" t="n">
        <v>20</v>
      </c>
      <c r="AC55" s="220" t="n">
        <v>0</v>
      </c>
      <c r="AD55" s="220" t="n">
        <v>8</v>
      </c>
      <c r="AE55" s="220" t="n">
        <v>360</v>
      </c>
    </row>
    <row r="56" customFormat="false" ht="15" hidden="false" customHeight="false" outlineLevel="0" collapsed="false">
      <c r="A56" s="220" t="n">
        <v>15</v>
      </c>
      <c r="B56" s="220" t="n">
        <v>9</v>
      </c>
      <c r="C56" s="220" t="n">
        <v>560</v>
      </c>
      <c r="D56" s="220" t="s">
        <v>468</v>
      </c>
      <c r="F56" s="220" t="n">
        <v>2411</v>
      </c>
      <c r="G56" s="220" t="s">
        <v>137</v>
      </c>
      <c r="H56" s="220" t="n">
        <v>582</v>
      </c>
      <c r="I56" s="220" t="n">
        <v>10</v>
      </c>
      <c r="J56" s="220" t="n">
        <v>44</v>
      </c>
      <c r="K56" s="220" t="n">
        <v>114</v>
      </c>
      <c r="L56" s="220" t="n">
        <v>8</v>
      </c>
      <c r="M56" s="220" t="n">
        <v>9</v>
      </c>
      <c r="N56" s="220" t="n">
        <v>66</v>
      </c>
      <c r="O56" s="220" t="n">
        <v>0</v>
      </c>
      <c r="P56" s="220" t="n">
        <v>7</v>
      </c>
      <c r="Q56" s="220" t="n">
        <v>18</v>
      </c>
      <c r="R56" s="220" t="n">
        <v>59</v>
      </c>
      <c r="S56" s="220" t="n">
        <v>0</v>
      </c>
      <c r="T56" s="220" t="n">
        <v>0</v>
      </c>
      <c r="U56" s="220" t="n">
        <v>2</v>
      </c>
      <c r="V56" s="220" t="n">
        <v>1</v>
      </c>
      <c r="W56" s="220"/>
      <c r="X56" s="220" t="n">
        <v>13</v>
      </c>
      <c r="AC56" s="220" t="n">
        <v>1</v>
      </c>
      <c r="AD56" s="220" t="n">
        <v>13</v>
      </c>
      <c r="AE56" s="220" t="n">
        <v>365</v>
      </c>
    </row>
    <row r="57" customFormat="false" ht="15" hidden="false" customHeight="false" outlineLevel="0" collapsed="false">
      <c r="C57" s="0" t="s">
        <v>65</v>
      </c>
      <c r="D57" s="0" t="s">
        <v>66</v>
      </c>
      <c r="H57" s="0" t="n">
        <v>7733</v>
      </c>
      <c r="I57" s="0" t="n">
        <v>134</v>
      </c>
      <c r="J57" s="0" t="n">
        <v>905</v>
      </c>
      <c r="K57" s="0" t="n">
        <v>954</v>
      </c>
      <c r="L57" s="0" t="n">
        <v>45</v>
      </c>
      <c r="M57" s="0" t="n">
        <v>131</v>
      </c>
      <c r="N57" s="0" t="n">
        <v>1397</v>
      </c>
      <c r="O57" s="0" t="n">
        <v>0</v>
      </c>
      <c r="P57" s="0" t="n">
        <v>153</v>
      </c>
      <c r="Q57" s="0" t="n">
        <v>241</v>
      </c>
      <c r="R57" s="0" t="n">
        <v>476</v>
      </c>
      <c r="S57" s="0" t="n">
        <v>0</v>
      </c>
      <c r="T57" s="0" t="n">
        <v>0</v>
      </c>
      <c r="U57" s="0" t="n">
        <v>40</v>
      </c>
      <c r="V57" s="0" t="n">
        <v>20</v>
      </c>
      <c r="W57" s="0" t="n">
        <v>0</v>
      </c>
      <c r="X57" s="0" t="n">
        <v>158</v>
      </c>
      <c r="AC57" s="0" t="n">
        <v>5</v>
      </c>
      <c r="AD57" s="0" t="n">
        <v>149</v>
      </c>
      <c r="AE57" s="0" t="n">
        <v>4808</v>
      </c>
    </row>
    <row r="59" customFormat="false" ht="28.5" hidden="false" customHeight="true" outlineLevel="0" collapsed="false">
      <c r="C59" s="0" t="s">
        <v>67</v>
      </c>
      <c r="D59" s="222" t="s">
        <v>68</v>
      </c>
      <c r="E59" s="222"/>
      <c r="H59" s="0" t="s">
        <v>8</v>
      </c>
      <c r="I59" s="220" t="s">
        <v>9</v>
      </c>
      <c r="J59" s="220" t="s">
        <v>10</v>
      </c>
      <c r="K59" s="220" t="s">
        <v>11</v>
      </c>
      <c r="L59" s="220" t="s">
        <v>12</v>
      </c>
      <c r="M59" s="220" t="s">
        <v>13</v>
      </c>
      <c r="N59" s="220" t="s">
        <v>14</v>
      </c>
      <c r="O59" s="220" t="s">
        <v>15</v>
      </c>
      <c r="P59" s="220" t="s">
        <v>16</v>
      </c>
      <c r="Q59" s="220" t="s">
        <v>17</v>
      </c>
      <c r="R59" s="220" t="s">
        <v>18</v>
      </c>
      <c r="S59" s="220" t="s">
        <v>19</v>
      </c>
      <c r="T59" s="220" t="s">
        <v>20</v>
      </c>
      <c r="U59" s="220" t="s">
        <v>24</v>
      </c>
      <c r="V59" s="220" t="s">
        <v>25</v>
      </c>
      <c r="W59" s="220" t="s">
        <v>26</v>
      </c>
      <c r="X59" s="220" t="s">
        <v>27</v>
      </c>
      <c r="Y59" s="220" t="s">
        <v>28</v>
      </c>
      <c r="Z59" s="220" t="s">
        <v>29</v>
      </c>
      <c r="AA59" s="220" t="s">
        <v>30</v>
      </c>
      <c r="AB59" s="220" t="s">
        <v>31</v>
      </c>
    </row>
    <row r="60" customFormat="false" ht="15" hidden="false" customHeight="false" outlineLevel="0" collapsed="false">
      <c r="D60" s="223"/>
      <c r="E60" s="223"/>
      <c r="H60" s="0" t="n">
        <v>7733</v>
      </c>
      <c r="I60" s="220" t="n">
        <v>154</v>
      </c>
      <c r="J60" s="220" t="n">
        <v>915</v>
      </c>
      <c r="K60" s="220" t="n">
        <v>974</v>
      </c>
      <c r="L60" s="220" t="n">
        <v>55</v>
      </c>
      <c r="M60" s="220" t="n">
        <v>131</v>
      </c>
      <c r="N60" s="220" t="n">
        <v>1397</v>
      </c>
      <c r="O60" s="220" t="n">
        <v>0</v>
      </c>
      <c r="P60" s="220" t="n">
        <v>153</v>
      </c>
      <c r="Q60" s="220" t="n">
        <v>241</v>
      </c>
      <c r="R60" s="220" t="n">
        <v>476</v>
      </c>
      <c r="S60" s="220" t="n">
        <v>0</v>
      </c>
      <c r="T60" s="220" t="n">
        <v>0</v>
      </c>
      <c r="U60" s="220" t="n">
        <v>158</v>
      </c>
      <c r="V60" s="220" t="s">
        <v>148</v>
      </c>
      <c r="W60" s="220" t="s">
        <v>148</v>
      </c>
      <c r="X60" s="220" t="s">
        <v>148</v>
      </c>
      <c r="Y60" s="220" t="s">
        <v>148</v>
      </c>
      <c r="Z60" s="220" t="n">
        <v>5</v>
      </c>
      <c r="AA60" s="220" t="n">
        <v>149</v>
      </c>
      <c r="AB60" s="220" t="n">
        <f aca="false">SUM(I60:AA60)</f>
        <v>4808</v>
      </c>
    </row>
    <row r="61" customFormat="false" ht="15" hidden="false" customHeight="false" outlineLevel="0" collapsed="false">
      <c r="D61" s="223"/>
      <c r="E61" s="223"/>
    </row>
    <row r="62" customFormat="false" ht="30.75" hidden="false" customHeight="true" outlineLevel="0" collapsed="false">
      <c r="C62" s="0" t="s">
        <v>69</v>
      </c>
      <c r="D62" s="222" t="s">
        <v>70</v>
      </c>
      <c r="E62" s="222"/>
      <c r="H62" s="0" t="s">
        <v>8</v>
      </c>
      <c r="I62" s="222" t="s">
        <v>469</v>
      </c>
      <c r="J62" s="222"/>
      <c r="K62" s="222" t="s">
        <v>470</v>
      </c>
      <c r="L62" s="222"/>
      <c r="M62" s="0" t="s">
        <v>13</v>
      </c>
      <c r="N62" s="0" t="s">
        <v>14</v>
      </c>
      <c r="O62" s="0" t="s">
        <v>15</v>
      </c>
      <c r="P62" s="0" t="s">
        <v>16</v>
      </c>
      <c r="Q62" s="0" t="s">
        <v>17</v>
      </c>
      <c r="R62" s="0" t="s">
        <v>18</v>
      </c>
      <c r="S62" s="0" t="s">
        <v>19</v>
      </c>
      <c r="T62" s="0" t="s">
        <v>20</v>
      </c>
      <c r="U62" s="0" t="s">
        <v>24</v>
      </c>
      <c r="V62" s="0" t="s">
        <v>25</v>
      </c>
      <c r="W62" s="0" t="s">
        <v>26</v>
      </c>
      <c r="X62" s="0" t="s">
        <v>27</v>
      </c>
      <c r="Y62" s="0" t="s">
        <v>28</v>
      </c>
      <c r="Z62" s="0" t="s">
        <v>29</v>
      </c>
      <c r="AA62" s="0" t="s">
        <v>30</v>
      </c>
      <c r="AB62" s="0" t="s">
        <v>31</v>
      </c>
    </row>
    <row r="63" customFormat="false" ht="15" hidden="false" customHeight="false" outlineLevel="0" collapsed="false">
      <c r="H63" s="0" t="n">
        <v>7733</v>
      </c>
      <c r="I63" s="224" t="n">
        <v>1128</v>
      </c>
      <c r="J63" s="224"/>
      <c r="K63" s="224" t="n">
        <v>970</v>
      </c>
      <c r="L63" s="224"/>
      <c r="M63" s="0" t="n">
        <v>131</v>
      </c>
      <c r="N63" s="0" t="n">
        <v>1397</v>
      </c>
      <c r="O63" s="0" t="s">
        <v>148</v>
      </c>
      <c r="P63" s="0" t="n">
        <v>153</v>
      </c>
      <c r="Q63" s="0" t="n">
        <v>241</v>
      </c>
      <c r="R63" s="0" t="n">
        <v>476</v>
      </c>
      <c r="S63" s="0" t="s">
        <v>148</v>
      </c>
      <c r="T63" s="0" t="s">
        <v>148</v>
      </c>
      <c r="U63" s="0" t="n">
        <v>158</v>
      </c>
      <c r="V63" s="0" t="s">
        <v>148</v>
      </c>
      <c r="W63" s="0" t="s">
        <v>148</v>
      </c>
      <c r="X63" s="0" t="s">
        <v>148</v>
      </c>
      <c r="Y63" s="0" t="s">
        <v>148</v>
      </c>
      <c r="Z63" s="0" t="n">
        <v>5</v>
      </c>
      <c r="AA63" s="0" t="n">
        <v>149</v>
      </c>
      <c r="AB63" s="220" t="n">
        <f aca="false">SUM(I63:AA63)</f>
        <v>4808</v>
      </c>
    </row>
  </sheetData>
  <mergeCells count="12">
    <mergeCell ref="C34:F35"/>
    <mergeCell ref="C37:F38"/>
    <mergeCell ref="I37:J37"/>
    <mergeCell ref="K37:L37"/>
    <mergeCell ref="I38:J38"/>
    <mergeCell ref="K38:L38"/>
    <mergeCell ref="D59:E59"/>
    <mergeCell ref="D62:E62"/>
    <mergeCell ref="I62:J62"/>
    <mergeCell ref="K62:L62"/>
    <mergeCell ref="I63:J63"/>
    <mergeCell ref="K63:L6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2016-06-13T19:13:37Z</dcterms:created>
  <dc:creator>Irving Godina</dc:creator>
  <dc:description/>
  <dc:language>en-US</dc:language>
  <cp:lastModifiedBy/>
  <cp:lastPrinted>2016-06-28T19:43:02Z</cp:lastPrinted>
  <dcterms:modified xsi:type="dcterms:W3CDTF">2022-09-29T16:30:58Z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