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hamd\Documents\WSL_Fantasy\ImportCSV\"/>
    </mc:Choice>
  </mc:AlternateContent>
  <xr:revisionPtr revIDLastSave="0" documentId="10_ncr:8100000_{D47A1DF8-C321-4F12-AB08-D0BEE419C326}" xr6:coauthVersionLast="34" xr6:coauthVersionMax="34" xr10:uidLastSave="{00000000-0000-0000-0000-000000000000}"/>
  <bookViews>
    <workbookView xWindow="0" yWindow="0" windowWidth="17985" windowHeight="5775" xr2:uid="{00000000-000D-0000-FFFF-FFFF00000000}"/>
  </bookViews>
  <sheets>
    <sheet name="Round6-JBay" sheetId="1" r:id="rId1"/>
    <sheet name="Sheet5" sheetId="6" r:id="rId2"/>
    <sheet name="Sheet3" sheetId="4" r:id="rId3"/>
    <sheet name="Sheet2" sheetId="7" r:id="rId4"/>
    <sheet name="Sheet4" sheetId="8" r:id="rId5"/>
  </sheets>
  <definedNames>
    <definedName name="_xlnm._FilterDatabase" localSheetId="0" hidden="1">'Round6-JBay'!$A$1:$G$38</definedName>
    <definedName name="_xlnm._FilterDatabase" localSheetId="3" hidden="1">Sheet2!$A$1:$B$375</definedName>
    <definedName name="_xlnm._FilterDatabase" localSheetId="2" hidden="1">Sheet3!$A$1:$C$151</definedName>
    <definedName name="_xlnm._FilterDatabase" localSheetId="4" hidden="1">Sheet4!$A$1:$B$37</definedName>
    <definedName name="_xlnm._FilterDatabase" localSheetId="1" hidden="1">Sheet5!$A$1:$C$33</definedName>
  </definedNames>
  <calcPr calcId="162913"/>
</workbook>
</file>

<file path=xl/calcChain.xml><?xml version="1.0" encoding="utf-8"?>
<calcChain xmlns="http://schemas.openxmlformats.org/spreadsheetml/2006/main">
  <c r="A3" i="1" l="1"/>
  <c r="F37" i="1" l="1"/>
  <c r="G37" i="1"/>
  <c r="A37" i="1"/>
  <c r="C51" i="7"/>
  <c r="G3" i="1"/>
  <c r="G4" i="1"/>
  <c r="F4" i="1" s="1"/>
  <c r="G5" i="1"/>
  <c r="F5" i="1" s="1"/>
  <c r="G6" i="1"/>
  <c r="F6" i="1" s="1"/>
  <c r="G7" i="1"/>
  <c r="F7" i="1" s="1"/>
  <c r="G8" i="1"/>
  <c r="F8" i="1" s="1"/>
  <c r="G9" i="1"/>
  <c r="G10" i="1"/>
  <c r="G11" i="1"/>
  <c r="G12" i="1"/>
  <c r="F12" i="1" s="1"/>
  <c r="G13" i="1"/>
  <c r="F13" i="1" s="1"/>
  <c r="G14" i="1"/>
  <c r="G15" i="1"/>
  <c r="F15" i="1" s="1"/>
  <c r="G16" i="1"/>
  <c r="F16" i="1" s="1"/>
  <c r="G17" i="1"/>
  <c r="F17" i="1" s="1"/>
  <c r="G18" i="1"/>
  <c r="G19" i="1"/>
  <c r="F19" i="1" s="1"/>
  <c r="G20" i="1"/>
  <c r="G21" i="1"/>
  <c r="F21" i="1" s="1"/>
  <c r="G22" i="1"/>
  <c r="G23" i="1"/>
  <c r="F23" i="1" s="1"/>
  <c r="G24" i="1"/>
  <c r="F24" i="1" s="1"/>
  <c r="G25" i="1"/>
  <c r="F25" i="1" s="1"/>
  <c r="G26" i="1"/>
  <c r="F26" i="1" s="1"/>
  <c r="G27" i="1"/>
  <c r="G28" i="1"/>
  <c r="F28" i="1" s="1"/>
  <c r="G29" i="1"/>
  <c r="F29" i="1" s="1"/>
  <c r="G30" i="1"/>
  <c r="G31" i="1"/>
  <c r="F31" i="1" s="1"/>
  <c r="G32" i="1"/>
  <c r="F32" i="1" s="1"/>
  <c r="G33" i="1"/>
  <c r="F33" i="1" s="1"/>
  <c r="G34" i="1"/>
  <c r="F34" i="1" s="1"/>
  <c r="G35" i="1"/>
  <c r="F35" i="1" s="1"/>
  <c r="G2" i="1"/>
  <c r="F2" i="1" s="1"/>
  <c r="D22" i="7"/>
  <c r="D23" i="7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2" i="7"/>
  <c r="F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A7" i="1"/>
  <c r="A2" i="1"/>
  <c r="A8" i="1"/>
  <c r="A4" i="1"/>
  <c r="A34" i="1"/>
  <c r="A15" i="1"/>
  <c r="A13" i="1"/>
  <c r="A19" i="1"/>
  <c r="A20" i="1"/>
  <c r="A11" i="1"/>
  <c r="A14" i="1"/>
  <c r="A10" i="1"/>
  <c r="A16" i="1"/>
  <c r="A21" i="1"/>
  <c r="A22" i="1"/>
  <c r="A24" i="1"/>
  <c r="A17" i="1"/>
  <c r="A25" i="1"/>
  <c r="A30" i="1"/>
  <c r="A9" i="1"/>
  <c r="A12" i="1"/>
  <c r="A18" i="1"/>
  <c r="A33" i="1"/>
  <c r="A26" i="1"/>
  <c r="A31" i="1"/>
  <c r="A23" i="1"/>
  <c r="A27" i="1"/>
  <c r="A32" i="1"/>
  <c r="A28" i="1"/>
  <c r="A29" i="1"/>
  <c r="A35" i="1"/>
  <c r="A36" i="1"/>
  <c r="A6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2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I2" i="6"/>
  <c r="I3" i="6"/>
  <c r="I4" i="6"/>
  <c r="C2" i="6"/>
  <c r="D50" i="7" l="1"/>
  <c r="D51" i="7"/>
  <c r="F20" i="1"/>
  <c r="F22" i="1"/>
  <c r="F14" i="1"/>
  <c r="F10" i="1"/>
  <c r="F3" i="1"/>
  <c r="F9" i="1"/>
  <c r="F30" i="1"/>
  <c r="F18" i="1"/>
  <c r="F27" i="1"/>
  <c r="G36" i="1" l="1"/>
  <c r="F36" i="1" s="1"/>
  <c r="D52" i="7"/>
</calcChain>
</file>

<file path=xl/sharedStrings.xml><?xml version="1.0" encoding="utf-8"?>
<sst xmlns="http://schemas.openxmlformats.org/spreadsheetml/2006/main" count="304" uniqueCount="75">
  <si>
    <t>Odds</t>
  </si>
  <si>
    <t>Stance</t>
  </si>
  <si>
    <t>Surfer</t>
  </si>
  <si>
    <t>Country</t>
  </si>
  <si>
    <t>Tier</t>
  </si>
  <si>
    <t>Heat</t>
  </si>
  <si>
    <t>Alejo Muniz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</si>
  <si>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</si>
  <si>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</si>
  <si>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</si>
  <si>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</si>
  <si>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</si>
  <si>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</si>
  <si>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</si>
  <si>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</si>
  <si>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</si>
  <si>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Connor O'Leary</t>
  </si>
  <si>
    <t>Ezekiel Lau</t>
  </si>
  <si>
    <t>HAW</t>
  </si>
  <si>
    <t>Filipe Toledo</t>
  </si>
  <si>
    <t>Frederico Morais</t>
  </si>
  <si>
    <t>PRT</t>
  </si>
  <si>
    <t>Gabriel Medina</t>
  </si>
  <si>
    <t>Griffin Colapinto</t>
  </si>
  <si>
    <t>Ian Gouveia</t>
  </si>
  <si>
    <t>Italo Ferreira</t>
  </si>
  <si>
    <t>Jeremy Flores</t>
  </si>
  <si>
    <t>FRA</t>
  </si>
  <si>
    <t>Jesse Mendes</t>
  </si>
  <si>
    <t>Joan Duru</t>
  </si>
  <si>
    <t>Joel Parkinson</t>
  </si>
  <si>
    <t>John John Florence</t>
  </si>
  <si>
    <t>Jordy Smith</t>
  </si>
  <si>
    <t>ZAF</t>
  </si>
  <si>
    <t>Julian Wilson</t>
  </si>
  <si>
    <t>Kanoa Igarashi</t>
  </si>
  <si>
    <t>JPN</t>
  </si>
  <si>
    <t>Keanu Asing</t>
  </si>
  <si>
    <t>Kolohe Andino</t>
  </si>
  <si>
    <t>Matt Wilkinson</t>
  </si>
  <si>
    <t>Michael February</t>
  </si>
  <si>
    <t>Michael Rodrigues</t>
  </si>
  <si>
    <t>Michel Bourez</t>
  </si>
  <si>
    <t>PYF</t>
  </si>
  <si>
    <t>Miguel Pupo</t>
  </si>
  <si>
    <t>Mikey Wright</t>
  </si>
  <si>
    <t>Owen Wright</t>
  </si>
  <si>
    <t>Patrick Gudauskas</t>
  </si>
  <si>
    <t>Sebastian Zietz</t>
  </si>
  <si>
    <t>Tomas Hermes</t>
  </si>
  <si>
    <t>Wiggolly Dantas</t>
  </si>
  <si>
    <t>Wade Carmichael</t>
  </si>
  <si>
    <t>Willian Cardoso</t>
  </si>
  <si>
    <t>Yago Dora</t>
  </si>
  <si>
    <t>Oney Anwar</t>
  </si>
  <si>
    <t>Barron Mamiya</t>
  </si>
  <si>
    <t>Kelly Slater</t>
  </si>
  <si>
    <t>Rank</t>
  </si>
  <si>
    <t>B</t>
  </si>
  <si>
    <t>C</t>
  </si>
  <si>
    <t>A</t>
  </si>
  <si>
    <t>Mateia Hiquily</t>
  </si>
  <si>
    <t>Tikanui Smith</t>
  </si>
  <si>
    <t>Mick Fanning</t>
  </si>
  <si>
    <t>Kael Walsh</t>
  </si>
  <si>
    <t>Jack Robinson</t>
  </si>
  <si>
    <t>David Delroy-Carr</t>
  </si>
  <si>
    <t>Carl Wright</t>
  </si>
  <si>
    <t>Leonardo Fioravanti</t>
  </si>
  <si>
    <t>Deivid Silva</t>
  </si>
  <si>
    <t>Matthew McGillivray</t>
  </si>
  <si>
    <t>Mikey McDonagh</t>
  </si>
  <si>
    <t>jjf</t>
  </si>
  <si>
    <t>ks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</si>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</sst>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1456/filipe-toledo" TargetMode="External"/><Relationship Id="rId13" Type="http://schemas.openxmlformats.org/officeDocument/2006/relationships/hyperlink" Target="http://www.worldsurfleague.com/athletes/2761/mateia-hiquily" TargetMode="External"/><Relationship Id="rId18" Type="http://schemas.openxmlformats.org/officeDocument/2006/relationships/hyperlink" Target="http://www.worldsurfleague.com/athletes/3830/mikey-wright" TargetMode="External"/><Relationship Id="rId26" Type="http://schemas.openxmlformats.org/officeDocument/2006/relationships/hyperlink" Target="http://www.worldsurfleague.com/athletes/297/owen-wright" TargetMode="External"/><Relationship Id="rId39" Type="http://schemas.openxmlformats.org/officeDocument/2006/relationships/hyperlink" Target="http://www.worldsurfleague.com/athletes/763/julian-wilson" TargetMode="External"/><Relationship Id="rId3" Type="http://schemas.openxmlformats.org/officeDocument/2006/relationships/hyperlink" Target="http://www.worldsurfleague.com/athletes/1089/ian-gouveia" TargetMode="External"/><Relationship Id="rId21" Type="http://schemas.openxmlformats.org/officeDocument/2006/relationships/hyperlink" Target="http://www.worldsurfleague.com/athletes/562/jeremy-flores" TargetMode="External"/><Relationship Id="rId34" Type="http://schemas.openxmlformats.org/officeDocument/2006/relationships/hyperlink" Target="http://www.worldsurfleague.com/athletes/593/michel-bourez" TargetMode="External"/><Relationship Id="rId7" Type="http://schemas.openxmlformats.org/officeDocument/2006/relationships/hyperlink" Target="http://www.worldsurfleague.com/athletes/1380/michael-february" TargetMode="External"/><Relationship Id="rId12" Type="http://schemas.openxmlformats.org/officeDocument/2006/relationships/hyperlink" Target="http://www.worldsurfleague.com/athletes/1085/gabriel-medina" TargetMode="External"/><Relationship Id="rId17" Type="http://schemas.openxmlformats.org/officeDocument/2006/relationships/hyperlink" Target="http://www.worldsurfleague.com/athletes/3165/griffin-colapinto" TargetMode="External"/><Relationship Id="rId25" Type="http://schemas.openxmlformats.org/officeDocument/2006/relationships/hyperlink" Target="http://www.worldsurfleague.com/athletes/226/matt-wilkinson" TargetMode="External"/><Relationship Id="rId33" Type="http://schemas.openxmlformats.org/officeDocument/2006/relationships/hyperlink" Target="http://www.worldsurfleague.com/athletes/575/adrian-buchan" TargetMode="External"/><Relationship Id="rId38" Type="http://schemas.openxmlformats.org/officeDocument/2006/relationships/hyperlink" Target="http://www.worldsurfleague.com/athletes/700/jesse-mendes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worldsurfleague.com/athletes/2953/tikanui-smith" TargetMode="External"/><Relationship Id="rId20" Type="http://schemas.openxmlformats.org/officeDocument/2006/relationships/hyperlink" Target="http://www.worldsurfleague.com/athletes/3994/yago-dora" TargetMode="External"/><Relationship Id="rId29" Type="http://schemas.openxmlformats.org/officeDocument/2006/relationships/hyperlink" Target="http://www.worldsurfleague.com/athletes/553/kelly-slater" TargetMode="External"/><Relationship Id="rId1" Type="http://schemas.openxmlformats.org/officeDocument/2006/relationships/hyperlink" Target="http://www.worldsurfleague.com/athletes/2251/michael-rodrigues" TargetMode="External"/><Relationship Id="rId6" Type="http://schemas.openxmlformats.org/officeDocument/2006/relationships/hyperlink" Target="http://www.worldsurfleague.com/athletes/1343/frederico-morais" TargetMode="External"/><Relationship Id="rId11" Type="http://schemas.openxmlformats.org/officeDocument/2006/relationships/hyperlink" Target="http://www.worldsurfleague.com/athletes/1957/ezekiel-lau" TargetMode="External"/><Relationship Id="rId24" Type="http://schemas.openxmlformats.org/officeDocument/2006/relationships/hyperlink" Target="http://www.worldsurfleague.com/athletes/199/john-john-florence" TargetMode="External"/><Relationship Id="rId32" Type="http://schemas.openxmlformats.org/officeDocument/2006/relationships/hyperlink" Target="http://www.worldsurfleague.com/athletes/564/jordy-smith" TargetMode="External"/><Relationship Id="rId37" Type="http://schemas.openxmlformats.org/officeDocument/2006/relationships/hyperlink" Target="http://www.worldsurfleague.com/athletes/688/miguel-pupo" TargetMode="External"/><Relationship Id="rId5" Type="http://schemas.openxmlformats.org/officeDocument/2006/relationships/hyperlink" Target="http://www.worldsurfleague.com/athletes/1215/conner-coffin" TargetMode="External"/><Relationship Id="rId15" Type="http://schemas.openxmlformats.org/officeDocument/2006/relationships/hyperlink" Target="http://www.worldsurfleague.com/athletes/2838/connor-oleary" TargetMode="External"/><Relationship Id="rId23" Type="http://schemas.openxmlformats.org/officeDocument/2006/relationships/hyperlink" Target="http://www.worldsurfleague.com/athletes/14/sebastian-zietz" TargetMode="External"/><Relationship Id="rId28" Type="http://schemas.openxmlformats.org/officeDocument/2006/relationships/hyperlink" Target="http://www.worldsurfleague.com/athletes/449/tomas-hermes" TargetMode="External"/><Relationship Id="rId36" Type="http://schemas.openxmlformats.org/officeDocument/2006/relationships/hyperlink" Target="http://www.worldsurfleague.com/athletes/622/willian-cardoso" TargetMode="External"/><Relationship Id="rId10" Type="http://schemas.openxmlformats.org/officeDocument/2006/relationships/hyperlink" Target="http://www.worldsurfleague.com/athletes/1737/italo-ferreira" TargetMode="External"/><Relationship Id="rId19" Type="http://schemas.openxmlformats.org/officeDocument/2006/relationships/hyperlink" Target="http://www.worldsurfleague.com/athletes/3896/kanoa-igarashi" TargetMode="External"/><Relationship Id="rId31" Type="http://schemas.openxmlformats.org/officeDocument/2006/relationships/hyperlink" Target="http://www.worldsurfleague.com/athletes/4/patrick-gudauskas" TargetMode="External"/><Relationship Id="rId4" Type="http://schemas.openxmlformats.org/officeDocument/2006/relationships/hyperlink" Target="http://www.worldsurfleague.com/athletes/1164/kolohe-andino" TargetMode="External"/><Relationship Id="rId9" Type="http://schemas.openxmlformats.org/officeDocument/2006/relationships/hyperlink" Target="http://www.worldsurfleague.com/athletes/1677/keanu-asing" TargetMode="External"/><Relationship Id="rId14" Type="http://schemas.openxmlformats.org/officeDocument/2006/relationships/hyperlink" Target="http://www.worldsurfleague.com/athletes/2817/wade-carmichael" TargetMode="External"/><Relationship Id="rId22" Type="http://schemas.openxmlformats.org/officeDocument/2006/relationships/hyperlink" Target="http://www.worldsurfleague.com/athletes/13/adriano-de-souza" TargetMode="External"/><Relationship Id="rId27" Type="http://schemas.openxmlformats.org/officeDocument/2006/relationships/hyperlink" Target="http://www.worldsurfleague.com/athletes/425/wiggolly-dantas" TargetMode="External"/><Relationship Id="rId30" Type="http://schemas.openxmlformats.org/officeDocument/2006/relationships/hyperlink" Target="http://www.worldsurfleague.com/athletes/556/joel-parkinson" TargetMode="External"/><Relationship Id="rId35" Type="http://schemas.openxmlformats.org/officeDocument/2006/relationships/hyperlink" Target="http://www.worldsurfleague.com/athletes/621/joan-du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98465-BA20-4ECA-9F02-0602737C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" name="Picture 2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5DDA6-077D-4991-8EBD-4010416A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4" name="Picture 3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8127FD9-C758-4375-83B1-D8313E19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5" name="Picture 4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A8E63A2-A2E7-45CD-AF38-2F734633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6" name="Picture 5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1F2632A9-5794-4334-AA7F-DEB10068D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89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DA7C5D17-48D5-4462-8806-0AFFEDB2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" name="Picture 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FEF26346-C3B9-4611-8E64-7A83C541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34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9" name="Picture 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E03B5D0-1DFC-4200-A899-DB9409C9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" name="Picture 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B0A5574-8B1B-4305-8AF5-F05C464C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9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1" name="Picture 10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85CBE5D-240A-4486-8715-E05B8E6E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651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12" name="Picture 11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3CBE72D0-726F-415E-986C-17DFA1A5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13" name="Picture 12" descr="http://mct.fantasy.worldsurfleague.com/cache/img/placeholder-1x1_1488162224.gif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2FC68CD-5E4B-4815-B102-190B4CF1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96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9525</xdr:colOff>
      <xdr:row>35</xdr:row>
      <xdr:rowOff>9525</xdr:rowOff>
    </xdr:to>
    <xdr:pic>
      <xdr:nvPicPr>
        <xdr:cNvPr id="14" name="Picture 13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5044AF3-E0C5-4073-87C9-854753A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9525</xdr:rowOff>
    </xdr:to>
    <xdr:pic>
      <xdr:nvPicPr>
        <xdr:cNvPr id="15" name="Picture 14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9DFC3B5-2D8B-4272-B8AF-402BA0C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9525</xdr:colOff>
      <xdr:row>42</xdr:row>
      <xdr:rowOff>9525</xdr:rowOff>
    </xdr:to>
    <xdr:pic>
      <xdr:nvPicPr>
        <xdr:cNvPr id="16" name="Picture 15" descr="http://mct.fantasy.worldsurfleague.com/cache/img/placeholder-1x1_1488162224.gif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B07995C-D5C4-4FEE-AB42-64149E6B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13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pic>
      <xdr:nvPicPr>
        <xdr:cNvPr id="17" name="Picture 1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ACEE42A-A132-4A08-B354-62FF38C3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67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9525</xdr:rowOff>
    </xdr:to>
    <xdr:pic>
      <xdr:nvPicPr>
        <xdr:cNvPr id="18" name="Picture 17" descr="http://mct.fantasy.worldsurfleague.com/cache/img/placeholder-1x1_1488162224.gif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51BD93D4-89DE-4E1C-8AC1-046B4F41F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14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9525</xdr:rowOff>
    </xdr:to>
    <xdr:pic>
      <xdr:nvPicPr>
        <xdr:cNvPr id="19" name="Picture 18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4C38231-9BF8-45B4-BD36-20730591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12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9525</xdr:rowOff>
    </xdr:to>
    <xdr:pic>
      <xdr:nvPicPr>
        <xdr:cNvPr id="20" name="Picture 19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0A484A2-3D4E-452D-8669-7B01EE76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9525</xdr:rowOff>
    </xdr:to>
    <xdr:pic>
      <xdr:nvPicPr>
        <xdr:cNvPr id="21" name="Picture 20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20EC4B91-DAD4-4174-9104-53B1F08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35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9525</xdr:rowOff>
    </xdr:to>
    <xdr:pic>
      <xdr:nvPicPr>
        <xdr:cNvPr id="22" name="Picture 2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74C59FC-4C3C-415C-BACF-BA32586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29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9525</xdr:rowOff>
    </xdr:to>
    <xdr:pic>
      <xdr:nvPicPr>
        <xdr:cNvPr id="23" name="Picture 2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EC2B3B9C-DAEB-4F35-8177-3D8C4CD9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0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9525</xdr:rowOff>
    </xdr:to>
    <xdr:pic>
      <xdr:nvPicPr>
        <xdr:cNvPr id="24" name="Picture 23" descr="http://mct.fantasy.worldsurfleague.com/cache/img/placeholder-1x1_1488162224.gif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ADADB4AD-BB5B-4324-B9E1-30EF580A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74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9525</xdr:rowOff>
    </xdr:to>
    <xdr:pic>
      <xdr:nvPicPr>
        <xdr:cNvPr id="25" name="Picture 24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85D67979-3A12-4DA9-99CA-AF1237EA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646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9525</xdr:rowOff>
    </xdr:to>
    <xdr:pic>
      <xdr:nvPicPr>
        <xdr:cNvPr id="26" name="Picture 25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59D1CA6-4C0F-4D90-8B92-2CE7543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19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9525</xdr:rowOff>
    </xdr:to>
    <xdr:pic>
      <xdr:nvPicPr>
        <xdr:cNvPr id="27" name="Picture 26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905DC3BA-7DC6-4685-888C-0F878D27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9525</xdr:rowOff>
    </xdr:to>
    <xdr:pic>
      <xdr:nvPicPr>
        <xdr:cNvPr id="28" name="Picture 27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D706C98-67A1-4351-B04F-EEC1B95B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64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9525</xdr:rowOff>
    </xdr:to>
    <xdr:pic>
      <xdr:nvPicPr>
        <xdr:cNvPr id="29" name="Picture 28" descr="http://mct.fantasy.worldsurfleague.com/cache/img/placeholder-1x1_1488162224.gif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8082CAA-8391-49F9-87DD-227B880C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36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9525</xdr:rowOff>
    </xdr:to>
    <xdr:pic>
      <xdr:nvPicPr>
        <xdr:cNvPr id="30" name="Picture 29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A72DA83-6BFE-4B49-B281-B139081E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9525</xdr:rowOff>
    </xdr:to>
    <xdr:pic>
      <xdr:nvPicPr>
        <xdr:cNvPr id="31" name="Picture 30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ABA93AE-1CDE-4017-B563-54C8F57A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81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9525</xdr:rowOff>
    </xdr:to>
    <xdr:pic>
      <xdr:nvPicPr>
        <xdr:cNvPr id="32" name="Picture 31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E0956153-62E0-4C88-89E3-03246979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9525</xdr:rowOff>
    </xdr:to>
    <xdr:pic>
      <xdr:nvPicPr>
        <xdr:cNvPr id="33" name="Picture 3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C47C5166-C0C2-478C-864E-E581FBA2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2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9525</xdr:rowOff>
    </xdr:to>
    <xdr:pic>
      <xdr:nvPicPr>
        <xdr:cNvPr id="34" name="Picture 33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393442A8-D80F-4E8F-90E8-16DD4D14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98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9525</xdr:rowOff>
    </xdr:to>
    <xdr:pic>
      <xdr:nvPicPr>
        <xdr:cNvPr id="35" name="Picture 34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895631-E7A4-4416-B498-8B04675C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370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9525</xdr:rowOff>
    </xdr:to>
    <xdr:pic>
      <xdr:nvPicPr>
        <xdr:cNvPr id="36" name="Picture 35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9E6750D6-9B34-42C7-B7A5-191C1784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443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7" name="Picture 36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4FCB419-2EA8-4ABA-9583-63E33A8F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15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9525</xdr:rowOff>
    </xdr:to>
    <xdr:pic>
      <xdr:nvPicPr>
        <xdr:cNvPr id="38" name="Picture 3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52FE0A9C-C679-4735-961C-73DB9D9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8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9525</xdr:colOff>
      <xdr:row>133</xdr:row>
      <xdr:rowOff>9525</xdr:rowOff>
    </xdr:to>
    <xdr:pic>
      <xdr:nvPicPr>
        <xdr:cNvPr id="39" name="Picture 3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A3C85D2-48BE-4898-B013-4073EC2F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660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null)" TargetMode="External"/><Relationship Id="rId13" Type="http://schemas.openxmlformats.org/officeDocument/2006/relationships/hyperlink" Target="javascript:void(null)" TargetMode="External"/><Relationship Id="rId18" Type="http://schemas.openxmlformats.org/officeDocument/2006/relationships/hyperlink" Target="javascript:void(null)" TargetMode="External"/><Relationship Id="rId26" Type="http://schemas.openxmlformats.org/officeDocument/2006/relationships/hyperlink" Target="javascript:void(null)" TargetMode="External"/><Relationship Id="rId3" Type="http://schemas.openxmlformats.org/officeDocument/2006/relationships/hyperlink" Target="javascript:void(null)" TargetMode="External"/><Relationship Id="rId21" Type="http://schemas.openxmlformats.org/officeDocument/2006/relationships/hyperlink" Target="javascript:void(null)" TargetMode="External"/><Relationship Id="rId34" Type="http://schemas.openxmlformats.org/officeDocument/2006/relationships/hyperlink" Target="https://www.ladbrokes.com.au/sports/surfing/59745934-2018-tahiti-pro-teahupoo/59745934-2018-tahiti-pro-teahupoo/" TargetMode="External"/><Relationship Id="rId7" Type="http://schemas.openxmlformats.org/officeDocument/2006/relationships/hyperlink" Target="javascript:void(null)" TargetMode="External"/><Relationship Id="rId12" Type="http://schemas.openxmlformats.org/officeDocument/2006/relationships/hyperlink" Target="javascript:void(null)" TargetMode="External"/><Relationship Id="rId17" Type="http://schemas.openxmlformats.org/officeDocument/2006/relationships/hyperlink" Target="javascript:void(null)" TargetMode="External"/><Relationship Id="rId25" Type="http://schemas.openxmlformats.org/officeDocument/2006/relationships/hyperlink" Target="javascript:void(null)" TargetMode="External"/><Relationship Id="rId33" Type="http://schemas.openxmlformats.org/officeDocument/2006/relationships/hyperlink" Target="https://www.ladbrokes.com.au/sports/surfing/59745934-2018-tahiti-pro-teahupoo/59745934-2018-tahiti-pro-teahupoo/" TargetMode="External"/><Relationship Id="rId2" Type="http://schemas.openxmlformats.org/officeDocument/2006/relationships/hyperlink" Target="javascript:void(null)" TargetMode="External"/><Relationship Id="rId16" Type="http://schemas.openxmlformats.org/officeDocument/2006/relationships/hyperlink" Target="javascript:void(null)" TargetMode="External"/><Relationship Id="rId20" Type="http://schemas.openxmlformats.org/officeDocument/2006/relationships/hyperlink" Target="javascript:void(null)" TargetMode="External"/><Relationship Id="rId29" Type="http://schemas.openxmlformats.org/officeDocument/2006/relationships/hyperlink" Target="javascript:void(null)" TargetMode="External"/><Relationship Id="rId1" Type="http://schemas.openxmlformats.org/officeDocument/2006/relationships/hyperlink" Target="javascript:void(null)" TargetMode="External"/><Relationship Id="rId6" Type="http://schemas.openxmlformats.org/officeDocument/2006/relationships/hyperlink" Target="javascript:void(null)" TargetMode="External"/><Relationship Id="rId11" Type="http://schemas.openxmlformats.org/officeDocument/2006/relationships/hyperlink" Target="javascript:void(null)" TargetMode="External"/><Relationship Id="rId24" Type="http://schemas.openxmlformats.org/officeDocument/2006/relationships/hyperlink" Target="javascript:void(null)" TargetMode="External"/><Relationship Id="rId32" Type="http://schemas.openxmlformats.org/officeDocument/2006/relationships/hyperlink" Target="javascript:void(null)" TargetMode="External"/><Relationship Id="rId5" Type="http://schemas.openxmlformats.org/officeDocument/2006/relationships/hyperlink" Target="javascript:void(null)" TargetMode="External"/><Relationship Id="rId15" Type="http://schemas.openxmlformats.org/officeDocument/2006/relationships/hyperlink" Target="javascript:void(null)" TargetMode="External"/><Relationship Id="rId23" Type="http://schemas.openxmlformats.org/officeDocument/2006/relationships/hyperlink" Target="javascript:void(null)" TargetMode="External"/><Relationship Id="rId28" Type="http://schemas.openxmlformats.org/officeDocument/2006/relationships/hyperlink" Target="javascript:void(null)" TargetMode="External"/><Relationship Id="rId10" Type="http://schemas.openxmlformats.org/officeDocument/2006/relationships/hyperlink" Target="javascript:void(null)" TargetMode="External"/><Relationship Id="rId19" Type="http://schemas.openxmlformats.org/officeDocument/2006/relationships/hyperlink" Target="javascript:void(null)" TargetMode="External"/><Relationship Id="rId31" Type="http://schemas.openxmlformats.org/officeDocument/2006/relationships/hyperlink" Target="javascript:void(null)" TargetMode="External"/><Relationship Id="rId4" Type="http://schemas.openxmlformats.org/officeDocument/2006/relationships/hyperlink" Target="javascript:void(null)" TargetMode="External"/><Relationship Id="rId9" Type="http://schemas.openxmlformats.org/officeDocument/2006/relationships/hyperlink" Target="javascript:void(null)" TargetMode="External"/><Relationship Id="rId14" Type="http://schemas.openxmlformats.org/officeDocument/2006/relationships/hyperlink" Target="javascript:void(null)" TargetMode="External"/><Relationship Id="rId22" Type="http://schemas.openxmlformats.org/officeDocument/2006/relationships/hyperlink" Target="javascript:void(null)" TargetMode="External"/><Relationship Id="rId27" Type="http://schemas.openxmlformats.org/officeDocument/2006/relationships/hyperlink" Target="javascript:void(null)" TargetMode="External"/><Relationship Id="rId30" Type="http://schemas.openxmlformats.org/officeDocument/2006/relationships/hyperlink" Target="javascript:void(null)" TargetMode="External"/><Relationship Id="rId35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orldsurfleague.com/athletes/2251/michael-rodrigues" TargetMode="External"/><Relationship Id="rId18" Type="http://schemas.openxmlformats.org/officeDocument/2006/relationships/hyperlink" Target="http://www.worldsurfleague.com/athletes/1343/frederico-morais" TargetMode="External"/><Relationship Id="rId26" Type="http://schemas.openxmlformats.org/officeDocument/2006/relationships/hyperlink" Target="http://www.worldsurfleague.com/athletes/3994/yago-dora" TargetMode="External"/><Relationship Id="rId39" Type="http://schemas.openxmlformats.org/officeDocument/2006/relationships/hyperlink" Target="http://www.worldsurfleague.com/athletes/6324/kael-walsh" TargetMode="External"/><Relationship Id="rId3" Type="http://schemas.openxmlformats.org/officeDocument/2006/relationships/hyperlink" Target="http://www.worldsurfleague.com/athletes/1085/gabriel-medina" TargetMode="External"/><Relationship Id="rId21" Type="http://schemas.openxmlformats.org/officeDocument/2006/relationships/hyperlink" Target="http://www.worldsurfleague.com/athletes/14/sebastian-zietz" TargetMode="External"/><Relationship Id="rId34" Type="http://schemas.openxmlformats.org/officeDocument/2006/relationships/hyperlink" Target="http://www.worldsurfleague.com/athletes/1089/ian-gouveia" TargetMode="External"/><Relationship Id="rId42" Type="http://schemas.openxmlformats.org/officeDocument/2006/relationships/hyperlink" Target="http://www.worldsurfleague.com/athletes/2813/oney-anwar" TargetMode="External"/><Relationship Id="rId47" Type="http://schemas.openxmlformats.org/officeDocument/2006/relationships/hyperlink" Target="http://www.worldsurfleague.com/athletes/3737/matthew-mcgillivray" TargetMode="External"/><Relationship Id="rId7" Type="http://schemas.openxmlformats.org/officeDocument/2006/relationships/hyperlink" Target="http://www.worldsurfleague.com/athletes/622/willian-cardoso" TargetMode="External"/><Relationship Id="rId12" Type="http://schemas.openxmlformats.org/officeDocument/2006/relationships/hyperlink" Target="http://www.worldsurfleague.com/athletes/1215/conner-coffin" TargetMode="External"/><Relationship Id="rId17" Type="http://schemas.openxmlformats.org/officeDocument/2006/relationships/hyperlink" Target="http://www.worldsurfleague.com/athletes/3896/kanoa-igarashi" TargetMode="External"/><Relationship Id="rId25" Type="http://schemas.openxmlformats.org/officeDocument/2006/relationships/hyperlink" Target="http://www.worldsurfleague.com/athletes/199/john-john-florence" TargetMode="External"/><Relationship Id="rId33" Type="http://schemas.openxmlformats.org/officeDocument/2006/relationships/hyperlink" Target="http://www.worldsurfleague.com/athletes/621/joan-duru" TargetMode="External"/><Relationship Id="rId38" Type="http://schemas.openxmlformats.org/officeDocument/2006/relationships/hyperlink" Target="http://www.worldsurfleague.com/athletes/425/wiggolly-dantas" TargetMode="External"/><Relationship Id="rId46" Type="http://schemas.openxmlformats.org/officeDocument/2006/relationships/hyperlink" Target="http://www.worldsurfleague.com/athletes/2760/deivid-silva" TargetMode="External"/><Relationship Id="rId2" Type="http://schemas.openxmlformats.org/officeDocument/2006/relationships/hyperlink" Target="http://www.worldsurfleague.com/athletes/763/julian-wilson" TargetMode="External"/><Relationship Id="rId16" Type="http://schemas.openxmlformats.org/officeDocument/2006/relationships/hyperlink" Target="http://www.worldsurfleague.com/athletes/13/adriano-de-souza" TargetMode="External"/><Relationship Id="rId20" Type="http://schemas.openxmlformats.org/officeDocument/2006/relationships/hyperlink" Target="http://www.worldsurfleague.com/athletes/1957/ezekiel-lau" TargetMode="External"/><Relationship Id="rId29" Type="http://schemas.openxmlformats.org/officeDocument/2006/relationships/hyperlink" Target="http://www.worldsurfleague.com/athletes/4/patrick-gudauskas" TargetMode="External"/><Relationship Id="rId41" Type="http://schemas.openxmlformats.org/officeDocument/2006/relationships/hyperlink" Target="http://www.worldsurfleague.com/athletes/708/alejo-muniz" TargetMode="External"/><Relationship Id="rId1" Type="http://schemas.openxmlformats.org/officeDocument/2006/relationships/hyperlink" Target="http://www.worldsurfleague.com/athletes/1456/filipe-toledo" TargetMode="External"/><Relationship Id="rId6" Type="http://schemas.openxmlformats.org/officeDocument/2006/relationships/hyperlink" Target="http://www.worldsurfleague.com/athletes/2817/wade-carmichael" TargetMode="External"/><Relationship Id="rId11" Type="http://schemas.openxmlformats.org/officeDocument/2006/relationships/hyperlink" Target="http://www.worldsurfleague.com/athletes/297/owen-wright" TargetMode="External"/><Relationship Id="rId24" Type="http://schemas.openxmlformats.org/officeDocument/2006/relationships/hyperlink" Target="http://www.worldsurfleague.com/athletes/556/joel-parkinson" TargetMode="External"/><Relationship Id="rId32" Type="http://schemas.openxmlformats.org/officeDocument/2006/relationships/hyperlink" Target="http://www.worldsurfleague.com/athletes/1380/michael-february" TargetMode="External"/><Relationship Id="rId37" Type="http://schemas.openxmlformats.org/officeDocument/2006/relationships/hyperlink" Target="http://www.worldsurfleague.com/athletes/553/kelly-slater" TargetMode="External"/><Relationship Id="rId40" Type="http://schemas.openxmlformats.org/officeDocument/2006/relationships/hyperlink" Target="http://www.worldsurfleague.com/athletes/3442/jack-robinson" TargetMode="External"/><Relationship Id="rId45" Type="http://schemas.openxmlformats.org/officeDocument/2006/relationships/hyperlink" Target="http://www.worldsurfleague.com/athletes/2656/leonardo-fioravanti" TargetMode="External"/><Relationship Id="rId5" Type="http://schemas.openxmlformats.org/officeDocument/2006/relationships/hyperlink" Target="http://www.worldsurfleague.com/athletes/564/jordy-smith" TargetMode="External"/><Relationship Id="rId15" Type="http://schemas.openxmlformats.org/officeDocument/2006/relationships/hyperlink" Target="http://www.worldsurfleague.com/athletes/1164/kolohe-andino" TargetMode="External"/><Relationship Id="rId23" Type="http://schemas.openxmlformats.org/officeDocument/2006/relationships/hyperlink" Target="http://www.worldsurfleague.com/athletes/554/mick-fanning" TargetMode="External"/><Relationship Id="rId28" Type="http://schemas.openxmlformats.org/officeDocument/2006/relationships/hyperlink" Target="http://www.worldsurfleague.com/athletes/700/jesse-mendes" TargetMode="External"/><Relationship Id="rId36" Type="http://schemas.openxmlformats.org/officeDocument/2006/relationships/hyperlink" Target="http://www.worldsurfleague.com/athletes/1291/caio-ibelli" TargetMode="External"/><Relationship Id="rId49" Type="http://schemas.openxmlformats.org/officeDocument/2006/relationships/hyperlink" Target="http://www.worldsurfleague.com/athletes/8738/mikey-mcdonagh" TargetMode="External"/><Relationship Id="rId10" Type="http://schemas.openxmlformats.org/officeDocument/2006/relationships/hyperlink" Target="http://www.worldsurfleague.com/athletes/3165/griffin-colapinto" TargetMode="External"/><Relationship Id="rId19" Type="http://schemas.openxmlformats.org/officeDocument/2006/relationships/hyperlink" Target="http://www.worldsurfleague.com/athletes/562/jeremy-flores" TargetMode="External"/><Relationship Id="rId31" Type="http://schemas.openxmlformats.org/officeDocument/2006/relationships/hyperlink" Target="http://www.worldsurfleague.com/athletes/1677/keanu-asing" TargetMode="External"/><Relationship Id="rId44" Type="http://schemas.openxmlformats.org/officeDocument/2006/relationships/hyperlink" Target="http://www.worldsurfleague.com/athletes/3779/carl-wright" TargetMode="External"/><Relationship Id="rId4" Type="http://schemas.openxmlformats.org/officeDocument/2006/relationships/hyperlink" Target="http://www.worldsurfleague.com/athletes/1737/italo-ferreira" TargetMode="External"/><Relationship Id="rId9" Type="http://schemas.openxmlformats.org/officeDocument/2006/relationships/hyperlink" Target="http://www.worldsurfleague.com/athletes/3830/mikey-wright" TargetMode="External"/><Relationship Id="rId14" Type="http://schemas.openxmlformats.org/officeDocument/2006/relationships/hyperlink" Target="http://www.worldsurfleague.com/athletes/575/adrian-buchan" TargetMode="External"/><Relationship Id="rId22" Type="http://schemas.openxmlformats.org/officeDocument/2006/relationships/hyperlink" Target="http://www.worldsurfleague.com/athletes/449/tomas-hermes" TargetMode="External"/><Relationship Id="rId27" Type="http://schemas.openxmlformats.org/officeDocument/2006/relationships/hyperlink" Target="http://www.worldsurfleague.com/athletes/2838/connor-oleary" TargetMode="External"/><Relationship Id="rId30" Type="http://schemas.openxmlformats.org/officeDocument/2006/relationships/hyperlink" Target="http://www.worldsurfleague.com/athletes/226/matt-wilkinson" TargetMode="External"/><Relationship Id="rId35" Type="http://schemas.openxmlformats.org/officeDocument/2006/relationships/hyperlink" Target="http://www.worldsurfleague.com/athletes/688/miguel-pupo" TargetMode="External"/><Relationship Id="rId43" Type="http://schemas.openxmlformats.org/officeDocument/2006/relationships/hyperlink" Target="http://www.worldsurfleague.com/athletes/2611/david-delroy-carr" TargetMode="External"/><Relationship Id="rId48" Type="http://schemas.openxmlformats.org/officeDocument/2006/relationships/hyperlink" Target="http://www.worldsurfleague.com/athletes/3962/barron-mamiya" TargetMode="External"/><Relationship Id="rId8" Type="http://schemas.openxmlformats.org/officeDocument/2006/relationships/hyperlink" Target="http://www.worldsurfleague.com/athletes/593/michel-bour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15" zoomScaleNormal="115" workbookViewId="0">
      <selection activeCell="A5" sqref="A5"/>
    </sheetView>
  </sheetViews>
  <sheetFormatPr defaultRowHeight="14.25" x14ac:dyDescent="0.45"/>
  <cols>
    <col min="1" max="1" width="18.9296875" customWidth="1"/>
    <col min="2" max="2" width="8.3984375" customWidth="1"/>
    <col min="3" max="6" width="14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</row>
    <row r="2" spans="1:7" x14ac:dyDescent="0.45">
      <c r="A2">
        <f>IFERROR(AVERAGEIF(Sheet5!A:A,C2,Sheet5!B:B),151)</f>
        <v>5</v>
      </c>
      <c r="B2" t="s">
        <v>8</v>
      </c>
      <c r="C2" t="s">
        <v>22</v>
      </c>
      <c r="D2" t="s">
        <v>7</v>
      </c>
      <c r="E2" t="str">
        <f>IFERROR(INDEX(Sheet3!B:B,MATCH('Round6-JBay'!C2,Sheet3!A:A,0)),"")</f>
        <v>A</v>
      </c>
      <c r="F2">
        <f>INDEX(Sheet4!B:B,MATCH('Round6-JBay'!G2,Sheet4!A:A,0))</f>
        <v>4</v>
      </c>
      <c r="G2">
        <f>INDEX(Sheet2!D:D,MATCH('Round6-JBay'!C2,Sheet2!A:A,0))</f>
        <v>3</v>
      </c>
    </row>
    <row r="3" spans="1:7" x14ac:dyDescent="0.45">
      <c r="A3">
        <f>IFERROR(AVERAGEIF(Sheet5!A:A,C3,Sheet5!B:B),151)</f>
        <v>7</v>
      </c>
      <c r="B3" t="s">
        <v>8</v>
      </c>
      <c r="C3" t="s">
        <v>46</v>
      </c>
      <c r="D3" t="s">
        <v>10</v>
      </c>
      <c r="E3" t="str">
        <f>IFERROR(INDEX(Sheet3!B:B,MATCH('Round6-JBay'!C3,Sheet3!A:A,0)),"")</f>
        <v>B</v>
      </c>
      <c r="F3">
        <f>INDEX(Sheet4!B:B,MATCH('Round6-JBay'!G3,Sheet4!A:A,0))</f>
        <v>11</v>
      </c>
      <c r="G3">
        <f>INDEX(Sheet2!D:D,MATCH('Round6-JBay'!C3,Sheet2!A:A,0))</f>
        <v>11</v>
      </c>
    </row>
    <row r="4" spans="1:7" x14ac:dyDescent="0.45">
      <c r="A4">
        <f>IFERROR(AVERAGEIF(Sheet5!A:A,C4,Sheet5!B:B),151)</f>
        <v>7</v>
      </c>
      <c r="B4" t="s">
        <v>11</v>
      </c>
      <c r="C4" t="s">
        <v>32</v>
      </c>
      <c r="D4" t="s">
        <v>33</v>
      </c>
      <c r="E4" t="str">
        <f>IFERROR(INDEX(Sheet3!B:B,MATCH('Round6-JBay'!C4,Sheet3!A:A,0)),"")</f>
        <v>A</v>
      </c>
      <c r="F4">
        <f>INDEX(Sheet4!B:B,MATCH('Round6-JBay'!G4,Sheet4!A:A,0))</f>
        <v>2</v>
      </c>
      <c r="G4">
        <f>INDEX(Sheet2!D:D,MATCH('Round6-JBay'!C4,Sheet2!A:A,0))</f>
        <v>5</v>
      </c>
    </row>
    <row r="5" spans="1:7" x14ac:dyDescent="0.45">
      <c r="A5">
        <v>18</v>
      </c>
      <c r="B5" t="s">
        <v>8</v>
      </c>
      <c r="C5" t="s">
        <v>25</v>
      </c>
      <c r="D5" t="s">
        <v>7</v>
      </c>
      <c r="E5" t="str">
        <f>IFERROR(INDEX(Sheet3!B:B,MATCH('Round6-JBay'!C5,Sheet3!A:A,0)),"")</f>
        <v>A</v>
      </c>
      <c r="F5">
        <f>INDEX(Sheet4!B:B,MATCH('Round6-JBay'!G5,Sheet4!A:A,0))</f>
        <v>3</v>
      </c>
      <c r="G5">
        <f>INDEX(Sheet2!D:D,MATCH('Round6-JBay'!C5,Sheet2!A:A,0))</f>
        <v>4</v>
      </c>
    </row>
    <row r="6" spans="1:7" x14ac:dyDescent="0.45">
      <c r="A6">
        <f>IFERROR(AVERAGEIF(Sheet5!A:A,C6,Sheet5!B:B),151)</f>
        <v>14</v>
      </c>
      <c r="B6" t="s">
        <v>11</v>
      </c>
      <c r="C6" t="s">
        <v>34</v>
      </c>
      <c r="D6" t="s">
        <v>10</v>
      </c>
      <c r="E6" t="str">
        <f>IFERROR(INDEX(Sheet3!B:B,MATCH('Round6-JBay'!C6,Sheet3!A:A,0)),"")</f>
        <v>A</v>
      </c>
      <c r="F6">
        <f>INDEX(Sheet4!B:B,MATCH('Round6-JBay'!G6,Sheet4!A:A,0))</f>
        <v>5</v>
      </c>
      <c r="G6">
        <f>INDEX(Sheet2!D:D,MATCH('Round6-JBay'!C6,Sheet2!A:A,0))</f>
        <v>2</v>
      </c>
    </row>
    <row r="7" spans="1:7" x14ac:dyDescent="0.45">
      <c r="A7">
        <f>IFERROR(AVERAGEIF(Sheet5!A:A,C7,Sheet5!B:B),151)</f>
        <v>18</v>
      </c>
      <c r="B7" t="s">
        <v>11</v>
      </c>
      <c r="C7" t="s">
        <v>19</v>
      </c>
      <c r="D7" t="s">
        <v>7</v>
      </c>
      <c r="E7" t="str">
        <f>IFERROR(INDEX(Sheet3!B:B,MATCH('Round6-JBay'!C7,Sheet3!A:A,0)),"")</f>
        <v>A</v>
      </c>
      <c r="F7">
        <f>INDEX(Sheet4!B:B,MATCH('Round6-JBay'!G7,Sheet4!A:A,0))</f>
        <v>6</v>
      </c>
      <c r="G7">
        <f>INDEX(Sheet2!D:D,MATCH('Round6-JBay'!C7,Sheet2!A:A,0))</f>
        <v>1</v>
      </c>
    </row>
    <row r="8" spans="1:7" x14ac:dyDescent="0.45">
      <c r="A8">
        <f>IFERROR(AVERAGEIF(Sheet5!A:A,C8,Sheet5!B:B),151)</f>
        <v>18</v>
      </c>
      <c r="B8" t="s">
        <v>11</v>
      </c>
      <c r="C8" t="s">
        <v>42</v>
      </c>
      <c r="D8" t="s">
        <v>43</v>
      </c>
      <c r="E8" t="str">
        <f>IFERROR(INDEX(Sheet3!B:B,MATCH('Round6-JBay'!C8,Sheet3!A:A,0)),"")</f>
        <v>A</v>
      </c>
      <c r="F8">
        <f>INDEX(Sheet4!B:B,MATCH('Round6-JBay'!G8,Sheet4!A:A,0))</f>
        <v>8</v>
      </c>
      <c r="G8">
        <f>INDEX(Sheet2!D:D,MATCH('Round6-JBay'!C8,Sheet2!A:A,0))</f>
        <v>8</v>
      </c>
    </row>
    <row r="9" spans="1:7" x14ac:dyDescent="0.45">
      <c r="A9">
        <f>IFERROR(AVERAGEIF(Sheet5!A:A,C9,Sheet5!B:B),151)</f>
        <v>18</v>
      </c>
      <c r="B9" t="s">
        <v>8</v>
      </c>
      <c r="C9" t="s">
        <v>39</v>
      </c>
      <c r="D9" t="s">
        <v>10</v>
      </c>
      <c r="E9" t="str">
        <f>IFERROR(INDEX(Sheet3!B:B,MATCH('Round6-JBay'!C9,Sheet3!A:A,0)),"")</f>
        <v>C</v>
      </c>
      <c r="F9">
        <f>INDEX(Sheet4!B:B,MATCH('Round6-JBay'!G9,Sheet4!A:A,0))</f>
        <v>9</v>
      </c>
      <c r="G9">
        <f>INDEX(Sheet2!D:D,MATCH('Round6-JBay'!C9,Sheet2!A:A,0))</f>
        <v>28</v>
      </c>
    </row>
    <row r="10" spans="1:7" x14ac:dyDescent="0.45">
      <c r="A10">
        <f>IFERROR(AVERAGEIF(Sheet5!A:A,C10,Sheet5!B:B),151)</f>
        <v>21</v>
      </c>
      <c r="B10" t="s">
        <v>8</v>
      </c>
      <c r="C10" t="s">
        <v>9</v>
      </c>
      <c r="D10" t="s">
        <v>10</v>
      </c>
      <c r="E10" t="str">
        <f>IFERROR(INDEX(Sheet3!B:B,MATCH('Round6-JBay'!C10,Sheet3!A:A,0)),"")</f>
        <v>B</v>
      </c>
      <c r="F10">
        <f>INDEX(Sheet4!B:B,MATCH('Round6-JBay'!G10,Sheet4!A:A,0))</f>
        <v>11</v>
      </c>
      <c r="G10">
        <f>INDEX(Sheet2!D:D,MATCH('Round6-JBay'!C10,Sheet2!A:A,0))</f>
        <v>14</v>
      </c>
    </row>
    <row r="11" spans="1:7" x14ac:dyDescent="0.45">
      <c r="A11">
        <f>IFERROR(AVERAGEIF(Sheet5!A:A,C11,Sheet5!B:B),151)</f>
        <v>23</v>
      </c>
      <c r="B11" t="s">
        <v>11</v>
      </c>
      <c r="C11" t="s">
        <v>26</v>
      </c>
      <c r="D11" t="s">
        <v>27</v>
      </c>
      <c r="E11" t="str">
        <f>IFERROR(INDEX(Sheet3!B:B,MATCH('Round6-JBay'!C11,Sheet3!A:A,0)),"")</f>
        <v>B</v>
      </c>
      <c r="F11">
        <f>INDEX(Sheet4!B:B,MATCH('Round6-JBay'!G11,Sheet4!A:A,0))</f>
        <v>1</v>
      </c>
      <c r="G11">
        <f>INDEX(Sheet2!D:D,MATCH('Round6-JBay'!C11,Sheet2!A:A,0))</f>
        <v>19</v>
      </c>
    </row>
    <row r="12" spans="1:7" x14ac:dyDescent="0.45">
      <c r="A12">
        <f>IFERROR(AVERAGEIF(Sheet5!A:A,C12,Sheet5!B:B),151)</f>
        <v>23</v>
      </c>
      <c r="B12" t="s">
        <v>11</v>
      </c>
      <c r="C12" t="s">
        <v>30</v>
      </c>
      <c r="D12" t="s">
        <v>10</v>
      </c>
      <c r="E12" t="str">
        <f>IFERROR(INDEX(Sheet3!B:B,MATCH('Round6-JBay'!C12,Sheet3!A:A,0)),"")</f>
        <v>B</v>
      </c>
      <c r="F12">
        <f>INDEX(Sheet4!B:B,MATCH('Round6-JBay'!G12,Sheet4!A:A,0))</f>
        <v>5</v>
      </c>
      <c r="G12">
        <f>INDEX(Sheet2!D:D,MATCH('Round6-JBay'!C12,Sheet2!A:A,0))</f>
        <v>23</v>
      </c>
    </row>
    <row r="13" spans="1:7" x14ac:dyDescent="0.45">
      <c r="A13">
        <f>IFERROR(AVERAGEIF(Sheet5!A:A,C13,Sheet5!B:B),151)</f>
        <v>18</v>
      </c>
      <c r="B13" t="s">
        <v>11</v>
      </c>
      <c r="C13" t="s">
        <v>12</v>
      </c>
      <c r="D13" t="s">
        <v>7</v>
      </c>
      <c r="E13" t="str">
        <f>IFERROR(INDEX(Sheet3!B:B,MATCH('Round6-JBay'!C13,Sheet3!A:A,0)),"")</f>
        <v>B</v>
      </c>
      <c r="F13">
        <f>INDEX(Sheet4!B:B,MATCH('Round6-JBay'!G13,Sheet4!A:A,0))</f>
        <v>9</v>
      </c>
      <c r="G13">
        <f>INDEX(Sheet2!D:D,MATCH('Round6-JBay'!C13,Sheet2!A:A,0))</f>
        <v>16</v>
      </c>
    </row>
    <row r="14" spans="1:7" x14ac:dyDescent="0.45">
      <c r="A14">
        <f>IFERROR(AVERAGEIF(Sheet5!A:A,C14,Sheet5!B:B),151)</f>
        <v>21</v>
      </c>
      <c r="B14" t="s">
        <v>11</v>
      </c>
      <c r="C14" t="s">
        <v>51</v>
      </c>
      <c r="D14" t="s">
        <v>10</v>
      </c>
      <c r="E14" t="str">
        <f>IFERROR(INDEX(Sheet3!B:B,MATCH('Round6-JBay'!C14,Sheet3!A:A,0)),"")</f>
        <v>A</v>
      </c>
      <c r="F14">
        <f>INDEX(Sheet4!B:B,MATCH('Round6-JBay'!G14,Sheet4!A:A,0))</f>
        <v>1</v>
      </c>
      <c r="G14">
        <f>INDEX(Sheet2!D:D,MATCH('Round6-JBay'!C14,Sheet2!A:A,0))</f>
        <v>6</v>
      </c>
    </row>
    <row r="15" spans="1:7" x14ac:dyDescent="0.45">
      <c r="A15">
        <f>IFERROR(AVERAGEIF(Sheet5!A:A,C15,Sheet5!B:B),151)</f>
        <v>41</v>
      </c>
      <c r="B15" t="s">
        <v>11</v>
      </c>
      <c r="C15" t="s">
        <v>45</v>
      </c>
      <c r="D15" t="s">
        <v>10</v>
      </c>
      <c r="E15" t="str">
        <f>IFERROR(INDEX(Sheet3!B:B,MATCH('Round6-JBay'!C15,Sheet3!A:A,0)),"")</f>
        <v>C</v>
      </c>
      <c r="F15">
        <f>INDEX(Sheet4!B:B,MATCH('Round6-JBay'!G15,Sheet4!A:A,0))</f>
        <v>9</v>
      </c>
      <c r="G15">
        <f>INDEX(Sheet2!D:D,MATCH('Round6-JBay'!C15,Sheet2!A:A,0))</f>
        <v>9</v>
      </c>
    </row>
    <row r="16" spans="1:7" x14ac:dyDescent="0.45">
      <c r="A16">
        <f>IFERROR(AVERAGEIF(Sheet5!A:A,C16,Sheet5!B:B),151)</f>
        <v>34</v>
      </c>
      <c r="B16" t="s">
        <v>11</v>
      </c>
      <c r="C16" t="s">
        <v>38</v>
      </c>
      <c r="D16" t="s">
        <v>15</v>
      </c>
      <c r="E16" t="str">
        <f>IFERROR(INDEX(Sheet3!B:B,MATCH('Round6-JBay'!C16,Sheet3!A:A,0)),"")</f>
        <v>B</v>
      </c>
      <c r="F16">
        <f>INDEX(Sheet4!B:B,MATCH('Round6-JBay'!G16,Sheet4!A:A,0))</f>
        <v>10</v>
      </c>
      <c r="G16">
        <f>INDEX(Sheet2!D:D,MATCH('Round6-JBay'!C16,Sheet2!A:A,0))</f>
        <v>15</v>
      </c>
    </row>
    <row r="17" spans="1:7" x14ac:dyDescent="0.45">
      <c r="A17">
        <f>IFERROR(AVERAGEIF(Sheet5!A:A,C17,Sheet5!B:B),151)</f>
        <v>51</v>
      </c>
      <c r="B17" t="s">
        <v>11</v>
      </c>
      <c r="C17" t="s">
        <v>48</v>
      </c>
      <c r="D17" t="s">
        <v>18</v>
      </c>
      <c r="E17" t="str">
        <f>IFERROR(INDEX(Sheet3!B:B,MATCH('Round6-JBay'!C17,Sheet3!A:A,0)),"")</f>
        <v>B</v>
      </c>
      <c r="F17">
        <f>INDEX(Sheet4!B:B,MATCH('Round6-JBay'!G17,Sheet4!A:A,0))</f>
        <v>3</v>
      </c>
      <c r="G17">
        <f>INDEX(Sheet2!D:D,MATCH('Round6-JBay'!C17,Sheet2!A:A,0))</f>
        <v>21</v>
      </c>
    </row>
    <row r="18" spans="1:7" x14ac:dyDescent="0.45">
      <c r="A18">
        <f>IFERROR(AVERAGEIF(Sheet5!A:A,C18,Sheet5!B:B),151)</f>
        <v>41</v>
      </c>
      <c r="B18" t="s">
        <v>8</v>
      </c>
      <c r="C18" t="s">
        <v>16</v>
      </c>
      <c r="D18" t="s">
        <v>10</v>
      </c>
      <c r="E18" t="str">
        <f>IFERROR(INDEX(Sheet3!B:B,MATCH('Round6-JBay'!C18,Sheet3!A:A,0)),"")</f>
        <v>C</v>
      </c>
      <c r="F18">
        <f>INDEX(Sheet4!B:B,MATCH('Round6-JBay'!G18,Sheet4!A:A,0))</f>
        <v>12</v>
      </c>
      <c r="G18">
        <f>INDEX(Sheet2!D:D,MATCH('Round6-JBay'!C18,Sheet2!A:A,0))</f>
        <v>25</v>
      </c>
    </row>
    <row r="19" spans="1:7" x14ac:dyDescent="0.45">
      <c r="A19">
        <f>IFERROR(AVERAGEIF(Sheet5!A:A,C19,Sheet5!B:B),151)</f>
        <v>41</v>
      </c>
      <c r="B19" t="s">
        <v>11</v>
      </c>
      <c r="C19" t="s">
        <v>23</v>
      </c>
      <c r="D19" t="s">
        <v>15</v>
      </c>
      <c r="E19" t="str">
        <f>IFERROR(INDEX(Sheet3!B:B,MATCH('Round6-JBay'!C19,Sheet3!A:A,0)),"")</f>
        <v>B</v>
      </c>
      <c r="F19">
        <f>INDEX(Sheet4!B:B,MATCH('Round6-JBay'!G19,Sheet4!A:A,0))</f>
        <v>10</v>
      </c>
      <c r="G19">
        <f>INDEX(Sheet2!D:D,MATCH('Round6-JBay'!C19,Sheet2!A:A,0))</f>
        <v>10</v>
      </c>
    </row>
    <row r="20" spans="1:7" x14ac:dyDescent="0.45">
      <c r="A20">
        <f>IFERROR(AVERAGEIF(Sheet5!A:A,C20,Sheet5!B:B),151)</f>
        <v>41</v>
      </c>
      <c r="B20" t="s">
        <v>11</v>
      </c>
      <c r="C20" t="s">
        <v>41</v>
      </c>
      <c r="D20" t="s">
        <v>7</v>
      </c>
      <c r="E20" t="str">
        <f>IFERROR(INDEX(Sheet3!B:B,MATCH('Round6-JBay'!C20,Sheet3!A:A,0)),"")</f>
        <v>B</v>
      </c>
      <c r="F20">
        <f>INDEX(Sheet4!B:B,MATCH('Round6-JBay'!G20,Sheet4!A:A,0))</f>
        <v>12</v>
      </c>
      <c r="G20">
        <f>INDEX(Sheet2!D:D,MATCH('Round6-JBay'!C20,Sheet2!A:A,0))</f>
        <v>13</v>
      </c>
    </row>
    <row r="21" spans="1:7" x14ac:dyDescent="0.45">
      <c r="A21">
        <f>IFERROR(AVERAGEIF(Sheet5!A:A,C21,Sheet5!B:B),151)</f>
        <v>51</v>
      </c>
      <c r="B21" t="s">
        <v>11</v>
      </c>
      <c r="C21" t="s">
        <v>14</v>
      </c>
      <c r="D21" t="s">
        <v>15</v>
      </c>
      <c r="E21" t="str">
        <f>IFERROR(INDEX(Sheet3!B:B,MATCH('Round6-JBay'!C21,Sheet3!A:A,0)),"")</f>
        <v>B</v>
      </c>
      <c r="F21">
        <f>INDEX(Sheet4!B:B,MATCH('Round6-JBay'!G21,Sheet4!A:A,0))</f>
        <v>12</v>
      </c>
      <c r="G21">
        <f>INDEX(Sheet2!D:D,MATCH('Round6-JBay'!C21,Sheet2!A:A,0))</f>
        <v>12</v>
      </c>
    </row>
    <row r="22" spans="1:7" x14ac:dyDescent="0.45">
      <c r="A22">
        <f>IFERROR(AVERAGEIF(Sheet5!A:A,C22,Sheet5!B:B),151)</f>
        <v>51</v>
      </c>
      <c r="B22" t="s">
        <v>11</v>
      </c>
      <c r="C22" t="s">
        <v>17</v>
      </c>
      <c r="D22" t="s">
        <v>18</v>
      </c>
      <c r="E22" t="str">
        <f>IFERROR(INDEX(Sheet3!B:B,MATCH('Round6-JBay'!C22,Sheet3!A:A,0)),"")</f>
        <v>B</v>
      </c>
      <c r="F22">
        <f>INDEX(Sheet4!B:B,MATCH('Round6-JBay'!G22,Sheet4!A:A,0))</f>
        <v>2</v>
      </c>
      <c r="G22">
        <f>INDEX(Sheet2!D:D,MATCH('Round6-JBay'!C22,Sheet2!A:A,0))</f>
        <v>20</v>
      </c>
    </row>
    <row r="23" spans="1:7" x14ac:dyDescent="0.45">
      <c r="A23">
        <f>IFERROR(AVERAGEIF(Sheet5!A:A,C23,Sheet5!B:B),151)</f>
        <v>41</v>
      </c>
      <c r="B23" t="s">
        <v>8</v>
      </c>
      <c r="C23" t="s">
        <v>29</v>
      </c>
      <c r="D23" t="s">
        <v>27</v>
      </c>
      <c r="E23" t="str">
        <f>IFERROR(INDEX(Sheet3!B:B,MATCH('Round6-JBay'!C23,Sheet3!A:A,0)),"")</f>
        <v>C</v>
      </c>
      <c r="F23">
        <f>INDEX(Sheet4!B:B,MATCH('Round6-JBay'!G23,Sheet4!A:A,0))</f>
        <v>1</v>
      </c>
      <c r="G23">
        <f>INDEX(Sheet2!D:D,MATCH('Round6-JBay'!C23,Sheet2!A:A,0))</f>
        <v>31</v>
      </c>
    </row>
    <row r="24" spans="1:7" x14ac:dyDescent="0.45">
      <c r="A24">
        <f>IFERROR(AVERAGEIF(Sheet5!A:A,C24,Sheet5!B:B),151)</f>
        <v>41</v>
      </c>
      <c r="B24" t="s">
        <v>11</v>
      </c>
      <c r="C24" t="s">
        <v>20</v>
      </c>
      <c r="D24" t="s">
        <v>21</v>
      </c>
      <c r="E24" t="str">
        <f>IFERROR(INDEX(Sheet3!B:B,MATCH('Round6-JBay'!C24,Sheet3!A:A,0)),"")</f>
        <v>B</v>
      </c>
      <c r="F24">
        <f>INDEX(Sheet4!B:B,MATCH('Round6-JBay'!G24,Sheet4!A:A,0))</f>
        <v>7</v>
      </c>
      <c r="G24">
        <f>INDEX(Sheet2!D:D,MATCH('Round6-JBay'!C24,Sheet2!A:A,0))</f>
        <v>18</v>
      </c>
    </row>
    <row r="25" spans="1:7" x14ac:dyDescent="0.45">
      <c r="A25">
        <f>IFERROR(AVERAGEIF(Sheet5!A:A,C25,Sheet5!B:B),151)</f>
        <v>41</v>
      </c>
      <c r="B25" t="s">
        <v>11</v>
      </c>
      <c r="C25" t="s">
        <v>35</v>
      </c>
      <c r="D25" t="s">
        <v>36</v>
      </c>
      <c r="E25" t="str">
        <f>IFERROR(INDEX(Sheet3!B:B,MATCH('Round6-JBay'!C25,Sheet3!A:A,0)),"")</f>
        <v>B</v>
      </c>
      <c r="F25">
        <f>INDEX(Sheet4!B:B,MATCH('Round6-JBay'!G25,Sheet4!A:A,0))</f>
        <v>8</v>
      </c>
      <c r="G25">
        <f>INDEX(Sheet2!D:D,MATCH('Round6-JBay'!C25,Sheet2!A:A,0))</f>
        <v>17</v>
      </c>
    </row>
    <row r="26" spans="1:7" x14ac:dyDescent="0.45">
      <c r="A26">
        <f>IFERROR(AVERAGEIF(Sheet5!A:A,C26,Sheet5!B:B),151)</f>
        <v>51</v>
      </c>
      <c r="B26" t="s">
        <v>8</v>
      </c>
      <c r="C26" t="s">
        <v>53</v>
      </c>
      <c r="D26" t="s">
        <v>7</v>
      </c>
      <c r="E26" t="str">
        <f>IFERROR(INDEX(Sheet3!B:B,MATCH('Round6-JBay'!C26,Sheet3!A:A,0)),"")</f>
        <v>B</v>
      </c>
      <c r="F26">
        <f>INDEX(Sheet4!B:B,MATCH('Round6-JBay'!G26,Sheet4!A:A,0))</f>
        <v>6</v>
      </c>
      <c r="G26">
        <f>INDEX(Sheet2!D:D,MATCH('Round6-JBay'!C26,Sheet2!A:A,0))</f>
        <v>24</v>
      </c>
    </row>
    <row r="27" spans="1:7" x14ac:dyDescent="0.45">
      <c r="A27">
        <f>IFERROR(AVERAGEIF(Sheet5!A:A,C27,Sheet5!B:B),151)</f>
        <v>51</v>
      </c>
      <c r="B27" t="s">
        <v>11</v>
      </c>
      <c r="C27" t="s">
        <v>37</v>
      </c>
      <c r="D27" t="s">
        <v>18</v>
      </c>
      <c r="E27" t="str">
        <f>IFERROR(INDEX(Sheet3!B:B,MATCH('Round6-JBay'!C27,Sheet3!A:A,0)),"")</f>
        <v>C</v>
      </c>
      <c r="F27">
        <f>INDEX(Sheet4!B:B,MATCH('Round6-JBay'!G27,Sheet4!A:A,0))</f>
        <v>8</v>
      </c>
      <c r="G27">
        <f>INDEX(Sheet2!D:D,MATCH('Round6-JBay'!C27,Sheet2!A:A,0))</f>
        <v>29</v>
      </c>
    </row>
    <row r="28" spans="1:7" x14ac:dyDescent="0.45">
      <c r="A28">
        <f>IFERROR(AVERAGEIF(Sheet5!A:A,C28,Sheet5!B:B),151)</f>
        <v>51</v>
      </c>
      <c r="B28" t="s">
        <v>8</v>
      </c>
      <c r="C28" t="s">
        <v>24</v>
      </c>
      <c r="D28" t="s">
        <v>7</v>
      </c>
      <c r="E28" t="str">
        <f>IFERROR(INDEX(Sheet3!B:B,MATCH('Round6-JBay'!C28,Sheet3!A:A,0)),"")</f>
        <v>C</v>
      </c>
      <c r="F28">
        <f>INDEX(Sheet4!B:B,MATCH('Round6-JBay'!G28,Sheet4!A:A,0))</f>
        <v>2</v>
      </c>
      <c r="G28">
        <f>INDEX(Sheet2!D:D,MATCH('Round6-JBay'!C28,Sheet2!A:A,0))</f>
        <v>32</v>
      </c>
    </row>
    <row r="29" spans="1:7" x14ac:dyDescent="0.45">
      <c r="A29">
        <f>IFERROR(AVERAGEIF(Sheet5!A:A,C29,Sheet5!B:B),151)</f>
        <v>81</v>
      </c>
      <c r="B29" t="s">
        <v>8</v>
      </c>
      <c r="C29" t="s">
        <v>44</v>
      </c>
      <c r="D29" t="s">
        <v>7</v>
      </c>
      <c r="E29" t="str">
        <f>IFERROR(INDEX(Sheet3!B:B,MATCH('Round6-JBay'!C29,Sheet3!A:A,0)),"")</f>
        <v>C</v>
      </c>
      <c r="F29">
        <f>INDEX(Sheet4!B:B,MATCH('Round6-JBay'!G29,Sheet4!A:A,0))</f>
        <v>3</v>
      </c>
      <c r="G29">
        <f>INDEX(Sheet2!D:D,MATCH('Round6-JBay'!C29,Sheet2!A:A,0))</f>
        <v>33</v>
      </c>
    </row>
    <row r="30" spans="1:7" x14ac:dyDescent="0.45">
      <c r="A30">
        <f>IFERROR(AVERAGEIF(Sheet5!A:A,C30,Sheet5!B:B),151)</f>
        <v>67</v>
      </c>
      <c r="B30" t="s">
        <v>11</v>
      </c>
      <c r="C30" t="s">
        <v>49</v>
      </c>
      <c r="D30" t="s">
        <v>7</v>
      </c>
      <c r="E30" t="str">
        <f>IFERROR(INDEX(Sheet3!B:B,MATCH('Round6-JBay'!C30,Sheet3!A:A,0)),"")</f>
        <v>B</v>
      </c>
      <c r="F30">
        <f>INDEX(Sheet4!B:B,MATCH('Round6-JBay'!G30,Sheet4!A:A,0))</f>
        <v>4</v>
      </c>
      <c r="G30">
        <f>INDEX(Sheet2!D:D,MATCH('Round6-JBay'!C30,Sheet2!A:A,0))</f>
        <v>22</v>
      </c>
    </row>
    <row r="31" spans="1:7" x14ac:dyDescent="0.45">
      <c r="A31">
        <f>IFERROR(AVERAGEIF(Sheet5!A:A,C31,Sheet5!B:B),151)</f>
        <v>81</v>
      </c>
      <c r="B31" t="s">
        <v>11</v>
      </c>
      <c r="C31" t="s">
        <v>47</v>
      </c>
      <c r="D31" t="s">
        <v>15</v>
      </c>
      <c r="E31" t="str">
        <f>IFERROR(INDEX(Sheet3!B:B,MATCH('Round6-JBay'!C31,Sheet3!A:A,0)),"")</f>
        <v>C</v>
      </c>
      <c r="F31">
        <f>INDEX(Sheet4!B:B,MATCH('Round6-JBay'!G31,Sheet4!A:A,0))</f>
        <v>10</v>
      </c>
      <c r="G31">
        <f>INDEX(Sheet2!D:D,MATCH('Round6-JBay'!C31,Sheet2!A:A,0))</f>
        <v>27</v>
      </c>
    </row>
    <row r="32" spans="1:7" x14ac:dyDescent="0.45">
      <c r="A32">
        <f>IFERROR(AVERAGEIF(Sheet5!A:A,C32,Sheet5!B:B),151)</f>
        <v>81</v>
      </c>
      <c r="B32" t="s">
        <v>11</v>
      </c>
      <c r="C32" t="s">
        <v>40</v>
      </c>
      <c r="D32" t="s">
        <v>33</v>
      </c>
      <c r="E32" t="str">
        <f>IFERROR(INDEX(Sheet3!B:B,MATCH('Round6-JBay'!C32,Sheet3!A:A,0)),"")</f>
        <v>C</v>
      </c>
      <c r="F32">
        <f>INDEX(Sheet4!B:B,MATCH('Round6-JBay'!G32,Sheet4!A:A,0))</f>
        <v>7</v>
      </c>
      <c r="G32">
        <f>INDEX(Sheet2!D:D,MATCH('Round6-JBay'!C32,Sheet2!A:A,0))</f>
        <v>30</v>
      </c>
    </row>
    <row r="33" spans="1:7" x14ac:dyDescent="0.45">
      <c r="A33">
        <f>IFERROR(AVERAGEIF(Sheet5!A:A,C33,Sheet5!B:B),151)</f>
        <v>81</v>
      </c>
      <c r="B33" t="s">
        <v>8</v>
      </c>
      <c r="C33" t="s">
        <v>28</v>
      </c>
      <c r="D33" t="s">
        <v>7</v>
      </c>
      <c r="E33" t="str">
        <f>IFERROR(INDEX(Sheet3!B:B,MATCH('Round6-JBay'!C33,Sheet3!A:A,0)),"")</f>
        <v>C</v>
      </c>
      <c r="F33">
        <f>INDEX(Sheet4!B:B,MATCH('Round6-JBay'!G33,Sheet4!A:A,0))</f>
        <v>11</v>
      </c>
      <c r="G33">
        <f>INDEX(Sheet2!D:D,MATCH('Round6-JBay'!C33,Sheet2!A:A,0))</f>
        <v>26</v>
      </c>
    </row>
    <row r="34" spans="1:7" x14ac:dyDescent="0.45">
      <c r="A34">
        <f>IFERROR(AVERAGEIF(Sheet5!A:A,C34,Sheet5!B:B),151)</f>
        <v>151</v>
      </c>
      <c r="B34" t="s">
        <v>11</v>
      </c>
      <c r="C34" t="s">
        <v>52</v>
      </c>
      <c r="D34" t="s">
        <v>7</v>
      </c>
      <c r="E34" t="str">
        <f>IFERROR(INDEX(Sheet3!B:B,MATCH('Round6-JBay'!C34,Sheet3!A:A,0)),"")</f>
        <v>A</v>
      </c>
      <c r="F34">
        <f>INDEX(Sheet4!B:B,MATCH('Round6-JBay'!G34,Sheet4!A:A,0))</f>
        <v>7</v>
      </c>
      <c r="G34">
        <f>INDEX(Sheet2!D:D,MATCH('Round6-JBay'!C34,Sheet2!A:A,0))</f>
        <v>7</v>
      </c>
    </row>
    <row r="35" spans="1:7" x14ac:dyDescent="0.45">
      <c r="A35">
        <f>IFERROR(AVERAGEIF(Sheet5!A:A,C35,Sheet5!B:B),151)</f>
        <v>151</v>
      </c>
      <c r="C35" t="s">
        <v>50</v>
      </c>
      <c r="D35" t="s">
        <v>7</v>
      </c>
      <c r="E35" t="str">
        <f>IFERROR(INDEX(Sheet3!B:B,MATCH('Round6-JBay'!C35,Sheet3!A:A,0)),"")</f>
        <v>C</v>
      </c>
      <c r="F35">
        <f>INDEX(Sheet4!B:B,MATCH('Round6-JBay'!G35,Sheet4!A:A,0))</f>
        <v>4</v>
      </c>
      <c r="G35">
        <f>INDEX(Sheet2!D:D,MATCH('Round6-JBay'!C35,Sheet2!A:A,0))</f>
        <v>34</v>
      </c>
    </row>
    <row r="36" spans="1:7" x14ac:dyDescent="0.45">
      <c r="A36">
        <f>IFERROR(AVERAGEIF(Sheet5!A:A,C36,Sheet5!B:B),151)</f>
        <v>151</v>
      </c>
      <c r="C36" t="s">
        <v>61</v>
      </c>
      <c r="E36" t="str">
        <f>IFERROR(INDEX(Sheet3!B:B,MATCH('Round6-JBay'!C36,Sheet3!A:A,0)),"")</f>
        <v>C</v>
      </c>
      <c r="F36">
        <f>INDEX(Sheet4!B:B,MATCH('Round6-JBay'!G36,Sheet4!A:A,0))</f>
        <v>5</v>
      </c>
      <c r="G36">
        <f>INDEX(Sheet2!D:D,MATCH('Round6-JBay'!C36,Sheet2!A:A,0))</f>
        <v>35</v>
      </c>
    </row>
    <row r="37" spans="1:7" x14ac:dyDescent="0.45">
      <c r="A37">
        <f>IFERROR(AVERAGEIF(Sheet5!A:A,C37,Sheet5!B:B),151)</f>
        <v>151</v>
      </c>
      <c r="C37" t="s">
        <v>62</v>
      </c>
      <c r="E37" t="s">
        <v>59</v>
      </c>
      <c r="F37">
        <f>INDEX(Sheet4!B:B,MATCH('Round6-JBay'!G37,Sheet4!A:A,0))</f>
        <v>6</v>
      </c>
      <c r="G37">
        <f>INDEX(Sheet2!D:D,MATCH('Round6-JBay'!C37,Sheet2!A:A,0))</f>
        <v>36</v>
      </c>
    </row>
  </sheetData>
  <autoFilter ref="A1:G38" xr:uid="{326A47BC-6C5F-4CE3-8761-E8D74948C272}">
    <sortState ref="A2:G36">
      <sortCondition ref="A1:A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3"/>
  <sheetViews>
    <sheetView workbookViewId="0">
      <selection activeCell="B3" sqref="B3"/>
    </sheetView>
  </sheetViews>
  <sheetFormatPr defaultRowHeight="14.25" x14ac:dyDescent="0.45"/>
  <cols>
    <col min="1" max="2" width="21" customWidth="1"/>
  </cols>
  <sheetData>
    <row r="2" spans="1:13" x14ac:dyDescent="0.45">
      <c r="A2" t="s">
        <v>22</v>
      </c>
      <c r="B2">
        <v>5</v>
      </c>
      <c r="C2">
        <f>MATCH(A2,'Round6-JBay'!C:C,0)</f>
        <v>2</v>
      </c>
      <c r="E2">
        <f>MATCH(F2,'Round6-JBay'!C:C,0)</f>
        <v>2</v>
      </c>
      <c r="F2" t="s">
        <v>22</v>
      </c>
      <c r="G2">
        <v>5</v>
      </c>
      <c r="I2" t="e">
        <f>MATCH(J2,'Round6-JBay'!C:C,0)</f>
        <v>#N/A</v>
      </c>
      <c r="J2" t="s">
        <v>13</v>
      </c>
      <c r="K2">
        <v>126</v>
      </c>
      <c r="M2" t="s">
        <v>74</v>
      </c>
    </row>
    <row r="3" spans="1:13" x14ac:dyDescent="0.45">
      <c r="A3" t="s">
        <v>32</v>
      </c>
      <c r="B3">
        <v>7</v>
      </c>
      <c r="C3">
        <f>MATCH(A3,'Round6-JBay'!C:C,0)</f>
        <v>4</v>
      </c>
      <c r="E3">
        <f>MATCH(F3,'Round6-JBay'!C:C,0)</f>
        <v>3</v>
      </c>
      <c r="F3" t="s">
        <v>46</v>
      </c>
      <c r="G3">
        <v>6</v>
      </c>
      <c r="I3">
        <f>MATCH(J3,'Round6-JBay'!C:C,0)</f>
        <v>33</v>
      </c>
      <c r="J3" t="s">
        <v>28</v>
      </c>
      <c r="K3">
        <v>126</v>
      </c>
    </row>
    <row r="4" spans="1:13" x14ac:dyDescent="0.45">
      <c r="A4" t="s">
        <v>46</v>
      </c>
      <c r="B4">
        <v>7</v>
      </c>
      <c r="C4">
        <f>MATCH(A4,'Round6-JBay'!C:C,0)</f>
        <v>3</v>
      </c>
      <c r="E4">
        <f>MATCH(F4,'Round6-JBay'!C:C,0)</f>
        <v>4</v>
      </c>
      <c r="F4" t="s">
        <v>32</v>
      </c>
      <c r="G4">
        <v>8</v>
      </c>
      <c r="I4">
        <f>MATCH(J4,'Round6-JBay'!C:C,0)</f>
        <v>33</v>
      </c>
      <c r="J4" t="s">
        <v>28</v>
      </c>
      <c r="K4">
        <v>126</v>
      </c>
    </row>
    <row r="5" spans="1:13" x14ac:dyDescent="0.45">
      <c r="A5" t="s">
        <v>34</v>
      </c>
      <c r="B5">
        <v>14</v>
      </c>
      <c r="C5">
        <f>MATCH(A5,'Round6-JBay'!C:C,0)</f>
        <v>6</v>
      </c>
      <c r="E5">
        <f>MATCH(F5,'Round6-JBay'!C:C,0)</f>
        <v>5</v>
      </c>
      <c r="F5" t="s">
        <v>25</v>
      </c>
      <c r="G5">
        <v>9</v>
      </c>
    </row>
    <row r="6" spans="1:13" x14ac:dyDescent="0.45">
      <c r="A6" t="s">
        <v>42</v>
      </c>
      <c r="B6">
        <v>18</v>
      </c>
      <c r="C6">
        <f>MATCH(A6,'Round6-JBay'!C:C,0)</f>
        <v>8</v>
      </c>
      <c r="E6">
        <f>MATCH(F6,'Round6-JBay'!C:C,0)</f>
        <v>6</v>
      </c>
      <c r="F6" t="s">
        <v>34</v>
      </c>
      <c r="G6">
        <v>10</v>
      </c>
    </row>
    <row r="7" spans="1:13" x14ac:dyDescent="0.45">
      <c r="A7" t="s">
        <v>39</v>
      </c>
      <c r="B7">
        <v>18</v>
      </c>
      <c r="C7">
        <f>MATCH(A7,'Round6-JBay'!C:C,0)</f>
        <v>9</v>
      </c>
      <c r="E7" t="e">
        <f>MATCH(F7,'Round6-JBay'!C:C,0)</f>
        <v>#N/A</v>
      </c>
      <c r="F7" t="s">
        <v>56</v>
      </c>
      <c r="G7">
        <v>11</v>
      </c>
    </row>
    <row r="8" spans="1:13" x14ac:dyDescent="0.45">
      <c r="A8" t="s">
        <v>19</v>
      </c>
      <c r="B8">
        <v>18</v>
      </c>
      <c r="C8">
        <f>MATCH(A8,'Round6-JBay'!C:C,0)</f>
        <v>7</v>
      </c>
      <c r="E8">
        <f>MATCH(F8,'Round6-JBay'!C:C,0)</f>
        <v>7</v>
      </c>
      <c r="F8" t="s">
        <v>19</v>
      </c>
      <c r="G8">
        <v>15</v>
      </c>
    </row>
    <row r="9" spans="1:13" x14ac:dyDescent="0.45">
      <c r="A9" t="s">
        <v>12</v>
      </c>
      <c r="B9">
        <v>18</v>
      </c>
      <c r="C9">
        <f>MATCH(A9,'Round6-JBay'!C:C,0)</f>
        <v>13</v>
      </c>
      <c r="E9">
        <f>MATCH(F9,'Round6-JBay'!C:C,0)</f>
        <v>9</v>
      </c>
      <c r="F9" t="s">
        <v>39</v>
      </c>
      <c r="G9">
        <v>16</v>
      </c>
    </row>
    <row r="10" spans="1:13" x14ac:dyDescent="0.45">
      <c r="A10" t="s">
        <v>51</v>
      </c>
      <c r="B10">
        <v>21</v>
      </c>
      <c r="C10">
        <f>MATCH(A10,'Round6-JBay'!C:C,0)</f>
        <v>14</v>
      </c>
      <c r="E10">
        <f>MATCH(F10,'Round6-JBay'!C:C,0)</f>
        <v>8</v>
      </c>
      <c r="F10" t="s">
        <v>42</v>
      </c>
      <c r="G10">
        <v>16</v>
      </c>
    </row>
    <row r="11" spans="1:13" x14ac:dyDescent="0.45">
      <c r="A11" t="s">
        <v>9</v>
      </c>
      <c r="B11">
        <v>21</v>
      </c>
      <c r="C11">
        <f>MATCH(A11,'Round6-JBay'!C:C,0)</f>
        <v>10</v>
      </c>
      <c r="E11">
        <f>MATCH(F11,'Round6-JBay'!C:C,0)</f>
        <v>10</v>
      </c>
      <c r="F11" t="s">
        <v>9</v>
      </c>
      <c r="G11">
        <v>18</v>
      </c>
    </row>
    <row r="12" spans="1:13" x14ac:dyDescent="0.45">
      <c r="A12" t="s">
        <v>30</v>
      </c>
      <c r="B12">
        <v>23</v>
      </c>
      <c r="C12">
        <f>MATCH(A12,'Round6-JBay'!C:C,0)</f>
        <v>12</v>
      </c>
      <c r="E12">
        <f>MATCH(F12,'Round6-JBay'!C:C,0)</f>
        <v>11</v>
      </c>
      <c r="F12" t="s">
        <v>26</v>
      </c>
      <c r="G12">
        <v>21</v>
      </c>
    </row>
    <row r="13" spans="1:13" x14ac:dyDescent="0.45">
      <c r="A13" t="s">
        <v>26</v>
      </c>
      <c r="B13">
        <v>23</v>
      </c>
      <c r="C13">
        <f>MATCH(A13,'Round6-JBay'!C:C,0)</f>
        <v>11</v>
      </c>
      <c r="E13">
        <f>MATCH(F13,'Round6-JBay'!C:C,0)</f>
        <v>12</v>
      </c>
      <c r="F13" t="s">
        <v>30</v>
      </c>
      <c r="G13">
        <v>21</v>
      </c>
    </row>
    <row r="14" spans="1:13" x14ac:dyDescent="0.45">
      <c r="A14" t="s">
        <v>38</v>
      </c>
      <c r="B14">
        <v>34</v>
      </c>
      <c r="C14">
        <f>MATCH(A14,'Round6-JBay'!C:C,0)</f>
        <v>16</v>
      </c>
      <c r="E14">
        <f>MATCH(F14,'Round6-JBay'!C:C,0)</f>
        <v>13</v>
      </c>
      <c r="F14" t="s">
        <v>12</v>
      </c>
      <c r="G14">
        <v>31</v>
      </c>
    </row>
    <row r="15" spans="1:13" x14ac:dyDescent="0.45">
      <c r="A15" t="s">
        <v>20</v>
      </c>
      <c r="B15">
        <v>41</v>
      </c>
      <c r="C15">
        <f>MATCH(A15,'Round6-JBay'!C:C,0)</f>
        <v>24</v>
      </c>
      <c r="E15">
        <f>MATCH(F15,'Round6-JBay'!C:C,0)</f>
        <v>14</v>
      </c>
      <c r="F15" t="s">
        <v>51</v>
      </c>
      <c r="G15">
        <v>31</v>
      </c>
    </row>
    <row r="16" spans="1:13" x14ac:dyDescent="0.45">
      <c r="A16" t="s">
        <v>35</v>
      </c>
      <c r="B16">
        <v>41</v>
      </c>
      <c r="C16">
        <f>MATCH(A16,'Round6-JBay'!C:C,0)</f>
        <v>25</v>
      </c>
      <c r="E16">
        <f>MATCH(F16,'Round6-JBay'!C:C,0)</f>
        <v>16</v>
      </c>
      <c r="F16" t="s">
        <v>38</v>
      </c>
      <c r="G16">
        <v>36</v>
      </c>
    </row>
    <row r="17" spans="1:7" x14ac:dyDescent="0.45">
      <c r="A17" t="s">
        <v>29</v>
      </c>
      <c r="B17">
        <v>41</v>
      </c>
      <c r="C17">
        <f>MATCH(A17,'Round6-JBay'!C:C,0)</f>
        <v>23</v>
      </c>
      <c r="E17">
        <f>MATCH(F17,'Round6-JBay'!C:C,0)</f>
        <v>15</v>
      </c>
      <c r="F17" t="s">
        <v>45</v>
      </c>
      <c r="G17">
        <v>36</v>
      </c>
    </row>
    <row r="18" spans="1:7" x14ac:dyDescent="0.45">
      <c r="A18" t="s">
        <v>16</v>
      </c>
      <c r="B18">
        <v>41</v>
      </c>
      <c r="C18">
        <f>MATCH(A18,'Round6-JBay'!C:C,0)</f>
        <v>18</v>
      </c>
      <c r="E18">
        <f>MATCH(F18,'Round6-JBay'!C:C,0)</f>
        <v>18</v>
      </c>
      <c r="F18" t="s">
        <v>16</v>
      </c>
      <c r="G18">
        <v>41</v>
      </c>
    </row>
    <row r="19" spans="1:7" x14ac:dyDescent="0.45">
      <c r="A19" t="s">
        <v>41</v>
      </c>
      <c r="B19">
        <v>41</v>
      </c>
      <c r="C19">
        <f>MATCH(A19,'Round6-JBay'!C:C,0)</f>
        <v>20</v>
      </c>
      <c r="E19">
        <f>MATCH(F19,'Round6-JBay'!C:C,0)</f>
        <v>17</v>
      </c>
      <c r="F19" t="s">
        <v>48</v>
      </c>
      <c r="G19">
        <v>41</v>
      </c>
    </row>
    <row r="20" spans="1:7" x14ac:dyDescent="0.45">
      <c r="A20" t="s">
        <v>45</v>
      </c>
      <c r="B20">
        <v>41</v>
      </c>
      <c r="C20">
        <f>MATCH(A20,'Round6-JBay'!C:C,0)</f>
        <v>15</v>
      </c>
      <c r="E20">
        <f>MATCH(F20,'Round6-JBay'!C:C,0)</f>
        <v>21</v>
      </c>
      <c r="F20" t="s">
        <v>14</v>
      </c>
      <c r="G20">
        <v>51</v>
      </c>
    </row>
    <row r="21" spans="1:7" x14ac:dyDescent="0.45">
      <c r="A21" t="s">
        <v>23</v>
      </c>
      <c r="B21">
        <v>41</v>
      </c>
      <c r="C21">
        <f>MATCH(A21,'Round6-JBay'!C:C,0)</f>
        <v>19</v>
      </c>
      <c r="E21">
        <f>MATCH(F21,'Round6-JBay'!C:C,0)</f>
        <v>22</v>
      </c>
      <c r="F21" t="s">
        <v>17</v>
      </c>
      <c r="G21">
        <v>51</v>
      </c>
    </row>
    <row r="22" spans="1:7" x14ac:dyDescent="0.45">
      <c r="A22" t="s">
        <v>24</v>
      </c>
      <c r="B22">
        <v>51</v>
      </c>
      <c r="C22">
        <f>MATCH(A22,'Round6-JBay'!C:C,0)</f>
        <v>28</v>
      </c>
      <c r="E22">
        <f>MATCH(F22,'Round6-JBay'!C:C,0)</f>
        <v>19</v>
      </c>
      <c r="F22" t="s">
        <v>23</v>
      </c>
      <c r="G22">
        <v>51</v>
      </c>
    </row>
    <row r="23" spans="1:7" x14ac:dyDescent="0.45">
      <c r="A23" t="s">
        <v>14</v>
      </c>
      <c r="B23">
        <v>51</v>
      </c>
      <c r="C23">
        <f>MATCH(A23,'Round6-JBay'!C:C,0)</f>
        <v>21</v>
      </c>
      <c r="E23">
        <f>MATCH(F23,'Round6-JBay'!C:C,0)</f>
        <v>23</v>
      </c>
      <c r="F23" t="s">
        <v>29</v>
      </c>
      <c r="G23">
        <v>51</v>
      </c>
    </row>
    <row r="24" spans="1:7" x14ac:dyDescent="0.45">
      <c r="A24" t="s">
        <v>53</v>
      </c>
      <c r="B24">
        <v>51</v>
      </c>
      <c r="C24">
        <f>MATCH(A24,'Round6-JBay'!C:C,0)</f>
        <v>26</v>
      </c>
      <c r="E24">
        <f>MATCH(F24,'Round6-JBay'!C:C,0)</f>
        <v>20</v>
      </c>
      <c r="F24" t="s">
        <v>41</v>
      </c>
      <c r="G24">
        <v>51</v>
      </c>
    </row>
    <row r="25" spans="1:7" x14ac:dyDescent="0.45">
      <c r="A25" t="s">
        <v>17</v>
      </c>
      <c r="B25">
        <v>51</v>
      </c>
      <c r="C25">
        <f>MATCH(A25,'Round6-JBay'!C:C,0)</f>
        <v>22</v>
      </c>
      <c r="E25">
        <f>MATCH(F25,'Round6-JBay'!C:C,0)</f>
        <v>24</v>
      </c>
      <c r="F25" t="s">
        <v>20</v>
      </c>
      <c r="G25">
        <v>61</v>
      </c>
    </row>
    <row r="26" spans="1:7" x14ac:dyDescent="0.45">
      <c r="A26" t="s">
        <v>48</v>
      </c>
      <c r="B26">
        <v>51</v>
      </c>
      <c r="C26">
        <f>MATCH(A26,'Round6-JBay'!C:C,0)</f>
        <v>17</v>
      </c>
      <c r="E26">
        <f>MATCH(F26,'Round6-JBay'!C:C,0)</f>
        <v>25</v>
      </c>
      <c r="F26" t="s">
        <v>35</v>
      </c>
      <c r="G26">
        <v>61</v>
      </c>
    </row>
    <row r="27" spans="1:7" x14ac:dyDescent="0.45">
      <c r="A27" t="s">
        <v>37</v>
      </c>
      <c r="B27">
        <v>51</v>
      </c>
      <c r="C27">
        <f>MATCH(A27,'Round6-JBay'!C:C,0)</f>
        <v>27</v>
      </c>
      <c r="E27">
        <f>MATCH(F27,'Round6-JBay'!C:C,0)</f>
        <v>26</v>
      </c>
      <c r="F27" t="s">
        <v>53</v>
      </c>
      <c r="G27">
        <v>61</v>
      </c>
    </row>
    <row r="28" spans="1:7" x14ac:dyDescent="0.45">
      <c r="A28" t="s">
        <v>49</v>
      </c>
      <c r="B28">
        <v>67</v>
      </c>
      <c r="C28">
        <f>MATCH(A28,'Round6-JBay'!C:C,0)</f>
        <v>30</v>
      </c>
      <c r="E28">
        <f>MATCH(F28,'Round6-JBay'!C:C,0)</f>
        <v>27</v>
      </c>
      <c r="F28" t="s">
        <v>37</v>
      </c>
      <c r="G28">
        <v>67</v>
      </c>
    </row>
    <row r="29" spans="1:7" x14ac:dyDescent="0.45">
      <c r="A29" t="s">
        <v>28</v>
      </c>
      <c r="B29">
        <v>81</v>
      </c>
      <c r="C29">
        <f>MATCH(A29,'Round6-JBay'!C:C,0)</f>
        <v>33</v>
      </c>
      <c r="E29">
        <f>MATCH(F29,'Round6-JBay'!C:C,0)</f>
        <v>28</v>
      </c>
      <c r="F29" t="s">
        <v>24</v>
      </c>
      <c r="G29">
        <v>71</v>
      </c>
    </row>
    <row r="30" spans="1:7" x14ac:dyDescent="0.45">
      <c r="A30" t="s">
        <v>44</v>
      </c>
      <c r="B30">
        <v>81</v>
      </c>
      <c r="C30">
        <f>MATCH(A30,'Round6-JBay'!C:C,0)</f>
        <v>29</v>
      </c>
      <c r="E30">
        <f>MATCH(F30,'Round6-JBay'!C:C,0)</f>
        <v>29</v>
      </c>
      <c r="F30" t="s">
        <v>44</v>
      </c>
      <c r="G30">
        <v>81</v>
      </c>
    </row>
    <row r="31" spans="1:7" x14ac:dyDescent="0.45">
      <c r="A31" t="s">
        <v>47</v>
      </c>
      <c r="B31">
        <v>81</v>
      </c>
      <c r="C31">
        <f>MATCH(A31,'Round6-JBay'!C:C,0)</f>
        <v>31</v>
      </c>
      <c r="E31">
        <f>MATCH(F31,'Round6-JBay'!C:C,0)</f>
        <v>32</v>
      </c>
      <c r="F31" t="s">
        <v>40</v>
      </c>
      <c r="G31">
        <v>101</v>
      </c>
    </row>
    <row r="32" spans="1:7" x14ac:dyDescent="0.45">
      <c r="A32" t="s">
        <v>40</v>
      </c>
      <c r="B32">
        <v>81</v>
      </c>
      <c r="C32">
        <f>MATCH(A32,'Round6-JBay'!C:C,0)</f>
        <v>32</v>
      </c>
      <c r="E32">
        <f>MATCH(F32,'Round6-JBay'!C:C,0)</f>
        <v>31</v>
      </c>
      <c r="F32" t="s">
        <v>47</v>
      </c>
      <c r="G32">
        <v>101</v>
      </c>
    </row>
    <row r="33" spans="1:7" x14ac:dyDescent="0.45">
      <c r="A33" t="s">
        <v>13</v>
      </c>
      <c r="B33">
        <v>91</v>
      </c>
      <c r="C33" t="e">
        <f>MATCH(A33,'Round6-JBay'!C:C,0)</f>
        <v>#N/A</v>
      </c>
      <c r="E33">
        <f>MATCH(F33,'Round6-JBay'!C:C,0)</f>
        <v>30</v>
      </c>
      <c r="F33" t="s">
        <v>49</v>
      </c>
      <c r="G33">
        <v>101</v>
      </c>
    </row>
  </sheetData>
  <autoFilter ref="A1:C33" xr:uid="{FAF3FDD3-E227-4044-B632-719AA50473C3}"/>
  <hyperlinks>
    <hyperlink ref="A33" r:id="rId1" display="javascript:void(null)" xr:uid="{F2FA527F-73E0-4AD9-9798-1B4CCAA25F16}"/>
    <hyperlink ref="A32" r:id="rId2" display="javascript:void(null)" xr:uid="{D7580C96-366E-4545-A810-624828EDACBB}"/>
    <hyperlink ref="A31" r:id="rId3" display="javascript:void(null)" xr:uid="{6511421C-C9C4-4684-8F6F-D1DB9EFA19BF}"/>
    <hyperlink ref="A30" r:id="rId4" display="javascript:void(null)" xr:uid="{363372C5-6BF1-4A76-8FAE-CF0765214FD4}"/>
    <hyperlink ref="A29" r:id="rId5" display="javascript:void(null)" xr:uid="{B9411EC4-D22C-404A-8BBE-6CF9D9BE0AB2}"/>
    <hyperlink ref="A28" r:id="rId6" display="javascript:void(null)" xr:uid="{A9D13EE9-DF42-4DA8-8E3A-B2719833A276}"/>
    <hyperlink ref="A27" r:id="rId7" display="javascript:void(null)" xr:uid="{49A0B57A-091A-4737-84DD-D61A8AC790E2}"/>
    <hyperlink ref="A26" r:id="rId8" display="javascript:void(null)" xr:uid="{0512254A-2D62-445D-86C0-520F1557A5DA}"/>
    <hyperlink ref="A25" r:id="rId9" display="javascript:void(null)" xr:uid="{36850C25-9FAD-4E54-86B9-29C03FA48F98}"/>
    <hyperlink ref="A24" r:id="rId10" display="javascript:void(null)" xr:uid="{1001DF1E-7B31-4A94-AF17-DD13CD0AA678}"/>
    <hyperlink ref="A23" r:id="rId11" display="javascript:void(null)" xr:uid="{1A2DA630-B884-41EC-9B13-21EF3C67B7A9}"/>
    <hyperlink ref="A22" r:id="rId12" display="javascript:void(null)" xr:uid="{81B69A35-9950-4475-A0E0-481F01FADC19}"/>
    <hyperlink ref="A21" r:id="rId13" display="javascript:void(null)" xr:uid="{2B73DF94-F265-4A0C-A2D9-25611536CDB9}"/>
    <hyperlink ref="A20" r:id="rId14" display="javascript:void(null)" xr:uid="{92DF9832-833F-4DFB-816B-83760D9DDAE3}"/>
    <hyperlink ref="A19" r:id="rId15" display="javascript:void(null)" xr:uid="{6166FD6F-A9F0-45E8-9B64-CD3C586DC586}"/>
    <hyperlink ref="A18" r:id="rId16" display="javascript:void(null)" xr:uid="{BBC3A065-F623-4C4A-B455-C929A6402D2B}"/>
    <hyperlink ref="A17" r:id="rId17" display="javascript:void(null)" xr:uid="{EEA97635-F3C6-4666-AC30-BB97E1313717}"/>
    <hyperlink ref="A16" r:id="rId18" display="javascript:void(null)" xr:uid="{0D03BA07-6503-4FEB-9DB3-A29B6C7CAF19}"/>
    <hyperlink ref="A15" r:id="rId19" display="javascript:void(null)" xr:uid="{192D6C40-275A-48BC-AB04-ABE4D65DBC9D}"/>
    <hyperlink ref="A14" r:id="rId20" display="javascript:void(null)" xr:uid="{6743FE10-495F-40F8-BE83-165B62937731}"/>
    <hyperlink ref="A13" r:id="rId21" display="javascript:void(null)" xr:uid="{C497A6E1-F825-4E1B-9E68-8B4E9DB6B604}"/>
    <hyperlink ref="A12" r:id="rId22" display="javascript:void(null)" xr:uid="{FBC455EB-1AD8-41FF-86A8-CAB4F91B8BC0}"/>
    <hyperlink ref="A11" r:id="rId23" display="javascript:void(null)" xr:uid="{C8EC7B3F-069A-4D67-9613-8CC25A67021A}"/>
    <hyperlink ref="A10" r:id="rId24" display="javascript:void(null)" xr:uid="{7157BC68-C35A-4342-96A3-B60870C6B5B5}"/>
    <hyperlink ref="A9" r:id="rId25" display="javascript:void(null)" xr:uid="{46B11DED-BA1D-4902-A3DF-093F55DCC71F}"/>
    <hyperlink ref="A8" r:id="rId26" display="javascript:void(null)" xr:uid="{9E779C38-3370-4C97-A301-1DD588089E8A}"/>
    <hyperlink ref="A7" r:id="rId27" display="javascript:void(null)" xr:uid="{B1621137-D7AE-4EB2-81AB-B14BDEF11FFF}"/>
    <hyperlink ref="A6" r:id="rId28" display="javascript:void(null)" xr:uid="{B4134001-AF50-400C-B3F0-38F82B2C771F}"/>
    <hyperlink ref="A5" r:id="rId29" display="javascript:void(null)" xr:uid="{AEC3332F-4257-4551-86A8-FC91A5CB640C}"/>
    <hyperlink ref="A4" r:id="rId30" display="javascript:void(null)" xr:uid="{4F48AEE2-F2B5-439A-B1B1-A33C2EC65FAF}"/>
    <hyperlink ref="A3" r:id="rId31" display="javascript:void(null)" xr:uid="{EC26DA19-323A-4DD4-85B3-14D65FC49A80}"/>
    <hyperlink ref="A2" r:id="rId32" display="javascript:void(null)" xr:uid="{3511CD2C-ECCC-4944-9A73-89914F8A9AB5}"/>
    <hyperlink ref="K4" r:id="rId33" location="bet" display="https://www.ladbrokes.com.au/sports/surfing/59745934-2018-tahiti-pro-teahupoo/59745934-2018-tahiti-pro-teahupoo/ - bet" xr:uid="{AF5F5779-1E4E-41F7-A7F0-C1D1296061C3}"/>
    <hyperlink ref="G2" r:id="rId34" location="bet" display="https://www.ladbrokes.com.au/sports/surfing/59745934-2018-tahiti-pro-teahupoo/59745934-2018-tahiti-pro-teahupoo/ - bet" xr:uid="{DC99BB81-2D22-4F0F-82C1-1810081C5243}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8"/>
  <sheetViews>
    <sheetView topLeftCell="A12" zoomScale="130" zoomScaleNormal="130" workbookViewId="0">
      <selection activeCell="G25" sqref="G25"/>
    </sheetView>
  </sheetViews>
  <sheetFormatPr defaultRowHeight="14.25" x14ac:dyDescent="0.45"/>
  <cols>
    <col min="1" max="2" width="15" customWidth="1"/>
  </cols>
  <sheetData>
    <row r="2" spans="1:3" x14ac:dyDescent="0.45">
      <c r="A2" t="s">
        <v>41</v>
      </c>
      <c r="B2" t="s">
        <v>58</v>
      </c>
      <c r="C2">
        <f>MATCH(A2,'Round6-JBay'!C:C,0)</f>
        <v>20</v>
      </c>
    </row>
    <row r="3" spans="1:3" x14ac:dyDescent="0.45">
      <c r="A3" t="s">
        <v>24</v>
      </c>
      <c r="B3" t="s">
        <v>59</v>
      </c>
      <c r="C3">
        <f>MATCH(A3,'Round6-JBay'!C:C,0)</f>
        <v>28</v>
      </c>
    </row>
    <row r="4" spans="1:3" x14ac:dyDescent="0.45">
      <c r="A4" t="s">
        <v>38</v>
      </c>
      <c r="B4" t="s">
        <v>58</v>
      </c>
      <c r="C4">
        <f>MATCH(A4,'Round6-JBay'!C:C,0)</f>
        <v>16</v>
      </c>
    </row>
    <row r="5" spans="1:3" x14ac:dyDescent="0.45">
      <c r="A5" t="s">
        <v>14</v>
      </c>
      <c r="B5" t="s">
        <v>58</v>
      </c>
      <c r="C5">
        <f>MATCH(A5,'Round6-JBay'!C:C,0)</f>
        <v>21</v>
      </c>
    </row>
    <row r="6" spans="1:3" x14ac:dyDescent="0.45">
      <c r="A6" t="s">
        <v>20</v>
      </c>
      <c r="B6" t="s">
        <v>58</v>
      </c>
      <c r="C6">
        <f>MATCH(A6,'Round6-JBay'!C:C,0)</f>
        <v>24</v>
      </c>
    </row>
    <row r="7" spans="1:3" x14ac:dyDescent="0.45">
      <c r="A7" t="s">
        <v>40</v>
      </c>
      <c r="B7" t="s">
        <v>59</v>
      </c>
      <c r="C7">
        <f>MATCH(A7,'Round6-JBay'!C:C,0)</f>
        <v>32</v>
      </c>
    </row>
    <row r="8" spans="1:3" x14ac:dyDescent="0.45">
      <c r="A8" t="s">
        <v>19</v>
      </c>
      <c r="B8" t="s">
        <v>60</v>
      </c>
      <c r="C8">
        <f>MATCH(A8,'Round6-JBay'!C:C,0)</f>
        <v>7</v>
      </c>
    </row>
    <row r="9" spans="1:3" x14ac:dyDescent="0.45">
      <c r="A9" t="s">
        <v>37</v>
      </c>
      <c r="B9" t="s">
        <v>59</v>
      </c>
      <c r="C9">
        <f>MATCH(A9,'Round6-JBay'!C:C,0)</f>
        <v>27</v>
      </c>
    </row>
    <row r="10" spans="1:3" x14ac:dyDescent="0.45">
      <c r="A10" t="s">
        <v>25</v>
      </c>
      <c r="B10" t="s">
        <v>60</v>
      </c>
      <c r="C10">
        <f>MATCH(A10,'Round6-JBay'!C:C,0)</f>
        <v>5</v>
      </c>
    </row>
    <row r="11" spans="1:3" x14ac:dyDescent="0.45">
      <c r="A11" t="s">
        <v>17</v>
      </c>
      <c r="B11" t="s">
        <v>58</v>
      </c>
      <c r="C11">
        <f>MATCH(A11,'Round6-JBay'!C:C,0)</f>
        <v>22</v>
      </c>
    </row>
    <row r="12" spans="1:3" x14ac:dyDescent="0.45">
      <c r="A12" t="s">
        <v>22</v>
      </c>
      <c r="B12" t="s">
        <v>60</v>
      </c>
      <c r="C12">
        <f>MATCH(A12,'Round6-JBay'!C:C,0)</f>
        <v>2</v>
      </c>
    </row>
    <row r="13" spans="1:3" x14ac:dyDescent="0.45">
      <c r="A13" t="s">
        <v>61</v>
      </c>
      <c r="B13" t="s">
        <v>59</v>
      </c>
      <c r="C13">
        <f>MATCH(A13,'Round6-JBay'!C:C,0)</f>
        <v>36</v>
      </c>
    </row>
    <row r="14" spans="1:3" x14ac:dyDescent="0.45">
      <c r="A14" t="s">
        <v>51</v>
      </c>
      <c r="B14" t="s">
        <v>60</v>
      </c>
      <c r="C14">
        <f>MATCH(A14,'Round6-JBay'!C:C,0)</f>
        <v>14</v>
      </c>
    </row>
    <row r="15" spans="1:3" x14ac:dyDescent="0.45">
      <c r="A15" t="s">
        <v>16</v>
      </c>
      <c r="B15" t="s">
        <v>59</v>
      </c>
      <c r="C15">
        <f>MATCH(A15,'Round6-JBay'!C:C,0)</f>
        <v>18</v>
      </c>
    </row>
    <row r="16" spans="1:3" x14ac:dyDescent="0.45">
      <c r="A16" t="s">
        <v>23</v>
      </c>
      <c r="B16" t="s">
        <v>58</v>
      </c>
      <c r="C16">
        <f>MATCH(A16,'Round6-JBay'!C:C,0)</f>
        <v>19</v>
      </c>
    </row>
    <row r="17" spans="1:3" x14ac:dyDescent="0.45">
      <c r="A17" t="s">
        <v>45</v>
      </c>
      <c r="B17" t="s">
        <v>59</v>
      </c>
      <c r="C17">
        <f>MATCH(A17,'Round6-JBay'!C:C,0)</f>
        <v>15</v>
      </c>
    </row>
    <row r="18" spans="1:3" x14ac:dyDescent="0.45">
      <c r="A18" t="s">
        <v>35</v>
      </c>
      <c r="B18" t="s">
        <v>58</v>
      </c>
      <c r="C18">
        <f>MATCH(A18,'Round6-JBay'!C:C,0)</f>
        <v>25</v>
      </c>
    </row>
    <row r="19" spans="1:3" x14ac:dyDescent="0.45">
      <c r="A19" t="s">
        <v>53</v>
      </c>
      <c r="B19" t="s">
        <v>58</v>
      </c>
      <c r="C19">
        <f>MATCH(A19,'Round6-JBay'!C:C,0)</f>
        <v>26</v>
      </c>
    </row>
    <row r="20" spans="1:3" x14ac:dyDescent="0.45">
      <c r="A20" t="s">
        <v>26</v>
      </c>
      <c r="B20" t="s">
        <v>58</v>
      </c>
      <c r="C20">
        <f>MATCH(A20,'Round6-JBay'!C:C,0)</f>
        <v>11</v>
      </c>
    </row>
    <row r="21" spans="1:3" x14ac:dyDescent="0.45">
      <c r="A21" t="s">
        <v>12</v>
      </c>
      <c r="B21" t="s">
        <v>58</v>
      </c>
      <c r="C21">
        <f>MATCH(A21,'Round6-JBay'!C:C,0)</f>
        <v>13</v>
      </c>
    </row>
    <row r="22" spans="1:3" x14ac:dyDescent="0.45">
      <c r="A22" t="s">
        <v>48</v>
      </c>
      <c r="B22" t="s">
        <v>58</v>
      </c>
      <c r="C22">
        <f>MATCH(A22,'Round6-JBay'!C:C,0)</f>
        <v>17</v>
      </c>
    </row>
    <row r="23" spans="1:3" x14ac:dyDescent="0.45">
      <c r="A23" t="s">
        <v>72</v>
      </c>
      <c r="B23" t="s">
        <v>58</v>
      </c>
      <c r="C23" t="e">
        <f>MATCH(A23,'Round6-JBay'!C:C,0)</f>
        <v>#N/A</v>
      </c>
    </row>
    <row r="24" spans="1:3" x14ac:dyDescent="0.45">
      <c r="A24" t="s">
        <v>39</v>
      </c>
      <c r="B24" t="s">
        <v>59</v>
      </c>
      <c r="C24">
        <f>MATCH(A24,'Round6-JBay'!C:C,0)</f>
        <v>9</v>
      </c>
    </row>
    <row r="25" spans="1:3" x14ac:dyDescent="0.45">
      <c r="A25" t="s">
        <v>46</v>
      </c>
      <c r="B25" t="s">
        <v>58</v>
      </c>
      <c r="C25">
        <f>MATCH(A25,'Round6-JBay'!C:C,0)</f>
        <v>3</v>
      </c>
    </row>
    <row r="26" spans="1:3" x14ac:dyDescent="0.45">
      <c r="A26" t="s">
        <v>50</v>
      </c>
      <c r="B26" t="s">
        <v>59</v>
      </c>
      <c r="C26">
        <f>MATCH(A26,'Round6-JBay'!C:C,0)</f>
        <v>35</v>
      </c>
    </row>
    <row r="27" spans="1:3" x14ac:dyDescent="0.45">
      <c r="A27" t="s">
        <v>49</v>
      </c>
      <c r="B27" t="s">
        <v>58</v>
      </c>
      <c r="C27">
        <f>MATCH(A27,'Round6-JBay'!C:C,0)</f>
        <v>30</v>
      </c>
    </row>
    <row r="28" spans="1:3" x14ac:dyDescent="0.45">
      <c r="A28" t="s">
        <v>73</v>
      </c>
      <c r="B28" t="s">
        <v>59</v>
      </c>
      <c r="C28" t="e">
        <f>MATCH(A28,'Round6-JBay'!C:C,0)</f>
        <v>#N/A</v>
      </c>
    </row>
    <row r="29" spans="1:3" x14ac:dyDescent="0.45">
      <c r="A29" t="s">
        <v>30</v>
      </c>
      <c r="B29" t="s">
        <v>58</v>
      </c>
      <c r="C29">
        <f>MATCH(A29,'Round6-JBay'!C:C,0)</f>
        <v>12</v>
      </c>
    </row>
    <row r="30" spans="1:3" x14ac:dyDescent="0.45">
      <c r="A30" t="s">
        <v>47</v>
      </c>
      <c r="B30" t="s">
        <v>59</v>
      </c>
      <c r="C30">
        <f>MATCH(A30,'Round6-JBay'!C:C,0)</f>
        <v>31</v>
      </c>
    </row>
    <row r="31" spans="1:3" x14ac:dyDescent="0.45">
      <c r="A31" t="s">
        <v>32</v>
      </c>
      <c r="B31" t="s">
        <v>60</v>
      </c>
      <c r="C31">
        <f>MATCH(A31,'Round6-JBay'!C:C,0)</f>
        <v>4</v>
      </c>
    </row>
    <row r="32" spans="1:3" x14ac:dyDescent="0.45">
      <c r="A32" t="s">
        <v>9</v>
      </c>
      <c r="B32" t="s">
        <v>58</v>
      </c>
      <c r="C32">
        <f>MATCH(A32,'Round6-JBay'!C:C,0)</f>
        <v>10</v>
      </c>
    </row>
    <row r="33" spans="1:3" x14ac:dyDescent="0.45">
      <c r="A33" t="s">
        <v>42</v>
      </c>
      <c r="B33" t="s">
        <v>60</v>
      </c>
      <c r="C33">
        <f>MATCH(A33,'Round6-JBay'!C:C,0)</f>
        <v>8</v>
      </c>
    </row>
    <row r="34" spans="1:3" x14ac:dyDescent="0.45">
      <c r="A34" t="s">
        <v>29</v>
      </c>
      <c r="B34" t="s">
        <v>59</v>
      </c>
      <c r="C34">
        <f>MATCH(A34,'Round6-JBay'!C:C,0)</f>
        <v>23</v>
      </c>
    </row>
    <row r="35" spans="1:3" x14ac:dyDescent="0.45">
      <c r="A35" t="s">
        <v>52</v>
      </c>
      <c r="B35" t="s">
        <v>60</v>
      </c>
      <c r="C35">
        <f>MATCH(A35,'Round6-JBay'!C:C,0)</f>
        <v>34</v>
      </c>
    </row>
    <row r="36" spans="1:3" x14ac:dyDescent="0.45">
      <c r="A36" t="s">
        <v>44</v>
      </c>
      <c r="B36" t="s">
        <v>59</v>
      </c>
      <c r="C36">
        <f>MATCH(A36,'Round6-JBay'!C:C,0)</f>
        <v>29</v>
      </c>
    </row>
    <row r="37" spans="1:3" x14ac:dyDescent="0.45">
      <c r="A37" t="s">
        <v>28</v>
      </c>
      <c r="B37" t="s">
        <v>59</v>
      </c>
      <c r="C37">
        <f>MATCH(A37,'Round6-JBay'!C:C,0)</f>
        <v>33</v>
      </c>
    </row>
    <row r="38" spans="1:3" x14ac:dyDescent="0.45">
      <c r="A38" t="s">
        <v>34</v>
      </c>
      <c r="B38" t="s">
        <v>60</v>
      </c>
      <c r="C38">
        <f>MATCH(A38,'Round6-JBay'!C:C,0)</f>
        <v>6</v>
      </c>
    </row>
  </sheetData>
  <autoFilter ref="A1:C151" xr:uid="{907FD305-7853-421D-90DB-AA67E419851B}"/>
  <sortState ref="A1:B1047846">
    <sortCondition ref="B1:B104784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6BE-4756-4779-8F6D-E036832303F8}">
  <dimension ref="A2:D375"/>
  <sheetViews>
    <sheetView workbookViewId="0">
      <selection activeCell="A52" sqref="A52"/>
    </sheetView>
  </sheetViews>
  <sheetFormatPr defaultRowHeight="14.25" x14ac:dyDescent="0.45"/>
  <cols>
    <col min="1" max="1" width="17.9296875" customWidth="1"/>
  </cols>
  <sheetData>
    <row r="2" spans="1:4" x14ac:dyDescent="0.45">
      <c r="A2" t="s">
        <v>19</v>
      </c>
      <c r="B2">
        <v>1</v>
      </c>
      <c r="C2" t="b">
        <f>ISNUMBER(MATCH(A2,Sheet3!A:A,0))</f>
        <v>1</v>
      </c>
      <c r="D2">
        <v>1</v>
      </c>
    </row>
    <row r="3" spans="1:4" x14ac:dyDescent="0.45">
      <c r="A3" t="s">
        <v>34</v>
      </c>
      <c r="B3">
        <v>2</v>
      </c>
      <c r="C3" t="b">
        <f>ISNUMBER(MATCH(A3,Sheet3!A:A,0))</f>
        <v>1</v>
      </c>
      <c r="D3">
        <f>IF(C3,D2+1,D2)</f>
        <v>2</v>
      </c>
    </row>
    <row r="4" spans="1:4" x14ac:dyDescent="0.45">
      <c r="A4" t="s">
        <v>22</v>
      </c>
      <c r="B4">
        <v>3</v>
      </c>
      <c r="C4" t="b">
        <f>ISNUMBER(MATCH(A4,Sheet3!A:A,0))</f>
        <v>1</v>
      </c>
      <c r="D4">
        <f t="shared" ref="D4:D51" si="0">IF(C4,D3+1,D3)</f>
        <v>3</v>
      </c>
    </row>
    <row r="5" spans="1:4" x14ac:dyDescent="0.45">
      <c r="A5" t="s">
        <v>25</v>
      </c>
      <c r="B5">
        <v>4</v>
      </c>
      <c r="C5" t="b">
        <f>ISNUMBER(MATCH(A5,Sheet3!A:A,0))</f>
        <v>1</v>
      </c>
      <c r="D5">
        <f t="shared" si="0"/>
        <v>4</v>
      </c>
    </row>
    <row r="6" spans="1:4" x14ac:dyDescent="0.45">
      <c r="A6" t="s">
        <v>32</v>
      </c>
      <c r="B6">
        <v>5</v>
      </c>
      <c r="C6" t="b">
        <f>ISNUMBER(MATCH(A6,Sheet3!A:A,0))</f>
        <v>1</v>
      </c>
      <c r="D6">
        <f t="shared" si="0"/>
        <v>5</v>
      </c>
    </row>
    <row r="7" spans="1:4" x14ac:dyDescent="0.45">
      <c r="A7" t="s">
        <v>51</v>
      </c>
      <c r="B7">
        <v>6</v>
      </c>
      <c r="C7" t="b">
        <f>ISNUMBER(MATCH(A7,Sheet3!A:A,0))</f>
        <v>1</v>
      </c>
      <c r="D7">
        <f t="shared" si="0"/>
        <v>6</v>
      </c>
    </row>
    <row r="8" spans="1:4" x14ac:dyDescent="0.45">
      <c r="A8" t="s">
        <v>52</v>
      </c>
      <c r="B8">
        <v>7</v>
      </c>
      <c r="C8" t="b">
        <f>ISNUMBER(MATCH(A8,Sheet3!A:A,0))</f>
        <v>1</v>
      </c>
      <c r="D8">
        <f t="shared" si="0"/>
        <v>7</v>
      </c>
    </row>
    <row r="9" spans="1:4" x14ac:dyDescent="0.45">
      <c r="A9" t="s">
        <v>42</v>
      </c>
      <c r="B9">
        <v>8</v>
      </c>
      <c r="C9" t="b">
        <f>ISNUMBER(MATCH(A9,Sheet3!A:A,0))</f>
        <v>1</v>
      </c>
      <c r="D9">
        <f t="shared" si="0"/>
        <v>8</v>
      </c>
    </row>
    <row r="10" spans="1:4" x14ac:dyDescent="0.45">
      <c r="A10" t="s">
        <v>45</v>
      </c>
      <c r="B10">
        <v>9</v>
      </c>
      <c r="C10" t="b">
        <f>ISNUMBER(MATCH(A10,Sheet3!A:A,0))</f>
        <v>1</v>
      </c>
      <c r="D10">
        <f t="shared" si="0"/>
        <v>9</v>
      </c>
    </row>
    <row r="11" spans="1:4" x14ac:dyDescent="0.45">
      <c r="A11" t="s">
        <v>23</v>
      </c>
      <c r="B11">
        <v>10</v>
      </c>
      <c r="C11" t="b">
        <f>ISNUMBER(MATCH(A11,Sheet3!A:A,0))</f>
        <v>1</v>
      </c>
      <c r="D11">
        <f t="shared" si="0"/>
        <v>10</v>
      </c>
    </row>
    <row r="12" spans="1:4" x14ac:dyDescent="0.45">
      <c r="A12" t="s">
        <v>46</v>
      </c>
      <c r="B12">
        <v>11</v>
      </c>
      <c r="C12" t="b">
        <f>ISNUMBER(MATCH(A12,Sheet3!A:A,0))</f>
        <v>1</v>
      </c>
      <c r="D12">
        <f t="shared" si="0"/>
        <v>11</v>
      </c>
    </row>
    <row r="13" spans="1:4" x14ac:dyDescent="0.45">
      <c r="A13" t="s">
        <v>14</v>
      </c>
      <c r="B13">
        <v>12</v>
      </c>
      <c r="C13" t="b">
        <f>ISNUMBER(MATCH(A13,Sheet3!A:A,0))</f>
        <v>1</v>
      </c>
      <c r="D13">
        <f t="shared" si="0"/>
        <v>12</v>
      </c>
    </row>
    <row r="14" spans="1:4" x14ac:dyDescent="0.45">
      <c r="A14" t="s">
        <v>41</v>
      </c>
      <c r="B14">
        <v>13</v>
      </c>
      <c r="C14" t="b">
        <f>ISNUMBER(MATCH(A14,Sheet3!A:A,0))</f>
        <v>1</v>
      </c>
      <c r="D14">
        <f t="shared" si="0"/>
        <v>13</v>
      </c>
    </row>
    <row r="15" spans="1:4" x14ac:dyDescent="0.45">
      <c r="A15" t="s">
        <v>9</v>
      </c>
      <c r="B15">
        <v>14</v>
      </c>
      <c r="C15" t="b">
        <f>ISNUMBER(MATCH(A15,Sheet3!A:A,0))</f>
        <v>1</v>
      </c>
      <c r="D15">
        <f t="shared" si="0"/>
        <v>14</v>
      </c>
    </row>
    <row r="16" spans="1:4" x14ac:dyDescent="0.45">
      <c r="A16" t="s">
        <v>38</v>
      </c>
      <c r="B16">
        <v>15</v>
      </c>
      <c r="C16" t="b">
        <f>ISNUMBER(MATCH(A16,Sheet3!A:A,0))</f>
        <v>1</v>
      </c>
      <c r="D16">
        <f t="shared" si="0"/>
        <v>15</v>
      </c>
    </row>
    <row r="17" spans="1:4" x14ac:dyDescent="0.45">
      <c r="A17" t="s">
        <v>12</v>
      </c>
      <c r="B17">
        <v>16</v>
      </c>
      <c r="C17" t="b">
        <f>ISNUMBER(MATCH(A17,Sheet3!A:A,0))</f>
        <v>1</v>
      </c>
      <c r="D17">
        <f t="shared" si="0"/>
        <v>16</v>
      </c>
    </row>
    <row r="18" spans="1:4" x14ac:dyDescent="0.45">
      <c r="A18" t="s">
        <v>35</v>
      </c>
      <c r="B18">
        <v>17</v>
      </c>
      <c r="C18" t="b">
        <f>ISNUMBER(MATCH(A18,Sheet3!A:A,0))</f>
        <v>1</v>
      </c>
      <c r="D18">
        <f t="shared" si="0"/>
        <v>17</v>
      </c>
    </row>
    <row r="19" spans="1:4" x14ac:dyDescent="0.45">
      <c r="A19" t="s">
        <v>20</v>
      </c>
      <c r="B19">
        <v>18</v>
      </c>
      <c r="C19" t="b">
        <f>ISNUMBER(MATCH(A19,Sheet3!A:A,0))</f>
        <v>1</v>
      </c>
      <c r="D19">
        <f t="shared" si="0"/>
        <v>18</v>
      </c>
    </row>
    <row r="20" spans="1:4" x14ac:dyDescent="0.45">
      <c r="A20" t="s">
        <v>26</v>
      </c>
      <c r="B20">
        <v>19</v>
      </c>
      <c r="C20" t="b">
        <f>ISNUMBER(MATCH(A20,Sheet3!A:A,0))</f>
        <v>1</v>
      </c>
      <c r="D20">
        <f t="shared" si="0"/>
        <v>19</v>
      </c>
    </row>
    <row r="21" spans="1:4" x14ac:dyDescent="0.45">
      <c r="A21" t="s">
        <v>17</v>
      </c>
      <c r="B21">
        <v>20</v>
      </c>
      <c r="C21" t="b">
        <f>ISNUMBER(MATCH(A21,Sheet3!A:A,0))</f>
        <v>1</v>
      </c>
      <c r="D21">
        <f t="shared" si="0"/>
        <v>20</v>
      </c>
    </row>
    <row r="22" spans="1:4" x14ac:dyDescent="0.45">
      <c r="A22" t="s">
        <v>48</v>
      </c>
      <c r="B22">
        <v>21</v>
      </c>
      <c r="C22" t="b">
        <f>ISNUMBER(MATCH(A22,Sheet3!A:A,0))</f>
        <v>1</v>
      </c>
      <c r="D22">
        <f t="shared" si="0"/>
        <v>21</v>
      </c>
    </row>
    <row r="23" spans="1:4" x14ac:dyDescent="0.45">
      <c r="A23" t="s">
        <v>49</v>
      </c>
      <c r="B23">
        <v>22</v>
      </c>
      <c r="C23" t="b">
        <f>ISNUMBER(MATCH(A23,Sheet3!A:A,0))</f>
        <v>1</v>
      </c>
      <c r="D23">
        <f t="shared" si="0"/>
        <v>22</v>
      </c>
    </row>
    <row r="24" spans="1:4" x14ac:dyDescent="0.45">
      <c r="A24" t="s">
        <v>63</v>
      </c>
      <c r="B24">
        <v>23</v>
      </c>
      <c r="C24" t="b">
        <f>ISNUMBER(MATCH(A24,Sheet3!A:A,0))</f>
        <v>0</v>
      </c>
      <c r="D24">
        <f t="shared" si="0"/>
        <v>22</v>
      </c>
    </row>
    <row r="25" spans="1:4" x14ac:dyDescent="0.45">
      <c r="A25" t="s">
        <v>30</v>
      </c>
      <c r="B25">
        <v>24</v>
      </c>
      <c r="C25" t="b">
        <f>ISNUMBER(MATCH(A25,Sheet3!A:A,0))</f>
        <v>1</v>
      </c>
      <c r="D25">
        <f t="shared" si="0"/>
        <v>23</v>
      </c>
    </row>
    <row r="26" spans="1:4" x14ac:dyDescent="0.45">
      <c r="A26" t="s">
        <v>31</v>
      </c>
      <c r="B26">
        <v>25</v>
      </c>
      <c r="C26" t="b">
        <f>ISNUMBER(MATCH(A26,Sheet3!A:A,0))</f>
        <v>0</v>
      </c>
      <c r="D26">
        <f t="shared" si="0"/>
        <v>23</v>
      </c>
    </row>
    <row r="27" spans="1:4" x14ac:dyDescent="0.45">
      <c r="A27" t="s">
        <v>53</v>
      </c>
      <c r="B27">
        <v>26</v>
      </c>
      <c r="C27" t="b">
        <f>ISNUMBER(MATCH(A27,Sheet3!A:A,0))</f>
        <v>1</v>
      </c>
      <c r="D27">
        <f t="shared" si="0"/>
        <v>24</v>
      </c>
    </row>
    <row r="28" spans="1:4" x14ac:dyDescent="0.45">
      <c r="A28" t="s">
        <v>16</v>
      </c>
      <c r="B28">
        <v>27</v>
      </c>
      <c r="C28" t="b">
        <f>ISNUMBER(MATCH(A28,Sheet3!A:A,0))</f>
        <v>1</v>
      </c>
      <c r="D28">
        <f t="shared" si="0"/>
        <v>25</v>
      </c>
    </row>
    <row r="29" spans="1:4" x14ac:dyDescent="0.45">
      <c r="A29" t="s">
        <v>28</v>
      </c>
      <c r="B29">
        <v>28</v>
      </c>
      <c r="C29" t="b">
        <f>ISNUMBER(MATCH(A29,Sheet3!A:A,0))</f>
        <v>1</v>
      </c>
      <c r="D29">
        <f t="shared" si="0"/>
        <v>26</v>
      </c>
    </row>
    <row r="30" spans="1:4" x14ac:dyDescent="0.45">
      <c r="A30" t="s">
        <v>47</v>
      </c>
      <c r="B30">
        <v>29</v>
      </c>
      <c r="C30" t="b">
        <f>ISNUMBER(MATCH(A30,Sheet3!A:A,0))</f>
        <v>1</v>
      </c>
      <c r="D30">
        <f t="shared" si="0"/>
        <v>27</v>
      </c>
    </row>
    <row r="31" spans="1:4" x14ac:dyDescent="0.45">
      <c r="A31" t="s">
        <v>39</v>
      </c>
      <c r="B31">
        <v>30</v>
      </c>
      <c r="C31" t="b">
        <f>ISNUMBER(MATCH(A31,Sheet3!A:A,0))</f>
        <v>1</v>
      </c>
      <c r="D31">
        <f t="shared" si="0"/>
        <v>28</v>
      </c>
    </row>
    <row r="32" spans="1:4" x14ac:dyDescent="0.45">
      <c r="A32" t="s">
        <v>37</v>
      </c>
      <c r="B32">
        <v>31</v>
      </c>
      <c r="C32" t="b">
        <f>ISNUMBER(MATCH(A32,Sheet3!A:A,0))</f>
        <v>1</v>
      </c>
      <c r="D32">
        <f t="shared" si="0"/>
        <v>29</v>
      </c>
    </row>
    <row r="33" spans="1:4" x14ac:dyDescent="0.45">
      <c r="A33" t="s">
        <v>40</v>
      </c>
      <c r="B33">
        <v>32</v>
      </c>
      <c r="C33" t="b">
        <f>ISNUMBER(MATCH(A33,Sheet3!A:A,0))</f>
        <v>1</v>
      </c>
      <c r="D33">
        <f t="shared" si="0"/>
        <v>30</v>
      </c>
    </row>
    <row r="34" spans="1:4" x14ac:dyDescent="0.45">
      <c r="A34" t="s">
        <v>29</v>
      </c>
      <c r="B34">
        <v>33</v>
      </c>
      <c r="C34" t="b">
        <f>ISNUMBER(MATCH(A34,Sheet3!A:A,0))</f>
        <v>1</v>
      </c>
      <c r="D34">
        <f t="shared" si="0"/>
        <v>31</v>
      </c>
    </row>
    <row r="35" spans="1:4" x14ac:dyDescent="0.45">
      <c r="A35" t="s">
        <v>24</v>
      </c>
      <c r="B35">
        <v>34</v>
      </c>
      <c r="C35" t="b">
        <f>ISNUMBER(MATCH(A35,Sheet3!A:A,0))</f>
        <v>1</v>
      </c>
      <c r="D35">
        <f t="shared" si="0"/>
        <v>32</v>
      </c>
    </row>
    <row r="36" spans="1:4" x14ac:dyDescent="0.45">
      <c r="A36" t="s">
        <v>44</v>
      </c>
      <c r="B36">
        <v>35</v>
      </c>
      <c r="C36" t="b">
        <f>ISNUMBER(MATCH(A36,Sheet3!A:A,0))</f>
        <v>1</v>
      </c>
      <c r="D36">
        <f t="shared" si="0"/>
        <v>33</v>
      </c>
    </row>
    <row r="37" spans="1:4" x14ac:dyDescent="0.45">
      <c r="A37" t="s">
        <v>13</v>
      </c>
      <c r="B37">
        <v>36</v>
      </c>
      <c r="C37" t="b">
        <f>ISNUMBER(MATCH(A37,Sheet3!A:A,0))</f>
        <v>0</v>
      </c>
      <c r="D37">
        <f t="shared" si="0"/>
        <v>33</v>
      </c>
    </row>
    <row r="38" spans="1:4" x14ac:dyDescent="0.45">
      <c r="A38" t="s">
        <v>56</v>
      </c>
      <c r="B38">
        <v>37</v>
      </c>
      <c r="C38" t="b">
        <f>ISNUMBER(MATCH(A38,Sheet3!A:A,0))</f>
        <v>0</v>
      </c>
      <c r="D38">
        <f t="shared" si="0"/>
        <v>33</v>
      </c>
    </row>
    <row r="39" spans="1:4" x14ac:dyDescent="0.45">
      <c r="A39" t="s">
        <v>50</v>
      </c>
      <c r="B39">
        <v>38</v>
      </c>
      <c r="C39" t="b">
        <f>ISNUMBER(MATCH(A39,Sheet3!A:A,0))</f>
        <v>1</v>
      </c>
      <c r="D39">
        <f t="shared" si="0"/>
        <v>34</v>
      </c>
    </row>
    <row r="40" spans="1:4" x14ac:dyDescent="0.45">
      <c r="A40" t="s">
        <v>64</v>
      </c>
      <c r="B40">
        <v>39</v>
      </c>
      <c r="C40" t="b">
        <f>ISNUMBER(MATCH(A40,Sheet3!A:A,0))</f>
        <v>0</v>
      </c>
      <c r="D40">
        <f t="shared" si="0"/>
        <v>34</v>
      </c>
    </row>
    <row r="41" spans="1:4" x14ac:dyDescent="0.45">
      <c r="A41" t="s">
        <v>65</v>
      </c>
      <c r="B41">
        <v>40</v>
      </c>
      <c r="C41" t="b">
        <f>ISNUMBER(MATCH(A41,Sheet3!A:A,0))</f>
        <v>0</v>
      </c>
      <c r="D41">
        <f t="shared" si="0"/>
        <v>34</v>
      </c>
    </row>
    <row r="42" spans="1:4" x14ac:dyDescent="0.45">
      <c r="A42" t="s">
        <v>6</v>
      </c>
      <c r="B42">
        <v>41</v>
      </c>
      <c r="C42" t="b">
        <f>ISNUMBER(MATCH(A42,Sheet3!A:A,0))</f>
        <v>0</v>
      </c>
      <c r="D42">
        <f t="shared" si="0"/>
        <v>34</v>
      </c>
    </row>
    <row r="43" spans="1:4" x14ac:dyDescent="0.45">
      <c r="A43" t="s">
        <v>54</v>
      </c>
      <c r="B43">
        <v>42</v>
      </c>
      <c r="C43" t="b">
        <f>ISNUMBER(MATCH(A43,Sheet3!A:A,0))</f>
        <v>0</v>
      </c>
      <c r="D43">
        <f t="shared" si="0"/>
        <v>34</v>
      </c>
    </row>
    <row r="44" spans="1:4" x14ac:dyDescent="0.45">
      <c r="A44" t="s">
        <v>66</v>
      </c>
      <c r="B44">
        <v>43</v>
      </c>
      <c r="C44" t="b">
        <f>ISNUMBER(MATCH(A44,Sheet3!A:A,0))</f>
        <v>0</v>
      </c>
      <c r="D44">
        <f t="shared" si="0"/>
        <v>34</v>
      </c>
    </row>
    <row r="45" spans="1:4" x14ac:dyDescent="0.45">
      <c r="A45" t="s">
        <v>67</v>
      </c>
      <c r="B45">
        <v>44</v>
      </c>
      <c r="C45" t="b">
        <f>ISNUMBER(MATCH(A45,Sheet3!A:A,0))</f>
        <v>0</v>
      </c>
      <c r="D45">
        <f t="shared" si="0"/>
        <v>34</v>
      </c>
    </row>
    <row r="46" spans="1:4" x14ac:dyDescent="0.45">
      <c r="A46" t="s">
        <v>68</v>
      </c>
      <c r="B46">
        <v>45</v>
      </c>
      <c r="C46" t="b">
        <f>ISNUMBER(MATCH(A46,Sheet3!A:A,0))</f>
        <v>0</v>
      </c>
      <c r="D46">
        <f t="shared" si="0"/>
        <v>34</v>
      </c>
    </row>
    <row r="47" spans="1:4" x14ac:dyDescent="0.45">
      <c r="A47" t="s">
        <v>69</v>
      </c>
      <c r="B47">
        <v>46</v>
      </c>
      <c r="C47" t="b">
        <f>ISNUMBER(MATCH(A47,Sheet3!A:A,0))</f>
        <v>0</v>
      </c>
      <c r="D47">
        <f t="shared" si="0"/>
        <v>34</v>
      </c>
    </row>
    <row r="48" spans="1:4" x14ac:dyDescent="0.45">
      <c r="A48" t="s">
        <v>70</v>
      </c>
      <c r="B48">
        <v>47</v>
      </c>
      <c r="C48" t="b">
        <f>ISNUMBER(MATCH(A48,Sheet3!A:A,0))</f>
        <v>0</v>
      </c>
      <c r="D48">
        <f t="shared" si="0"/>
        <v>34</v>
      </c>
    </row>
    <row r="49" spans="1:4" x14ac:dyDescent="0.45">
      <c r="A49" t="s">
        <v>55</v>
      </c>
      <c r="B49">
        <v>48</v>
      </c>
      <c r="C49" t="b">
        <f>ISNUMBER(MATCH(A49,Sheet3!A:A,0))</f>
        <v>0</v>
      </c>
      <c r="D49">
        <f t="shared" si="0"/>
        <v>34</v>
      </c>
    </row>
    <row r="50" spans="1:4" x14ac:dyDescent="0.45">
      <c r="A50" t="s">
        <v>71</v>
      </c>
      <c r="B50">
        <v>49</v>
      </c>
      <c r="C50" t="b">
        <f>ISNUMBER(MATCH(A50,Sheet3!A:A,0))</f>
        <v>0</v>
      </c>
      <c r="D50">
        <f t="shared" si="0"/>
        <v>34</v>
      </c>
    </row>
    <row r="51" spans="1:4" x14ac:dyDescent="0.45">
      <c r="A51" t="s">
        <v>61</v>
      </c>
      <c r="B51">
        <v>50</v>
      </c>
      <c r="C51" t="b">
        <f>ISNUMBER(MATCH(A51,Sheet3!A:A,0))</f>
        <v>1</v>
      </c>
      <c r="D51">
        <f t="shared" si="0"/>
        <v>35</v>
      </c>
    </row>
    <row r="52" spans="1:4" x14ac:dyDescent="0.45">
      <c r="A52" t="s">
        <v>62</v>
      </c>
      <c r="B52">
        <v>51</v>
      </c>
      <c r="C52" t="b">
        <v>1</v>
      </c>
      <c r="D52">
        <f t="shared" ref="D52" si="1">IF(C52,D51+1,D51)</f>
        <v>36</v>
      </c>
    </row>
    <row r="299" spans="3:3" x14ac:dyDescent="0.45">
      <c r="C299" t="b">
        <f>ISNUMBER(MATCH(A299,Sheet3!A:A,0))</f>
        <v>0</v>
      </c>
    </row>
    <row r="300" spans="3:3" x14ac:dyDescent="0.45">
      <c r="C300" t="b">
        <f>ISNUMBER(MATCH(A300,Sheet3!A:A,0))</f>
        <v>0</v>
      </c>
    </row>
    <row r="301" spans="3:3" x14ac:dyDescent="0.45">
      <c r="C301" t="b">
        <f>ISNUMBER(MATCH(A301,Sheet3!A:A,0))</f>
        <v>0</v>
      </c>
    </row>
    <row r="302" spans="3:3" x14ac:dyDescent="0.45">
      <c r="C302" t="b">
        <f>ISNUMBER(MATCH(A302,Sheet3!A:A,0))</f>
        <v>0</v>
      </c>
    </row>
    <row r="303" spans="3:3" x14ac:dyDescent="0.45">
      <c r="C303" t="b">
        <f>ISNUMBER(MATCH(A303,Sheet3!A:A,0))</f>
        <v>0</v>
      </c>
    </row>
    <row r="304" spans="3:3" x14ac:dyDescent="0.45">
      <c r="C304" t="b">
        <f>ISNUMBER(MATCH(A304,Sheet3!A:A,0))</f>
        <v>0</v>
      </c>
    </row>
    <row r="305" spans="3:3" x14ac:dyDescent="0.45">
      <c r="C305" t="b">
        <f>ISNUMBER(MATCH(A305,Sheet3!A:A,0))</f>
        <v>0</v>
      </c>
    </row>
    <row r="306" spans="3:3" x14ac:dyDescent="0.45">
      <c r="C306" t="b">
        <f>ISNUMBER(MATCH(A306,Sheet3!A:A,0))</f>
        <v>0</v>
      </c>
    </row>
    <row r="307" spans="3:3" x14ac:dyDescent="0.45">
      <c r="C307" t="b">
        <f>ISNUMBER(MATCH(A307,Sheet3!A:A,0))</f>
        <v>0</v>
      </c>
    </row>
    <row r="308" spans="3:3" x14ac:dyDescent="0.45">
      <c r="C308" t="b">
        <f>ISNUMBER(MATCH(A308,Sheet3!A:A,0))</f>
        <v>0</v>
      </c>
    </row>
    <row r="309" spans="3:3" x14ac:dyDescent="0.45">
      <c r="C309" t="b">
        <f>ISNUMBER(MATCH(A309,Sheet3!A:A,0))</f>
        <v>0</v>
      </c>
    </row>
    <row r="310" spans="3:3" x14ac:dyDescent="0.45">
      <c r="C310" t="b">
        <f>ISNUMBER(MATCH(A310,Sheet3!A:A,0))</f>
        <v>0</v>
      </c>
    </row>
    <row r="311" spans="3:3" x14ac:dyDescent="0.45">
      <c r="C311" t="b">
        <f>ISNUMBER(MATCH(A311,Sheet3!A:A,0))</f>
        <v>0</v>
      </c>
    </row>
    <row r="312" spans="3:3" x14ac:dyDescent="0.45">
      <c r="C312" t="b">
        <f>ISNUMBER(MATCH(A312,Sheet3!A:A,0))</f>
        <v>0</v>
      </c>
    </row>
    <row r="313" spans="3:3" x14ac:dyDescent="0.45">
      <c r="C313" t="b">
        <f>ISNUMBER(MATCH(A313,Sheet3!A:A,0))</f>
        <v>0</v>
      </c>
    </row>
    <row r="314" spans="3:3" x14ac:dyDescent="0.45">
      <c r="C314" t="b">
        <f>ISNUMBER(MATCH(A314,Sheet3!A:A,0))</f>
        <v>0</v>
      </c>
    </row>
    <row r="315" spans="3:3" x14ac:dyDescent="0.45">
      <c r="C315" t="b">
        <f>ISNUMBER(MATCH(A315,Sheet3!A:A,0))</f>
        <v>0</v>
      </c>
    </row>
    <row r="316" spans="3:3" x14ac:dyDescent="0.45">
      <c r="C316" t="b">
        <f>ISNUMBER(MATCH(A316,Sheet3!A:A,0))</f>
        <v>0</v>
      </c>
    </row>
    <row r="317" spans="3:3" x14ac:dyDescent="0.45">
      <c r="C317" t="b">
        <f>ISNUMBER(MATCH(A317,Sheet3!A:A,0))</f>
        <v>0</v>
      </c>
    </row>
    <row r="318" spans="3:3" x14ac:dyDescent="0.45">
      <c r="C318" t="b">
        <f>ISNUMBER(MATCH(A318,Sheet3!A:A,0))</f>
        <v>0</v>
      </c>
    </row>
    <row r="319" spans="3:3" x14ac:dyDescent="0.45">
      <c r="C319" t="b">
        <f>ISNUMBER(MATCH(A319,Sheet3!A:A,0))</f>
        <v>0</v>
      </c>
    </row>
    <row r="320" spans="3:3" x14ac:dyDescent="0.45">
      <c r="C320" t="b">
        <f>ISNUMBER(MATCH(A320,Sheet3!A:A,0))</f>
        <v>0</v>
      </c>
    </row>
    <row r="321" spans="3:3" x14ac:dyDescent="0.45">
      <c r="C321" t="b">
        <f>ISNUMBER(MATCH(A321,Sheet3!A:A,0))</f>
        <v>0</v>
      </c>
    </row>
    <row r="322" spans="3:3" x14ac:dyDescent="0.45">
      <c r="C322" t="b">
        <f>ISNUMBER(MATCH(A322,Sheet3!A:A,0))</f>
        <v>0</v>
      </c>
    </row>
    <row r="323" spans="3:3" x14ac:dyDescent="0.45">
      <c r="C323" t="b">
        <f>ISNUMBER(MATCH(A323,Sheet3!A:A,0))</f>
        <v>0</v>
      </c>
    </row>
    <row r="324" spans="3:3" x14ac:dyDescent="0.45">
      <c r="C324" t="b">
        <f>ISNUMBER(MATCH(A324,Sheet3!A:A,0))</f>
        <v>0</v>
      </c>
    </row>
    <row r="325" spans="3:3" x14ac:dyDescent="0.45">
      <c r="C325" t="b">
        <f>ISNUMBER(MATCH(A325,Sheet3!A:A,0))</f>
        <v>0</v>
      </c>
    </row>
    <row r="326" spans="3:3" x14ac:dyDescent="0.45">
      <c r="C326" t="b">
        <f>ISNUMBER(MATCH(A326,Sheet3!A:A,0))</f>
        <v>0</v>
      </c>
    </row>
    <row r="327" spans="3:3" x14ac:dyDescent="0.45">
      <c r="C327" t="b">
        <f>ISNUMBER(MATCH(A327,Sheet3!A:A,0))</f>
        <v>0</v>
      </c>
    </row>
    <row r="328" spans="3:3" x14ac:dyDescent="0.45">
      <c r="C328" t="b">
        <f>ISNUMBER(MATCH(A328,Sheet3!A:A,0))</f>
        <v>0</v>
      </c>
    </row>
    <row r="329" spans="3:3" x14ac:dyDescent="0.45">
      <c r="C329" t="b">
        <f>ISNUMBER(MATCH(A329,Sheet3!A:A,0))</f>
        <v>0</v>
      </c>
    </row>
    <row r="330" spans="3:3" x14ac:dyDescent="0.45">
      <c r="C330" t="b">
        <f>ISNUMBER(MATCH(A330,Sheet3!A:A,0))</f>
        <v>0</v>
      </c>
    </row>
    <row r="331" spans="3:3" x14ac:dyDescent="0.45">
      <c r="C331" t="b">
        <f>ISNUMBER(MATCH(A331,Sheet3!A:A,0))</f>
        <v>0</v>
      </c>
    </row>
    <row r="332" spans="3:3" x14ac:dyDescent="0.45">
      <c r="C332" t="b">
        <f>ISNUMBER(MATCH(A332,Sheet3!A:A,0))</f>
        <v>0</v>
      </c>
    </row>
    <row r="333" spans="3:3" x14ac:dyDescent="0.45">
      <c r="C333" t="b">
        <f>ISNUMBER(MATCH(A333,Sheet3!A:A,0))</f>
        <v>0</v>
      </c>
    </row>
    <row r="334" spans="3:3" x14ac:dyDescent="0.45">
      <c r="C334" t="b">
        <f>ISNUMBER(MATCH(A334,Sheet3!A:A,0))</f>
        <v>0</v>
      </c>
    </row>
    <row r="335" spans="3:3" x14ac:dyDescent="0.45">
      <c r="C335" t="b">
        <f>ISNUMBER(MATCH(A335,Sheet3!A:A,0))</f>
        <v>0</v>
      </c>
    </row>
    <row r="336" spans="3:3" x14ac:dyDescent="0.45">
      <c r="C336" t="b">
        <f>ISNUMBER(MATCH(A336,Sheet3!A:A,0))</f>
        <v>0</v>
      </c>
    </row>
    <row r="337" spans="3:3" x14ac:dyDescent="0.45">
      <c r="C337" t="b">
        <f>ISNUMBER(MATCH(A337,Sheet3!A:A,0))</f>
        <v>0</v>
      </c>
    </row>
    <row r="338" spans="3:3" x14ac:dyDescent="0.45">
      <c r="C338" t="b">
        <f>ISNUMBER(MATCH(A338,Sheet3!A:A,0))</f>
        <v>0</v>
      </c>
    </row>
    <row r="339" spans="3:3" x14ac:dyDescent="0.45">
      <c r="C339" t="b">
        <f>ISNUMBER(MATCH(A339,Sheet3!A:A,0))</f>
        <v>0</v>
      </c>
    </row>
    <row r="340" spans="3:3" x14ac:dyDescent="0.45">
      <c r="C340" t="b">
        <f>ISNUMBER(MATCH(A340,Sheet3!A:A,0))</f>
        <v>0</v>
      </c>
    </row>
    <row r="341" spans="3:3" x14ac:dyDescent="0.45">
      <c r="C341" t="b">
        <f>ISNUMBER(MATCH(A341,Sheet3!A:A,0))</f>
        <v>0</v>
      </c>
    </row>
    <row r="342" spans="3:3" x14ac:dyDescent="0.45">
      <c r="C342" t="b">
        <f>ISNUMBER(MATCH(A342,Sheet3!A:A,0))</f>
        <v>0</v>
      </c>
    </row>
    <row r="343" spans="3:3" x14ac:dyDescent="0.45">
      <c r="C343" t="b">
        <f>ISNUMBER(MATCH(A343,Sheet3!A:A,0))</f>
        <v>0</v>
      </c>
    </row>
    <row r="344" spans="3:3" x14ac:dyDescent="0.45">
      <c r="C344" t="b">
        <f>ISNUMBER(MATCH(A344,Sheet3!A:A,0))</f>
        <v>0</v>
      </c>
    </row>
    <row r="345" spans="3:3" x14ac:dyDescent="0.45">
      <c r="C345" t="b">
        <f>ISNUMBER(MATCH(A345,Sheet3!A:A,0))</f>
        <v>0</v>
      </c>
    </row>
    <row r="346" spans="3:3" x14ac:dyDescent="0.45">
      <c r="C346" t="b">
        <f>ISNUMBER(MATCH(A346,Sheet3!A:A,0))</f>
        <v>0</v>
      </c>
    </row>
    <row r="347" spans="3:3" x14ac:dyDescent="0.45">
      <c r="C347" t="b">
        <f>ISNUMBER(MATCH(A347,Sheet3!A:A,0))</f>
        <v>0</v>
      </c>
    </row>
    <row r="348" spans="3:3" x14ac:dyDescent="0.45">
      <c r="C348" t="b">
        <f>ISNUMBER(MATCH(A348,Sheet3!A:A,0))</f>
        <v>0</v>
      </c>
    </row>
    <row r="349" spans="3:3" x14ac:dyDescent="0.45">
      <c r="C349" t="b">
        <f>ISNUMBER(MATCH(A349,Sheet3!A:A,0))</f>
        <v>0</v>
      </c>
    </row>
    <row r="350" spans="3:3" x14ac:dyDescent="0.45">
      <c r="C350" t="b">
        <f>ISNUMBER(MATCH(A350,Sheet3!A:A,0))</f>
        <v>0</v>
      </c>
    </row>
    <row r="351" spans="3:3" x14ac:dyDescent="0.45">
      <c r="C351" t="b">
        <f>ISNUMBER(MATCH(A351,Sheet3!A:A,0))</f>
        <v>0</v>
      </c>
    </row>
    <row r="352" spans="3:3" x14ac:dyDescent="0.45">
      <c r="C352" t="b">
        <f>ISNUMBER(MATCH(A352,Sheet3!A:A,0))</f>
        <v>0</v>
      </c>
    </row>
    <row r="353" spans="3:3" x14ac:dyDescent="0.45">
      <c r="C353" t="b">
        <f>ISNUMBER(MATCH(A353,Sheet3!A:A,0))</f>
        <v>0</v>
      </c>
    </row>
    <row r="354" spans="3:3" x14ac:dyDescent="0.45">
      <c r="C354" t="b">
        <f>ISNUMBER(MATCH(A354,Sheet3!A:A,0))</f>
        <v>0</v>
      </c>
    </row>
    <row r="355" spans="3:3" x14ac:dyDescent="0.45">
      <c r="C355" t="b">
        <f>ISNUMBER(MATCH(A355,Sheet3!A:A,0))</f>
        <v>0</v>
      </c>
    </row>
    <row r="356" spans="3:3" x14ac:dyDescent="0.45">
      <c r="C356" t="b">
        <f>ISNUMBER(MATCH(A356,Sheet3!A:A,0))</f>
        <v>0</v>
      </c>
    </row>
    <row r="357" spans="3:3" x14ac:dyDescent="0.45">
      <c r="C357" t="b">
        <f>ISNUMBER(MATCH(A357,Sheet3!A:A,0))</f>
        <v>0</v>
      </c>
    </row>
    <row r="358" spans="3:3" x14ac:dyDescent="0.45">
      <c r="C358" t="b">
        <f>ISNUMBER(MATCH(A358,Sheet3!A:A,0))</f>
        <v>0</v>
      </c>
    </row>
    <row r="359" spans="3:3" x14ac:dyDescent="0.45">
      <c r="C359" t="b">
        <f>ISNUMBER(MATCH(A359,Sheet3!A:A,0))</f>
        <v>0</v>
      </c>
    </row>
    <row r="360" spans="3:3" x14ac:dyDescent="0.45">
      <c r="C360" t="b">
        <f>ISNUMBER(MATCH(A360,Sheet3!A:A,0))</f>
        <v>0</v>
      </c>
    </row>
    <row r="361" spans="3:3" x14ac:dyDescent="0.45">
      <c r="C361" t="b">
        <f>ISNUMBER(MATCH(A361,Sheet3!A:A,0))</f>
        <v>0</v>
      </c>
    </row>
    <row r="362" spans="3:3" x14ac:dyDescent="0.45">
      <c r="C362" t="b">
        <f>ISNUMBER(MATCH(A362,Sheet3!A:A,0))</f>
        <v>0</v>
      </c>
    </row>
    <row r="363" spans="3:3" x14ac:dyDescent="0.45">
      <c r="C363" t="b">
        <f>ISNUMBER(MATCH(A363,Sheet3!A:A,0))</f>
        <v>0</v>
      </c>
    </row>
    <row r="364" spans="3:3" x14ac:dyDescent="0.45">
      <c r="C364" t="b">
        <f>ISNUMBER(MATCH(A364,Sheet3!A:A,0))</f>
        <v>0</v>
      </c>
    </row>
    <row r="365" spans="3:3" x14ac:dyDescent="0.45">
      <c r="C365" t="b">
        <f>ISNUMBER(MATCH(A365,Sheet3!A:A,0))</f>
        <v>0</v>
      </c>
    </row>
    <row r="366" spans="3:3" x14ac:dyDescent="0.45">
      <c r="C366" t="b">
        <f>ISNUMBER(MATCH(A366,Sheet3!A:A,0))</f>
        <v>0</v>
      </c>
    </row>
    <row r="367" spans="3:3" x14ac:dyDescent="0.45">
      <c r="C367" t="b">
        <f>ISNUMBER(MATCH(A367,Sheet3!A:A,0))</f>
        <v>0</v>
      </c>
    </row>
    <row r="368" spans="3:3" x14ac:dyDescent="0.45">
      <c r="C368" t="b">
        <f>ISNUMBER(MATCH(A368,Sheet3!A:A,0))</f>
        <v>0</v>
      </c>
    </row>
    <row r="369" spans="3:3" x14ac:dyDescent="0.45">
      <c r="C369" t="b">
        <f>ISNUMBER(MATCH(A369,Sheet3!A:A,0))</f>
        <v>0</v>
      </c>
    </row>
    <row r="370" spans="3:3" x14ac:dyDescent="0.45">
      <c r="C370" t="b">
        <f>ISNUMBER(MATCH(A370,Sheet3!A:A,0))</f>
        <v>0</v>
      </c>
    </row>
    <row r="371" spans="3:3" x14ac:dyDescent="0.45">
      <c r="C371" t="b">
        <f>ISNUMBER(MATCH(A371,Sheet3!A:A,0))</f>
        <v>0</v>
      </c>
    </row>
    <row r="372" spans="3:3" x14ac:dyDescent="0.45">
      <c r="C372" t="b">
        <f>ISNUMBER(MATCH(A372,Sheet3!A:A,0))</f>
        <v>0</v>
      </c>
    </row>
    <row r="373" spans="3:3" x14ac:dyDescent="0.45">
      <c r="C373" t="b">
        <f>ISNUMBER(MATCH(A373,Sheet3!A:A,0))</f>
        <v>0</v>
      </c>
    </row>
    <row r="374" spans="3:3" x14ac:dyDescent="0.45">
      <c r="C374" t="b">
        <f>ISNUMBER(MATCH(A374,Sheet3!A:A,0))</f>
        <v>0</v>
      </c>
    </row>
    <row r="375" spans="3:3" x14ac:dyDescent="0.45">
      <c r="C375" t="b">
        <f>ISNUMBER(MATCH(A375,Sheet3!A:A,0))</f>
        <v>0</v>
      </c>
    </row>
  </sheetData>
  <autoFilter ref="A1:B375" xr:uid="{959B30B9-79FB-473F-8890-A0E7698B6A33}"/>
  <hyperlinks>
    <hyperlink ref="A2" r:id="rId1" display="http://www.worldsurfleague.com/athletes/1456/filipe-toledo" xr:uid="{73950702-FBFB-428E-AC0B-479C4517A120}"/>
    <hyperlink ref="A3" r:id="rId2" display="http://www.worldsurfleague.com/athletes/763/julian-wilson" xr:uid="{CD86DA32-65F3-4917-A8D8-B1415914602F}"/>
    <hyperlink ref="A4" r:id="rId3" display="http://www.worldsurfleague.com/athletes/1085/gabriel-medina" xr:uid="{3E829EE4-E1F9-4D44-920F-3DC17F9E8811}"/>
    <hyperlink ref="A5" r:id="rId4" display="http://www.worldsurfleague.com/athletes/1737/italo-ferreira" xr:uid="{593D32D7-A3D7-4BB5-BDAE-C1BD7FA3C9DB}"/>
    <hyperlink ref="A6" r:id="rId5" display="http://www.worldsurfleague.com/athletes/564/jordy-smith" xr:uid="{24B7E38A-11CA-4806-8B47-54EA614A21B0}"/>
    <hyperlink ref="A7" r:id="rId6" display="http://www.worldsurfleague.com/athletes/2817/wade-carmichael" xr:uid="{4C14E889-9306-411D-9F9A-01C77447E8AC}"/>
    <hyperlink ref="A8" r:id="rId7" display="http://www.worldsurfleague.com/athletes/622/willian-cardoso" xr:uid="{F659646B-9319-432A-9B9B-AC3B861F1D8E}"/>
    <hyperlink ref="A9" r:id="rId8" display="http://www.worldsurfleague.com/athletes/593/michel-bourez" xr:uid="{0ED7768F-5954-428C-8D6E-65D021DD5393}"/>
    <hyperlink ref="A10" r:id="rId9" display="http://www.worldsurfleague.com/athletes/3830/mikey-wright" xr:uid="{2D7276D1-7B38-4619-9014-F006BE5FBD2B}"/>
    <hyperlink ref="A11" r:id="rId10" display="http://www.worldsurfleague.com/athletes/3165/griffin-colapinto" xr:uid="{CFC673BC-80AE-4C46-92CC-13B17AC780CE}"/>
    <hyperlink ref="A12" r:id="rId11" display="http://www.worldsurfleague.com/athletes/297/owen-wright" xr:uid="{A9A2143B-8CDF-4ECE-9369-A72E133759D9}"/>
    <hyperlink ref="A13" r:id="rId12" display="http://www.worldsurfleague.com/athletes/1215/conner-coffin" xr:uid="{5C8A7942-9549-4A5A-B6E8-CCAB30E88BE0}"/>
    <hyperlink ref="A14" r:id="rId13" display="http://www.worldsurfleague.com/athletes/2251/michael-rodrigues" xr:uid="{87F1AB2D-8858-4B9E-8831-CDEE583BEC84}"/>
    <hyperlink ref="A15" r:id="rId14" display="http://www.worldsurfleague.com/athletes/575/adrian-buchan" xr:uid="{889B581F-3381-432A-9B3E-40242249E815}"/>
    <hyperlink ref="A16" r:id="rId15" display="http://www.worldsurfleague.com/athletes/1164/kolohe-andino" xr:uid="{5282B171-F0E0-4804-983A-D8E1579544EA}"/>
    <hyperlink ref="A17" r:id="rId16" display="http://www.worldsurfleague.com/athletes/13/adriano-de-souza" xr:uid="{7BBD72EA-3DB3-4A37-AA87-666F04D33595}"/>
    <hyperlink ref="A18" r:id="rId17" display="http://www.worldsurfleague.com/athletes/3896/kanoa-igarashi" xr:uid="{7BA44C3D-0E41-44B8-A6D5-97C6857EC752}"/>
    <hyperlink ref="A19" r:id="rId18" display="http://www.worldsurfleague.com/athletes/1343/frederico-morais" xr:uid="{7DF6B4CD-E46A-4FB7-8874-29FB34A1797E}"/>
    <hyperlink ref="A20" r:id="rId19" display="http://www.worldsurfleague.com/athletes/562/jeremy-flores" xr:uid="{09E2B879-10D3-4651-8B61-7801A3C4CC33}"/>
    <hyperlink ref="A21" r:id="rId20" display="http://www.worldsurfleague.com/athletes/1957/ezekiel-lau" xr:uid="{1986D239-DF3A-49AA-9699-1A74DB8352AD}"/>
    <hyperlink ref="A22" r:id="rId21" display="http://www.worldsurfleague.com/athletes/14/sebastian-zietz" xr:uid="{372A47FF-B21C-4F70-ACDD-4ABB5B7934F8}"/>
    <hyperlink ref="A23" r:id="rId22" display="http://www.worldsurfleague.com/athletes/449/tomas-hermes" xr:uid="{31114BD6-A389-432E-A448-9B4F31E78B08}"/>
    <hyperlink ref="A24" r:id="rId23" display="http://www.worldsurfleague.com/athletes/554/mick-fanning" xr:uid="{2619B0CB-7568-4A67-AB87-7E116F622311}"/>
    <hyperlink ref="A25" r:id="rId24" display="http://www.worldsurfleague.com/athletes/556/joel-parkinson" xr:uid="{E4D9C671-61B4-42FF-8CDA-8C88A563AC3E}"/>
    <hyperlink ref="A26" r:id="rId25" display="http://www.worldsurfleague.com/athletes/199/john-john-florence" xr:uid="{7EBCC2D0-2DDA-4127-8BBB-B2C463977DF3}"/>
    <hyperlink ref="A27" r:id="rId26" display="http://www.worldsurfleague.com/athletes/3994/yago-dora" xr:uid="{7DAA930B-824D-48D1-9A4C-93C171F3B5D1}"/>
    <hyperlink ref="A28" r:id="rId27" display="http://www.worldsurfleague.com/athletes/2838/connor-oleary" xr:uid="{89401ECB-1184-4ADF-9DD4-9286567C49A5}"/>
    <hyperlink ref="A29" r:id="rId28" display="http://www.worldsurfleague.com/athletes/700/jesse-mendes" xr:uid="{79A94F38-C25D-4343-B17F-9D5195841E08}"/>
    <hyperlink ref="A30" r:id="rId29" display="http://www.worldsurfleague.com/athletes/4/patrick-gudauskas" xr:uid="{62A1A8D5-26F5-46D5-A935-3E2C761E3F24}"/>
    <hyperlink ref="A31" r:id="rId30" display="http://www.worldsurfleague.com/athletes/226/matt-wilkinson" xr:uid="{FCA8A1F2-BF54-4C5B-9F70-20F05C3DFD81}"/>
    <hyperlink ref="A32" r:id="rId31" display="http://www.worldsurfleague.com/athletes/1677/keanu-asing" xr:uid="{CB9E4E79-5AAB-4507-8E0A-3CD4A6D29E02}"/>
    <hyperlink ref="A33" r:id="rId32" display="http://www.worldsurfleague.com/athletes/1380/michael-february" xr:uid="{3735C09E-0AE4-4690-B6BE-645408ECCFDA}"/>
    <hyperlink ref="A34" r:id="rId33" display="http://www.worldsurfleague.com/athletes/621/joan-duru" xr:uid="{3C4EBFF5-BFD8-4A3B-A3D3-1858A5435C84}"/>
    <hyperlink ref="A35" r:id="rId34" display="http://www.worldsurfleague.com/athletes/1089/ian-gouveia" xr:uid="{8F97D522-D270-403D-B979-98143C5E55DE}"/>
    <hyperlink ref="A36" r:id="rId35" display="http://www.worldsurfleague.com/athletes/688/miguel-pupo" xr:uid="{1E06CBF9-2E04-4510-998B-892E9531ACE7}"/>
    <hyperlink ref="A37" r:id="rId36" display="http://www.worldsurfleague.com/athletes/1291/caio-ibelli" xr:uid="{7AEDCEF3-7E1D-4C94-B48D-0B9818D13751}"/>
    <hyperlink ref="A38" r:id="rId37" display="http://www.worldsurfleague.com/athletes/553/kelly-slater" xr:uid="{90F0FD88-6EE2-4D40-8B50-6620C36F1F92}"/>
    <hyperlink ref="A39" r:id="rId38" display="http://www.worldsurfleague.com/athletes/425/wiggolly-dantas" xr:uid="{23568338-3CC6-41E0-91E7-814835C18949}"/>
    <hyperlink ref="A40" r:id="rId39" display="http://www.worldsurfleague.com/athletes/6324/kael-walsh" xr:uid="{00CBE24C-1314-449B-92F6-FC979DFC97B3}"/>
    <hyperlink ref="A41" r:id="rId40" display="http://www.worldsurfleague.com/athletes/3442/jack-robinson" xr:uid="{0B9550A8-6116-45CF-924A-DA50FF089AFC}"/>
    <hyperlink ref="A42" r:id="rId41" display="http://www.worldsurfleague.com/athletes/708/alejo-muniz" xr:uid="{455CC502-206B-4E5D-8696-7F5D366C3D5B}"/>
    <hyperlink ref="A43" r:id="rId42" display="http://www.worldsurfleague.com/athletes/2813/oney-anwar" xr:uid="{8AC202C5-873D-400A-A67F-66CCE0A34C67}"/>
    <hyperlink ref="A44" r:id="rId43" display="http://www.worldsurfleague.com/athletes/2611/david-delroy-carr" xr:uid="{3FFD5428-6637-4A5B-A399-FCFC46D643B3}"/>
    <hyperlink ref="A45" r:id="rId44" display="http://www.worldsurfleague.com/athletes/3779/carl-wright" xr:uid="{FBABBB41-2A9B-448B-BE1D-6C786E87B99D}"/>
    <hyperlink ref="A46" r:id="rId45" display="http://www.worldsurfleague.com/athletes/2656/leonardo-fioravanti" xr:uid="{48C7900A-B424-4EAA-801E-75D26E97D419}"/>
    <hyperlink ref="A47" r:id="rId46" display="http://www.worldsurfleague.com/athletes/2760/deivid-silva" xr:uid="{CEFECDE0-859A-4937-A7EB-DD58C8E69E93}"/>
    <hyperlink ref="A48" r:id="rId47" display="http://www.worldsurfleague.com/athletes/3737/matthew-mcgillivray" xr:uid="{BAADA827-496A-4537-B1E9-65CB63A804BD}"/>
    <hyperlink ref="A49" r:id="rId48" display="http://www.worldsurfleague.com/athletes/3962/barron-mamiya" xr:uid="{E94E968D-0BEA-4928-A356-6F138E54BA74}"/>
    <hyperlink ref="A50" r:id="rId49" display="http://www.worldsurfleague.com/athletes/8738/mikey-mcdonagh" xr:uid="{C9A7985E-8D85-40A4-8B5D-FB5228746C0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775C-89A6-4007-8C1F-DDD70FD622F6}">
  <dimension ref="A2:B37"/>
  <sheetViews>
    <sheetView topLeftCell="A13" workbookViewId="0">
      <selection activeCell="F35" sqref="F35"/>
    </sheetView>
  </sheetViews>
  <sheetFormatPr defaultRowHeight="14.25" x14ac:dyDescent="0.45"/>
  <sheetData>
    <row r="2" spans="1:2" x14ac:dyDescent="0.45">
      <c r="A2">
        <v>1</v>
      </c>
      <c r="B2">
        <v>6</v>
      </c>
    </row>
    <row r="3" spans="1:2" x14ac:dyDescent="0.45">
      <c r="A3">
        <v>2</v>
      </c>
      <c r="B3">
        <v>5</v>
      </c>
    </row>
    <row r="4" spans="1:2" x14ac:dyDescent="0.45">
      <c r="A4">
        <v>3</v>
      </c>
      <c r="B4">
        <v>4</v>
      </c>
    </row>
    <row r="5" spans="1:2" x14ac:dyDescent="0.45">
      <c r="A5">
        <v>4</v>
      </c>
      <c r="B5">
        <v>3</v>
      </c>
    </row>
    <row r="6" spans="1:2" x14ac:dyDescent="0.45">
      <c r="A6">
        <v>5</v>
      </c>
      <c r="B6">
        <v>2</v>
      </c>
    </row>
    <row r="7" spans="1:2" x14ac:dyDescent="0.45">
      <c r="A7">
        <v>6</v>
      </c>
      <c r="B7">
        <v>1</v>
      </c>
    </row>
    <row r="8" spans="1:2" x14ac:dyDescent="0.45">
      <c r="A8">
        <v>7</v>
      </c>
      <c r="B8">
        <v>7</v>
      </c>
    </row>
    <row r="9" spans="1:2" x14ac:dyDescent="0.45">
      <c r="A9">
        <v>8</v>
      </c>
      <c r="B9">
        <v>8</v>
      </c>
    </row>
    <row r="10" spans="1:2" x14ac:dyDescent="0.45">
      <c r="A10">
        <v>9</v>
      </c>
      <c r="B10">
        <v>9</v>
      </c>
    </row>
    <row r="11" spans="1:2" x14ac:dyDescent="0.45">
      <c r="A11">
        <v>10</v>
      </c>
      <c r="B11">
        <v>10</v>
      </c>
    </row>
    <row r="12" spans="1:2" x14ac:dyDescent="0.45">
      <c r="A12">
        <v>11</v>
      </c>
      <c r="B12">
        <v>11</v>
      </c>
    </row>
    <row r="13" spans="1:2" x14ac:dyDescent="0.45">
      <c r="A13">
        <v>12</v>
      </c>
      <c r="B13">
        <v>12</v>
      </c>
    </row>
    <row r="14" spans="1:2" x14ac:dyDescent="0.45">
      <c r="A14">
        <v>13</v>
      </c>
      <c r="B14">
        <v>12</v>
      </c>
    </row>
    <row r="15" spans="1:2" x14ac:dyDescent="0.45">
      <c r="A15">
        <v>14</v>
      </c>
      <c r="B15">
        <v>11</v>
      </c>
    </row>
    <row r="16" spans="1:2" x14ac:dyDescent="0.45">
      <c r="A16">
        <v>15</v>
      </c>
      <c r="B16">
        <v>10</v>
      </c>
    </row>
    <row r="17" spans="1:2" x14ac:dyDescent="0.45">
      <c r="A17">
        <v>16</v>
      </c>
      <c r="B17">
        <v>9</v>
      </c>
    </row>
    <row r="18" spans="1:2" x14ac:dyDescent="0.45">
      <c r="A18">
        <v>17</v>
      </c>
      <c r="B18">
        <v>8</v>
      </c>
    </row>
    <row r="19" spans="1:2" x14ac:dyDescent="0.45">
      <c r="A19">
        <v>18</v>
      </c>
      <c r="B19">
        <v>7</v>
      </c>
    </row>
    <row r="20" spans="1:2" x14ac:dyDescent="0.45">
      <c r="A20">
        <v>19</v>
      </c>
      <c r="B20">
        <v>1</v>
      </c>
    </row>
    <row r="21" spans="1:2" x14ac:dyDescent="0.45">
      <c r="A21">
        <v>20</v>
      </c>
      <c r="B21">
        <v>2</v>
      </c>
    </row>
    <row r="22" spans="1:2" x14ac:dyDescent="0.45">
      <c r="A22">
        <v>21</v>
      </c>
      <c r="B22">
        <v>3</v>
      </c>
    </row>
    <row r="23" spans="1:2" x14ac:dyDescent="0.45">
      <c r="A23">
        <v>22</v>
      </c>
      <c r="B23">
        <v>4</v>
      </c>
    </row>
    <row r="24" spans="1:2" x14ac:dyDescent="0.45">
      <c r="A24">
        <v>23</v>
      </c>
      <c r="B24">
        <v>5</v>
      </c>
    </row>
    <row r="25" spans="1:2" x14ac:dyDescent="0.45">
      <c r="A25">
        <v>24</v>
      </c>
      <c r="B25">
        <v>6</v>
      </c>
    </row>
    <row r="26" spans="1:2" x14ac:dyDescent="0.45">
      <c r="A26">
        <v>25</v>
      </c>
      <c r="B26">
        <v>12</v>
      </c>
    </row>
    <row r="27" spans="1:2" x14ac:dyDescent="0.45">
      <c r="A27">
        <v>26</v>
      </c>
      <c r="B27">
        <v>11</v>
      </c>
    </row>
    <row r="28" spans="1:2" x14ac:dyDescent="0.45">
      <c r="A28">
        <v>27</v>
      </c>
      <c r="B28">
        <v>10</v>
      </c>
    </row>
    <row r="29" spans="1:2" x14ac:dyDescent="0.45">
      <c r="A29">
        <v>28</v>
      </c>
      <c r="B29">
        <v>9</v>
      </c>
    </row>
    <row r="30" spans="1:2" x14ac:dyDescent="0.45">
      <c r="A30">
        <v>29</v>
      </c>
      <c r="B30">
        <v>8</v>
      </c>
    </row>
    <row r="31" spans="1:2" x14ac:dyDescent="0.45">
      <c r="A31">
        <v>30</v>
      </c>
      <c r="B31">
        <v>7</v>
      </c>
    </row>
    <row r="32" spans="1:2" x14ac:dyDescent="0.45">
      <c r="A32">
        <v>31</v>
      </c>
      <c r="B32">
        <v>1</v>
      </c>
    </row>
    <row r="33" spans="1:2" x14ac:dyDescent="0.45">
      <c r="A33">
        <v>32</v>
      </c>
      <c r="B33">
        <v>2</v>
      </c>
    </row>
    <row r="34" spans="1:2" x14ac:dyDescent="0.45">
      <c r="A34">
        <v>33</v>
      </c>
      <c r="B34">
        <v>3</v>
      </c>
    </row>
    <row r="35" spans="1:2" x14ac:dyDescent="0.45">
      <c r="A35">
        <v>34</v>
      </c>
      <c r="B35">
        <v>4</v>
      </c>
    </row>
    <row r="36" spans="1:2" x14ac:dyDescent="0.45">
      <c r="A36">
        <v>35</v>
      </c>
      <c r="B36">
        <v>5</v>
      </c>
    </row>
    <row r="37" spans="1:2" x14ac:dyDescent="0.45">
      <c r="A37">
        <v>36</v>
      </c>
      <c r="B37">
        <v>6</v>
      </c>
    </row>
  </sheetData>
  <autoFilter ref="A1:B37" xr:uid="{8561C0B5-266A-43DB-AC80-8D1C5EC5A8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Round6-JBay</vt:lpstr>
      <vt:lpstr>Sheet5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calhamd</cp:lastModifiedBy>
  <dcterms:created xsi:type="dcterms:W3CDTF">2018-06-25T09:18:39Z</dcterms:created>
  <dcterms:modified xsi:type="dcterms:W3CDTF">2018-08-12T03:56:54Z</dcterms:modified>
</cp:coreProperties>
</file>