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hamd\Documents\WSL_Fantasy\ImportCSV\"/>
    </mc:Choice>
  </mc:AlternateContent>
  <xr:revisionPtr revIDLastSave="0" documentId="13_ncr:1_{84238C69-5B9B-4A73-8D72-A144127490F1}" xr6:coauthVersionLast="38" xr6:coauthVersionMax="38" xr10:uidLastSave="{00000000-0000-0000-0000-000000000000}"/>
  <bookViews>
    <workbookView xWindow="0" yWindow="0" windowWidth="17985" windowHeight="5775" xr2:uid="{00000000-000D-0000-FFFF-FFFF00000000}"/>
  </bookViews>
  <sheets>
    <sheet name="Round6-JBay" sheetId="1" r:id="rId1"/>
    <sheet name="Sheet5" sheetId="6" r:id="rId2"/>
    <sheet name="Sheet3" sheetId="4" r:id="rId3"/>
    <sheet name="Sheet2" sheetId="7" r:id="rId4"/>
    <sheet name="Sheet4" sheetId="8" r:id="rId5"/>
  </sheets>
  <definedNames>
    <definedName name="_xlnm._FilterDatabase" localSheetId="0" hidden="1">'Round6-JBay'!$A$1:$G$33</definedName>
    <definedName name="_xlnm._FilterDatabase" localSheetId="3" hidden="1">Sheet2!$A$1:$B$375</definedName>
    <definedName name="_xlnm._FilterDatabase" localSheetId="2" hidden="1">Sheet3!$A$1:$B$35</definedName>
    <definedName name="_xlnm._FilterDatabase" localSheetId="4" hidden="1">Sheet4!$A$1:$B$37</definedName>
  </definedNames>
  <calcPr calcId="181029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C34" i="6"/>
  <c r="C35" i="6"/>
  <c r="F35" i="1"/>
  <c r="F36" i="1"/>
  <c r="F37" i="1"/>
  <c r="F33" i="1"/>
  <c r="F34" i="1"/>
  <c r="C51" i="7" l="1"/>
  <c r="C3" i="7"/>
  <c r="D3" i="7" s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2" i="7"/>
  <c r="A2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2" i="6"/>
  <c r="D4" i="7" l="1"/>
  <c r="D5" i="7" l="1"/>
  <c r="F2" i="1"/>
  <c r="D6" i="7" l="1"/>
  <c r="F5" i="1"/>
  <c r="D7" i="7" l="1"/>
  <c r="F7" i="1" l="1"/>
  <c r="F4" i="1"/>
  <c r="D8" i="7"/>
  <c r="D9" i="7" l="1"/>
  <c r="D10" i="7" l="1"/>
  <c r="F10" i="1"/>
  <c r="D11" i="7" l="1"/>
  <c r="D12" i="7" l="1"/>
  <c r="D13" i="7" l="1"/>
  <c r="F6" i="1" l="1"/>
  <c r="F3" i="1"/>
  <c r="D14" i="7"/>
  <c r="F8" i="1" l="1"/>
  <c r="D15" i="7"/>
  <c r="D16" i="7" l="1"/>
  <c r="F15" i="1"/>
  <c r="D17" i="7" l="1"/>
  <c r="F12" i="1"/>
  <c r="D18" i="7" l="1"/>
  <c r="D19" i="7" l="1"/>
  <c r="D20" i="7" l="1"/>
  <c r="D21" i="7" l="1"/>
  <c r="F16" i="1"/>
  <c r="F11" i="1" l="1"/>
  <c r="F17" i="1"/>
  <c r="D22" i="7"/>
  <c r="F19" i="1" l="1"/>
  <c r="D23" i="7"/>
  <c r="F18" i="1" l="1"/>
  <c r="F14" i="1"/>
  <c r="D24" i="7"/>
  <c r="D25" i="7" s="1"/>
  <c r="D26" i="7" l="1"/>
  <c r="D27" i="7" l="1"/>
  <c r="D28" i="7" s="1"/>
  <c r="F21" i="1"/>
  <c r="D29" i="7" l="1"/>
  <c r="F27" i="1" s="1"/>
  <c r="F25" i="1"/>
  <c r="D30" i="7" l="1"/>
  <c r="F24" i="1" l="1"/>
  <c r="D31" i="7"/>
  <c r="D32" i="7" l="1"/>
  <c r="F23" i="1" l="1"/>
  <c r="F9" i="1"/>
  <c r="D33" i="7"/>
  <c r="D34" i="7" l="1"/>
  <c r="F30" i="1"/>
  <c r="D35" i="7" l="1"/>
  <c r="F22" i="1" l="1"/>
  <c r="F20" i="1"/>
  <c r="D36" i="7"/>
  <c r="F29" i="1" l="1"/>
  <c r="F26" i="1"/>
  <c r="D37" i="7"/>
  <c r="D38" i="7" s="1"/>
  <c r="F31" i="1" l="1"/>
  <c r="F28" i="1"/>
  <c r="D39" i="7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F32" i="1" l="1"/>
  <c r="F13" i="1"/>
  <c r="D52" i="7"/>
</calcChain>
</file>

<file path=xl/sharedStrings.xml><?xml version="1.0" encoding="utf-8"?>
<sst xmlns="http://schemas.openxmlformats.org/spreadsheetml/2006/main" count="306" uniqueCount="76">
  <si>
    <t>Odds</t>
  </si>
  <si>
    <t>Stance</t>
  </si>
  <si>
    <t>Surfer</t>
  </si>
  <si>
    <t>Country</t>
  </si>
  <si>
    <t>Tier</t>
  </si>
  <si>
    <t>Heat</t>
  </si>
  <si>
    <t>Alejo Muniz</t>
  </si>
  <si>
    <t>BRA</t>
  </si>
  <si>
    <t>GFY</t>
  </si>
  <si>
    <t>Adrian Buchan</t>
  </si>
  <si>
    <t>AUS</t>
  </si>
  <si>
    <t>REG</t>
  </si>
  <si>
    <t>Adriano de Souza</t>
  </si>
  <si>
    <t>Caio Ibelli</t>
  </si>
  <si>
    <t>Conner Coffin</t>
  </si>
  <si>
    <t>USA</t>
  </si>
  <si>
    <t>Connor O'Leary</t>
  </si>
  <si>
    <t>Ezekiel Lau</t>
  </si>
  <si>
    <t>HAW</t>
  </si>
  <si>
    <t>Filipe Toledo</t>
  </si>
  <si>
    <t>Frederico Morais</t>
  </si>
  <si>
    <t>PRT</t>
  </si>
  <si>
    <t>Gabriel Medina</t>
  </si>
  <si>
    <t>Griffin Colapinto</t>
  </si>
  <si>
    <t>Ian Gouveia</t>
  </si>
  <si>
    <t>Italo Ferreira</t>
  </si>
  <si>
    <t>Jeremy Flores</t>
  </si>
  <si>
    <t>FRA</t>
  </si>
  <si>
    <t>Jesse Mendes</t>
  </si>
  <si>
    <t>Joan Duru</t>
  </si>
  <si>
    <t>Joel Parkinson</t>
  </si>
  <si>
    <t>John John Florence</t>
  </si>
  <si>
    <t>Jordy Smith</t>
  </si>
  <si>
    <t>ZAF</t>
  </si>
  <si>
    <t>Julian Wilson</t>
  </si>
  <si>
    <t>Kanoa Igarashi</t>
  </si>
  <si>
    <t>JPN</t>
  </si>
  <si>
    <t>Keanu Asing</t>
  </si>
  <si>
    <t>Kolohe Andino</t>
  </si>
  <si>
    <t>Matt Wilkinson</t>
  </si>
  <si>
    <t>Michael February</t>
  </si>
  <si>
    <t>Michael Rodrigues</t>
  </si>
  <si>
    <t>Michel Bourez</t>
  </si>
  <si>
    <t>PYF</t>
  </si>
  <si>
    <t>Miguel Pupo</t>
  </si>
  <si>
    <t>Mikey Wright</t>
  </si>
  <si>
    <t>Owen Wright</t>
  </si>
  <si>
    <t>Patrick Gudauskas</t>
  </si>
  <si>
    <t>Sebastian Zietz</t>
  </si>
  <si>
    <t>Tomas Hermes</t>
  </si>
  <si>
    <t>Wiggolly Dantas</t>
  </si>
  <si>
    <t>Wade Carmichael</t>
  </si>
  <si>
    <t>Willian Cardoso</t>
  </si>
  <si>
    <t>Yago Dora</t>
  </si>
  <si>
    <t>Oney Anwar</t>
  </si>
  <si>
    <t>Barron Mamiya</t>
  </si>
  <si>
    <t>Kelly Slater</t>
  </si>
  <si>
    <t>Rank</t>
  </si>
  <si>
    <t>B</t>
  </si>
  <si>
    <t>C</t>
  </si>
  <si>
    <t>A</t>
  </si>
  <si>
    <t>Tikanui Smith</t>
  </si>
  <si>
    <t>Mick Fanning</t>
  </si>
  <si>
    <t>Kael Walsh</t>
  </si>
  <si>
    <t>Jack Robinson</t>
  </si>
  <si>
    <t>David Delroy-Carr</t>
  </si>
  <si>
    <t>Carl Wright</t>
  </si>
  <si>
    <t>Leonardo Fioravanti</t>
  </si>
  <si>
    <t>Matthew McGillivray</t>
  </si>
  <si>
    <t>`</t>
  </si>
  <si>
    <t>Athlete</t>
  </si>
  <si>
    <t>Category</t>
  </si>
  <si>
    <t>Ryan Callinan</t>
  </si>
  <si>
    <t>Vasco Ribeiro</t>
  </si>
  <si>
    <t>Wildcard1</t>
  </si>
  <si>
    <t>Wildcard2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</si>
</sst>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rldsurfleague.com/athletes/1456/filipe-toledo" TargetMode="External"/><Relationship Id="rId13" Type="http://schemas.openxmlformats.org/officeDocument/2006/relationships/hyperlink" Target="http://www.worldsurfleague.com/athletes/2761/mateia-hiquily" TargetMode="External"/><Relationship Id="rId18" Type="http://schemas.openxmlformats.org/officeDocument/2006/relationships/hyperlink" Target="http://www.worldsurfleague.com/athletes/3830/mikey-wright" TargetMode="External"/><Relationship Id="rId26" Type="http://schemas.openxmlformats.org/officeDocument/2006/relationships/hyperlink" Target="http://www.worldsurfleague.com/athletes/297/owen-wright" TargetMode="External"/><Relationship Id="rId39" Type="http://schemas.openxmlformats.org/officeDocument/2006/relationships/hyperlink" Target="http://www.worldsurfleague.com/athletes/763/julian-wilson" TargetMode="External"/><Relationship Id="rId3" Type="http://schemas.openxmlformats.org/officeDocument/2006/relationships/hyperlink" Target="http://www.worldsurfleague.com/athletes/1089/ian-gouveia" TargetMode="External"/><Relationship Id="rId21" Type="http://schemas.openxmlformats.org/officeDocument/2006/relationships/hyperlink" Target="http://www.worldsurfleague.com/athletes/562/jeremy-flores" TargetMode="External"/><Relationship Id="rId34" Type="http://schemas.openxmlformats.org/officeDocument/2006/relationships/hyperlink" Target="http://www.worldsurfleague.com/athletes/593/michel-bourez" TargetMode="External"/><Relationship Id="rId7" Type="http://schemas.openxmlformats.org/officeDocument/2006/relationships/hyperlink" Target="http://www.worldsurfleague.com/athletes/1380/michael-february" TargetMode="External"/><Relationship Id="rId12" Type="http://schemas.openxmlformats.org/officeDocument/2006/relationships/hyperlink" Target="http://www.worldsurfleague.com/athletes/1085/gabriel-medina" TargetMode="External"/><Relationship Id="rId17" Type="http://schemas.openxmlformats.org/officeDocument/2006/relationships/hyperlink" Target="http://www.worldsurfleague.com/athletes/3165/griffin-colapinto" TargetMode="External"/><Relationship Id="rId25" Type="http://schemas.openxmlformats.org/officeDocument/2006/relationships/hyperlink" Target="http://www.worldsurfleague.com/athletes/226/matt-wilkinson" TargetMode="External"/><Relationship Id="rId33" Type="http://schemas.openxmlformats.org/officeDocument/2006/relationships/hyperlink" Target="http://www.worldsurfleague.com/athletes/575/adrian-buchan" TargetMode="External"/><Relationship Id="rId38" Type="http://schemas.openxmlformats.org/officeDocument/2006/relationships/hyperlink" Target="http://www.worldsurfleague.com/athletes/700/jesse-mendes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www.worldsurfleague.com/athletes/2953/tikanui-smith" TargetMode="External"/><Relationship Id="rId20" Type="http://schemas.openxmlformats.org/officeDocument/2006/relationships/hyperlink" Target="http://www.worldsurfleague.com/athletes/3994/yago-dora" TargetMode="External"/><Relationship Id="rId29" Type="http://schemas.openxmlformats.org/officeDocument/2006/relationships/hyperlink" Target="http://www.worldsurfleague.com/athletes/553/kelly-slater" TargetMode="External"/><Relationship Id="rId1" Type="http://schemas.openxmlformats.org/officeDocument/2006/relationships/hyperlink" Target="http://www.worldsurfleague.com/athletes/2251/michael-rodrigues" TargetMode="External"/><Relationship Id="rId6" Type="http://schemas.openxmlformats.org/officeDocument/2006/relationships/hyperlink" Target="http://www.worldsurfleague.com/athletes/1343/frederico-morais" TargetMode="External"/><Relationship Id="rId11" Type="http://schemas.openxmlformats.org/officeDocument/2006/relationships/hyperlink" Target="http://www.worldsurfleague.com/athletes/1957/ezekiel-lau" TargetMode="External"/><Relationship Id="rId24" Type="http://schemas.openxmlformats.org/officeDocument/2006/relationships/hyperlink" Target="http://www.worldsurfleague.com/athletes/199/john-john-florence" TargetMode="External"/><Relationship Id="rId32" Type="http://schemas.openxmlformats.org/officeDocument/2006/relationships/hyperlink" Target="http://www.worldsurfleague.com/athletes/564/jordy-smith" TargetMode="External"/><Relationship Id="rId37" Type="http://schemas.openxmlformats.org/officeDocument/2006/relationships/hyperlink" Target="http://www.worldsurfleague.com/athletes/688/miguel-pupo" TargetMode="External"/><Relationship Id="rId40" Type="http://schemas.openxmlformats.org/officeDocument/2006/relationships/hyperlink" Target="http://www.worldsurfleague.com/athletes/1291/caio-ibelli" TargetMode="External"/><Relationship Id="rId5" Type="http://schemas.openxmlformats.org/officeDocument/2006/relationships/hyperlink" Target="http://www.worldsurfleague.com/athletes/1215/conner-coffin" TargetMode="External"/><Relationship Id="rId15" Type="http://schemas.openxmlformats.org/officeDocument/2006/relationships/hyperlink" Target="http://www.worldsurfleague.com/athletes/2838/connor-oleary" TargetMode="External"/><Relationship Id="rId23" Type="http://schemas.openxmlformats.org/officeDocument/2006/relationships/hyperlink" Target="http://www.worldsurfleague.com/athletes/14/sebastian-zietz" TargetMode="External"/><Relationship Id="rId28" Type="http://schemas.openxmlformats.org/officeDocument/2006/relationships/hyperlink" Target="http://www.worldsurfleague.com/athletes/449/tomas-hermes" TargetMode="External"/><Relationship Id="rId36" Type="http://schemas.openxmlformats.org/officeDocument/2006/relationships/hyperlink" Target="http://www.worldsurfleague.com/athletes/622/willian-cardoso" TargetMode="External"/><Relationship Id="rId10" Type="http://schemas.openxmlformats.org/officeDocument/2006/relationships/hyperlink" Target="http://www.worldsurfleague.com/athletes/1737/italo-ferreira" TargetMode="External"/><Relationship Id="rId19" Type="http://schemas.openxmlformats.org/officeDocument/2006/relationships/hyperlink" Target="http://www.worldsurfleague.com/athletes/3896/kanoa-igarashi" TargetMode="External"/><Relationship Id="rId31" Type="http://schemas.openxmlformats.org/officeDocument/2006/relationships/hyperlink" Target="http://www.worldsurfleague.com/athletes/4/patrick-gudauskas" TargetMode="External"/><Relationship Id="rId4" Type="http://schemas.openxmlformats.org/officeDocument/2006/relationships/hyperlink" Target="http://www.worldsurfleague.com/athletes/1164/kolohe-andino" TargetMode="External"/><Relationship Id="rId9" Type="http://schemas.openxmlformats.org/officeDocument/2006/relationships/hyperlink" Target="http://www.worldsurfleague.com/athletes/1677/keanu-asing" TargetMode="External"/><Relationship Id="rId14" Type="http://schemas.openxmlformats.org/officeDocument/2006/relationships/hyperlink" Target="http://www.worldsurfleague.com/athletes/2817/wade-carmichael" TargetMode="External"/><Relationship Id="rId22" Type="http://schemas.openxmlformats.org/officeDocument/2006/relationships/hyperlink" Target="http://www.worldsurfleague.com/athletes/13/adriano-de-souza" TargetMode="External"/><Relationship Id="rId27" Type="http://schemas.openxmlformats.org/officeDocument/2006/relationships/hyperlink" Target="http://www.worldsurfleague.com/athletes/425/wiggolly-dantas" TargetMode="External"/><Relationship Id="rId30" Type="http://schemas.openxmlformats.org/officeDocument/2006/relationships/hyperlink" Target="http://www.worldsurfleague.com/athletes/556/joel-parkinson" TargetMode="External"/><Relationship Id="rId35" Type="http://schemas.openxmlformats.org/officeDocument/2006/relationships/hyperlink" Target="http://www.worldsurfleague.com/athletes/621/joan-du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http://mct.fantasy.worldsurfleague.com/cache/img/placeholder-1x1_1488162224.gif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F98465-BA20-4ECA-9F02-0602737CE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3" name="Picture 2" descr="http://mct.fantasy.worldsurfleague.com/cache/img/placeholder-1x1_1488162224.gif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0C5DDA6-077D-4991-8EBD-4010416A5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72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" name="Picture 3" descr="http://mct.fantasy.worldsurfleague.com/cache/img/placeholder-1x1_1488162224.gif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8127FD9-C758-4375-83B1-D8313E19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</xdr:colOff>
      <xdr:row>36</xdr:row>
      <xdr:rowOff>9525</xdr:rowOff>
    </xdr:to>
    <xdr:pic>
      <xdr:nvPicPr>
        <xdr:cNvPr id="5" name="Picture 4" descr="http://mct.fantasy.worldsurfleague.com/cache/img/placeholder-1x1_1488162224.gif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A8E63A2-A2E7-45CD-AF38-2F7346330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17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</xdr:colOff>
      <xdr:row>38</xdr:row>
      <xdr:rowOff>9525</xdr:rowOff>
    </xdr:to>
    <xdr:pic>
      <xdr:nvPicPr>
        <xdr:cNvPr id="6" name="Picture 5" descr="http://mct.fantasy.worldsurfleague.com/cache/img/placeholder-1x1_1488162224.gif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F2632A9-5794-4334-AA7F-DEB10068D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89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7" name="Picture 6" descr="http://mct.fantasy.worldsurfleague.com/cache/img/placeholder-1x1_1488162224.gif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A7C5D17-48D5-4462-8806-0AFFEDB27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</xdr:colOff>
      <xdr:row>40</xdr:row>
      <xdr:rowOff>9525</xdr:rowOff>
    </xdr:to>
    <xdr:pic>
      <xdr:nvPicPr>
        <xdr:cNvPr id="8" name="Picture 7" descr="http://mct.fantasy.worldsurfleague.com/cache/img/placeholder-1x1_1488162224.gif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EF26346-C3B9-4611-8E64-7A83C5414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434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</xdr:colOff>
      <xdr:row>42</xdr:row>
      <xdr:rowOff>9525</xdr:rowOff>
    </xdr:to>
    <xdr:pic>
      <xdr:nvPicPr>
        <xdr:cNvPr id="9" name="Picture 8" descr="http://mct.fantasy.worldsurfleague.com/cache/img/placeholder-1x1_1488162224.gif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03B5D0-1DFC-4200-A899-DB9409C9E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</xdr:colOff>
      <xdr:row>44</xdr:row>
      <xdr:rowOff>9525</xdr:rowOff>
    </xdr:to>
    <xdr:pic>
      <xdr:nvPicPr>
        <xdr:cNvPr id="10" name="Picture 9" descr="http://mct.fantasy.worldsurfleague.com/cache/img/placeholder-1x1_1488162224.gif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B0A5574-8B1B-4305-8AF5-F05C464CF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11" name="Picture 10" descr="http://mct.fantasy.worldsurfleague.com/cache/img/placeholder-1x1_1488162224.gif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85CBE5D-240A-4486-8715-E05B8E6E1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51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12" name="Picture 11" descr="http://mct.fantasy.worldsurfleague.com/cache/img/placeholder-1x1_1488162224.gif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BE72D0-726F-415E-986C-17DFA1A59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723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13" name="Picture 12" descr="http://mct.fantasy.worldsurfleague.com/cache/img/placeholder-1x1_1488162224.gif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E2FC68CD-5E4B-4815-B102-190B4CF1B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796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14" name="Picture 13" descr="http://mct.fantasy.worldsurfleague.com/cache/img/placeholder-1x1_1488162224.gif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55044AF3-E0C5-4073-87C9-854753AB5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868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</xdr:colOff>
      <xdr:row>55</xdr:row>
      <xdr:rowOff>9525</xdr:rowOff>
    </xdr:to>
    <xdr:pic>
      <xdr:nvPicPr>
        <xdr:cNvPr id="15" name="Picture 14" descr="http://mct.fantasy.worldsurfleague.com/cache/img/placeholder-1x1_1488162224.gif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9DFC3B5-2D8B-4272-B8AF-402BA0C19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941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</xdr:colOff>
      <xdr:row>58</xdr:row>
      <xdr:rowOff>9525</xdr:rowOff>
    </xdr:to>
    <xdr:pic>
      <xdr:nvPicPr>
        <xdr:cNvPr id="16" name="Picture 15" descr="http://mct.fantasy.worldsurfleague.com/cache/img/placeholder-1x1_1488162224.gif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B07995C-D5C4-4FEE-AB42-64149E6B1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013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</xdr:colOff>
      <xdr:row>60</xdr:row>
      <xdr:rowOff>9525</xdr:rowOff>
    </xdr:to>
    <xdr:pic>
      <xdr:nvPicPr>
        <xdr:cNvPr id="17" name="Picture 16" descr="http://mct.fantasy.worldsurfleague.com/cache/img/placeholder-1x1_1488162224.gif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ACEE42A-A132-4A08-B354-62FF38C38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067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</xdr:colOff>
      <xdr:row>63</xdr:row>
      <xdr:rowOff>9525</xdr:rowOff>
    </xdr:to>
    <xdr:pic>
      <xdr:nvPicPr>
        <xdr:cNvPr id="18" name="Picture 17" descr="http://mct.fantasy.worldsurfleague.com/cache/img/placeholder-1x1_1488162224.gif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1BD93D4-89DE-4E1C-8AC1-046B4F41F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140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</xdr:colOff>
      <xdr:row>65</xdr:row>
      <xdr:rowOff>9525</xdr:rowOff>
    </xdr:to>
    <xdr:pic>
      <xdr:nvPicPr>
        <xdr:cNvPr id="19" name="Picture 18" descr="http://mct.fantasy.worldsurfleague.com/cache/img/placeholder-1x1_1488162224.gif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C38231-9BF8-45B4-BD36-207305916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212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</xdr:colOff>
      <xdr:row>68</xdr:row>
      <xdr:rowOff>9525</xdr:rowOff>
    </xdr:to>
    <xdr:pic>
      <xdr:nvPicPr>
        <xdr:cNvPr id="20" name="Picture 19" descr="http://mct.fantasy.worldsurfleague.com/cache/img/placeholder-1x1_1488162224.gif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40A484A2-3D4E-452D-8669-7B01EE76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2849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</xdr:colOff>
      <xdr:row>71</xdr:row>
      <xdr:rowOff>9525</xdr:rowOff>
    </xdr:to>
    <xdr:pic>
      <xdr:nvPicPr>
        <xdr:cNvPr id="21" name="Picture 20" descr="http://mct.fantasy.worldsurfleague.com/cache/img/placeholder-1x1_1488162224.gif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0EC4B91-DAD4-4174-9104-53B1F085D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357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</xdr:colOff>
      <xdr:row>73</xdr:row>
      <xdr:rowOff>9525</xdr:rowOff>
    </xdr:to>
    <xdr:pic>
      <xdr:nvPicPr>
        <xdr:cNvPr id="22" name="Picture 21" descr="http://mct.fantasy.worldsurfleague.com/cache/img/placeholder-1x1_1488162224.gif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374C59FC-4C3C-415C-BACF-BA325869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429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</xdr:colOff>
      <xdr:row>76</xdr:row>
      <xdr:rowOff>9525</xdr:rowOff>
    </xdr:to>
    <xdr:pic>
      <xdr:nvPicPr>
        <xdr:cNvPr id="23" name="Picture 22" descr="http://mct.fantasy.worldsurfleague.com/cache/img/placeholder-1x1_1488162224.gif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C2B3B9C-DAEB-4F35-8177-3D8C4CD91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5020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</xdr:colOff>
      <xdr:row>79</xdr:row>
      <xdr:rowOff>9525</xdr:rowOff>
    </xdr:to>
    <xdr:pic>
      <xdr:nvPicPr>
        <xdr:cNvPr id="24" name="Picture 23" descr="http://mct.fantasy.worldsurfleague.com/cache/img/placeholder-1x1_1488162224.gif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ADADB4AD-BB5B-4324-B9E1-30EF580A9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574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</xdr:colOff>
      <xdr:row>82</xdr:row>
      <xdr:rowOff>9525</xdr:rowOff>
    </xdr:to>
    <xdr:pic>
      <xdr:nvPicPr>
        <xdr:cNvPr id="25" name="Picture 24" descr="http://mct.fantasy.worldsurfleague.com/cache/img/placeholder-1x1_1488162224.gif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5D67979-3A12-4DA9-99CA-AF1237EAD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646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</xdr:colOff>
      <xdr:row>85</xdr:row>
      <xdr:rowOff>9525</xdr:rowOff>
    </xdr:to>
    <xdr:pic>
      <xdr:nvPicPr>
        <xdr:cNvPr id="26" name="Picture 25" descr="http://mct.fantasy.worldsurfleague.com/cache/img/placeholder-1x1_1488162224.gif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59D1CA6-4C0F-4D90-8B92-2CE7543C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719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</xdr:colOff>
      <xdr:row>88</xdr:row>
      <xdr:rowOff>9525</xdr:rowOff>
    </xdr:to>
    <xdr:pic>
      <xdr:nvPicPr>
        <xdr:cNvPr id="27" name="Picture 26" descr="http://mct.fantasy.worldsurfleague.com/cache/img/placeholder-1x1_1488162224.gif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05DC3BA-7DC6-4685-888C-0F878D271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791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</xdr:colOff>
      <xdr:row>91</xdr:row>
      <xdr:rowOff>9525</xdr:rowOff>
    </xdr:to>
    <xdr:pic>
      <xdr:nvPicPr>
        <xdr:cNvPr id="28" name="Picture 27" descr="http://mct.fantasy.worldsurfleague.com/cache/img/placeholder-1x1_1488162224.gif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D706C98-67A1-4351-B04F-EEC1B95BF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864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</xdr:colOff>
      <xdr:row>94</xdr:row>
      <xdr:rowOff>9525</xdr:rowOff>
    </xdr:to>
    <xdr:pic>
      <xdr:nvPicPr>
        <xdr:cNvPr id="29" name="Picture 28" descr="http://mct.fantasy.worldsurfleague.com/cache/img/placeholder-1x1_1488162224.gif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E8082CAA-8391-49F9-87DD-227B880CA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9364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</xdr:colOff>
      <xdr:row>97</xdr:row>
      <xdr:rowOff>9525</xdr:rowOff>
    </xdr:to>
    <xdr:pic>
      <xdr:nvPicPr>
        <xdr:cNvPr id="30" name="Picture 29" descr="http://mct.fantasy.worldsurfleague.com/cache/img/placeholder-1x1_1488162224.gif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BA72DA83-6BFE-4B49-B281-B139081EE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008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1" name="Picture 30" descr="http://mct.fantasy.worldsurfleague.com/cache/img/placeholder-1x1_1488162224.gif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ABA93AE-1CDE-4017-B563-54C8F57AD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0812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</xdr:colOff>
      <xdr:row>102</xdr:row>
      <xdr:rowOff>9525</xdr:rowOff>
    </xdr:to>
    <xdr:pic>
      <xdr:nvPicPr>
        <xdr:cNvPr id="32" name="Picture 31" descr="http://mct.fantasy.worldsurfleague.com/cache/img/placeholder-1x1_1488162224.gif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E0956153-62E0-4C88-89E3-032469791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153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</xdr:colOff>
      <xdr:row>105</xdr:row>
      <xdr:rowOff>9525</xdr:rowOff>
    </xdr:to>
    <xdr:pic>
      <xdr:nvPicPr>
        <xdr:cNvPr id="33" name="Picture 32" descr="http://mct.fantasy.worldsurfleague.com/cache/img/placeholder-1x1_1488162224.gif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47C5166-C0C2-478C-864E-E581FBA20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22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</xdr:colOff>
      <xdr:row>108</xdr:row>
      <xdr:rowOff>9525</xdr:rowOff>
    </xdr:to>
    <xdr:pic>
      <xdr:nvPicPr>
        <xdr:cNvPr id="34" name="Picture 33" descr="http://mct.fantasy.worldsurfleague.com/cache/img/placeholder-1x1_1488162224.gif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393442A8-D80F-4E8F-90E8-16DD4D14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2983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</xdr:colOff>
      <xdr:row>110</xdr:row>
      <xdr:rowOff>9525</xdr:rowOff>
    </xdr:to>
    <xdr:pic>
      <xdr:nvPicPr>
        <xdr:cNvPr id="35" name="Picture 34" descr="http://mct.fantasy.worldsurfleague.com/cache/img/placeholder-1x1_1488162224.gif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B8895631-E7A4-4416-B498-8B04675C2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370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</xdr:colOff>
      <xdr:row>113</xdr:row>
      <xdr:rowOff>9525</xdr:rowOff>
    </xdr:to>
    <xdr:pic>
      <xdr:nvPicPr>
        <xdr:cNvPr id="36" name="Picture 35" descr="http://mct.fantasy.worldsurfleague.com/cache/img/placeholder-1x1_1488162224.gif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9E6750D6-9B34-42C7-B7A5-191C1784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4431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</xdr:colOff>
      <xdr:row>116</xdr:row>
      <xdr:rowOff>9525</xdr:rowOff>
    </xdr:to>
    <xdr:pic>
      <xdr:nvPicPr>
        <xdr:cNvPr id="37" name="Picture 36" descr="http://mct.fantasy.worldsurfleague.com/cache/img/placeholder-1x1_1488162224.gif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14FCB419-2EA8-4ABA-9583-63E33A8FF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515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</xdr:colOff>
      <xdr:row>119</xdr:row>
      <xdr:rowOff>9525</xdr:rowOff>
    </xdr:to>
    <xdr:pic>
      <xdr:nvPicPr>
        <xdr:cNvPr id="38" name="Picture 37" descr="http://mct.fantasy.worldsurfleague.com/cache/img/placeholder-1x1_1488162224.gif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52FE0A9C-C679-4735-961C-73DB9D902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587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</xdr:colOff>
      <xdr:row>122</xdr:row>
      <xdr:rowOff>9525</xdr:rowOff>
    </xdr:to>
    <xdr:pic>
      <xdr:nvPicPr>
        <xdr:cNvPr id="39" name="Picture 38" descr="http://mct.fantasy.worldsurfleague.com/cache/img/placeholder-1x1_1488162224.gif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0A3C85D2-48BE-4898-B013-4073EC2F5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266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" name="Picture 39" descr="http://mct.fantasy.worldsurfleague.com/cache/img/placeholder-1x1_1488162224.gif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8246BF3-1010-46AC-9E6D-22B1A7804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41" name="Picture 40" descr="http://mct.fantasy.worldsurfleague.com/cache/img/placeholder-1x1_1488162224.gif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C0D93B-FF77-41A1-80D8-2E9C394DF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42" name="Picture 41" descr="http://mct.fantasy.worldsurfleague.com/cache/img/placeholder-1x1_1488162224.gif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491080F-65C4-45A4-9505-3327F3528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43" name="Picture 42" descr="http://mct.fantasy.worldsurfleague.com/cache/img/placeholder-1x1_1488162224.gif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9049618-344A-42E9-9109-F090977BA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44" name="Picture 43" descr="http://mct.fantasy.worldsurfleague.com/cache/img/placeholder-1x1_1488162224.gif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3F17ABC1-96F9-41C2-A833-F505A3B47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45" name="Picture 44" descr="http://mct.fantasy.worldsurfleague.com/cache/img/placeholder-1x1_1488162224.gif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6DFA586-49FF-4306-B195-41CC725F0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46" name="Picture 45" descr="http://mct.fantasy.worldsurfleague.com/cache/img/placeholder-1x1_1488162224.gif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7953B1-599A-45D0-90A3-F14115A9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47" name="Picture 46" descr="http://mct.fantasy.worldsurfleague.com/cache/img/placeholder-1x1_1488162224.gif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AFBC979-7544-4015-A61D-98CC1B17A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48" name="Picture 47" descr="http://mct.fantasy.worldsurfleague.com/cache/img/placeholder-1x1_1488162224.gif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2AFB3735-FEF3-46E5-B418-EC8E1C62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49" name="Picture 48" descr="http://mct.fantasy.worldsurfleague.com/cache/img/placeholder-1x1_1488162224.gif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1E58465-AE5C-43C1-AABF-732D0AEF8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50" name="Picture 49" descr="http://mct.fantasy.worldsurfleague.com/cache/img/placeholder-1x1_1488162224.gif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2491734E-7F59-4559-A857-933F6A97E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51" name="Picture 50" descr="http://mct.fantasy.worldsurfleague.com/cache/img/placeholder-1x1_1488162224.gif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BFA0BB6-7FC0-4765-8B20-85CD0DE09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52" name="Picture 51" descr="http://mct.fantasy.worldsurfleague.com/cache/img/placeholder-1x1_1488162224.gif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A6BE025-1086-4973-8A35-38C190C5E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53" name="Picture 52" descr="http://mct.fantasy.worldsurfleague.com/cache/img/placeholder-1x1_1488162224.gif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661090F-5CE5-4C48-9649-C492E783C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54" name="Picture 53" descr="http://mct.fantasy.worldsurfleague.com/cache/img/placeholder-1x1_1488162224.gif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F7B7AD41-0526-4240-AA9B-396080E0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55" name="Picture 54" descr="http://mct.fantasy.worldsurfleague.com/cache/img/placeholder-1x1_1488162224.gif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1C5A5AA-17AA-46CC-8D8F-B2792CC42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56" name="Picture 55" descr="http://mct.fantasy.worldsurfleague.com/cache/img/placeholder-1x1_1488162224.gif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82E5C07A-90BC-4722-97B6-2F587AFA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57" name="Picture 56" descr="http://mct.fantasy.worldsurfleague.com/cache/img/placeholder-1x1_1488162224.gif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C01E52A7-9AF0-4696-A13E-A4F0DA1A2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58" name="Picture 57" descr="http://mct.fantasy.worldsurfleague.com/cache/img/placeholder-1x1_1488162224.gif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52551F1E-9A97-4C03-9217-20581B950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59" name="Picture 58" descr="http://mct.fantasy.worldsurfleague.com/cache/img/placeholder-1x1_1488162224.gif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D42EA3DA-F22C-45A8-A560-19AB8724F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85</xdr:row>
      <xdr:rowOff>9525</xdr:rowOff>
    </xdr:to>
    <xdr:pic>
      <xdr:nvPicPr>
        <xdr:cNvPr id="60" name="Picture 59" descr="http://mct.fantasy.worldsurfleague.com/cache/img/placeholder-1x1_1488162224.gif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1F17E7D-9BDA-495B-975E-0CB85248E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61" name="Picture 60" descr="http://mct.fantasy.worldsurfleague.com/cache/img/placeholder-1x1_1488162224.gif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42E5952-6065-4FDE-9257-1E4F3F3BD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62" name="Picture 61" descr="http://mct.fantasy.worldsurfleague.com/cache/img/placeholder-1x1_1488162224.gif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1D78DF13-301E-4AC5-ADAA-0567049A5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63" name="Picture 62" descr="http://mct.fantasy.worldsurfleague.com/cache/img/placeholder-1x1_1488162224.gif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97E0C701-A0F2-45E7-8212-1F5E8F440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64" name="Picture 63" descr="http://mct.fantasy.worldsurfleague.com/cache/img/placeholder-1x1_1488162224.gif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7D74764-97A0-46AB-AE8D-37E7437D1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65" name="Picture 64" descr="http://mct.fantasy.worldsurfleague.com/cache/img/placeholder-1x1_1488162224.gif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FD1A1CE-DDE4-4455-B8C0-A63385A2E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66" name="Picture 65" descr="http://mct.fantasy.worldsurfleague.com/cache/img/placeholder-1x1_1488162224.gif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D890F9A-4B11-4DC8-9B91-931EF520A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2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67" name="Picture 66" descr="http://mct.fantasy.worldsurfleague.com/cache/img/placeholder-1x1_1488162224.gif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4A7C9D-9776-49C0-94E3-CF09352DE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68" name="Picture 67" descr="http://mct.fantasy.worldsurfleague.com/cache/img/placeholder-1x1_1488162224.gif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D4D4B866-5B18-4E64-9BC3-286393C87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69" name="Picture 68" descr="http://mct.fantasy.worldsurfleague.com/cache/img/placeholder-1x1_1488162224.gif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FD081242-994A-47E4-AF1F-C6B8D497F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70" name="Picture 69" descr="http://mct.fantasy.worldsurfleague.com/cache/img/placeholder-1x1_1488162224.gif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B4EF83B8-5643-41E0-B46B-DAA1B3FC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9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71" name="Picture 70" descr="http://mct.fantasy.worldsurfleague.com/cache/img/placeholder-1x1_1488162224.gif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BEF6227E-5D1D-408F-A69A-891E59332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72" name="Picture 71" descr="http://mct.fantasy.worldsurfleague.com/cache/img/placeholder-1x1_1488162224.gif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6D6ECF44-9AA7-45B3-9450-6729BDACF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4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73" name="Picture 72" descr="http://mct.fantasy.worldsurfleague.com/cache/img/placeholder-1x1_1488162224.gif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981C9178-E317-41AE-ACCD-FAD93B4D3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9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</xdr:row>
      <xdr:rowOff>0</xdr:rowOff>
    </xdr:from>
    <xdr:ext cx="9525" cy="9525"/>
    <xdr:pic>
      <xdr:nvPicPr>
        <xdr:cNvPr id="112" name="Picture 111" descr="http://mct.fantasy.worldsurfleague.com/cache/img/placeholder-1x1_1488162224.gif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1D1A733-3C3C-411C-B55E-087CAB92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788" y="17951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113" name="Picture 112" descr="http://mct.fantasy.worldsurfleague.com/cache/img/placeholder-1x1_1488162224.gif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AAFEC6F1-872D-43C1-B253-BD9FF1F3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788" y="359019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14" name="Picture 113" descr="http://mct.fantasy.worldsurfleague.com/cache/img/placeholder-1x1_1488162224.gif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2E4A30D-4622-48E5-9F49-8173F20A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788" y="71803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115" name="Picture 114" descr="http://mct.fantasy.worldsurfleague.com/cache/img/placeholder-1x1_1488162224.gif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DBC5CB8-4543-4DC5-9FE8-8A8BED28B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788" y="107705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116" name="Picture 115" descr="http://mct.fantasy.worldsurfleague.com/cache/img/placeholder-1x1_1488162224.gif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B54C9C-15CF-4FD5-B4DC-F217B7C8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788" y="1256568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117" name="Picture 116" descr="http://mct.fantasy.worldsurfleague.com/cache/img/placeholder-1x1_1488162224.gif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9B146E85-DBC1-4C5D-B7DD-1C2911302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788" y="143607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118" name="Picture 117" descr="http://mct.fantasy.worldsurfleague.com/cache/img/placeholder-1x1_1488162224.gif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64917BEA-5D39-42EC-B45C-EE4606F7E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788" y="1615587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15" zoomScaleNormal="115" workbookViewId="0"/>
  </sheetViews>
  <sheetFormatPr defaultRowHeight="14.25" x14ac:dyDescent="0.45"/>
  <cols>
    <col min="1" max="1" width="18.9296875" customWidth="1"/>
    <col min="2" max="2" width="8.3984375" customWidth="1"/>
    <col min="3" max="3" width="15.6640625" customWidth="1"/>
    <col min="4" max="6" width="14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</row>
    <row r="2" spans="1:7" x14ac:dyDescent="0.45">
      <c r="A2">
        <f>IFERROR(AVERAGEIF(Sheet5!A:A,C2,Sheet5!B:B),151)</f>
        <v>6</v>
      </c>
      <c r="B2" t="s">
        <v>8</v>
      </c>
      <c r="C2" t="s">
        <v>22</v>
      </c>
      <c r="D2" t="s">
        <v>7</v>
      </c>
      <c r="E2" t="s">
        <v>60</v>
      </c>
      <c r="F2">
        <f>INDEX(Sheet4!B:B,MATCH('Round6-JBay'!G2,Sheet4!A:A,0))</f>
        <v>6</v>
      </c>
      <c r="G2">
        <v>1</v>
      </c>
    </row>
    <row r="3" spans="1:7" x14ac:dyDescent="0.45">
      <c r="A3">
        <f>IFERROR(AVERAGEIF(Sheet5!A:A,C3,Sheet5!B:B),151)</f>
        <v>8</v>
      </c>
      <c r="B3" t="s">
        <v>11</v>
      </c>
      <c r="C3" t="s">
        <v>34</v>
      </c>
      <c r="D3" t="s">
        <v>10</v>
      </c>
      <c r="E3" t="s">
        <v>60</v>
      </c>
      <c r="F3">
        <f>INDEX(Sheet4!B:B,MATCH('Round6-JBay'!G6,Sheet4!A:A,0))</f>
        <v>2</v>
      </c>
      <c r="G3">
        <v>2</v>
      </c>
    </row>
    <row r="4" spans="1:7" x14ac:dyDescent="0.45">
      <c r="A4">
        <f>IFERROR(AVERAGEIF(Sheet5!A:A,C4,Sheet5!B:B),151)</f>
        <v>15</v>
      </c>
      <c r="B4" t="s">
        <v>11</v>
      </c>
      <c r="C4" t="s">
        <v>19</v>
      </c>
      <c r="D4" t="s">
        <v>7</v>
      </c>
      <c r="E4" t="s">
        <v>60</v>
      </c>
      <c r="F4">
        <f>INDEX(Sheet4!B:B,MATCH('Round6-JBay'!G7,Sheet4!A:A,0))</f>
        <v>1</v>
      </c>
      <c r="G4">
        <v>3</v>
      </c>
    </row>
    <row r="5" spans="1:7" x14ac:dyDescent="0.45">
      <c r="A5">
        <f>IFERROR(AVERAGEIF(Sheet5!A:A,C5,Sheet5!B:B),151)</f>
        <v>15</v>
      </c>
      <c r="B5" t="s">
        <v>8</v>
      </c>
      <c r="C5" t="s">
        <v>25</v>
      </c>
      <c r="D5" t="s">
        <v>7</v>
      </c>
      <c r="E5" t="s">
        <v>60</v>
      </c>
      <c r="F5">
        <f>INDEX(Sheet4!B:B,MATCH('Round6-JBay'!G5,Sheet4!A:A,0))</f>
        <v>3</v>
      </c>
      <c r="G5">
        <v>4</v>
      </c>
    </row>
    <row r="6" spans="1:7" x14ac:dyDescent="0.45">
      <c r="A6">
        <f>IFERROR(AVERAGEIF(Sheet5!A:A,C6,Sheet5!B:B),151)</f>
        <v>11</v>
      </c>
      <c r="B6" t="s">
        <v>8</v>
      </c>
      <c r="C6" t="s">
        <v>46</v>
      </c>
      <c r="D6" t="s">
        <v>10</v>
      </c>
      <c r="E6" t="s">
        <v>60</v>
      </c>
      <c r="F6">
        <f>INDEX(Sheet4!B:B,MATCH('Round6-JBay'!G3,Sheet4!A:A,0))</f>
        <v>5</v>
      </c>
      <c r="G6">
        <v>5</v>
      </c>
    </row>
    <row r="7" spans="1:7" x14ac:dyDescent="0.45">
      <c r="A7">
        <f>IFERROR(AVERAGEIF(Sheet5!A:A,C7,Sheet5!B:B),151)</f>
        <v>11</v>
      </c>
      <c r="B7" t="s">
        <v>11</v>
      </c>
      <c r="C7" t="s">
        <v>32</v>
      </c>
      <c r="D7" t="s">
        <v>33</v>
      </c>
      <c r="E7" t="s">
        <v>60</v>
      </c>
      <c r="F7">
        <f>INDEX(Sheet4!B:B,MATCH('Round6-JBay'!G4,Sheet4!A:A,0))</f>
        <v>4</v>
      </c>
      <c r="G7">
        <v>6</v>
      </c>
    </row>
    <row r="8" spans="1:7" x14ac:dyDescent="0.45">
      <c r="A8">
        <f>IFERROR(AVERAGEIF(Sheet5!A:A,C8,Sheet5!B:B),151)</f>
        <v>21</v>
      </c>
      <c r="B8" t="s">
        <v>11</v>
      </c>
      <c r="C8" t="s">
        <v>51</v>
      </c>
      <c r="D8" t="s">
        <v>10</v>
      </c>
      <c r="E8" t="s">
        <v>60</v>
      </c>
      <c r="F8">
        <f>INDEX(Sheet4!B:B,MATCH('Round6-JBay'!G13,Sheet4!A:A,0))</f>
        <v>12</v>
      </c>
      <c r="G8">
        <v>7</v>
      </c>
    </row>
    <row r="9" spans="1:7" x14ac:dyDescent="0.45">
      <c r="A9">
        <f>IFERROR(AVERAGEIF(Sheet5!A:A,C9,Sheet5!B:B),151)</f>
        <v>34</v>
      </c>
      <c r="B9" t="s">
        <v>11</v>
      </c>
      <c r="C9" t="s">
        <v>35</v>
      </c>
      <c r="D9" t="s">
        <v>36</v>
      </c>
      <c r="E9" t="s">
        <v>60</v>
      </c>
      <c r="F9">
        <f>INDEX(Sheet4!B:B,MATCH('Round6-JBay'!G23,Sheet4!A:A,0))</f>
        <v>4</v>
      </c>
      <c r="G9">
        <v>8</v>
      </c>
    </row>
    <row r="10" spans="1:7" x14ac:dyDescent="0.45">
      <c r="A10">
        <f>IFERROR(AVERAGEIF(Sheet5!A:A,C10,Sheet5!B:B),151)</f>
        <v>21</v>
      </c>
      <c r="B10" t="s">
        <v>11</v>
      </c>
      <c r="C10" t="s">
        <v>42</v>
      </c>
      <c r="D10" t="s">
        <v>43</v>
      </c>
      <c r="E10" t="s">
        <v>58</v>
      </c>
      <c r="F10">
        <f>INDEX(Sheet4!B:B,MATCH('Round6-JBay'!G8,Sheet4!A:A,0))</f>
        <v>7</v>
      </c>
      <c r="G10">
        <v>9</v>
      </c>
    </row>
    <row r="11" spans="1:7" x14ac:dyDescent="0.45">
      <c r="A11">
        <f>IFERROR(AVERAGEIF(Sheet5!A:A,C11,Sheet5!B:B),151)</f>
        <v>51</v>
      </c>
      <c r="B11" t="s">
        <v>11</v>
      </c>
      <c r="C11" t="s">
        <v>14</v>
      </c>
      <c r="D11" t="s">
        <v>15</v>
      </c>
      <c r="E11" t="s">
        <v>58</v>
      </c>
      <c r="F11">
        <f>INDEX(Sheet4!B:B,MATCH('Round6-JBay'!G19,Sheet4!A:A,0))</f>
        <v>7</v>
      </c>
      <c r="G11">
        <v>10</v>
      </c>
    </row>
    <row r="12" spans="1:7" x14ac:dyDescent="0.45">
      <c r="A12">
        <f>IFERROR(AVERAGEIF(Sheet5!A:A,C12,Sheet5!B:B),151)</f>
        <v>21</v>
      </c>
      <c r="B12" t="s">
        <v>11</v>
      </c>
      <c r="C12" t="s">
        <v>38</v>
      </c>
      <c r="D12" t="s">
        <v>15</v>
      </c>
      <c r="E12" t="s">
        <v>58</v>
      </c>
      <c r="F12">
        <f>INDEX(Sheet4!B:B,MATCH('Round6-JBay'!G14,Sheet4!A:A,0))</f>
        <v>12</v>
      </c>
      <c r="G12">
        <v>11</v>
      </c>
    </row>
    <row r="13" spans="1:7" x14ac:dyDescent="0.45">
      <c r="A13">
        <f>IFERROR(AVERAGEIF(Sheet5!A:A,C13,Sheet5!B:B),151)</f>
        <v>41</v>
      </c>
      <c r="B13" t="s">
        <v>11</v>
      </c>
      <c r="C13" t="s">
        <v>52</v>
      </c>
      <c r="D13" t="s">
        <v>7</v>
      </c>
      <c r="E13" t="s">
        <v>58</v>
      </c>
      <c r="F13">
        <f>INDEX(Sheet4!B:B,MATCH('Round6-JBay'!G32,Sheet4!A:A,0))</f>
        <v>3</v>
      </c>
      <c r="G13">
        <v>12</v>
      </c>
    </row>
    <row r="14" spans="1:7" x14ac:dyDescent="0.45">
      <c r="A14">
        <f>IFERROR(AVERAGEIF(Sheet5!A:A,C14,Sheet5!B:B),151)</f>
        <v>51</v>
      </c>
      <c r="B14" t="s">
        <v>11</v>
      </c>
      <c r="C14" t="s">
        <v>41</v>
      </c>
      <c r="D14" t="s">
        <v>7</v>
      </c>
      <c r="E14" t="s">
        <v>58</v>
      </c>
      <c r="F14">
        <f>INDEX(Sheet4!B:B,MATCH('Round6-JBay'!G18,Sheet4!A:A,0))</f>
        <v>8</v>
      </c>
      <c r="G14">
        <v>13</v>
      </c>
    </row>
    <row r="15" spans="1:7" x14ac:dyDescent="0.45">
      <c r="A15">
        <f>IFERROR(AVERAGEIF(Sheet5!A:A,C15,Sheet5!B:B),151)</f>
        <v>41</v>
      </c>
      <c r="B15" t="s">
        <v>8</v>
      </c>
      <c r="C15" t="s">
        <v>9</v>
      </c>
      <c r="D15" t="s">
        <v>10</v>
      </c>
      <c r="E15" t="s">
        <v>58</v>
      </c>
      <c r="F15">
        <f>INDEX(Sheet4!B:B,MATCH('Round6-JBay'!G10,Sheet4!A:A,0))</f>
        <v>9</v>
      </c>
      <c r="G15">
        <v>14</v>
      </c>
    </row>
    <row r="16" spans="1:7" x14ac:dyDescent="0.45">
      <c r="A16">
        <f>IFERROR(AVERAGEIF(Sheet5!A:A,C16,Sheet5!B:B),151)</f>
        <v>18</v>
      </c>
      <c r="B16" t="s">
        <v>11</v>
      </c>
      <c r="C16" t="s">
        <v>26</v>
      </c>
      <c r="D16" t="s">
        <v>27</v>
      </c>
      <c r="E16" t="s">
        <v>58</v>
      </c>
      <c r="F16">
        <f>INDEX(Sheet4!B:B,MATCH('Round6-JBay'!G11,Sheet4!A:A,0))</f>
        <v>10</v>
      </c>
      <c r="G16">
        <v>15</v>
      </c>
    </row>
    <row r="17" spans="1:7" x14ac:dyDescent="0.45">
      <c r="A17">
        <f>IFERROR(AVERAGEIF(Sheet5!A:A,C17,Sheet5!B:B),151)</f>
        <v>51</v>
      </c>
      <c r="B17" t="s">
        <v>11</v>
      </c>
      <c r="C17" t="s">
        <v>17</v>
      </c>
      <c r="D17" t="s">
        <v>18</v>
      </c>
      <c r="E17" t="s">
        <v>58</v>
      </c>
      <c r="F17">
        <f>INDEX(Sheet4!B:B,MATCH('Round6-JBay'!G20,Sheet4!A:A,0))</f>
        <v>1</v>
      </c>
      <c r="G17">
        <v>16</v>
      </c>
    </row>
    <row r="18" spans="1:7" x14ac:dyDescent="0.45">
      <c r="A18">
        <f>IFERROR(AVERAGEIF(Sheet5!A:A,C18,Sheet5!B:B),151)</f>
        <v>23</v>
      </c>
      <c r="B18" t="s">
        <v>11</v>
      </c>
      <c r="C18" t="s">
        <v>48</v>
      </c>
      <c r="D18" t="s">
        <v>18</v>
      </c>
      <c r="E18" t="s">
        <v>58</v>
      </c>
      <c r="F18">
        <f>INDEX(Sheet4!B:B,MATCH('Round6-JBay'!G15,Sheet4!A:A,0))</f>
        <v>11</v>
      </c>
      <c r="G18">
        <v>17</v>
      </c>
    </row>
    <row r="19" spans="1:7" x14ac:dyDescent="0.45">
      <c r="A19">
        <f>IFERROR(AVERAGEIF(Sheet5!A:A,C19,Sheet5!B:B),151)</f>
        <v>21</v>
      </c>
      <c r="B19" t="s">
        <v>11</v>
      </c>
      <c r="C19" t="s">
        <v>23</v>
      </c>
      <c r="D19" t="s">
        <v>15</v>
      </c>
      <c r="E19" t="s">
        <v>58</v>
      </c>
      <c r="F19">
        <f>INDEX(Sheet4!B:B,MATCH('Round6-JBay'!G17,Sheet4!A:A,0))</f>
        <v>9</v>
      </c>
      <c r="G19">
        <v>18</v>
      </c>
    </row>
    <row r="20" spans="1:7" x14ac:dyDescent="0.45">
      <c r="A20">
        <f>IFERROR(AVERAGEIF(Sheet5!A:A,C20,Sheet5!B:B),151)</f>
        <v>67</v>
      </c>
      <c r="B20" t="s">
        <v>11</v>
      </c>
      <c r="C20" t="s">
        <v>20</v>
      </c>
      <c r="D20" t="s">
        <v>21</v>
      </c>
      <c r="E20" t="s">
        <v>58</v>
      </c>
      <c r="F20">
        <f>INDEX(Sheet4!B:B,MATCH('Round6-JBay'!G22,Sheet4!A:A,0))</f>
        <v>3</v>
      </c>
      <c r="G20">
        <v>19</v>
      </c>
    </row>
    <row r="21" spans="1:7" x14ac:dyDescent="0.45">
      <c r="A21">
        <f>IFERROR(AVERAGEIF(Sheet5!A:A,C21,Sheet5!B:B),151)</f>
        <v>34</v>
      </c>
      <c r="B21" t="s">
        <v>8</v>
      </c>
      <c r="C21" t="s">
        <v>53</v>
      </c>
      <c r="D21" t="s">
        <v>7</v>
      </c>
      <c r="E21" t="s">
        <v>58</v>
      </c>
      <c r="F21">
        <f>INDEX(Sheet4!B:B,MATCH('Round6-JBay'!G24,Sheet4!A:A,0))</f>
        <v>5</v>
      </c>
      <c r="G21">
        <v>20</v>
      </c>
    </row>
    <row r="22" spans="1:7" x14ac:dyDescent="0.45">
      <c r="A22">
        <f>IFERROR(AVERAGEIF(Sheet5!A:A,C22,Sheet5!B:B),151)</f>
        <v>41</v>
      </c>
      <c r="B22" t="s">
        <v>8</v>
      </c>
      <c r="C22" t="s">
        <v>29</v>
      </c>
      <c r="D22" t="s">
        <v>27</v>
      </c>
      <c r="E22" t="s">
        <v>58</v>
      </c>
      <c r="F22">
        <f>INDEX(Sheet4!B:B,MATCH('Round6-JBay'!G21,Sheet4!A:A,0))</f>
        <v>2</v>
      </c>
      <c r="G22">
        <v>21</v>
      </c>
    </row>
    <row r="23" spans="1:7" x14ac:dyDescent="0.45">
      <c r="A23">
        <f>IFERROR(AVERAGEIF(Sheet5!A:A,C23,Sheet5!B:B),151)</f>
        <v>26</v>
      </c>
      <c r="B23" t="s">
        <v>8</v>
      </c>
      <c r="C23" t="s">
        <v>39</v>
      </c>
      <c r="D23" t="s">
        <v>10</v>
      </c>
      <c r="E23" t="s">
        <v>58</v>
      </c>
      <c r="F23">
        <f>INDEX(Sheet4!B:B,MATCH('Round6-JBay'!G9,Sheet4!A:A,0))</f>
        <v>8</v>
      </c>
      <c r="G23">
        <v>22</v>
      </c>
    </row>
    <row r="24" spans="1:7" x14ac:dyDescent="0.45">
      <c r="A24">
        <f>IFERROR(AVERAGEIF(Sheet5!A:A,C24,Sheet5!B:B),151)</f>
        <v>91</v>
      </c>
      <c r="B24" t="s">
        <v>11</v>
      </c>
      <c r="C24" t="s">
        <v>49</v>
      </c>
      <c r="D24" t="s">
        <v>7</v>
      </c>
      <c r="E24" t="s">
        <v>58</v>
      </c>
      <c r="F24">
        <f>INDEX(Sheet4!B:B,MATCH('Round6-JBay'!G28,Sheet4!A:A,0))</f>
        <v>10</v>
      </c>
      <c r="G24">
        <v>23</v>
      </c>
    </row>
    <row r="25" spans="1:7" x14ac:dyDescent="0.45">
      <c r="A25">
        <f>IFERROR(AVERAGEIF(Sheet5!A:A,C25,Sheet5!B:B),151)</f>
        <v>51</v>
      </c>
      <c r="B25" t="s">
        <v>8</v>
      </c>
      <c r="C25" t="s">
        <v>16</v>
      </c>
      <c r="D25" t="s">
        <v>10</v>
      </c>
      <c r="E25" t="s">
        <v>58</v>
      </c>
      <c r="F25">
        <f>INDEX(Sheet4!B:B,MATCH('Round6-JBay'!G16,Sheet4!A:A,0))</f>
        <v>10</v>
      </c>
      <c r="G25">
        <v>24</v>
      </c>
    </row>
    <row r="26" spans="1:7" x14ac:dyDescent="0.45">
      <c r="A26">
        <f>IFERROR(AVERAGEIF(Sheet5!A:A,C26,Sheet5!B:B),151)</f>
        <v>81</v>
      </c>
      <c r="B26" t="s">
        <v>11</v>
      </c>
      <c r="C26" t="s">
        <v>47</v>
      </c>
      <c r="D26" t="s">
        <v>15</v>
      </c>
      <c r="E26" t="s">
        <v>59</v>
      </c>
      <c r="F26">
        <f>INDEX(Sheet4!B:B,MATCH('Round6-JBay'!G29,Sheet4!A:A,0))</f>
        <v>9</v>
      </c>
      <c r="G26">
        <v>25</v>
      </c>
    </row>
    <row r="27" spans="1:7" x14ac:dyDescent="0.45">
      <c r="A27">
        <f>IFERROR(AVERAGEIF(Sheet5!A:A,C27,Sheet5!B:B),151)</f>
        <v>21</v>
      </c>
      <c r="B27" t="s">
        <v>11</v>
      </c>
      <c r="C27" t="s">
        <v>30</v>
      </c>
      <c r="D27" t="s">
        <v>10</v>
      </c>
      <c r="E27" t="s">
        <v>59</v>
      </c>
      <c r="F27">
        <f>INDEX(Sheet4!B:B,MATCH('Round6-JBay'!G12,Sheet4!A:A,0))</f>
        <v>11</v>
      </c>
      <c r="G27">
        <v>26</v>
      </c>
    </row>
    <row r="28" spans="1:7" x14ac:dyDescent="0.45">
      <c r="A28">
        <f>IFERROR(AVERAGEIF(Sheet5!A:A,C28,Sheet5!B:B),151)</f>
        <v>81</v>
      </c>
      <c r="B28" t="s">
        <v>8</v>
      </c>
      <c r="C28" t="s">
        <v>28</v>
      </c>
      <c r="D28" t="s">
        <v>7</v>
      </c>
      <c r="E28" t="s">
        <v>59</v>
      </c>
      <c r="F28">
        <f>INDEX(Sheet4!B:B,MATCH('Round6-JBay'!G31,Sheet4!A:A,0))</f>
        <v>2</v>
      </c>
      <c r="G28">
        <v>27</v>
      </c>
    </row>
    <row r="29" spans="1:7" x14ac:dyDescent="0.45">
      <c r="A29">
        <f>IFERROR(AVERAGEIF(Sheet5!A:A,C29,Sheet5!B:B),151)</f>
        <v>51</v>
      </c>
      <c r="B29" t="s">
        <v>8</v>
      </c>
      <c r="C29" t="s">
        <v>24</v>
      </c>
      <c r="D29" t="s">
        <v>7</v>
      </c>
      <c r="E29" t="s">
        <v>59</v>
      </c>
      <c r="F29">
        <f>INDEX(Sheet4!B:B,MATCH('Round6-JBay'!G26,Sheet4!A:A,0))</f>
        <v>12</v>
      </c>
      <c r="G29">
        <v>28</v>
      </c>
    </row>
    <row r="30" spans="1:7" x14ac:dyDescent="0.45">
      <c r="A30">
        <f>IFERROR(AVERAGEIF(Sheet5!A:A,C30,Sheet5!B:B),151)</f>
        <v>91</v>
      </c>
      <c r="B30" t="s">
        <v>11</v>
      </c>
      <c r="C30" t="s">
        <v>40</v>
      </c>
      <c r="D30" t="s">
        <v>33</v>
      </c>
      <c r="E30" t="s">
        <v>59</v>
      </c>
      <c r="F30">
        <f>INDEX(Sheet4!B:B,MATCH('Round6-JBay'!G30,Sheet4!A:A,0))</f>
        <v>8</v>
      </c>
      <c r="G30">
        <v>29</v>
      </c>
    </row>
    <row r="31" spans="1:7" x14ac:dyDescent="0.45">
      <c r="A31">
        <f>IFERROR(AVERAGEIF(Sheet5!A:A,C31,Sheet5!B:B),151)</f>
        <v>91</v>
      </c>
      <c r="B31" t="s">
        <v>8</v>
      </c>
      <c r="C31" t="s">
        <v>44</v>
      </c>
      <c r="D31" t="s">
        <v>7</v>
      </c>
      <c r="E31" t="s">
        <v>59</v>
      </c>
      <c r="F31">
        <f>INDEX(Sheet4!B:B,MATCH('Round6-JBay'!G27,Sheet4!A:A,0))</f>
        <v>11</v>
      </c>
      <c r="G31">
        <v>32</v>
      </c>
    </row>
    <row r="32" spans="1:7" x14ac:dyDescent="0.45">
      <c r="A32">
        <f>IFERROR(AVERAGEIF(Sheet5!A:A,C32,Sheet5!B:B),151)</f>
        <v>41</v>
      </c>
      <c r="B32" t="s">
        <v>11</v>
      </c>
      <c r="C32" t="s">
        <v>37</v>
      </c>
      <c r="D32" t="s">
        <v>18</v>
      </c>
      <c r="E32" t="s">
        <v>59</v>
      </c>
      <c r="F32">
        <f>INDEX(Sheet4!B:B,MATCH('Round6-JBay'!G25,Sheet4!A:A,0))</f>
        <v>6</v>
      </c>
      <c r="G32">
        <v>33</v>
      </c>
    </row>
    <row r="33" spans="1:7" x14ac:dyDescent="0.45">
      <c r="A33">
        <f>IFERROR(AVERAGEIF(Sheet5!A:A,C33,Sheet5!B:B),151)</f>
        <v>5.5</v>
      </c>
      <c r="B33" t="s">
        <v>11</v>
      </c>
      <c r="C33" t="s">
        <v>31</v>
      </c>
      <c r="D33" t="s">
        <v>18</v>
      </c>
      <c r="E33" t="s">
        <v>59</v>
      </c>
      <c r="F33">
        <f>INDEX(Sheet4!B:B,MATCH('Round6-JBay'!G26,Sheet4!A:A,0))</f>
        <v>12</v>
      </c>
      <c r="G33">
        <v>30</v>
      </c>
    </row>
    <row r="34" spans="1:7" x14ac:dyDescent="0.45">
      <c r="A34">
        <f>IFERROR(AVERAGEIF(Sheet5!A:A,C34,Sheet5!B:B),151)</f>
        <v>18</v>
      </c>
      <c r="B34" t="s">
        <v>11</v>
      </c>
      <c r="C34" t="s">
        <v>56</v>
      </c>
      <c r="D34" t="s">
        <v>15</v>
      </c>
      <c r="E34" t="s">
        <v>59</v>
      </c>
      <c r="F34">
        <f>INDEX(Sheet4!B:B,MATCH('Round6-JBay'!G27,Sheet4!A:A,0))</f>
        <v>11</v>
      </c>
      <c r="G34">
        <v>31</v>
      </c>
    </row>
    <row r="35" spans="1:7" x14ac:dyDescent="0.45">
      <c r="A35">
        <f>IFERROR(AVERAGEIF(Sheet5!A:A,C35,Sheet5!B:B),151)</f>
        <v>151</v>
      </c>
      <c r="B35" t="s">
        <v>11</v>
      </c>
      <c r="C35" t="s">
        <v>74</v>
      </c>
      <c r="D35" t="s">
        <v>18</v>
      </c>
      <c r="E35" t="s">
        <v>59</v>
      </c>
      <c r="F35">
        <f>INDEX(Sheet4!B:B,MATCH('Round6-JBay'!G28,Sheet4!A:A,0))</f>
        <v>10</v>
      </c>
      <c r="G35">
        <v>35</v>
      </c>
    </row>
    <row r="36" spans="1:7" x14ac:dyDescent="0.45">
      <c r="A36">
        <f>IFERROR(AVERAGEIF(Sheet5!A:A,C36,Sheet5!B:B),151)</f>
        <v>151</v>
      </c>
      <c r="B36" t="s">
        <v>11</v>
      </c>
      <c r="C36" t="s">
        <v>75</v>
      </c>
      <c r="D36" t="s">
        <v>18</v>
      </c>
      <c r="E36" t="s">
        <v>59</v>
      </c>
      <c r="F36">
        <f>INDEX(Sheet4!B:B,MATCH('Round6-JBay'!G29,Sheet4!A:A,0))</f>
        <v>9</v>
      </c>
      <c r="G36">
        <v>36</v>
      </c>
    </row>
    <row r="37" spans="1:7" x14ac:dyDescent="0.45">
      <c r="A37">
        <f>IFERROR(AVERAGEIF(Sheet5!A:A,C37,Sheet5!B:B),151)</f>
        <v>51</v>
      </c>
      <c r="B37" t="s">
        <v>11</v>
      </c>
      <c r="C37" t="s">
        <v>13</v>
      </c>
      <c r="D37" t="s">
        <v>7</v>
      </c>
      <c r="E37" t="s">
        <v>59</v>
      </c>
      <c r="F37">
        <f>INDEX(Sheet4!B:B,MATCH('Round6-JBay'!G30,Sheet4!A:A,0))</f>
        <v>8</v>
      </c>
      <c r="G37">
        <v>34</v>
      </c>
    </row>
  </sheetData>
  <autoFilter ref="A1:G33" xr:uid="{326A47BC-6C5F-4CE3-8761-E8D74948C272}">
    <sortState ref="A2:G33">
      <sortCondition ref="G1:G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5"/>
  <sheetViews>
    <sheetView topLeftCell="A22" zoomScale="115" zoomScaleNormal="115" workbookViewId="0">
      <selection activeCell="C40" sqref="C40"/>
    </sheetView>
  </sheetViews>
  <sheetFormatPr defaultRowHeight="14.25" x14ac:dyDescent="0.45"/>
  <cols>
    <col min="1" max="2" width="21" customWidth="1"/>
  </cols>
  <sheetData>
    <row r="2" spans="1:6" x14ac:dyDescent="0.45">
      <c r="A2" t="s">
        <v>9</v>
      </c>
      <c r="B2">
        <v>41</v>
      </c>
      <c r="C2">
        <f>MATCH(A2,'Round6-JBay'!C:C,0)</f>
        <v>15</v>
      </c>
      <c r="F2" t="s">
        <v>69</v>
      </c>
    </row>
    <row r="3" spans="1:6" x14ac:dyDescent="0.45">
      <c r="A3" t="s">
        <v>13</v>
      </c>
      <c r="B3">
        <v>51</v>
      </c>
      <c r="C3">
        <f>MATCH(A3,'Round6-JBay'!C:C,0)</f>
        <v>37</v>
      </c>
    </row>
    <row r="4" spans="1:6" x14ac:dyDescent="0.45">
      <c r="A4" t="s">
        <v>14</v>
      </c>
      <c r="B4">
        <v>51</v>
      </c>
      <c r="C4">
        <f>MATCH(A4,'Round6-JBay'!C:C,0)</f>
        <v>11</v>
      </c>
    </row>
    <row r="5" spans="1:6" x14ac:dyDescent="0.45">
      <c r="A5" t="s">
        <v>16</v>
      </c>
      <c r="B5">
        <v>51</v>
      </c>
      <c r="C5">
        <f>MATCH(A5,'Round6-JBay'!C:C,0)</f>
        <v>25</v>
      </c>
    </row>
    <row r="6" spans="1:6" x14ac:dyDescent="0.45">
      <c r="A6" t="s">
        <v>17</v>
      </c>
      <c r="B6">
        <v>51</v>
      </c>
      <c r="C6">
        <f>MATCH(A6,'Round6-JBay'!C:C,0)</f>
        <v>17</v>
      </c>
    </row>
    <row r="7" spans="1:6" x14ac:dyDescent="0.45">
      <c r="A7" t="s">
        <v>19</v>
      </c>
      <c r="B7">
        <v>15</v>
      </c>
      <c r="C7">
        <f>MATCH(A7,'Round6-JBay'!C:C,0)</f>
        <v>4</v>
      </c>
    </row>
    <row r="8" spans="1:6" x14ac:dyDescent="0.45">
      <c r="A8" t="s">
        <v>20</v>
      </c>
      <c r="B8">
        <v>67</v>
      </c>
      <c r="C8">
        <f>MATCH(A8,'Round6-JBay'!C:C,0)</f>
        <v>20</v>
      </c>
    </row>
    <row r="9" spans="1:6" x14ac:dyDescent="0.45">
      <c r="A9" t="s">
        <v>22</v>
      </c>
      <c r="B9">
        <v>6</v>
      </c>
      <c r="C9">
        <f>MATCH(A9,'Round6-JBay'!C:C,0)</f>
        <v>2</v>
      </c>
    </row>
    <row r="10" spans="1:6" x14ac:dyDescent="0.45">
      <c r="A10" t="s">
        <v>23</v>
      </c>
      <c r="B10">
        <v>21</v>
      </c>
      <c r="C10">
        <f>MATCH(A10,'Round6-JBay'!C:C,0)</f>
        <v>19</v>
      </c>
    </row>
    <row r="11" spans="1:6" x14ac:dyDescent="0.45">
      <c r="A11" t="s">
        <v>24</v>
      </c>
      <c r="B11">
        <v>51</v>
      </c>
      <c r="C11">
        <f>MATCH(A11,'Round6-JBay'!C:C,0)</f>
        <v>29</v>
      </c>
    </row>
    <row r="12" spans="1:6" x14ac:dyDescent="0.45">
      <c r="A12" t="s">
        <v>25</v>
      </c>
      <c r="B12">
        <v>15</v>
      </c>
      <c r="C12">
        <f>MATCH(A12,'Round6-JBay'!C:C,0)</f>
        <v>5</v>
      </c>
    </row>
    <row r="13" spans="1:6" x14ac:dyDescent="0.45">
      <c r="A13" t="s">
        <v>26</v>
      </c>
      <c r="B13">
        <v>18</v>
      </c>
      <c r="C13">
        <f>MATCH(A13,'Round6-JBay'!C:C,0)</f>
        <v>16</v>
      </c>
    </row>
    <row r="14" spans="1:6" x14ac:dyDescent="0.45">
      <c r="A14" t="s">
        <v>28</v>
      </c>
      <c r="B14">
        <v>81</v>
      </c>
      <c r="C14">
        <f>MATCH(A14,'Round6-JBay'!C:C,0)</f>
        <v>28</v>
      </c>
    </row>
    <row r="15" spans="1:6" x14ac:dyDescent="0.45">
      <c r="A15" t="s">
        <v>29</v>
      </c>
      <c r="B15">
        <v>41</v>
      </c>
      <c r="C15">
        <f>MATCH(A15,'Round6-JBay'!C:C,0)</f>
        <v>22</v>
      </c>
    </row>
    <row r="16" spans="1:6" x14ac:dyDescent="0.45">
      <c r="A16" t="s">
        <v>30</v>
      </c>
      <c r="B16">
        <v>21</v>
      </c>
      <c r="C16">
        <f>MATCH(A16,'Round6-JBay'!C:C,0)</f>
        <v>27</v>
      </c>
    </row>
    <row r="17" spans="1:3" x14ac:dyDescent="0.45">
      <c r="A17" t="s">
        <v>31</v>
      </c>
      <c r="B17">
        <v>5.5</v>
      </c>
      <c r="C17">
        <f>MATCH(A17,'Round6-JBay'!C:C,0)</f>
        <v>33</v>
      </c>
    </row>
    <row r="18" spans="1:3" x14ac:dyDescent="0.45">
      <c r="A18" t="s">
        <v>32</v>
      </c>
      <c r="B18">
        <v>11</v>
      </c>
      <c r="C18">
        <f>MATCH(A18,'Round6-JBay'!C:C,0)</f>
        <v>7</v>
      </c>
    </row>
    <row r="19" spans="1:3" x14ac:dyDescent="0.45">
      <c r="A19" t="s">
        <v>34</v>
      </c>
      <c r="B19">
        <v>8</v>
      </c>
      <c r="C19">
        <f>MATCH(A19,'Round6-JBay'!C:C,0)</f>
        <v>3</v>
      </c>
    </row>
    <row r="20" spans="1:3" x14ac:dyDescent="0.45">
      <c r="A20" t="s">
        <v>35</v>
      </c>
      <c r="B20">
        <v>34</v>
      </c>
      <c r="C20">
        <f>MATCH(A20,'Round6-JBay'!C:C,0)</f>
        <v>9</v>
      </c>
    </row>
    <row r="21" spans="1:3" x14ac:dyDescent="0.45">
      <c r="A21" t="s">
        <v>37</v>
      </c>
      <c r="B21">
        <v>41</v>
      </c>
      <c r="C21">
        <f>MATCH(A21,'Round6-JBay'!C:C,0)</f>
        <v>32</v>
      </c>
    </row>
    <row r="22" spans="1:3" x14ac:dyDescent="0.45">
      <c r="A22" t="s">
        <v>56</v>
      </c>
      <c r="B22">
        <v>18</v>
      </c>
      <c r="C22">
        <f>MATCH(A22,'Round6-JBay'!C:C,0)</f>
        <v>34</v>
      </c>
    </row>
    <row r="23" spans="1:3" x14ac:dyDescent="0.45">
      <c r="A23" t="s">
        <v>38</v>
      </c>
      <c r="B23">
        <v>21</v>
      </c>
      <c r="C23">
        <f>MATCH(A23,'Round6-JBay'!C:C,0)</f>
        <v>12</v>
      </c>
    </row>
    <row r="24" spans="1:3" x14ac:dyDescent="0.45">
      <c r="A24" t="s">
        <v>39</v>
      </c>
      <c r="B24">
        <v>26</v>
      </c>
      <c r="C24">
        <f>MATCH(A24,'Round6-JBay'!C:C,0)</f>
        <v>23</v>
      </c>
    </row>
    <row r="25" spans="1:3" x14ac:dyDescent="0.45">
      <c r="A25" t="s">
        <v>40</v>
      </c>
      <c r="B25">
        <v>91</v>
      </c>
      <c r="C25">
        <f>MATCH(A25,'Round6-JBay'!C:C,0)</f>
        <v>30</v>
      </c>
    </row>
    <row r="26" spans="1:3" x14ac:dyDescent="0.45">
      <c r="A26" t="s">
        <v>41</v>
      </c>
      <c r="B26">
        <v>51</v>
      </c>
      <c r="C26">
        <f>MATCH(A26,'Round6-JBay'!C:C,0)</f>
        <v>14</v>
      </c>
    </row>
    <row r="27" spans="1:3" x14ac:dyDescent="0.45">
      <c r="A27" t="s">
        <v>42</v>
      </c>
      <c r="B27">
        <v>21</v>
      </c>
      <c r="C27">
        <f>MATCH(A27,'Round6-JBay'!C:C,0)</f>
        <v>10</v>
      </c>
    </row>
    <row r="28" spans="1:3" x14ac:dyDescent="0.45">
      <c r="A28" t="s">
        <v>44</v>
      </c>
      <c r="B28">
        <v>91</v>
      </c>
      <c r="C28">
        <f>MATCH(A28,'Round6-JBay'!C:C,0)</f>
        <v>31</v>
      </c>
    </row>
    <row r="29" spans="1:3" x14ac:dyDescent="0.45">
      <c r="A29" t="s">
        <v>46</v>
      </c>
      <c r="B29">
        <v>11</v>
      </c>
      <c r="C29">
        <f>MATCH(A29,'Round6-JBay'!C:C,0)</f>
        <v>6</v>
      </c>
    </row>
    <row r="30" spans="1:3" x14ac:dyDescent="0.45">
      <c r="A30" t="s">
        <v>47</v>
      </c>
      <c r="B30">
        <v>81</v>
      </c>
      <c r="C30">
        <f>MATCH(A30,'Round6-JBay'!C:C,0)</f>
        <v>26</v>
      </c>
    </row>
    <row r="31" spans="1:3" x14ac:dyDescent="0.45">
      <c r="A31" t="s">
        <v>48</v>
      </c>
      <c r="B31">
        <v>23</v>
      </c>
      <c r="C31">
        <f>MATCH(A31,'Round6-JBay'!C:C,0)</f>
        <v>18</v>
      </c>
    </row>
    <row r="32" spans="1:3" x14ac:dyDescent="0.45">
      <c r="A32" t="s">
        <v>49</v>
      </c>
      <c r="B32">
        <v>91</v>
      </c>
      <c r="C32">
        <f>MATCH(A32,'Round6-JBay'!C:C,0)</f>
        <v>24</v>
      </c>
    </row>
    <row r="33" spans="1:3" x14ac:dyDescent="0.45">
      <c r="A33" t="s">
        <v>51</v>
      </c>
      <c r="B33">
        <v>21</v>
      </c>
      <c r="C33">
        <f>MATCH(A33,'Round6-JBay'!C:C,0)</f>
        <v>8</v>
      </c>
    </row>
    <row r="34" spans="1:3" x14ac:dyDescent="0.45">
      <c r="A34" t="s">
        <v>52</v>
      </c>
      <c r="B34">
        <v>41</v>
      </c>
      <c r="C34">
        <f>MATCH(A34,'Round6-JBay'!C:C,0)</f>
        <v>13</v>
      </c>
    </row>
    <row r="35" spans="1:3" x14ac:dyDescent="0.45">
      <c r="A35" t="s">
        <v>53</v>
      </c>
      <c r="B35">
        <v>34</v>
      </c>
      <c r="C35">
        <f>MATCH(A35,'Round6-JBay'!C:C,0)</f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zoomScale="130" zoomScaleNormal="130" workbookViewId="0">
      <selection activeCell="A19" sqref="A19"/>
    </sheetView>
  </sheetViews>
  <sheetFormatPr defaultRowHeight="14.25" x14ac:dyDescent="0.45"/>
  <cols>
    <col min="1" max="1" width="21.265625" customWidth="1"/>
    <col min="2" max="2" width="15" customWidth="1"/>
  </cols>
  <sheetData>
    <row r="1" spans="1:2" x14ac:dyDescent="0.45">
      <c r="A1" t="s">
        <v>70</v>
      </c>
      <c r="B1" t="s">
        <v>71</v>
      </c>
    </row>
    <row r="2" spans="1:2" x14ac:dyDescent="0.45">
      <c r="A2" t="s">
        <v>25</v>
      </c>
      <c r="B2" t="s">
        <v>60</v>
      </c>
    </row>
    <row r="3" spans="1:2" x14ac:dyDescent="0.45">
      <c r="A3" t="s">
        <v>24</v>
      </c>
      <c r="B3" t="s">
        <v>59</v>
      </c>
    </row>
    <row r="4" spans="1:2" x14ac:dyDescent="0.45">
      <c r="A4" t="s">
        <v>38</v>
      </c>
      <c r="B4" t="s">
        <v>58</v>
      </c>
    </row>
    <row r="5" spans="1:2" x14ac:dyDescent="0.45">
      <c r="A5" t="s">
        <v>14</v>
      </c>
      <c r="B5" t="s">
        <v>58</v>
      </c>
    </row>
    <row r="6" spans="1:2" x14ac:dyDescent="0.45">
      <c r="A6" t="s">
        <v>13</v>
      </c>
      <c r="B6" t="s">
        <v>59</v>
      </c>
    </row>
    <row r="7" spans="1:2" x14ac:dyDescent="0.45">
      <c r="A7" t="s">
        <v>20</v>
      </c>
      <c r="B7" t="s">
        <v>58</v>
      </c>
    </row>
    <row r="8" spans="1:2" x14ac:dyDescent="0.45">
      <c r="A8" t="s">
        <v>40</v>
      </c>
      <c r="B8" t="s">
        <v>59</v>
      </c>
    </row>
    <row r="9" spans="1:2" x14ac:dyDescent="0.45">
      <c r="A9" t="s">
        <v>19</v>
      </c>
      <c r="B9" t="s">
        <v>60</v>
      </c>
    </row>
    <row r="10" spans="1:2" x14ac:dyDescent="0.45">
      <c r="A10" t="s">
        <v>37</v>
      </c>
      <c r="B10" t="s">
        <v>59</v>
      </c>
    </row>
    <row r="11" spans="1:2" x14ac:dyDescent="0.45">
      <c r="A11" t="s">
        <v>22</v>
      </c>
      <c r="B11" t="s">
        <v>60</v>
      </c>
    </row>
    <row r="12" spans="1:2" x14ac:dyDescent="0.45">
      <c r="A12" t="s">
        <v>17</v>
      </c>
      <c r="B12" t="s">
        <v>58</v>
      </c>
    </row>
    <row r="13" spans="1:2" x14ac:dyDescent="0.45">
      <c r="A13" t="s">
        <v>41</v>
      </c>
      <c r="B13" t="s">
        <v>58</v>
      </c>
    </row>
    <row r="14" spans="1:2" x14ac:dyDescent="0.45">
      <c r="A14" t="s">
        <v>51</v>
      </c>
      <c r="B14" t="s">
        <v>60</v>
      </c>
    </row>
    <row r="15" spans="1:2" x14ac:dyDescent="0.45">
      <c r="A15" t="s">
        <v>16</v>
      </c>
      <c r="B15" t="s">
        <v>58</v>
      </c>
    </row>
    <row r="16" spans="1:2" x14ac:dyDescent="0.45">
      <c r="A16" t="s">
        <v>23</v>
      </c>
      <c r="B16" t="s">
        <v>58</v>
      </c>
    </row>
    <row r="17" spans="1:2" x14ac:dyDescent="0.45">
      <c r="A17" t="s">
        <v>35</v>
      </c>
      <c r="B17" t="s">
        <v>60</v>
      </c>
    </row>
    <row r="18" spans="1:2" x14ac:dyDescent="0.45">
      <c r="A18" t="s">
        <v>53</v>
      </c>
      <c r="B18" t="s">
        <v>58</v>
      </c>
    </row>
    <row r="19" spans="1:2" x14ac:dyDescent="0.45">
      <c r="A19" t="s">
        <v>32</v>
      </c>
      <c r="B19" t="s">
        <v>60</v>
      </c>
    </row>
    <row r="20" spans="1:2" x14ac:dyDescent="0.45">
      <c r="A20" t="s">
        <v>48</v>
      </c>
      <c r="B20" t="s">
        <v>58</v>
      </c>
    </row>
    <row r="21" spans="1:2" x14ac:dyDescent="0.45">
      <c r="A21" t="s">
        <v>31</v>
      </c>
      <c r="B21" t="s">
        <v>59</v>
      </c>
    </row>
    <row r="22" spans="1:2" x14ac:dyDescent="0.45">
      <c r="A22" t="s">
        <v>39</v>
      </c>
      <c r="B22" t="s">
        <v>58</v>
      </c>
    </row>
    <row r="23" spans="1:2" x14ac:dyDescent="0.45">
      <c r="A23" t="s">
        <v>46</v>
      </c>
      <c r="B23" t="s">
        <v>60</v>
      </c>
    </row>
    <row r="24" spans="1:2" x14ac:dyDescent="0.45">
      <c r="A24" t="s">
        <v>49</v>
      </c>
      <c r="B24" t="s">
        <v>58</v>
      </c>
    </row>
    <row r="25" spans="1:2" x14ac:dyDescent="0.45">
      <c r="A25" t="s">
        <v>56</v>
      </c>
      <c r="B25" t="s">
        <v>59</v>
      </c>
    </row>
    <row r="26" spans="1:2" x14ac:dyDescent="0.45">
      <c r="A26" t="s">
        <v>30</v>
      </c>
      <c r="B26" t="s">
        <v>59</v>
      </c>
    </row>
    <row r="27" spans="1:2" x14ac:dyDescent="0.45">
      <c r="A27" t="s">
        <v>26</v>
      </c>
      <c r="B27" t="s">
        <v>58</v>
      </c>
    </row>
    <row r="28" spans="1:2" x14ac:dyDescent="0.45">
      <c r="A28" t="s">
        <v>47</v>
      </c>
      <c r="B28" t="s">
        <v>59</v>
      </c>
    </row>
    <row r="29" spans="1:2" x14ac:dyDescent="0.45">
      <c r="A29" t="s">
        <v>9</v>
      </c>
      <c r="B29" t="s">
        <v>58</v>
      </c>
    </row>
    <row r="30" spans="1:2" x14ac:dyDescent="0.45">
      <c r="A30" t="s">
        <v>42</v>
      </c>
      <c r="B30" t="s">
        <v>58</v>
      </c>
    </row>
    <row r="31" spans="1:2" x14ac:dyDescent="0.45">
      <c r="A31" t="s">
        <v>29</v>
      </c>
      <c r="B31" t="s">
        <v>58</v>
      </c>
    </row>
    <row r="32" spans="1:2" x14ac:dyDescent="0.45">
      <c r="A32" t="s">
        <v>52</v>
      </c>
      <c r="B32" t="s">
        <v>58</v>
      </c>
    </row>
    <row r="33" spans="1:2" x14ac:dyDescent="0.45">
      <c r="A33" t="s">
        <v>44</v>
      </c>
      <c r="B33" t="s">
        <v>59</v>
      </c>
    </row>
    <row r="34" spans="1:2" x14ac:dyDescent="0.45">
      <c r="A34" t="s">
        <v>28</v>
      </c>
      <c r="B34" t="s">
        <v>59</v>
      </c>
    </row>
    <row r="35" spans="1:2" x14ac:dyDescent="0.45">
      <c r="A35" t="s">
        <v>34</v>
      </c>
      <c r="B35" t="s">
        <v>60</v>
      </c>
    </row>
  </sheetData>
  <autoFilter ref="A1:B35" xr:uid="{AA11022F-8C3D-4D7E-964E-B63C17C68E9D}"/>
  <sortState ref="A1:B1047834">
    <sortCondition ref="B1:B1047834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66BE-4756-4779-8F6D-E036832303F8}">
  <dimension ref="A2:D375"/>
  <sheetViews>
    <sheetView topLeftCell="A16" workbookViewId="0">
      <selection activeCell="A40" sqref="A40"/>
    </sheetView>
  </sheetViews>
  <sheetFormatPr defaultRowHeight="14.25" x14ac:dyDescent="0.45"/>
  <cols>
    <col min="1" max="1" width="17.9296875" customWidth="1"/>
  </cols>
  <sheetData>
    <row r="2" spans="1:4" x14ac:dyDescent="0.45">
      <c r="A2" t="s">
        <v>22</v>
      </c>
      <c r="B2">
        <v>1</v>
      </c>
      <c r="C2" t="b">
        <f>ISNUMBER(MATCH(A2,Sheet3!A:A,0))</f>
        <v>1</v>
      </c>
      <c r="D2">
        <v>1</v>
      </c>
    </row>
    <row r="3" spans="1:4" x14ac:dyDescent="0.45">
      <c r="A3" t="s">
        <v>34</v>
      </c>
      <c r="B3">
        <v>2</v>
      </c>
      <c r="C3" t="b">
        <f>ISNUMBER(MATCH(A3,Sheet3!A:A,0))</f>
        <v>1</v>
      </c>
      <c r="D3">
        <f>IF(C3,D2+1,D2)</f>
        <v>2</v>
      </c>
    </row>
    <row r="4" spans="1:4" x14ac:dyDescent="0.45">
      <c r="A4" t="s">
        <v>19</v>
      </c>
      <c r="B4">
        <v>3</v>
      </c>
      <c r="C4" t="b">
        <f>ISNUMBER(MATCH(A4,Sheet3!A:A,0))</f>
        <v>1</v>
      </c>
      <c r="D4">
        <f t="shared" ref="D4:D51" si="0">IF(C4,D3+1,D3)</f>
        <v>3</v>
      </c>
    </row>
    <row r="5" spans="1:4" x14ac:dyDescent="0.45">
      <c r="A5" t="s">
        <v>25</v>
      </c>
      <c r="B5">
        <v>4</v>
      </c>
      <c r="C5" t="b">
        <f>ISNUMBER(MATCH(A5,Sheet3!A:A,0))</f>
        <v>1</v>
      </c>
      <c r="D5">
        <f t="shared" si="0"/>
        <v>4</v>
      </c>
    </row>
    <row r="6" spans="1:4" x14ac:dyDescent="0.45">
      <c r="A6" t="s">
        <v>46</v>
      </c>
      <c r="B6">
        <v>5</v>
      </c>
      <c r="C6" t="b">
        <f>ISNUMBER(MATCH(A6,Sheet3!A:A,0))</f>
        <v>1</v>
      </c>
      <c r="D6">
        <f t="shared" si="0"/>
        <v>5</v>
      </c>
    </row>
    <row r="7" spans="1:4" x14ac:dyDescent="0.45">
      <c r="A7" t="s">
        <v>32</v>
      </c>
      <c r="B7">
        <v>6</v>
      </c>
      <c r="C7" t="b">
        <f>ISNUMBER(MATCH(A7,Sheet3!A:A,0))</f>
        <v>1</v>
      </c>
      <c r="D7">
        <f t="shared" si="0"/>
        <v>6</v>
      </c>
    </row>
    <row r="8" spans="1:4" x14ac:dyDescent="0.45">
      <c r="A8" t="s">
        <v>51</v>
      </c>
      <c r="B8">
        <v>7</v>
      </c>
      <c r="C8" t="b">
        <f>ISNUMBER(MATCH(A8,Sheet3!A:A,0))</f>
        <v>1</v>
      </c>
      <c r="D8">
        <f t="shared" si="0"/>
        <v>7</v>
      </c>
    </row>
    <row r="9" spans="1:4" x14ac:dyDescent="0.45">
      <c r="A9" t="s">
        <v>35</v>
      </c>
      <c r="B9">
        <v>8</v>
      </c>
      <c r="C9" t="b">
        <f>ISNUMBER(MATCH(A9,Sheet3!A:A,0))</f>
        <v>1</v>
      </c>
      <c r="D9">
        <f t="shared" si="0"/>
        <v>8</v>
      </c>
    </row>
    <row r="10" spans="1:4" x14ac:dyDescent="0.45">
      <c r="A10" t="s">
        <v>42</v>
      </c>
      <c r="B10">
        <v>9</v>
      </c>
      <c r="C10" t="b">
        <f>ISNUMBER(MATCH(A10,Sheet3!A:A,0))</f>
        <v>1</v>
      </c>
      <c r="D10">
        <f t="shared" si="0"/>
        <v>9</v>
      </c>
    </row>
    <row r="11" spans="1:4" x14ac:dyDescent="0.45">
      <c r="A11" t="s">
        <v>14</v>
      </c>
      <c r="B11">
        <v>10</v>
      </c>
      <c r="C11" t="b">
        <f>ISNUMBER(MATCH(A11,Sheet3!A:A,0))</f>
        <v>1</v>
      </c>
      <c r="D11">
        <f t="shared" si="0"/>
        <v>10</v>
      </c>
    </row>
    <row r="12" spans="1:4" x14ac:dyDescent="0.45">
      <c r="A12" t="s">
        <v>38</v>
      </c>
      <c r="B12">
        <v>11</v>
      </c>
      <c r="C12" t="b">
        <f>ISNUMBER(MATCH(A12,Sheet3!A:A,0))</f>
        <v>1</v>
      </c>
      <c r="D12">
        <f t="shared" si="0"/>
        <v>11</v>
      </c>
    </row>
    <row r="13" spans="1:4" x14ac:dyDescent="0.45">
      <c r="A13" t="s">
        <v>45</v>
      </c>
      <c r="B13">
        <v>12</v>
      </c>
      <c r="C13" t="b">
        <f>ISNUMBER(MATCH(A13,Sheet3!A:A,0))</f>
        <v>0</v>
      </c>
      <c r="D13">
        <f t="shared" si="0"/>
        <v>11</v>
      </c>
    </row>
    <row r="14" spans="1:4" x14ac:dyDescent="0.45">
      <c r="A14" t="s">
        <v>52</v>
      </c>
      <c r="B14">
        <v>13</v>
      </c>
      <c r="C14" t="b">
        <f>ISNUMBER(MATCH(A14,Sheet3!A:A,0))</f>
        <v>1</v>
      </c>
      <c r="D14">
        <f t="shared" si="0"/>
        <v>12</v>
      </c>
    </row>
    <row r="15" spans="1:4" x14ac:dyDescent="0.45">
      <c r="A15" t="s">
        <v>41</v>
      </c>
      <c r="B15">
        <v>14</v>
      </c>
      <c r="C15" t="b">
        <f>ISNUMBER(MATCH(A15,Sheet3!A:A,0))</f>
        <v>1</v>
      </c>
      <c r="D15">
        <f t="shared" si="0"/>
        <v>13</v>
      </c>
    </row>
    <row r="16" spans="1:4" x14ac:dyDescent="0.45">
      <c r="A16" t="s">
        <v>9</v>
      </c>
      <c r="B16">
        <v>15</v>
      </c>
      <c r="C16" t="b">
        <f>ISNUMBER(MATCH(A16,Sheet3!A:A,0))</f>
        <v>1</v>
      </c>
      <c r="D16">
        <f t="shared" si="0"/>
        <v>14</v>
      </c>
    </row>
    <row r="17" spans="1:4" x14ac:dyDescent="0.45">
      <c r="A17" t="s">
        <v>26</v>
      </c>
      <c r="B17">
        <v>16</v>
      </c>
      <c r="C17" t="b">
        <f>ISNUMBER(MATCH(A17,Sheet3!A:A,0))</f>
        <v>1</v>
      </c>
      <c r="D17">
        <f t="shared" si="0"/>
        <v>15</v>
      </c>
    </row>
    <row r="18" spans="1:4" x14ac:dyDescent="0.45">
      <c r="A18" t="s">
        <v>12</v>
      </c>
      <c r="B18">
        <v>17</v>
      </c>
      <c r="C18" t="b">
        <f>ISNUMBER(MATCH(A18,Sheet3!A:A,0))</f>
        <v>0</v>
      </c>
      <c r="D18">
        <f t="shared" si="0"/>
        <v>15</v>
      </c>
    </row>
    <row r="19" spans="1:4" x14ac:dyDescent="0.45">
      <c r="A19" t="s">
        <v>17</v>
      </c>
      <c r="B19">
        <v>18</v>
      </c>
      <c r="C19" t="b">
        <f>ISNUMBER(MATCH(A19,Sheet3!A:A,0))</f>
        <v>1</v>
      </c>
      <c r="D19">
        <f t="shared" si="0"/>
        <v>16</v>
      </c>
    </row>
    <row r="20" spans="1:4" x14ac:dyDescent="0.45">
      <c r="A20" t="s">
        <v>48</v>
      </c>
      <c r="B20">
        <v>19</v>
      </c>
      <c r="C20" t="b">
        <f>ISNUMBER(MATCH(A20,Sheet3!A:A,0))</f>
        <v>1</v>
      </c>
      <c r="D20">
        <f t="shared" si="0"/>
        <v>17</v>
      </c>
    </row>
    <row r="21" spans="1:4" x14ac:dyDescent="0.45">
      <c r="A21" t="s">
        <v>23</v>
      </c>
      <c r="B21">
        <v>20</v>
      </c>
      <c r="C21" t="b">
        <f>ISNUMBER(MATCH(A21,Sheet3!A:A,0))</f>
        <v>1</v>
      </c>
      <c r="D21">
        <f t="shared" si="0"/>
        <v>18</v>
      </c>
    </row>
    <row r="22" spans="1:4" x14ac:dyDescent="0.45">
      <c r="A22" t="s">
        <v>20</v>
      </c>
      <c r="B22">
        <v>21</v>
      </c>
      <c r="C22" t="b">
        <f>ISNUMBER(MATCH(A22,Sheet3!A:A,0))</f>
        <v>1</v>
      </c>
      <c r="D22">
        <f t="shared" si="0"/>
        <v>19</v>
      </c>
    </row>
    <row r="23" spans="1:4" x14ac:dyDescent="0.45">
      <c r="A23" t="s">
        <v>53</v>
      </c>
      <c r="B23">
        <v>22</v>
      </c>
      <c r="C23" t="b">
        <f>ISNUMBER(MATCH(A23,Sheet3!A:A,0))</f>
        <v>1</v>
      </c>
      <c r="D23">
        <f t="shared" si="0"/>
        <v>20</v>
      </c>
    </row>
    <row r="24" spans="1:4" x14ac:dyDescent="0.45">
      <c r="A24" t="s">
        <v>29</v>
      </c>
      <c r="B24">
        <v>23</v>
      </c>
      <c r="C24" t="b">
        <f>ISNUMBER(MATCH(A24,Sheet3!A:A,0))</f>
        <v>1</v>
      </c>
      <c r="D24">
        <f t="shared" si="0"/>
        <v>21</v>
      </c>
    </row>
    <row r="25" spans="1:4" x14ac:dyDescent="0.45">
      <c r="A25" t="s">
        <v>39</v>
      </c>
      <c r="B25">
        <v>24</v>
      </c>
      <c r="C25" t="b">
        <f>ISNUMBER(MATCH(A25,Sheet3!A:A,0))</f>
        <v>1</v>
      </c>
      <c r="D25">
        <f t="shared" si="0"/>
        <v>22</v>
      </c>
    </row>
    <row r="26" spans="1:4" x14ac:dyDescent="0.45">
      <c r="A26" t="s">
        <v>49</v>
      </c>
      <c r="B26">
        <v>25</v>
      </c>
      <c r="C26" t="b">
        <f>ISNUMBER(MATCH(A26,Sheet3!A:A,0))</f>
        <v>1</v>
      </c>
      <c r="D26">
        <f t="shared" si="0"/>
        <v>23</v>
      </c>
    </row>
    <row r="27" spans="1:4" x14ac:dyDescent="0.45">
      <c r="A27" t="s">
        <v>16</v>
      </c>
      <c r="B27">
        <v>26</v>
      </c>
      <c r="C27" t="b">
        <f>ISNUMBER(MATCH(A27,Sheet3!A:A,0))</f>
        <v>1</v>
      </c>
      <c r="D27">
        <f t="shared" si="0"/>
        <v>24</v>
      </c>
    </row>
    <row r="28" spans="1:4" x14ac:dyDescent="0.45">
      <c r="A28" t="s">
        <v>47</v>
      </c>
      <c r="B28">
        <v>27</v>
      </c>
      <c r="C28" t="b">
        <f>ISNUMBER(MATCH(A28,Sheet3!A:A,0))</f>
        <v>1</v>
      </c>
      <c r="D28">
        <f t="shared" si="0"/>
        <v>25</v>
      </c>
    </row>
    <row r="29" spans="1:4" x14ac:dyDescent="0.45">
      <c r="A29" t="s">
        <v>30</v>
      </c>
      <c r="B29">
        <v>28</v>
      </c>
      <c r="C29" t="b">
        <f>ISNUMBER(MATCH(A29,Sheet3!A:A,0))</f>
        <v>1</v>
      </c>
      <c r="D29">
        <f t="shared" si="0"/>
        <v>26</v>
      </c>
    </row>
    <row r="30" spans="1:4" x14ac:dyDescent="0.45">
      <c r="A30" t="s">
        <v>28</v>
      </c>
      <c r="B30">
        <v>29</v>
      </c>
      <c r="C30" t="b">
        <f>ISNUMBER(MATCH(A30,Sheet3!A:A,0))</f>
        <v>1</v>
      </c>
      <c r="D30">
        <f t="shared" si="0"/>
        <v>27</v>
      </c>
    </row>
    <row r="31" spans="1:4" x14ac:dyDescent="0.45">
      <c r="A31" t="s">
        <v>24</v>
      </c>
      <c r="B31">
        <v>30</v>
      </c>
      <c r="C31" t="b">
        <f>ISNUMBER(MATCH(A31,Sheet3!A:A,0))</f>
        <v>1</v>
      </c>
      <c r="D31">
        <f t="shared" si="0"/>
        <v>28</v>
      </c>
    </row>
    <row r="32" spans="1:4" x14ac:dyDescent="0.45">
      <c r="A32" t="s">
        <v>40</v>
      </c>
      <c r="B32">
        <v>31</v>
      </c>
      <c r="C32" t="b">
        <f>ISNUMBER(MATCH(A32,Sheet3!A:A,0))</f>
        <v>1</v>
      </c>
      <c r="D32">
        <f t="shared" si="0"/>
        <v>29</v>
      </c>
    </row>
    <row r="33" spans="1:4" x14ac:dyDescent="0.45">
      <c r="A33" t="s">
        <v>62</v>
      </c>
      <c r="B33">
        <v>32</v>
      </c>
      <c r="C33" t="b">
        <f>ISNUMBER(MATCH(A33,Sheet3!A:A,0))</f>
        <v>0</v>
      </c>
      <c r="D33">
        <f t="shared" si="0"/>
        <v>29</v>
      </c>
    </row>
    <row r="34" spans="1:4" x14ac:dyDescent="0.45">
      <c r="A34" t="s">
        <v>31</v>
      </c>
      <c r="B34">
        <v>33</v>
      </c>
      <c r="C34" t="b">
        <f>ISNUMBER(MATCH(A34,Sheet3!A:A,0))</f>
        <v>1</v>
      </c>
      <c r="D34">
        <f t="shared" si="0"/>
        <v>30</v>
      </c>
    </row>
    <row r="35" spans="1:4" x14ac:dyDescent="0.45">
      <c r="A35" t="s">
        <v>72</v>
      </c>
      <c r="B35">
        <v>34</v>
      </c>
      <c r="C35" t="b">
        <f>ISNUMBER(MATCH(A35,Sheet3!A:A,0))</f>
        <v>0</v>
      </c>
      <c r="D35">
        <f t="shared" si="0"/>
        <v>30</v>
      </c>
    </row>
    <row r="36" spans="1:4" x14ac:dyDescent="0.45">
      <c r="A36" t="s">
        <v>56</v>
      </c>
      <c r="B36">
        <v>35</v>
      </c>
      <c r="C36" t="b">
        <f>ISNUMBER(MATCH(A36,Sheet3!A:A,0))</f>
        <v>1</v>
      </c>
      <c r="D36">
        <f t="shared" si="0"/>
        <v>31</v>
      </c>
    </row>
    <row r="37" spans="1:4" x14ac:dyDescent="0.45">
      <c r="A37" t="s">
        <v>44</v>
      </c>
      <c r="B37">
        <v>36</v>
      </c>
      <c r="C37" t="b">
        <f>ISNUMBER(MATCH(A37,Sheet3!A:A,0))</f>
        <v>1</v>
      </c>
      <c r="D37">
        <f t="shared" si="0"/>
        <v>32</v>
      </c>
    </row>
    <row r="38" spans="1:4" x14ac:dyDescent="0.45">
      <c r="A38" t="s">
        <v>37</v>
      </c>
      <c r="B38">
        <v>37</v>
      </c>
      <c r="C38" t="b">
        <f>ISNUMBER(MATCH(A38,Sheet3!A:A,0))</f>
        <v>1</v>
      </c>
      <c r="D38">
        <f t="shared" si="0"/>
        <v>33</v>
      </c>
    </row>
    <row r="39" spans="1:4" x14ac:dyDescent="0.45">
      <c r="A39" t="s">
        <v>50</v>
      </c>
      <c r="B39">
        <v>38</v>
      </c>
      <c r="C39" t="b">
        <f>ISNUMBER(MATCH(A39,Sheet3!A:A,0))</f>
        <v>0</v>
      </c>
      <c r="D39">
        <f t="shared" si="0"/>
        <v>33</v>
      </c>
    </row>
    <row r="40" spans="1:4" x14ac:dyDescent="0.45">
      <c r="A40" t="s">
        <v>13</v>
      </c>
      <c r="B40">
        <v>39</v>
      </c>
      <c r="C40" t="b">
        <f>ISNUMBER(MATCH(A40,Sheet3!A:A,0))</f>
        <v>1</v>
      </c>
      <c r="D40">
        <f t="shared" si="0"/>
        <v>34</v>
      </c>
    </row>
    <row r="41" spans="1:4" x14ac:dyDescent="0.45">
      <c r="A41" t="s">
        <v>63</v>
      </c>
      <c r="B41">
        <v>40</v>
      </c>
      <c r="C41" t="b">
        <f>ISNUMBER(MATCH(A41,Sheet3!A:A,0))</f>
        <v>0</v>
      </c>
      <c r="D41">
        <f t="shared" si="0"/>
        <v>34</v>
      </c>
    </row>
    <row r="42" spans="1:4" x14ac:dyDescent="0.45">
      <c r="A42" t="s">
        <v>61</v>
      </c>
      <c r="B42">
        <v>41</v>
      </c>
      <c r="C42" t="b">
        <f>ISNUMBER(MATCH(A42,Sheet3!A:A,0))</f>
        <v>0</v>
      </c>
      <c r="D42">
        <f t="shared" si="0"/>
        <v>34</v>
      </c>
    </row>
    <row r="43" spans="1:4" x14ac:dyDescent="0.45">
      <c r="A43" t="s">
        <v>64</v>
      </c>
      <c r="B43">
        <v>42</v>
      </c>
      <c r="C43" t="b">
        <f>ISNUMBER(MATCH(A43,Sheet3!A:A,0))</f>
        <v>0</v>
      </c>
      <c r="D43">
        <f t="shared" si="0"/>
        <v>34</v>
      </c>
    </row>
    <row r="44" spans="1:4" x14ac:dyDescent="0.45">
      <c r="A44" t="s">
        <v>6</v>
      </c>
      <c r="B44">
        <v>43</v>
      </c>
      <c r="C44" t="b">
        <f>ISNUMBER(MATCH(A44,Sheet3!A:A,0))</f>
        <v>0</v>
      </c>
      <c r="D44">
        <f t="shared" si="0"/>
        <v>34</v>
      </c>
    </row>
    <row r="45" spans="1:4" x14ac:dyDescent="0.45">
      <c r="A45" t="s">
        <v>54</v>
      </c>
      <c r="B45">
        <v>44</v>
      </c>
      <c r="C45" t="b">
        <f>ISNUMBER(MATCH(A45,Sheet3!A:A,0))</f>
        <v>0</v>
      </c>
      <c r="D45">
        <f t="shared" si="0"/>
        <v>34</v>
      </c>
    </row>
    <row r="46" spans="1:4" x14ac:dyDescent="0.45">
      <c r="A46" t="s">
        <v>65</v>
      </c>
      <c r="B46">
        <v>45</v>
      </c>
      <c r="C46" t="b">
        <f>ISNUMBER(MATCH(A46,Sheet3!A:A,0))</f>
        <v>0</v>
      </c>
      <c r="D46">
        <f t="shared" si="0"/>
        <v>34</v>
      </c>
    </row>
    <row r="47" spans="1:4" x14ac:dyDescent="0.45">
      <c r="A47" t="s">
        <v>66</v>
      </c>
      <c r="B47">
        <v>46</v>
      </c>
      <c r="C47" t="b">
        <f>ISNUMBER(MATCH(A47,Sheet3!A:A,0))</f>
        <v>0</v>
      </c>
      <c r="D47">
        <f t="shared" si="0"/>
        <v>34</v>
      </c>
    </row>
    <row r="48" spans="1:4" x14ac:dyDescent="0.45">
      <c r="A48" t="s">
        <v>73</v>
      </c>
      <c r="B48">
        <v>47</v>
      </c>
      <c r="C48" t="b">
        <f>ISNUMBER(MATCH(A48,Sheet3!A:A,0))</f>
        <v>0</v>
      </c>
      <c r="D48">
        <f t="shared" si="0"/>
        <v>34</v>
      </c>
    </row>
    <row r="49" spans="1:4" x14ac:dyDescent="0.45">
      <c r="A49" t="s">
        <v>67</v>
      </c>
      <c r="B49">
        <v>48</v>
      </c>
      <c r="C49" t="b">
        <f>ISNUMBER(MATCH(A49,Sheet3!A:A,0))</f>
        <v>0</v>
      </c>
      <c r="D49">
        <f t="shared" si="0"/>
        <v>34</v>
      </c>
    </row>
    <row r="50" spans="1:4" x14ac:dyDescent="0.45">
      <c r="A50" t="s">
        <v>68</v>
      </c>
      <c r="B50">
        <v>49</v>
      </c>
      <c r="C50" t="b">
        <f>ISNUMBER(MATCH(A50,Sheet3!A:A,0))</f>
        <v>0</v>
      </c>
      <c r="D50">
        <f t="shared" si="0"/>
        <v>34</v>
      </c>
    </row>
    <row r="51" spans="1:4" x14ac:dyDescent="0.45">
      <c r="A51" t="s">
        <v>55</v>
      </c>
      <c r="B51">
        <v>50</v>
      </c>
      <c r="C51" t="b">
        <f>ISNUMBER(MATCH(A51,Sheet3!A:A,0))</f>
        <v>0</v>
      </c>
      <c r="D51">
        <f t="shared" si="0"/>
        <v>34</v>
      </c>
    </row>
    <row r="52" spans="1:4" x14ac:dyDescent="0.45">
      <c r="B52">
        <v>51</v>
      </c>
      <c r="C52" t="b">
        <v>1</v>
      </c>
      <c r="D52">
        <f t="shared" ref="D52" si="1">IF(C52,D51+1,D51)</f>
        <v>35</v>
      </c>
    </row>
    <row r="299" spans="3:3" x14ac:dyDescent="0.45">
      <c r="C299" t="b">
        <f>ISNUMBER(MATCH(A299,Sheet3!A:A,0))</f>
        <v>0</v>
      </c>
    </row>
    <row r="300" spans="3:3" x14ac:dyDescent="0.45">
      <c r="C300" t="b">
        <f>ISNUMBER(MATCH(A300,Sheet3!A:A,0))</f>
        <v>0</v>
      </c>
    </row>
    <row r="301" spans="3:3" x14ac:dyDescent="0.45">
      <c r="C301" t="b">
        <f>ISNUMBER(MATCH(A301,Sheet3!A:A,0))</f>
        <v>0</v>
      </c>
    </row>
    <row r="302" spans="3:3" x14ac:dyDescent="0.45">
      <c r="C302" t="b">
        <f>ISNUMBER(MATCH(A302,Sheet3!A:A,0))</f>
        <v>0</v>
      </c>
    </row>
    <row r="303" spans="3:3" x14ac:dyDescent="0.45">
      <c r="C303" t="b">
        <f>ISNUMBER(MATCH(A303,Sheet3!A:A,0))</f>
        <v>0</v>
      </c>
    </row>
    <row r="304" spans="3:3" x14ac:dyDescent="0.45">
      <c r="C304" t="b">
        <f>ISNUMBER(MATCH(A304,Sheet3!A:A,0))</f>
        <v>0</v>
      </c>
    </row>
    <row r="305" spans="3:3" x14ac:dyDescent="0.45">
      <c r="C305" t="b">
        <f>ISNUMBER(MATCH(A305,Sheet3!A:A,0))</f>
        <v>0</v>
      </c>
    </row>
    <row r="306" spans="3:3" x14ac:dyDescent="0.45">
      <c r="C306" t="b">
        <f>ISNUMBER(MATCH(A306,Sheet3!A:A,0))</f>
        <v>0</v>
      </c>
    </row>
    <row r="307" spans="3:3" x14ac:dyDescent="0.45">
      <c r="C307" t="b">
        <f>ISNUMBER(MATCH(A307,Sheet3!A:A,0))</f>
        <v>0</v>
      </c>
    </row>
    <row r="308" spans="3:3" x14ac:dyDescent="0.45">
      <c r="C308" t="b">
        <f>ISNUMBER(MATCH(A308,Sheet3!A:A,0))</f>
        <v>0</v>
      </c>
    </row>
    <row r="309" spans="3:3" x14ac:dyDescent="0.45">
      <c r="C309" t="b">
        <f>ISNUMBER(MATCH(A309,Sheet3!A:A,0))</f>
        <v>0</v>
      </c>
    </row>
    <row r="310" spans="3:3" x14ac:dyDescent="0.45">
      <c r="C310" t="b">
        <f>ISNUMBER(MATCH(A310,Sheet3!A:A,0))</f>
        <v>0</v>
      </c>
    </row>
    <row r="311" spans="3:3" x14ac:dyDescent="0.45">
      <c r="C311" t="b">
        <f>ISNUMBER(MATCH(A311,Sheet3!A:A,0))</f>
        <v>0</v>
      </c>
    </row>
    <row r="312" spans="3:3" x14ac:dyDescent="0.45">
      <c r="C312" t="b">
        <f>ISNUMBER(MATCH(A312,Sheet3!A:A,0))</f>
        <v>0</v>
      </c>
    </row>
    <row r="313" spans="3:3" x14ac:dyDescent="0.45">
      <c r="C313" t="b">
        <f>ISNUMBER(MATCH(A313,Sheet3!A:A,0))</f>
        <v>0</v>
      </c>
    </row>
    <row r="314" spans="3:3" x14ac:dyDescent="0.45">
      <c r="C314" t="b">
        <f>ISNUMBER(MATCH(A314,Sheet3!A:A,0))</f>
        <v>0</v>
      </c>
    </row>
    <row r="315" spans="3:3" x14ac:dyDescent="0.45">
      <c r="C315" t="b">
        <f>ISNUMBER(MATCH(A315,Sheet3!A:A,0))</f>
        <v>0</v>
      </c>
    </row>
    <row r="316" spans="3:3" x14ac:dyDescent="0.45">
      <c r="C316" t="b">
        <f>ISNUMBER(MATCH(A316,Sheet3!A:A,0))</f>
        <v>0</v>
      </c>
    </row>
    <row r="317" spans="3:3" x14ac:dyDescent="0.45">
      <c r="C317" t="b">
        <f>ISNUMBER(MATCH(A317,Sheet3!A:A,0))</f>
        <v>0</v>
      </c>
    </row>
    <row r="318" spans="3:3" x14ac:dyDescent="0.45">
      <c r="C318" t="b">
        <f>ISNUMBER(MATCH(A318,Sheet3!A:A,0))</f>
        <v>0</v>
      </c>
    </row>
    <row r="319" spans="3:3" x14ac:dyDescent="0.45">
      <c r="C319" t="b">
        <f>ISNUMBER(MATCH(A319,Sheet3!A:A,0))</f>
        <v>0</v>
      </c>
    </row>
    <row r="320" spans="3:3" x14ac:dyDescent="0.45">
      <c r="C320" t="b">
        <f>ISNUMBER(MATCH(A320,Sheet3!A:A,0))</f>
        <v>0</v>
      </c>
    </row>
    <row r="321" spans="3:3" x14ac:dyDescent="0.45">
      <c r="C321" t="b">
        <f>ISNUMBER(MATCH(A321,Sheet3!A:A,0))</f>
        <v>0</v>
      </c>
    </row>
    <row r="322" spans="3:3" x14ac:dyDescent="0.45">
      <c r="C322" t="b">
        <f>ISNUMBER(MATCH(A322,Sheet3!A:A,0))</f>
        <v>0</v>
      </c>
    </row>
    <row r="323" spans="3:3" x14ac:dyDescent="0.45">
      <c r="C323" t="b">
        <f>ISNUMBER(MATCH(A323,Sheet3!A:A,0))</f>
        <v>0</v>
      </c>
    </row>
    <row r="324" spans="3:3" x14ac:dyDescent="0.45">
      <c r="C324" t="b">
        <f>ISNUMBER(MATCH(A324,Sheet3!A:A,0))</f>
        <v>0</v>
      </c>
    </row>
    <row r="325" spans="3:3" x14ac:dyDescent="0.45">
      <c r="C325" t="b">
        <f>ISNUMBER(MATCH(A325,Sheet3!A:A,0))</f>
        <v>0</v>
      </c>
    </row>
    <row r="326" spans="3:3" x14ac:dyDescent="0.45">
      <c r="C326" t="b">
        <f>ISNUMBER(MATCH(A326,Sheet3!A:A,0))</f>
        <v>0</v>
      </c>
    </row>
    <row r="327" spans="3:3" x14ac:dyDescent="0.45">
      <c r="C327" t="b">
        <f>ISNUMBER(MATCH(A327,Sheet3!A:A,0))</f>
        <v>0</v>
      </c>
    </row>
    <row r="328" spans="3:3" x14ac:dyDescent="0.45">
      <c r="C328" t="b">
        <f>ISNUMBER(MATCH(A328,Sheet3!A:A,0))</f>
        <v>0</v>
      </c>
    </row>
    <row r="329" spans="3:3" x14ac:dyDescent="0.45">
      <c r="C329" t="b">
        <f>ISNUMBER(MATCH(A329,Sheet3!A:A,0))</f>
        <v>0</v>
      </c>
    </row>
    <row r="330" spans="3:3" x14ac:dyDescent="0.45">
      <c r="C330" t="b">
        <f>ISNUMBER(MATCH(A330,Sheet3!A:A,0))</f>
        <v>0</v>
      </c>
    </row>
    <row r="331" spans="3:3" x14ac:dyDescent="0.45">
      <c r="C331" t="b">
        <f>ISNUMBER(MATCH(A331,Sheet3!A:A,0))</f>
        <v>0</v>
      </c>
    </row>
    <row r="332" spans="3:3" x14ac:dyDescent="0.45">
      <c r="C332" t="b">
        <f>ISNUMBER(MATCH(A332,Sheet3!A:A,0))</f>
        <v>0</v>
      </c>
    </row>
    <row r="333" spans="3:3" x14ac:dyDescent="0.45">
      <c r="C333" t="b">
        <f>ISNUMBER(MATCH(A333,Sheet3!A:A,0))</f>
        <v>0</v>
      </c>
    </row>
    <row r="334" spans="3:3" x14ac:dyDescent="0.45">
      <c r="C334" t="b">
        <f>ISNUMBER(MATCH(A334,Sheet3!A:A,0))</f>
        <v>0</v>
      </c>
    </row>
    <row r="335" spans="3:3" x14ac:dyDescent="0.45">
      <c r="C335" t="b">
        <f>ISNUMBER(MATCH(A335,Sheet3!A:A,0))</f>
        <v>0</v>
      </c>
    </row>
    <row r="336" spans="3:3" x14ac:dyDescent="0.45">
      <c r="C336" t="b">
        <f>ISNUMBER(MATCH(A336,Sheet3!A:A,0))</f>
        <v>0</v>
      </c>
    </row>
    <row r="337" spans="3:3" x14ac:dyDescent="0.45">
      <c r="C337" t="b">
        <f>ISNUMBER(MATCH(A337,Sheet3!A:A,0))</f>
        <v>0</v>
      </c>
    </row>
    <row r="338" spans="3:3" x14ac:dyDescent="0.45">
      <c r="C338" t="b">
        <f>ISNUMBER(MATCH(A338,Sheet3!A:A,0))</f>
        <v>0</v>
      </c>
    </row>
    <row r="339" spans="3:3" x14ac:dyDescent="0.45">
      <c r="C339" t="b">
        <f>ISNUMBER(MATCH(A339,Sheet3!A:A,0))</f>
        <v>0</v>
      </c>
    </row>
    <row r="340" spans="3:3" x14ac:dyDescent="0.45">
      <c r="C340" t="b">
        <f>ISNUMBER(MATCH(A340,Sheet3!A:A,0))</f>
        <v>0</v>
      </c>
    </row>
    <row r="341" spans="3:3" x14ac:dyDescent="0.45">
      <c r="C341" t="b">
        <f>ISNUMBER(MATCH(A341,Sheet3!A:A,0))</f>
        <v>0</v>
      </c>
    </row>
    <row r="342" spans="3:3" x14ac:dyDescent="0.45">
      <c r="C342" t="b">
        <f>ISNUMBER(MATCH(A342,Sheet3!A:A,0))</f>
        <v>0</v>
      </c>
    </row>
    <row r="343" spans="3:3" x14ac:dyDescent="0.45">
      <c r="C343" t="b">
        <f>ISNUMBER(MATCH(A343,Sheet3!A:A,0))</f>
        <v>0</v>
      </c>
    </row>
    <row r="344" spans="3:3" x14ac:dyDescent="0.45">
      <c r="C344" t="b">
        <f>ISNUMBER(MATCH(A344,Sheet3!A:A,0))</f>
        <v>0</v>
      </c>
    </row>
    <row r="345" spans="3:3" x14ac:dyDescent="0.45">
      <c r="C345" t="b">
        <f>ISNUMBER(MATCH(A345,Sheet3!A:A,0))</f>
        <v>0</v>
      </c>
    </row>
    <row r="346" spans="3:3" x14ac:dyDescent="0.45">
      <c r="C346" t="b">
        <f>ISNUMBER(MATCH(A346,Sheet3!A:A,0))</f>
        <v>0</v>
      </c>
    </row>
    <row r="347" spans="3:3" x14ac:dyDescent="0.45">
      <c r="C347" t="b">
        <f>ISNUMBER(MATCH(A347,Sheet3!A:A,0))</f>
        <v>0</v>
      </c>
    </row>
    <row r="348" spans="3:3" x14ac:dyDescent="0.45">
      <c r="C348" t="b">
        <f>ISNUMBER(MATCH(A348,Sheet3!A:A,0))</f>
        <v>0</v>
      </c>
    </row>
    <row r="349" spans="3:3" x14ac:dyDescent="0.45">
      <c r="C349" t="b">
        <f>ISNUMBER(MATCH(A349,Sheet3!A:A,0))</f>
        <v>0</v>
      </c>
    </row>
    <row r="350" spans="3:3" x14ac:dyDescent="0.45">
      <c r="C350" t="b">
        <f>ISNUMBER(MATCH(A350,Sheet3!A:A,0))</f>
        <v>0</v>
      </c>
    </row>
    <row r="351" spans="3:3" x14ac:dyDescent="0.45">
      <c r="C351" t="b">
        <f>ISNUMBER(MATCH(A351,Sheet3!A:A,0))</f>
        <v>0</v>
      </c>
    </row>
    <row r="352" spans="3:3" x14ac:dyDescent="0.45">
      <c r="C352" t="b">
        <f>ISNUMBER(MATCH(A352,Sheet3!A:A,0))</f>
        <v>0</v>
      </c>
    </row>
    <row r="353" spans="3:3" x14ac:dyDescent="0.45">
      <c r="C353" t="b">
        <f>ISNUMBER(MATCH(A353,Sheet3!A:A,0))</f>
        <v>0</v>
      </c>
    </row>
    <row r="354" spans="3:3" x14ac:dyDescent="0.45">
      <c r="C354" t="b">
        <f>ISNUMBER(MATCH(A354,Sheet3!A:A,0))</f>
        <v>0</v>
      </c>
    </row>
    <row r="355" spans="3:3" x14ac:dyDescent="0.45">
      <c r="C355" t="b">
        <f>ISNUMBER(MATCH(A355,Sheet3!A:A,0))</f>
        <v>0</v>
      </c>
    </row>
    <row r="356" spans="3:3" x14ac:dyDescent="0.45">
      <c r="C356" t="b">
        <f>ISNUMBER(MATCH(A356,Sheet3!A:A,0))</f>
        <v>0</v>
      </c>
    </row>
    <row r="357" spans="3:3" x14ac:dyDescent="0.45">
      <c r="C357" t="b">
        <f>ISNUMBER(MATCH(A357,Sheet3!A:A,0))</f>
        <v>0</v>
      </c>
    </row>
    <row r="358" spans="3:3" x14ac:dyDescent="0.45">
      <c r="C358" t="b">
        <f>ISNUMBER(MATCH(A358,Sheet3!A:A,0))</f>
        <v>0</v>
      </c>
    </row>
    <row r="359" spans="3:3" x14ac:dyDescent="0.45">
      <c r="C359" t="b">
        <f>ISNUMBER(MATCH(A359,Sheet3!A:A,0))</f>
        <v>0</v>
      </c>
    </row>
    <row r="360" spans="3:3" x14ac:dyDescent="0.45">
      <c r="C360" t="b">
        <f>ISNUMBER(MATCH(A360,Sheet3!A:A,0))</f>
        <v>0</v>
      </c>
    </row>
    <row r="361" spans="3:3" x14ac:dyDescent="0.45">
      <c r="C361" t="b">
        <f>ISNUMBER(MATCH(A361,Sheet3!A:A,0))</f>
        <v>0</v>
      </c>
    </row>
    <row r="362" spans="3:3" x14ac:dyDescent="0.45">
      <c r="C362" t="b">
        <f>ISNUMBER(MATCH(A362,Sheet3!A:A,0))</f>
        <v>0</v>
      </c>
    </row>
    <row r="363" spans="3:3" x14ac:dyDescent="0.45">
      <c r="C363" t="b">
        <f>ISNUMBER(MATCH(A363,Sheet3!A:A,0))</f>
        <v>0</v>
      </c>
    </row>
    <row r="364" spans="3:3" x14ac:dyDescent="0.45">
      <c r="C364" t="b">
        <f>ISNUMBER(MATCH(A364,Sheet3!A:A,0))</f>
        <v>0</v>
      </c>
    </row>
    <row r="365" spans="3:3" x14ac:dyDescent="0.45">
      <c r="C365" t="b">
        <f>ISNUMBER(MATCH(A365,Sheet3!A:A,0))</f>
        <v>0</v>
      </c>
    </row>
    <row r="366" spans="3:3" x14ac:dyDescent="0.45">
      <c r="C366" t="b">
        <f>ISNUMBER(MATCH(A366,Sheet3!A:A,0))</f>
        <v>0</v>
      </c>
    </row>
    <row r="367" spans="3:3" x14ac:dyDescent="0.45">
      <c r="C367" t="b">
        <f>ISNUMBER(MATCH(A367,Sheet3!A:A,0))</f>
        <v>0</v>
      </c>
    </row>
    <row r="368" spans="3:3" x14ac:dyDescent="0.45">
      <c r="C368" t="b">
        <f>ISNUMBER(MATCH(A368,Sheet3!A:A,0))</f>
        <v>0</v>
      </c>
    </row>
    <row r="369" spans="3:3" x14ac:dyDescent="0.45">
      <c r="C369" t="b">
        <f>ISNUMBER(MATCH(A369,Sheet3!A:A,0))</f>
        <v>0</v>
      </c>
    </row>
    <row r="370" spans="3:3" x14ac:dyDescent="0.45">
      <c r="C370" t="b">
        <f>ISNUMBER(MATCH(A370,Sheet3!A:A,0))</f>
        <v>0</v>
      </c>
    </row>
    <row r="371" spans="3:3" x14ac:dyDescent="0.45">
      <c r="C371" t="b">
        <f>ISNUMBER(MATCH(A371,Sheet3!A:A,0))</f>
        <v>0</v>
      </c>
    </row>
    <row r="372" spans="3:3" x14ac:dyDescent="0.45">
      <c r="C372" t="b">
        <f>ISNUMBER(MATCH(A372,Sheet3!A:A,0))</f>
        <v>0</v>
      </c>
    </row>
    <row r="373" spans="3:3" x14ac:dyDescent="0.45">
      <c r="C373" t="b">
        <f>ISNUMBER(MATCH(A373,Sheet3!A:A,0))</f>
        <v>0</v>
      </c>
    </row>
    <row r="374" spans="3:3" x14ac:dyDescent="0.45">
      <c r="C374" t="b">
        <f>ISNUMBER(MATCH(A374,Sheet3!A:A,0))</f>
        <v>0</v>
      </c>
    </row>
    <row r="375" spans="3:3" x14ac:dyDescent="0.45">
      <c r="C375" t="b">
        <f>ISNUMBER(MATCH(A375,Sheet3!A:A,0))</f>
        <v>0</v>
      </c>
    </row>
  </sheetData>
  <autoFilter ref="A1:B375" xr:uid="{959B30B9-79FB-473F-8890-A0E7698B6A3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775C-89A6-4007-8C1F-DDD70FD622F6}">
  <dimension ref="A2:B37"/>
  <sheetViews>
    <sheetView workbookViewId="0">
      <selection activeCell="C27" sqref="C27"/>
    </sheetView>
  </sheetViews>
  <sheetFormatPr defaultRowHeight="14.25" x14ac:dyDescent="0.45"/>
  <sheetData>
    <row r="2" spans="1:2" x14ac:dyDescent="0.45">
      <c r="A2">
        <v>1</v>
      </c>
      <c r="B2">
        <v>6</v>
      </c>
    </row>
    <row r="3" spans="1:2" x14ac:dyDescent="0.45">
      <c r="A3">
        <v>2</v>
      </c>
      <c r="B3">
        <v>5</v>
      </c>
    </row>
    <row r="4" spans="1:2" x14ac:dyDescent="0.45">
      <c r="A4">
        <v>3</v>
      </c>
      <c r="B4">
        <v>4</v>
      </c>
    </row>
    <row r="5" spans="1:2" x14ac:dyDescent="0.45">
      <c r="A5">
        <v>4</v>
      </c>
      <c r="B5">
        <v>3</v>
      </c>
    </row>
    <row r="6" spans="1:2" x14ac:dyDescent="0.45">
      <c r="A6">
        <v>5</v>
      </c>
      <c r="B6">
        <v>2</v>
      </c>
    </row>
    <row r="7" spans="1:2" x14ac:dyDescent="0.45">
      <c r="A7">
        <v>6</v>
      </c>
      <c r="B7">
        <v>1</v>
      </c>
    </row>
    <row r="8" spans="1:2" x14ac:dyDescent="0.45">
      <c r="A8">
        <v>7</v>
      </c>
      <c r="B8">
        <v>7</v>
      </c>
    </row>
    <row r="9" spans="1:2" x14ac:dyDescent="0.45">
      <c r="A9">
        <v>8</v>
      </c>
      <c r="B9">
        <v>8</v>
      </c>
    </row>
    <row r="10" spans="1:2" x14ac:dyDescent="0.45">
      <c r="A10">
        <v>9</v>
      </c>
      <c r="B10">
        <v>9</v>
      </c>
    </row>
    <row r="11" spans="1:2" x14ac:dyDescent="0.45">
      <c r="A11">
        <v>10</v>
      </c>
      <c r="B11">
        <v>10</v>
      </c>
    </row>
    <row r="12" spans="1:2" x14ac:dyDescent="0.45">
      <c r="A12">
        <v>11</v>
      </c>
      <c r="B12">
        <v>11</v>
      </c>
    </row>
    <row r="13" spans="1:2" x14ac:dyDescent="0.45">
      <c r="A13">
        <v>12</v>
      </c>
      <c r="B13">
        <v>12</v>
      </c>
    </row>
    <row r="14" spans="1:2" x14ac:dyDescent="0.45">
      <c r="A14">
        <v>13</v>
      </c>
      <c r="B14">
        <v>12</v>
      </c>
    </row>
    <row r="15" spans="1:2" x14ac:dyDescent="0.45">
      <c r="A15">
        <v>14</v>
      </c>
      <c r="B15">
        <v>11</v>
      </c>
    </row>
    <row r="16" spans="1:2" x14ac:dyDescent="0.45">
      <c r="A16">
        <v>15</v>
      </c>
      <c r="B16">
        <v>10</v>
      </c>
    </row>
    <row r="17" spans="1:2" x14ac:dyDescent="0.45">
      <c r="A17">
        <v>16</v>
      </c>
      <c r="B17">
        <v>9</v>
      </c>
    </row>
    <row r="18" spans="1:2" x14ac:dyDescent="0.45">
      <c r="A18">
        <v>17</v>
      </c>
      <c r="B18">
        <v>8</v>
      </c>
    </row>
    <row r="19" spans="1:2" x14ac:dyDescent="0.45">
      <c r="A19">
        <v>18</v>
      </c>
      <c r="B19">
        <v>7</v>
      </c>
    </row>
    <row r="20" spans="1:2" x14ac:dyDescent="0.45">
      <c r="A20">
        <v>19</v>
      </c>
      <c r="B20">
        <v>1</v>
      </c>
    </row>
    <row r="21" spans="1:2" x14ac:dyDescent="0.45">
      <c r="A21">
        <v>20</v>
      </c>
      <c r="B21">
        <v>2</v>
      </c>
    </row>
    <row r="22" spans="1:2" x14ac:dyDescent="0.45">
      <c r="A22">
        <v>21</v>
      </c>
      <c r="B22">
        <v>3</v>
      </c>
    </row>
    <row r="23" spans="1:2" x14ac:dyDescent="0.45">
      <c r="A23">
        <v>22</v>
      </c>
      <c r="B23">
        <v>4</v>
      </c>
    </row>
    <row r="24" spans="1:2" x14ac:dyDescent="0.45">
      <c r="A24">
        <v>23</v>
      </c>
      <c r="B24">
        <v>5</v>
      </c>
    </row>
    <row r="25" spans="1:2" x14ac:dyDescent="0.45">
      <c r="A25">
        <v>24</v>
      </c>
      <c r="B25">
        <v>6</v>
      </c>
    </row>
    <row r="26" spans="1:2" x14ac:dyDescent="0.45">
      <c r="A26">
        <v>25</v>
      </c>
      <c r="B26">
        <v>12</v>
      </c>
    </row>
    <row r="27" spans="1:2" x14ac:dyDescent="0.45">
      <c r="A27">
        <v>26</v>
      </c>
      <c r="B27">
        <v>11</v>
      </c>
    </row>
    <row r="28" spans="1:2" x14ac:dyDescent="0.45">
      <c r="A28">
        <v>27</v>
      </c>
      <c r="B28">
        <v>10</v>
      </c>
    </row>
    <row r="29" spans="1:2" x14ac:dyDescent="0.45">
      <c r="A29">
        <v>28</v>
      </c>
      <c r="B29">
        <v>9</v>
      </c>
    </row>
    <row r="30" spans="1:2" x14ac:dyDescent="0.45">
      <c r="A30">
        <v>29</v>
      </c>
      <c r="B30">
        <v>8</v>
      </c>
    </row>
    <row r="31" spans="1:2" x14ac:dyDescent="0.45">
      <c r="A31">
        <v>30</v>
      </c>
      <c r="B31">
        <v>7</v>
      </c>
    </row>
    <row r="32" spans="1:2" x14ac:dyDescent="0.45">
      <c r="A32">
        <v>31</v>
      </c>
      <c r="B32">
        <v>1</v>
      </c>
    </row>
    <row r="33" spans="1:2" x14ac:dyDescent="0.45">
      <c r="A33">
        <v>32</v>
      </c>
      <c r="B33">
        <v>2</v>
      </c>
    </row>
    <row r="34" spans="1:2" x14ac:dyDescent="0.45">
      <c r="A34">
        <v>33</v>
      </c>
      <c r="B34">
        <v>3</v>
      </c>
    </row>
    <row r="35" spans="1:2" x14ac:dyDescent="0.45">
      <c r="A35">
        <v>34</v>
      </c>
      <c r="B35">
        <v>4</v>
      </c>
    </row>
    <row r="36" spans="1:2" x14ac:dyDescent="0.45">
      <c r="A36">
        <v>35</v>
      </c>
      <c r="B36">
        <v>5</v>
      </c>
    </row>
    <row r="37" spans="1:2" x14ac:dyDescent="0.45">
      <c r="A37">
        <v>36</v>
      </c>
      <c r="B37">
        <v>6</v>
      </c>
    </row>
  </sheetData>
  <autoFilter ref="A1:B37" xr:uid="{8561C0B5-266A-43DB-AC80-8D1C5EC5A8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Round6-JBay</vt:lpstr>
      <vt:lpstr>Sheet5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calhamd</dc:creator>
  <cp:lastModifiedBy>calhamd</cp:lastModifiedBy>
  <dcterms:created xsi:type="dcterms:W3CDTF">2018-06-25T09:18:39Z</dcterms:created>
  <dcterms:modified xsi:type="dcterms:W3CDTF">2018-12-06T03:52:21Z</dcterms:modified>
</cp:coreProperties>
</file>