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0490" windowHeight="7455"/>
  </bookViews>
  <sheets>
    <sheet name="BIO2020-1" sheetId="1" r:id="rId1"/>
    <sheet name="PLANIFICACION MODULOS 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D28" i="1"/>
  <c r="F6" i="1"/>
  <c r="I24" i="1"/>
  <c r="E24" i="1"/>
  <c r="F24" i="1"/>
  <c r="G24" i="1" s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J24" i="1"/>
  <c r="BJ13" i="1"/>
  <c r="BJ14" i="1"/>
  <c r="BJ15" i="1"/>
  <c r="BJ16" i="1"/>
  <c r="BJ17" i="1"/>
  <c r="BJ18" i="1"/>
  <c r="BJ19" i="1"/>
  <c r="BJ20" i="1"/>
  <c r="BJ21" i="1"/>
  <c r="BJ22" i="1"/>
  <c r="BJ23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I19" i="1"/>
  <c r="I13" i="1"/>
  <c r="F21" i="1"/>
  <c r="F22" i="1"/>
  <c r="F23" i="1"/>
  <c r="G23" i="1" s="1"/>
  <c r="H23" i="1" s="1"/>
  <c r="E21" i="1"/>
  <c r="E22" i="1"/>
  <c r="E23" i="1"/>
  <c r="F20" i="1"/>
  <c r="G22" i="1"/>
  <c r="H22" i="1" s="1"/>
  <c r="E20" i="1"/>
  <c r="F15" i="1"/>
  <c r="F16" i="1"/>
  <c r="G16" i="1" s="1"/>
  <c r="F17" i="1"/>
  <c r="F18" i="1"/>
  <c r="G18" i="1" s="1"/>
  <c r="H18" i="1" s="1"/>
  <c r="F14" i="1"/>
  <c r="G14" i="1" s="1"/>
  <c r="H14" i="1" s="1"/>
  <c r="E15" i="1"/>
  <c r="E16" i="1"/>
  <c r="E17" i="1"/>
  <c r="E18" i="1"/>
  <c r="E14" i="1"/>
  <c r="F8" i="1"/>
  <c r="F9" i="1"/>
  <c r="F10" i="1"/>
  <c r="F11" i="1"/>
  <c r="G11" i="1" s="1"/>
  <c r="H11" i="1" s="1"/>
  <c r="F12" i="1"/>
  <c r="F7" i="1"/>
  <c r="G7" i="1" s="1"/>
  <c r="H7" i="1" s="1"/>
  <c r="E7" i="1"/>
  <c r="E8" i="1"/>
  <c r="E9" i="1"/>
  <c r="E10" i="1"/>
  <c r="E11" i="1"/>
  <c r="E12" i="1"/>
  <c r="E6" i="1"/>
  <c r="BF25" i="1"/>
  <c r="I16" i="1"/>
  <c r="G17" i="1"/>
  <c r="I17" i="1"/>
  <c r="I18" i="1"/>
  <c r="G20" i="1"/>
  <c r="I20" i="1"/>
  <c r="G21" i="1"/>
  <c r="I21" i="1"/>
  <c r="I22" i="1"/>
  <c r="I23" i="1"/>
  <c r="J25" i="1"/>
  <c r="D30" i="1"/>
  <c r="BG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D25" i="1"/>
  <c r="I15" i="1"/>
  <c r="I14" i="1"/>
  <c r="BK12" i="1"/>
  <c r="BJ12" i="1"/>
  <c r="BI12" i="1"/>
  <c r="I12" i="1"/>
  <c r="BK11" i="1"/>
  <c r="BJ11" i="1"/>
  <c r="BI11" i="1"/>
  <c r="I11" i="1"/>
  <c r="BK10" i="1"/>
  <c r="BJ10" i="1"/>
  <c r="BI10" i="1"/>
  <c r="BL10" i="1" s="1"/>
  <c r="I10" i="1"/>
  <c r="BK9" i="1"/>
  <c r="BJ9" i="1"/>
  <c r="BI9" i="1"/>
  <c r="I9" i="1"/>
  <c r="G9" i="1"/>
  <c r="H9" i="1" s="1"/>
  <c r="BK8" i="1"/>
  <c r="BJ8" i="1"/>
  <c r="BI8" i="1"/>
  <c r="BL8" i="1" s="1"/>
  <c r="I8" i="1"/>
  <c r="BK7" i="1"/>
  <c r="BJ7" i="1"/>
  <c r="BI7" i="1"/>
  <c r="BL7" i="1" s="1"/>
  <c r="I7" i="1"/>
  <c r="BK6" i="1"/>
  <c r="BJ6" i="1"/>
  <c r="BI6" i="1"/>
  <c r="BL6" i="1" s="1"/>
  <c r="H24" i="1" l="1"/>
  <c r="E25" i="1"/>
  <c r="E28" i="1" s="1"/>
  <c r="E30" i="1" s="1"/>
  <c r="H17" i="1"/>
  <c r="H16" i="1"/>
  <c r="I25" i="1"/>
  <c r="H20" i="1"/>
  <c r="F30" i="1"/>
  <c r="H21" i="1"/>
  <c r="BM6" i="1"/>
  <c r="BM8" i="1"/>
  <c r="BM9" i="1"/>
  <c r="BM7" i="1"/>
  <c r="BL12" i="1"/>
  <c r="BI25" i="1"/>
  <c r="G8" i="1"/>
  <c r="H8" i="1" s="1"/>
  <c r="BL9" i="1"/>
  <c r="G10" i="1"/>
  <c r="H10" i="1" s="1"/>
  <c r="BL11" i="1"/>
  <c r="G12" i="1"/>
  <c r="H12" i="1" s="1"/>
  <c r="G15" i="1"/>
  <c r="H15" i="1" s="1"/>
  <c r="F25" i="1"/>
  <c r="F28" i="1" s="1"/>
  <c r="G6" i="1"/>
  <c r="G30" i="1" l="1"/>
  <c r="G25" i="1"/>
  <c r="H6" i="1"/>
  <c r="H25" i="1" l="1"/>
</calcChain>
</file>

<file path=xl/comments1.xml><?xml version="1.0" encoding="utf-8"?>
<comments xmlns="http://schemas.openxmlformats.org/spreadsheetml/2006/main">
  <authors>
    <author>GERENCIA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ALEXANDER GARZON 
MIERCOLES DE 7:30  3:30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ADRIANA BEATRIZ AGUILAR PALACIOS
18/02/2019 A 10/06/2019</t>
        </r>
      </text>
    </comment>
  </commentList>
</comments>
</file>

<file path=xl/comments2.xml><?xml version="1.0" encoding="utf-8"?>
<comments xmlns="http://schemas.openxmlformats.org/spreadsheetml/2006/main">
  <authors>
    <author>GERENCIA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ALEXANDER GARZON 
MIERCOLES DE 7:30  3:30</t>
        </r>
      </text>
    </comment>
  </commentList>
</comments>
</file>

<file path=xl/sharedStrings.xml><?xml version="1.0" encoding="utf-8"?>
<sst xmlns="http://schemas.openxmlformats.org/spreadsheetml/2006/main" count="120" uniqueCount="84">
  <si>
    <t>PROYECCIÓN DEL PROGRAMA DE FORMACIÓN</t>
  </si>
  <si>
    <t>VERSIÓN 2
F. ELABORACIÓN 07/05/2015
F. ACTUALIZACIÓN 00/00/0000</t>
  </si>
  <si>
    <t>Fecha de inicio del programa:</t>
  </si>
  <si>
    <t>Duración:</t>
  </si>
  <si>
    <t>18 MESES</t>
  </si>
  <si>
    <t>CIERRE DE NORMA</t>
  </si>
  <si>
    <t>CM</t>
  </si>
  <si>
    <t xml:space="preserve">PRACTICAS DOCENCIA SERVICIO </t>
  </si>
  <si>
    <t>PD</t>
  </si>
  <si>
    <t xml:space="preserve">CAMBIO PLANIFICADOS </t>
  </si>
  <si>
    <t>CP</t>
  </si>
  <si>
    <t xml:space="preserve">COORDIADOR ACADEMICO </t>
  </si>
  <si>
    <t>Nº de clase por hora</t>
  </si>
  <si>
    <t>Fecha de finalización del programa:</t>
  </si>
  <si>
    <t>Grupo:</t>
  </si>
  <si>
    <t>CIERRE DE CICLO</t>
  </si>
  <si>
    <t>CC</t>
  </si>
  <si>
    <t>PRACTICA EMPRESARIAL</t>
  </si>
  <si>
    <t>PE</t>
  </si>
  <si>
    <t xml:space="preserve">CAMBIO NO PLANIFICADO </t>
  </si>
  <si>
    <t>CNP</t>
  </si>
  <si>
    <t xml:space="preserve">ASESOR EDUCATIVO </t>
  </si>
  <si>
    <t>Norma de competencia</t>
  </si>
  <si>
    <t>Total horas</t>
  </si>
  <si>
    <t>H.P.</t>
  </si>
  <si>
    <t>H.T.</t>
  </si>
  <si>
    <t>T.A</t>
  </si>
  <si>
    <t>H.T.A.D</t>
  </si>
  <si>
    <t>Horas</t>
  </si>
  <si>
    <t xml:space="preserve">FEBRERO </t>
  </si>
  <si>
    <t>MARZO</t>
  </si>
  <si>
    <t xml:space="preserve">ABRIL </t>
  </si>
  <si>
    <t>MAYO</t>
  </si>
  <si>
    <t xml:space="preserve">JUNIO </t>
  </si>
  <si>
    <t xml:space="preserve">JULIO </t>
  </si>
  <si>
    <t xml:space="preserve">AGOSTO </t>
  </si>
  <si>
    <t xml:space="preserve">SEPTIEMBRE </t>
  </si>
  <si>
    <t xml:space="preserve">OCTUBRE </t>
  </si>
  <si>
    <t>NOVIEMBRE</t>
  </si>
  <si>
    <t xml:space="preserve">DICIEMBRE </t>
  </si>
  <si>
    <t xml:space="preserve">ENERO </t>
  </si>
  <si>
    <t>Inducción  PIO</t>
  </si>
  <si>
    <t xml:space="preserve">T.I.C. </t>
  </si>
  <si>
    <t>Control de infecciones</t>
  </si>
  <si>
    <t>ABRIL</t>
  </si>
  <si>
    <t xml:space="preserve">MAYO </t>
  </si>
  <si>
    <t>Fecha de grado</t>
  </si>
  <si>
    <t>Practica aprendiz o pasantía</t>
  </si>
  <si>
    <t>Total de horas semanales</t>
  </si>
  <si>
    <t>BM2020-1</t>
  </si>
  <si>
    <t>TECNICO LABORAL AUXILIAR EN MANTENIMIENTO DE EQUIPOS BIOMEDICOS.</t>
  </si>
  <si>
    <t>ALEXANDER GARZON MARTINEZ</t>
  </si>
  <si>
    <t xml:space="preserve">Electricidad </t>
  </si>
  <si>
    <t xml:space="preserve">Ingles </t>
  </si>
  <si>
    <t>Anatomia y fisiologia.</t>
  </si>
  <si>
    <t>Equipos Biomedicos I</t>
  </si>
  <si>
    <t>Ambiente hospitalario</t>
  </si>
  <si>
    <t xml:space="preserve">Salud Ocupacional </t>
  </si>
  <si>
    <t xml:space="preserve">Electronica </t>
  </si>
  <si>
    <t xml:space="preserve">Calidad Biomedica </t>
  </si>
  <si>
    <t>Equipos Biomedicos II</t>
  </si>
  <si>
    <t>Mantenimiento I</t>
  </si>
  <si>
    <t>Mantenimiento II</t>
  </si>
  <si>
    <t>Mecanica, neumatica e Hidraulica.</t>
  </si>
  <si>
    <t>Comunicacción para la comprensión</t>
  </si>
  <si>
    <t xml:space="preserve">Ëtica </t>
  </si>
  <si>
    <t>PRACTICA FUNDAMENTAL</t>
  </si>
  <si>
    <t xml:space="preserve">PRACTICA DE PROFUNDIZACION </t>
  </si>
  <si>
    <t>AGOSTO</t>
  </si>
  <si>
    <t>TSC</t>
  </si>
  <si>
    <t>Total de Horas.</t>
  </si>
  <si>
    <t xml:space="preserve">NUMERO DE  SESIONES 
A DISEÑAR </t>
  </si>
  <si>
    <t xml:space="preserve">ASESOR EDUCATIVO
ASIGANDO  </t>
  </si>
  <si>
    <t>HORAS ASIGNADAS
PARA EL DISEÑO</t>
  </si>
  <si>
    <t xml:space="preserve">PLAZO DE ENTREGA DEL PRODUCTO </t>
  </si>
  <si>
    <t xml:space="preserve">16 SESIONES DE CLASE </t>
  </si>
  <si>
    <t xml:space="preserve">8 SESIONES DE CLASE </t>
  </si>
  <si>
    <t xml:space="preserve">ING.  SANDRA LOPEZ </t>
  </si>
  <si>
    <t xml:space="preserve">ING. JHON JAIRO NARVAEZ </t>
  </si>
  <si>
    <t xml:space="preserve">ING. ANDRES VALENCIA </t>
  </si>
  <si>
    <t xml:space="preserve">MODULOS TÉCNICOS PROGRAMA </t>
  </si>
  <si>
    <t xml:space="preserve">PLANIFICACIÓN DISEÑO CURRICULAR DE MODULOS 
TECNICO EN MATENIMIENTO DE EQUIPOS BIOMÉDICOS </t>
  </si>
  <si>
    <t xml:space="preserve">RESPONSABLE 
SEGUIMIENTO </t>
  </si>
  <si>
    <t xml:space="preserve">ALEXANDER GARZON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</si>
</sst>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FFC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0" fillId="2" borderId="0" xfId="0" applyFill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4" borderId="9" xfId="0" applyFont="1" applyFill="1" applyBorder="1" applyAlignment="1">
      <alignment vertical="center"/>
    </xf>
    <xf numFmtId="0" fontId="0" fillId="5" borderId="9" xfId="0" applyFill="1" applyBorder="1" applyAlignment="1">
      <alignment horizontal="center" vertical="center"/>
    </xf>
    <xf numFmtId="0" fontId="5" fillId="6" borderId="9" xfId="0" applyFont="1" applyFill="1" applyBorder="1" applyAlignment="1">
      <alignment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7" borderId="9" xfId="0" applyFont="1" applyFill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6" fillId="3" borderId="9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vertical="center"/>
    </xf>
    <xf numFmtId="17" fontId="8" fillId="2" borderId="1" xfId="0" applyNumberFormat="1" applyFont="1" applyFill="1" applyBorder="1" applyAlignment="1">
      <alignment horizontal="center" vertical="center"/>
    </xf>
    <xf numFmtId="17" fontId="8" fillId="2" borderId="16" xfId="0" applyNumberFormat="1" applyFont="1" applyFill="1" applyBorder="1" applyAlignment="1">
      <alignment horizontal="center" vertical="center"/>
    </xf>
    <xf numFmtId="17" fontId="8" fillId="2" borderId="17" xfId="0" applyNumberFormat="1" applyFont="1" applyFill="1" applyBorder="1" applyAlignment="1">
      <alignment horizontal="center" vertical="center"/>
    </xf>
    <xf numFmtId="17" fontId="8" fillId="2" borderId="18" xfId="0" applyNumberFormat="1" applyFont="1" applyFill="1" applyBorder="1" applyAlignment="1">
      <alignment horizontal="center" vertical="center"/>
    </xf>
    <xf numFmtId="17" fontId="8" fillId="2" borderId="2" xfId="0" applyNumberFormat="1" applyFont="1" applyFill="1" applyBorder="1" applyAlignment="1">
      <alignment horizontal="center" vertical="center"/>
    </xf>
    <xf numFmtId="17" fontId="8" fillId="2" borderId="19" xfId="0" applyNumberFormat="1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6" fillId="10" borderId="7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0" fillId="2" borderId="9" xfId="0" applyFont="1" applyFill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6" fillId="10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14" fontId="0" fillId="2" borderId="0" xfId="0" applyNumberFormat="1" applyFill="1" applyBorder="1" applyAlignment="1">
      <alignment vertical="center"/>
    </xf>
    <xf numFmtId="0" fontId="18" fillId="2" borderId="9" xfId="0" applyFont="1" applyFill="1" applyBorder="1" applyAlignment="1">
      <alignment vertical="center"/>
    </xf>
    <xf numFmtId="0" fontId="1" fillId="10" borderId="6" xfId="0" applyFont="1" applyFill="1" applyBorder="1" applyAlignment="1">
      <alignment vertical="center"/>
    </xf>
    <xf numFmtId="0" fontId="14" fillId="4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14" fillId="2" borderId="9" xfId="0" applyFont="1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/>
    </xf>
    <xf numFmtId="0" fontId="9" fillId="10" borderId="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17" fontId="8" fillId="2" borderId="23" xfId="0" applyNumberFormat="1" applyFont="1" applyFill="1" applyBorder="1" applyAlignment="1">
      <alignment horizontal="center" vertical="center"/>
    </xf>
    <xf numFmtId="17" fontId="8" fillId="2" borderId="24" xfId="0" applyNumberFormat="1" applyFont="1" applyFill="1" applyBorder="1" applyAlignment="1">
      <alignment horizontal="center" vertical="center"/>
    </xf>
    <xf numFmtId="17" fontId="8" fillId="2" borderId="25" xfId="0" applyNumberFormat="1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left"/>
    </xf>
    <xf numFmtId="0" fontId="10" fillId="7" borderId="9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left" vertical="center"/>
    </xf>
    <xf numFmtId="0" fontId="9" fillId="7" borderId="5" xfId="0" applyFont="1" applyFill="1" applyBorder="1" applyAlignment="1">
      <alignment horizontal="left" vertical="center"/>
    </xf>
    <xf numFmtId="1" fontId="0" fillId="7" borderId="9" xfId="0" applyNumberFormat="1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4" fillId="2" borderId="5" xfId="0" applyFont="1" applyFill="1" applyBorder="1" applyAlignment="1">
      <alignment vertical="center"/>
    </xf>
    <xf numFmtId="0" fontId="0" fillId="8" borderId="14" xfId="0" applyFill="1" applyBorder="1" applyAlignment="1">
      <alignment horizontal="center" vertical="center"/>
    </xf>
    <xf numFmtId="0" fontId="0" fillId="2" borderId="21" xfId="0" applyFill="1" applyBorder="1" applyAlignment="1">
      <alignment vertical="center"/>
    </xf>
    <xf numFmtId="0" fontId="8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vertical="center"/>
    </xf>
    <xf numFmtId="0" fontId="14" fillId="2" borderId="2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left" vertical="center" wrapText="1"/>
    </xf>
    <xf numFmtId="0" fontId="10" fillId="12" borderId="9" xfId="0" applyFont="1" applyFill="1" applyBorder="1" applyAlignment="1">
      <alignment horizontal="center" vertical="center" wrapText="1"/>
    </xf>
    <xf numFmtId="1" fontId="11" fillId="12" borderId="9" xfId="0" applyNumberFormat="1" applyFont="1" applyFill="1" applyBorder="1" applyAlignment="1">
      <alignment horizontal="center" vertical="center" wrapText="1"/>
    </xf>
    <xf numFmtId="1" fontId="12" fillId="12" borderId="9" xfId="0" applyNumberFormat="1" applyFont="1" applyFill="1" applyBorder="1" applyAlignment="1">
      <alignment horizontal="center" vertical="center" wrapText="1"/>
    </xf>
    <xf numFmtId="1" fontId="10" fillId="12" borderId="9" xfId="0" applyNumberFormat="1" applyFont="1" applyFill="1" applyBorder="1" applyAlignment="1">
      <alignment horizontal="center" vertical="center" wrapText="1"/>
    </xf>
    <xf numFmtId="0" fontId="9" fillId="12" borderId="6" xfId="0" applyFont="1" applyFill="1" applyBorder="1" applyAlignment="1">
      <alignment horizontal="left" vertical="center" wrapText="1"/>
    </xf>
    <xf numFmtId="0" fontId="9" fillId="12" borderId="5" xfId="0" applyFont="1" applyFill="1" applyBorder="1" applyAlignment="1">
      <alignment horizontal="left" vertical="center" wrapText="1"/>
    </xf>
    <xf numFmtId="0" fontId="9" fillId="6" borderId="9" xfId="0" applyFont="1" applyFill="1" applyBorder="1" applyAlignment="1">
      <alignment horizontal="left" vertical="center" wrapText="1"/>
    </xf>
    <xf numFmtId="0" fontId="10" fillId="6" borderId="9" xfId="0" applyFont="1" applyFill="1" applyBorder="1" applyAlignment="1">
      <alignment horizontal="center" vertical="center" wrapText="1"/>
    </xf>
    <xf numFmtId="1" fontId="11" fillId="6" borderId="9" xfId="0" applyNumberFormat="1" applyFont="1" applyFill="1" applyBorder="1" applyAlignment="1">
      <alignment horizontal="center" vertical="center" wrapText="1"/>
    </xf>
    <xf numFmtId="1" fontId="12" fillId="6" borderId="9" xfId="0" applyNumberFormat="1" applyFont="1" applyFill="1" applyBorder="1" applyAlignment="1">
      <alignment horizontal="center" vertical="center" wrapText="1"/>
    </xf>
    <xf numFmtId="1" fontId="10" fillId="6" borderId="9" xfId="0" applyNumberFormat="1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left" vertical="center" wrapText="1"/>
    </xf>
    <xf numFmtId="0" fontId="9" fillId="6" borderId="5" xfId="0" applyFont="1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/>
    </xf>
    <xf numFmtId="17" fontId="20" fillId="2" borderId="0" xfId="0" applyNumberFormat="1" applyFont="1" applyFill="1" applyBorder="1" applyAlignment="1">
      <alignment horizontal="center" vertical="center"/>
    </xf>
    <xf numFmtId="17" fontId="20" fillId="2" borderId="20" xfId="0" applyNumberFormat="1" applyFont="1" applyFill="1" applyBorder="1" applyAlignment="1">
      <alignment horizontal="center" vertical="center"/>
    </xf>
    <xf numFmtId="0" fontId="0" fillId="9" borderId="14" xfId="0" applyFill="1" applyBorder="1" applyAlignment="1">
      <alignment vertical="center"/>
    </xf>
    <xf numFmtId="0" fontId="0" fillId="3" borderId="14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vertical="center"/>
    </xf>
    <xf numFmtId="0" fontId="9" fillId="10" borderId="9" xfId="0" applyFont="1" applyFill="1" applyBorder="1" applyAlignment="1">
      <alignment horizontal="left"/>
    </xf>
    <xf numFmtId="0" fontId="10" fillId="10" borderId="9" xfId="0" applyFont="1" applyFill="1" applyBorder="1" applyAlignment="1">
      <alignment horizontal="center" vertical="center" wrapText="1"/>
    </xf>
    <xf numFmtId="1" fontId="11" fillId="10" borderId="9" xfId="0" applyNumberFormat="1" applyFont="1" applyFill="1" applyBorder="1" applyAlignment="1">
      <alignment horizontal="center" vertical="center" wrapText="1"/>
    </xf>
    <xf numFmtId="1" fontId="12" fillId="10" borderId="9" xfId="0" applyNumberFormat="1" applyFont="1" applyFill="1" applyBorder="1" applyAlignment="1">
      <alignment horizontal="center" vertical="center" wrapText="1"/>
    </xf>
    <xf numFmtId="1" fontId="10" fillId="10" borderId="9" xfId="0" applyNumberFormat="1" applyFont="1" applyFill="1" applyBorder="1" applyAlignment="1">
      <alignment horizontal="center" vertical="center" wrapText="1"/>
    </xf>
    <xf numFmtId="0" fontId="9" fillId="10" borderId="9" xfId="0" applyFont="1" applyFill="1" applyBorder="1" applyAlignment="1">
      <alignment horizontal="left" vertical="center" wrapText="1"/>
    </xf>
    <xf numFmtId="0" fontId="0" fillId="10" borderId="9" xfId="0" applyFill="1" applyBorder="1" applyAlignment="1">
      <alignment horizontal="left" vertical="center"/>
    </xf>
    <xf numFmtId="0" fontId="9" fillId="12" borderId="6" xfId="0" applyFont="1" applyFill="1" applyBorder="1" applyAlignment="1">
      <alignment horizontal="center" vertical="center" wrapText="1"/>
    </xf>
    <xf numFmtId="0" fontId="9" fillId="12" borderId="5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 wrapText="1"/>
    </xf>
    <xf numFmtId="0" fontId="21" fillId="2" borderId="14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4" fillId="13" borderId="9" xfId="0" applyFont="1" applyFill="1" applyBorder="1" applyAlignment="1">
      <alignment horizontal="center" vertical="center"/>
    </xf>
    <xf numFmtId="0" fontId="0" fillId="13" borderId="9" xfId="0" applyFill="1" applyBorder="1" applyAlignment="1">
      <alignment vertical="center"/>
    </xf>
    <xf numFmtId="0" fontId="14" fillId="13" borderId="9" xfId="0" applyFont="1" applyFill="1" applyBorder="1" applyAlignment="1">
      <alignment vertical="center"/>
    </xf>
    <xf numFmtId="0" fontId="14" fillId="13" borderId="5" xfId="0" applyFont="1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2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1" fillId="4" borderId="21" xfId="0" applyFont="1" applyFill="1" applyBorder="1" applyAlignment="1">
      <alignment vertical="center"/>
    </xf>
    <xf numFmtId="0" fontId="16" fillId="10" borderId="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0" fontId="10" fillId="7" borderId="9" xfId="0" applyFont="1" applyFill="1" applyBorder="1" applyAlignment="1">
      <alignment horizontal="center" vertical="center"/>
    </xf>
    <xf numFmtId="1" fontId="10" fillId="7" borderId="9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vertical="center"/>
    </xf>
    <xf numFmtId="0" fontId="0" fillId="0" borderId="9" xfId="0" applyBorder="1"/>
    <xf numFmtId="0" fontId="0" fillId="0" borderId="9" xfId="0" applyBorder="1" applyAlignment="1">
      <alignment horizontal="center"/>
    </xf>
    <xf numFmtId="15" fontId="0" fillId="0" borderId="9" xfId="0" applyNumberFormat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wrapText="1"/>
    </xf>
    <xf numFmtId="0" fontId="9" fillId="7" borderId="6" xfId="0" applyFont="1" applyFill="1" applyBorder="1" applyAlignment="1">
      <alignment horizontal="left" vertical="center" wrapText="1"/>
    </xf>
    <xf numFmtId="0" fontId="0" fillId="7" borderId="6" xfId="0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/>
    </xf>
    <xf numFmtId="0" fontId="22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379057</xdr:colOff>
      <xdr:row>0</xdr:row>
      <xdr:rowOff>0</xdr:rowOff>
    </xdr:from>
    <xdr:to>
      <xdr:col>2</xdr:col>
      <xdr:colOff>894185</xdr:colOff>
      <xdr:row>1</xdr:row>
      <xdr:rowOff>101243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557" y="0"/>
          <a:ext cx="1277128" cy="7394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9526</xdr:rowOff>
    </xdr:from>
    <xdr:to>
      <xdr:col>0</xdr:col>
      <xdr:colOff>2028825</xdr:colOff>
      <xdr:row>3</xdr:row>
      <xdr:rowOff>30163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9526"/>
          <a:ext cx="1847850" cy="1077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32"/>
  <sheetViews>
    <sheetView tabSelected="1" zoomScale="70" zoomScaleNormal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6" sqref="B6:I25"/>
    </sheetView>
  </sheetViews>
  <sheetFormatPr baseColWidth="10" defaultRowHeight="15" x14ac:dyDescent="0.25"/>
  <cols>
    <col min="1" max="1" width="4.140625" customWidth="1"/>
    <col min="3" max="3" width="25.5703125" customWidth="1"/>
    <col min="4" max="4" width="6.28515625" customWidth="1"/>
    <col min="5" max="5" width="6.140625" customWidth="1"/>
    <col min="6" max="7" width="4.85546875" customWidth="1"/>
    <col min="8" max="8" width="5.7109375" customWidth="1"/>
    <col min="9" max="9" width="6" customWidth="1"/>
    <col min="10" max="10" width="4.140625" customWidth="1"/>
    <col min="11" max="20" width="3.7109375" customWidth="1"/>
    <col min="21" max="21" width="4.7109375" customWidth="1"/>
    <col min="22" max="26" width="3.7109375" customWidth="1"/>
    <col min="27" max="27" width="4.42578125" customWidth="1"/>
    <col min="28" max="34" width="3.7109375" customWidth="1"/>
    <col min="35" max="35" width="4.7109375" customWidth="1"/>
    <col min="36" max="36" width="3.7109375" customWidth="1"/>
    <col min="37" max="37" width="4.42578125" customWidth="1"/>
    <col min="38" max="54" width="3.7109375" customWidth="1"/>
    <col min="55" max="55" width="4.42578125" customWidth="1"/>
    <col min="56" max="64" width="3.7109375" customWidth="1"/>
    <col min="65" max="65" width="5" customWidth="1"/>
    <col min="263" max="263" width="2.85546875" customWidth="1"/>
    <col min="265" max="265" width="23.42578125" customWidth="1"/>
    <col min="266" max="266" width="5.42578125" customWidth="1"/>
    <col min="267" max="267" width="6.140625" customWidth="1"/>
    <col min="268" max="270" width="4.85546875" customWidth="1"/>
    <col min="271" max="271" width="6" customWidth="1"/>
    <col min="272" max="321" width="3.7109375" customWidth="1"/>
    <col min="519" max="519" width="2.85546875" customWidth="1"/>
    <col min="521" max="521" width="23.42578125" customWidth="1"/>
    <col min="522" max="522" width="5.42578125" customWidth="1"/>
    <col min="523" max="523" width="6.140625" customWidth="1"/>
    <col min="524" max="526" width="4.85546875" customWidth="1"/>
    <col min="527" max="527" width="6" customWidth="1"/>
    <col min="528" max="577" width="3.7109375" customWidth="1"/>
    <col min="775" max="775" width="2.85546875" customWidth="1"/>
    <col min="777" max="777" width="23.42578125" customWidth="1"/>
    <col min="778" max="778" width="5.42578125" customWidth="1"/>
    <col min="779" max="779" width="6.140625" customWidth="1"/>
    <col min="780" max="782" width="4.85546875" customWidth="1"/>
    <col min="783" max="783" width="6" customWidth="1"/>
    <col min="784" max="833" width="3.7109375" customWidth="1"/>
    <col min="1031" max="1031" width="2.85546875" customWidth="1"/>
    <col min="1033" max="1033" width="23.42578125" customWidth="1"/>
    <col min="1034" max="1034" width="5.42578125" customWidth="1"/>
    <col min="1035" max="1035" width="6.140625" customWidth="1"/>
    <col min="1036" max="1038" width="4.85546875" customWidth="1"/>
    <col min="1039" max="1039" width="6" customWidth="1"/>
    <col min="1040" max="1089" width="3.7109375" customWidth="1"/>
    <col min="1287" max="1287" width="2.85546875" customWidth="1"/>
    <col min="1289" max="1289" width="23.42578125" customWidth="1"/>
    <col min="1290" max="1290" width="5.42578125" customWidth="1"/>
    <col min="1291" max="1291" width="6.140625" customWidth="1"/>
    <col min="1292" max="1294" width="4.85546875" customWidth="1"/>
    <col min="1295" max="1295" width="6" customWidth="1"/>
    <col min="1296" max="1345" width="3.7109375" customWidth="1"/>
    <col min="1543" max="1543" width="2.85546875" customWidth="1"/>
    <col min="1545" max="1545" width="23.42578125" customWidth="1"/>
    <col min="1546" max="1546" width="5.42578125" customWidth="1"/>
    <col min="1547" max="1547" width="6.140625" customWidth="1"/>
    <col min="1548" max="1550" width="4.85546875" customWidth="1"/>
    <col min="1551" max="1551" width="6" customWidth="1"/>
    <col min="1552" max="1601" width="3.7109375" customWidth="1"/>
    <col min="1799" max="1799" width="2.85546875" customWidth="1"/>
    <col min="1801" max="1801" width="23.42578125" customWidth="1"/>
    <col min="1802" max="1802" width="5.42578125" customWidth="1"/>
    <col min="1803" max="1803" width="6.140625" customWidth="1"/>
    <col min="1804" max="1806" width="4.85546875" customWidth="1"/>
    <col min="1807" max="1807" width="6" customWidth="1"/>
    <col min="1808" max="1857" width="3.7109375" customWidth="1"/>
    <col min="2055" max="2055" width="2.85546875" customWidth="1"/>
    <col min="2057" max="2057" width="23.42578125" customWidth="1"/>
    <col min="2058" max="2058" width="5.42578125" customWidth="1"/>
    <col min="2059" max="2059" width="6.140625" customWidth="1"/>
    <col min="2060" max="2062" width="4.85546875" customWidth="1"/>
    <col min="2063" max="2063" width="6" customWidth="1"/>
    <col min="2064" max="2113" width="3.7109375" customWidth="1"/>
    <col min="2311" max="2311" width="2.85546875" customWidth="1"/>
    <col min="2313" max="2313" width="23.42578125" customWidth="1"/>
    <col min="2314" max="2314" width="5.42578125" customWidth="1"/>
    <col min="2315" max="2315" width="6.140625" customWidth="1"/>
    <col min="2316" max="2318" width="4.85546875" customWidth="1"/>
    <col min="2319" max="2319" width="6" customWidth="1"/>
    <col min="2320" max="2369" width="3.7109375" customWidth="1"/>
    <col min="2567" max="2567" width="2.85546875" customWidth="1"/>
    <col min="2569" max="2569" width="23.42578125" customWidth="1"/>
    <col min="2570" max="2570" width="5.42578125" customWidth="1"/>
    <col min="2571" max="2571" width="6.140625" customWidth="1"/>
    <col min="2572" max="2574" width="4.85546875" customWidth="1"/>
    <col min="2575" max="2575" width="6" customWidth="1"/>
    <col min="2576" max="2625" width="3.7109375" customWidth="1"/>
    <col min="2823" max="2823" width="2.85546875" customWidth="1"/>
    <col min="2825" max="2825" width="23.42578125" customWidth="1"/>
    <col min="2826" max="2826" width="5.42578125" customWidth="1"/>
    <col min="2827" max="2827" width="6.140625" customWidth="1"/>
    <col min="2828" max="2830" width="4.85546875" customWidth="1"/>
    <col min="2831" max="2831" width="6" customWidth="1"/>
    <col min="2832" max="2881" width="3.7109375" customWidth="1"/>
    <col min="3079" max="3079" width="2.85546875" customWidth="1"/>
    <col min="3081" max="3081" width="23.42578125" customWidth="1"/>
    <col min="3082" max="3082" width="5.42578125" customWidth="1"/>
    <col min="3083" max="3083" width="6.140625" customWidth="1"/>
    <col min="3084" max="3086" width="4.85546875" customWidth="1"/>
    <col min="3087" max="3087" width="6" customWidth="1"/>
    <col min="3088" max="3137" width="3.7109375" customWidth="1"/>
    <col min="3335" max="3335" width="2.85546875" customWidth="1"/>
    <col min="3337" max="3337" width="23.42578125" customWidth="1"/>
    <col min="3338" max="3338" width="5.42578125" customWidth="1"/>
    <col min="3339" max="3339" width="6.140625" customWidth="1"/>
    <col min="3340" max="3342" width="4.85546875" customWidth="1"/>
    <col min="3343" max="3343" width="6" customWidth="1"/>
    <col min="3344" max="3393" width="3.7109375" customWidth="1"/>
    <col min="3591" max="3591" width="2.85546875" customWidth="1"/>
    <col min="3593" max="3593" width="23.42578125" customWidth="1"/>
    <col min="3594" max="3594" width="5.42578125" customWidth="1"/>
    <col min="3595" max="3595" width="6.140625" customWidth="1"/>
    <col min="3596" max="3598" width="4.85546875" customWidth="1"/>
    <col min="3599" max="3599" width="6" customWidth="1"/>
    <col min="3600" max="3649" width="3.7109375" customWidth="1"/>
    <col min="3847" max="3847" width="2.85546875" customWidth="1"/>
    <col min="3849" max="3849" width="23.42578125" customWidth="1"/>
    <col min="3850" max="3850" width="5.42578125" customWidth="1"/>
    <col min="3851" max="3851" width="6.140625" customWidth="1"/>
    <col min="3852" max="3854" width="4.85546875" customWidth="1"/>
    <col min="3855" max="3855" width="6" customWidth="1"/>
    <col min="3856" max="3905" width="3.7109375" customWidth="1"/>
    <col min="4103" max="4103" width="2.85546875" customWidth="1"/>
    <col min="4105" max="4105" width="23.42578125" customWidth="1"/>
    <col min="4106" max="4106" width="5.42578125" customWidth="1"/>
    <col min="4107" max="4107" width="6.140625" customWidth="1"/>
    <col min="4108" max="4110" width="4.85546875" customWidth="1"/>
    <col min="4111" max="4111" width="6" customWidth="1"/>
    <col min="4112" max="4161" width="3.7109375" customWidth="1"/>
    <col min="4359" max="4359" width="2.85546875" customWidth="1"/>
    <col min="4361" max="4361" width="23.42578125" customWidth="1"/>
    <col min="4362" max="4362" width="5.42578125" customWidth="1"/>
    <col min="4363" max="4363" width="6.140625" customWidth="1"/>
    <col min="4364" max="4366" width="4.85546875" customWidth="1"/>
    <col min="4367" max="4367" width="6" customWidth="1"/>
    <col min="4368" max="4417" width="3.7109375" customWidth="1"/>
    <col min="4615" max="4615" width="2.85546875" customWidth="1"/>
    <col min="4617" max="4617" width="23.42578125" customWidth="1"/>
    <col min="4618" max="4618" width="5.42578125" customWidth="1"/>
    <col min="4619" max="4619" width="6.140625" customWidth="1"/>
    <col min="4620" max="4622" width="4.85546875" customWidth="1"/>
    <col min="4623" max="4623" width="6" customWidth="1"/>
    <col min="4624" max="4673" width="3.7109375" customWidth="1"/>
    <col min="4871" max="4871" width="2.85546875" customWidth="1"/>
    <col min="4873" max="4873" width="23.42578125" customWidth="1"/>
    <col min="4874" max="4874" width="5.42578125" customWidth="1"/>
    <col min="4875" max="4875" width="6.140625" customWidth="1"/>
    <col min="4876" max="4878" width="4.85546875" customWidth="1"/>
    <col min="4879" max="4879" width="6" customWidth="1"/>
    <col min="4880" max="4929" width="3.7109375" customWidth="1"/>
    <col min="5127" max="5127" width="2.85546875" customWidth="1"/>
    <col min="5129" max="5129" width="23.42578125" customWidth="1"/>
    <col min="5130" max="5130" width="5.42578125" customWidth="1"/>
    <col min="5131" max="5131" width="6.140625" customWidth="1"/>
    <col min="5132" max="5134" width="4.85546875" customWidth="1"/>
    <col min="5135" max="5135" width="6" customWidth="1"/>
    <col min="5136" max="5185" width="3.7109375" customWidth="1"/>
    <col min="5383" max="5383" width="2.85546875" customWidth="1"/>
    <col min="5385" max="5385" width="23.42578125" customWidth="1"/>
    <col min="5386" max="5386" width="5.42578125" customWidth="1"/>
    <col min="5387" max="5387" width="6.140625" customWidth="1"/>
    <col min="5388" max="5390" width="4.85546875" customWidth="1"/>
    <col min="5391" max="5391" width="6" customWidth="1"/>
    <col min="5392" max="5441" width="3.7109375" customWidth="1"/>
    <col min="5639" max="5639" width="2.85546875" customWidth="1"/>
    <col min="5641" max="5641" width="23.42578125" customWidth="1"/>
    <col min="5642" max="5642" width="5.42578125" customWidth="1"/>
    <col min="5643" max="5643" width="6.140625" customWidth="1"/>
    <col min="5644" max="5646" width="4.85546875" customWidth="1"/>
    <col min="5647" max="5647" width="6" customWidth="1"/>
    <col min="5648" max="5697" width="3.7109375" customWidth="1"/>
    <col min="5895" max="5895" width="2.85546875" customWidth="1"/>
    <col min="5897" max="5897" width="23.42578125" customWidth="1"/>
    <col min="5898" max="5898" width="5.42578125" customWidth="1"/>
    <col min="5899" max="5899" width="6.140625" customWidth="1"/>
    <col min="5900" max="5902" width="4.85546875" customWidth="1"/>
    <col min="5903" max="5903" width="6" customWidth="1"/>
    <col min="5904" max="5953" width="3.7109375" customWidth="1"/>
    <col min="6151" max="6151" width="2.85546875" customWidth="1"/>
    <col min="6153" max="6153" width="23.42578125" customWidth="1"/>
    <col min="6154" max="6154" width="5.42578125" customWidth="1"/>
    <col min="6155" max="6155" width="6.140625" customWidth="1"/>
    <col min="6156" max="6158" width="4.85546875" customWidth="1"/>
    <col min="6159" max="6159" width="6" customWidth="1"/>
    <col min="6160" max="6209" width="3.7109375" customWidth="1"/>
    <col min="6407" max="6407" width="2.85546875" customWidth="1"/>
    <col min="6409" max="6409" width="23.42578125" customWidth="1"/>
    <col min="6410" max="6410" width="5.42578125" customWidth="1"/>
    <col min="6411" max="6411" width="6.140625" customWidth="1"/>
    <col min="6412" max="6414" width="4.85546875" customWidth="1"/>
    <col min="6415" max="6415" width="6" customWidth="1"/>
    <col min="6416" max="6465" width="3.7109375" customWidth="1"/>
    <col min="6663" max="6663" width="2.85546875" customWidth="1"/>
    <col min="6665" max="6665" width="23.42578125" customWidth="1"/>
    <col min="6666" max="6666" width="5.42578125" customWidth="1"/>
    <col min="6667" max="6667" width="6.140625" customWidth="1"/>
    <col min="6668" max="6670" width="4.85546875" customWidth="1"/>
    <col min="6671" max="6671" width="6" customWidth="1"/>
    <col min="6672" max="6721" width="3.7109375" customWidth="1"/>
    <col min="6919" max="6919" width="2.85546875" customWidth="1"/>
    <col min="6921" max="6921" width="23.42578125" customWidth="1"/>
    <col min="6922" max="6922" width="5.42578125" customWidth="1"/>
    <col min="6923" max="6923" width="6.140625" customWidth="1"/>
    <col min="6924" max="6926" width="4.85546875" customWidth="1"/>
    <col min="6927" max="6927" width="6" customWidth="1"/>
    <col min="6928" max="6977" width="3.7109375" customWidth="1"/>
    <col min="7175" max="7175" width="2.85546875" customWidth="1"/>
    <col min="7177" max="7177" width="23.42578125" customWidth="1"/>
    <col min="7178" max="7178" width="5.42578125" customWidth="1"/>
    <col min="7179" max="7179" width="6.140625" customWidth="1"/>
    <col min="7180" max="7182" width="4.85546875" customWidth="1"/>
    <col min="7183" max="7183" width="6" customWidth="1"/>
    <col min="7184" max="7233" width="3.7109375" customWidth="1"/>
    <col min="7431" max="7431" width="2.85546875" customWidth="1"/>
    <col min="7433" max="7433" width="23.42578125" customWidth="1"/>
    <col min="7434" max="7434" width="5.42578125" customWidth="1"/>
    <col min="7435" max="7435" width="6.140625" customWidth="1"/>
    <col min="7436" max="7438" width="4.85546875" customWidth="1"/>
    <col min="7439" max="7439" width="6" customWidth="1"/>
    <col min="7440" max="7489" width="3.7109375" customWidth="1"/>
    <col min="7687" max="7687" width="2.85546875" customWidth="1"/>
    <col min="7689" max="7689" width="23.42578125" customWidth="1"/>
    <col min="7690" max="7690" width="5.42578125" customWidth="1"/>
    <col min="7691" max="7691" width="6.140625" customWidth="1"/>
    <col min="7692" max="7694" width="4.85546875" customWidth="1"/>
    <col min="7695" max="7695" width="6" customWidth="1"/>
    <col min="7696" max="7745" width="3.7109375" customWidth="1"/>
    <col min="7943" max="7943" width="2.85546875" customWidth="1"/>
    <col min="7945" max="7945" width="23.42578125" customWidth="1"/>
    <col min="7946" max="7946" width="5.42578125" customWidth="1"/>
    <col min="7947" max="7947" width="6.140625" customWidth="1"/>
    <col min="7948" max="7950" width="4.85546875" customWidth="1"/>
    <col min="7951" max="7951" width="6" customWidth="1"/>
    <col min="7952" max="8001" width="3.7109375" customWidth="1"/>
    <col min="8199" max="8199" width="2.85546875" customWidth="1"/>
    <col min="8201" max="8201" width="23.42578125" customWidth="1"/>
    <col min="8202" max="8202" width="5.42578125" customWidth="1"/>
    <col min="8203" max="8203" width="6.140625" customWidth="1"/>
    <col min="8204" max="8206" width="4.85546875" customWidth="1"/>
    <col min="8207" max="8207" width="6" customWidth="1"/>
    <col min="8208" max="8257" width="3.7109375" customWidth="1"/>
    <col min="8455" max="8455" width="2.85546875" customWidth="1"/>
    <col min="8457" max="8457" width="23.42578125" customWidth="1"/>
    <col min="8458" max="8458" width="5.42578125" customWidth="1"/>
    <col min="8459" max="8459" width="6.140625" customWidth="1"/>
    <col min="8460" max="8462" width="4.85546875" customWidth="1"/>
    <col min="8463" max="8463" width="6" customWidth="1"/>
    <col min="8464" max="8513" width="3.7109375" customWidth="1"/>
    <col min="8711" max="8711" width="2.85546875" customWidth="1"/>
    <col min="8713" max="8713" width="23.42578125" customWidth="1"/>
    <col min="8714" max="8714" width="5.42578125" customWidth="1"/>
    <col min="8715" max="8715" width="6.140625" customWidth="1"/>
    <col min="8716" max="8718" width="4.85546875" customWidth="1"/>
    <col min="8719" max="8719" width="6" customWidth="1"/>
    <col min="8720" max="8769" width="3.7109375" customWidth="1"/>
    <col min="8967" max="8967" width="2.85546875" customWidth="1"/>
    <col min="8969" max="8969" width="23.42578125" customWidth="1"/>
    <col min="8970" max="8970" width="5.42578125" customWidth="1"/>
    <col min="8971" max="8971" width="6.140625" customWidth="1"/>
    <col min="8972" max="8974" width="4.85546875" customWidth="1"/>
    <col min="8975" max="8975" width="6" customWidth="1"/>
    <col min="8976" max="9025" width="3.7109375" customWidth="1"/>
    <col min="9223" max="9223" width="2.85546875" customWidth="1"/>
    <col min="9225" max="9225" width="23.42578125" customWidth="1"/>
    <col min="9226" max="9226" width="5.42578125" customWidth="1"/>
    <col min="9227" max="9227" width="6.140625" customWidth="1"/>
    <col min="9228" max="9230" width="4.85546875" customWidth="1"/>
    <col min="9231" max="9231" width="6" customWidth="1"/>
    <col min="9232" max="9281" width="3.7109375" customWidth="1"/>
    <col min="9479" max="9479" width="2.85546875" customWidth="1"/>
    <col min="9481" max="9481" width="23.42578125" customWidth="1"/>
    <col min="9482" max="9482" width="5.42578125" customWidth="1"/>
    <col min="9483" max="9483" width="6.140625" customWidth="1"/>
    <col min="9484" max="9486" width="4.85546875" customWidth="1"/>
    <col min="9487" max="9487" width="6" customWidth="1"/>
    <col min="9488" max="9537" width="3.7109375" customWidth="1"/>
    <col min="9735" max="9735" width="2.85546875" customWidth="1"/>
    <col min="9737" max="9737" width="23.42578125" customWidth="1"/>
    <col min="9738" max="9738" width="5.42578125" customWidth="1"/>
    <col min="9739" max="9739" width="6.140625" customWidth="1"/>
    <col min="9740" max="9742" width="4.85546875" customWidth="1"/>
    <col min="9743" max="9743" width="6" customWidth="1"/>
    <col min="9744" max="9793" width="3.7109375" customWidth="1"/>
    <col min="9991" max="9991" width="2.85546875" customWidth="1"/>
    <col min="9993" max="9993" width="23.42578125" customWidth="1"/>
    <col min="9994" max="9994" width="5.42578125" customWidth="1"/>
    <col min="9995" max="9995" width="6.140625" customWidth="1"/>
    <col min="9996" max="9998" width="4.85546875" customWidth="1"/>
    <col min="9999" max="9999" width="6" customWidth="1"/>
    <col min="10000" max="10049" width="3.7109375" customWidth="1"/>
    <col min="10247" max="10247" width="2.85546875" customWidth="1"/>
    <col min="10249" max="10249" width="23.42578125" customWidth="1"/>
    <col min="10250" max="10250" width="5.42578125" customWidth="1"/>
    <col min="10251" max="10251" width="6.140625" customWidth="1"/>
    <col min="10252" max="10254" width="4.85546875" customWidth="1"/>
    <col min="10255" max="10255" width="6" customWidth="1"/>
    <col min="10256" max="10305" width="3.7109375" customWidth="1"/>
    <col min="10503" max="10503" width="2.85546875" customWidth="1"/>
    <col min="10505" max="10505" width="23.42578125" customWidth="1"/>
    <col min="10506" max="10506" width="5.42578125" customWidth="1"/>
    <col min="10507" max="10507" width="6.140625" customWidth="1"/>
    <col min="10508" max="10510" width="4.85546875" customWidth="1"/>
    <col min="10511" max="10511" width="6" customWidth="1"/>
    <col min="10512" max="10561" width="3.7109375" customWidth="1"/>
    <col min="10759" max="10759" width="2.85546875" customWidth="1"/>
    <col min="10761" max="10761" width="23.42578125" customWidth="1"/>
    <col min="10762" max="10762" width="5.42578125" customWidth="1"/>
    <col min="10763" max="10763" width="6.140625" customWidth="1"/>
    <col min="10764" max="10766" width="4.85546875" customWidth="1"/>
    <col min="10767" max="10767" width="6" customWidth="1"/>
    <col min="10768" max="10817" width="3.7109375" customWidth="1"/>
    <col min="11015" max="11015" width="2.85546875" customWidth="1"/>
    <col min="11017" max="11017" width="23.42578125" customWidth="1"/>
    <col min="11018" max="11018" width="5.42578125" customWidth="1"/>
    <col min="11019" max="11019" width="6.140625" customWidth="1"/>
    <col min="11020" max="11022" width="4.85546875" customWidth="1"/>
    <col min="11023" max="11023" width="6" customWidth="1"/>
    <col min="11024" max="11073" width="3.7109375" customWidth="1"/>
    <col min="11271" max="11271" width="2.85546875" customWidth="1"/>
    <col min="11273" max="11273" width="23.42578125" customWidth="1"/>
    <col min="11274" max="11274" width="5.42578125" customWidth="1"/>
    <col min="11275" max="11275" width="6.140625" customWidth="1"/>
    <col min="11276" max="11278" width="4.85546875" customWidth="1"/>
    <col min="11279" max="11279" width="6" customWidth="1"/>
    <col min="11280" max="11329" width="3.7109375" customWidth="1"/>
    <col min="11527" max="11527" width="2.85546875" customWidth="1"/>
    <col min="11529" max="11529" width="23.42578125" customWidth="1"/>
    <col min="11530" max="11530" width="5.42578125" customWidth="1"/>
    <col min="11531" max="11531" width="6.140625" customWidth="1"/>
    <col min="11532" max="11534" width="4.85546875" customWidth="1"/>
    <col min="11535" max="11535" width="6" customWidth="1"/>
    <col min="11536" max="11585" width="3.7109375" customWidth="1"/>
    <col min="11783" max="11783" width="2.85546875" customWidth="1"/>
    <col min="11785" max="11785" width="23.42578125" customWidth="1"/>
    <col min="11786" max="11786" width="5.42578125" customWidth="1"/>
    <col min="11787" max="11787" width="6.140625" customWidth="1"/>
    <col min="11788" max="11790" width="4.85546875" customWidth="1"/>
    <col min="11791" max="11791" width="6" customWidth="1"/>
    <col min="11792" max="11841" width="3.7109375" customWidth="1"/>
    <col min="12039" max="12039" width="2.85546875" customWidth="1"/>
    <col min="12041" max="12041" width="23.42578125" customWidth="1"/>
    <col min="12042" max="12042" width="5.42578125" customWidth="1"/>
    <col min="12043" max="12043" width="6.140625" customWidth="1"/>
    <col min="12044" max="12046" width="4.85546875" customWidth="1"/>
    <col min="12047" max="12047" width="6" customWidth="1"/>
    <col min="12048" max="12097" width="3.7109375" customWidth="1"/>
    <col min="12295" max="12295" width="2.85546875" customWidth="1"/>
    <col min="12297" max="12297" width="23.42578125" customWidth="1"/>
    <col min="12298" max="12298" width="5.42578125" customWidth="1"/>
    <col min="12299" max="12299" width="6.140625" customWidth="1"/>
    <col min="12300" max="12302" width="4.85546875" customWidth="1"/>
    <col min="12303" max="12303" width="6" customWidth="1"/>
    <col min="12304" max="12353" width="3.7109375" customWidth="1"/>
    <col min="12551" max="12551" width="2.85546875" customWidth="1"/>
    <col min="12553" max="12553" width="23.42578125" customWidth="1"/>
    <col min="12554" max="12554" width="5.42578125" customWidth="1"/>
    <col min="12555" max="12555" width="6.140625" customWidth="1"/>
    <col min="12556" max="12558" width="4.85546875" customWidth="1"/>
    <col min="12559" max="12559" width="6" customWidth="1"/>
    <col min="12560" max="12609" width="3.7109375" customWidth="1"/>
    <col min="12807" max="12807" width="2.85546875" customWidth="1"/>
    <col min="12809" max="12809" width="23.42578125" customWidth="1"/>
    <col min="12810" max="12810" width="5.42578125" customWidth="1"/>
    <col min="12811" max="12811" width="6.140625" customWidth="1"/>
    <col min="12812" max="12814" width="4.85546875" customWidth="1"/>
    <col min="12815" max="12815" width="6" customWidth="1"/>
    <col min="12816" max="12865" width="3.7109375" customWidth="1"/>
    <col min="13063" max="13063" width="2.85546875" customWidth="1"/>
    <col min="13065" max="13065" width="23.42578125" customWidth="1"/>
    <col min="13066" max="13066" width="5.42578125" customWidth="1"/>
    <col min="13067" max="13067" width="6.140625" customWidth="1"/>
    <col min="13068" max="13070" width="4.85546875" customWidth="1"/>
    <col min="13071" max="13071" width="6" customWidth="1"/>
    <col min="13072" max="13121" width="3.7109375" customWidth="1"/>
    <col min="13319" max="13319" width="2.85546875" customWidth="1"/>
    <col min="13321" max="13321" width="23.42578125" customWidth="1"/>
    <col min="13322" max="13322" width="5.42578125" customWidth="1"/>
    <col min="13323" max="13323" width="6.140625" customWidth="1"/>
    <col min="13324" max="13326" width="4.85546875" customWidth="1"/>
    <col min="13327" max="13327" width="6" customWidth="1"/>
    <col min="13328" max="13377" width="3.7109375" customWidth="1"/>
    <col min="13575" max="13575" width="2.85546875" customWidth="1"/>
    <col min="13577" max="13577" width="23.42578125" customWidth="1"/>
    <col min="13578" max="13578" width="5.42578125" customWidth="1"/>
    <col min="13579" max="13579" width="6.140625" customWidth="1"/>
    <col min="13580" max="13582" width="4.85546875" customWidth="1"/>
    <col min="13583" max="13583" width="6" customWidth="1"/>
    <col min="13584" max="13633" width="3.7109375" customWidth="1"/>
    <col min="13831" max="13831" width="2.85546875" customWidth="1"/>
    <col min="13833" max="13833" width="23.42578125" customWidth="1"/>
    <col min="13834" max="13834" width="5.42578125" customWidth="1"/>
    <col min="13835" max="13835" width="6.140625" customWidth="1"/>
    <col min="13836" max="13838" width="4.85546875" customWidth="1"/>
    <col min="13839" max="13839" width="6" customWidth="1"/>
    <col min="13840" max="13889" width="3.7109375" customWidth="1"/>
    <col min="14087" max="14087" width="2.85546875" customWidth="1"/>
    <col min="14089" max="14089" width="23.42578125" customWidth="1"/>
    <col min="14090" max="14090" width="5.42578125" customWidth="1"/>
    <col min="14091" max="14091" width="6.140625" customWidth="1"/>
    <col min="14092" max="14094" width="4.85546875" customWidth="1"/>
    <col min="14095" max="14095" width="6" customWidth="1"/>
    <col min="14096" max="14145" width="3.7109375" customWidth="1"/>
    <col min="14343" max="14343" width="2.85546875" customWidth="1"/>
    <col min="14345" max="14345" width="23.42578125" customWidth="1"/>
    <col min="14346" max="14346" width="5.42578125" customWidth="1"/>
    <col min="14347" max="14347" width="6.140625" customWidth="1"/>
    <col min="14348" max="14350" width="4.85546875" customWidth="1"/>
    <col min="14351" max="14351" width="6" customWidth="1"/>
    <col min="14352" max="14401" width="3.7109375" customWidth="1"/>
    <col min="14599" max="14599" width="2.85546875" customWidth="1"/>
    <col min="14601" max="14601" width="23.42578125" customWidth="1"/>
    <col min="14602" max="14602" width="5.42578125" customWidth="1"/>
    <col min="14603" max="14603" width="6.140625" customWidth="1"/>
    <col min="14604" max="14606" width="4.85546875" customWidth="1"/>
    <col min="14607" max="14607" width="6" customWidth="1"/>
    <col min="14608" max="14657" width="3.7109375" customWidth="1"/>
    <col min="14855" max="14855" width="2.85546875" customWidth="1"/>
    <col min="14857" max="14857" width="23.42578125" customWidth="1"/>
    <col min="14858" max="14858" width="5.42578125" customWidth="1"/>
    <col min="14859" max="14859" width="6.140625" customWidth="1"/>
    <col min="14860" max="14862" width="4.85546875" customWidth="1"/>
    <col min="14863" max="14863" width="6" customWidth="1"/>
    <col min="14864" max="14913" width="3.7109375" customWidth="1"/>
    <col min="15111" max="15111" width="2.85546875" customWidth="1"/>
    <col min="15113" max="15113" width="23.42578125" customWidth="1"/>
    <col min="15114" max="15114" width="5.42578125" customWidth="1"/>
    <col min="15115" max="15115" width="6.140625" customWidth="1"/>
    <col min="15116" max="15118" width="4.85546875" customWidth="1"/>
    <col min="15119" max="15119" width="6" customWidth="1"/>
    <col min="15120" max="15169" width="3.7109375" customWidth="1"/>
    <col min="15367" max="15367" width="2.85546875" customWidth="1"/>
    <col min="15369" max="15369" width="23.42578125" customWidth="1"/>
    <col min="15370" max="15370" width="5.42578125" customWidth="1"/>
    <col min="15371" max="15371" width="6.140625" customWidth="1"/>
    <col min="15372" max="15374" width="4.85546875" customWidth="1"/>
    <col min="15375" max="15375" width="6" customWidth="1"/>
    <col min="15376" max="15425" width="3.7109375" customWidth="1"/>
    <col min="15623" max="15623" width="2.85546875" customWidth="1"/>
    <col min="15625" max="15625" width="23.42578125" customWidth="1"/>
    <col min="15626" max="15626" width="5.42578125" customWidth="1"/>
    <col min="15627" max="15627" width="6.140625" customWidth="1"/>
    <col min="15628" max="15630" width="4.85546875" customWidth="1"/>
    <col min="15631" max="15631" width="6" customWidth="1"/>
    <col min="15632" max="15681" width="3.7109375" customWidth="1"/>
    <col min="15879" max="15879" width="2.85546875" customWidth="1"/>
    <col min="15881" max="15881" width="23.42578125" customWidth="1"/>
    <col min="15882" max="15882" width="5.42578125" customWidth="1"/>
    <col min="15883" max="15883" width="6.140625" customWidth="1"/>
    <col min="15884" max="15886" width="4.85546875" customWidth="1"/>
    <col min="15887" max="15887" width="6" customWidth="1"/>
    <col min="15888" max="15937" width="3.7109375" customWidth="1"/>
    <col min="16135" max="16135" width="2.85546875" customWidth="1"/>
    <col min="16137" max="16137" width="23.42578125" customWidth="1"/>
    <col min="16138" max="16138" width="5.42578125" customWidth="1"/>
    <col min="16139" max="16139" width="6.140625" customWidth="1"/>
    <col min="16140" max="16142" width="4.85546875" customWidth="1"/>
    <col min="16143" max="16143" width="6" customWidth="1"/>
    <col min="16144" max="16193" width="3.7109375" customWidth="1"/>
  </cols>
  <sheetData>
    <row r="1" spans="1:86" ht="50.25" customHeight="1" thickBot="1" x14ac:dyDescent="0.3">
      <c r="B1" s="1"/>
      <c r="C1" s="2"/>
      <c r="D1" s="3" t="s">
        <v>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5"/>
      <c r="AS1" s="6" t="s">
        <v>1</v>
      </c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8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</row>
    <row r="2" spans="1:86" ht="18.75" customHeight="1" x14ac:dyDescent="0.25">
      <c r="B2" s="10" t="s">
        <v>50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2"/>
      <c r="AE2" s="12"/>
      <c r="AF2" s="12"/>
      <c r="AG2" s="12"/>
      <c r="AH2" s="12"/>
      <c r="AI2" s="12"/>
      <c r="AJ2" s="12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</row>
    <row r="3" spans="1:86" s="33" customFormat="1" ht="28.5" customHeight="1" x14ac:dyDescent="0.25">
      <c r="B3" s="13" t="s">
        <v>2</v>
      </c>
      <c r="C3" s="14"/>
      <c r="D3" s="15">
        <v>43871</v>
      </c>
      <c r="E3" s="16"/>
      <c r="F3" s="16"/>
      <c r="G3" s="17" t="s">
        <v>3</v>
      </c>
      <c r="H3" s="18"/>
      <c r="I3" s="18"/>
      <c r="J3" s="19"/>
      <c r="K3" s="20" t="s">
        <v>4</v>
      </c>
      <c r="L3" s="20"/>
      <c r="M3" s="20"/>
      <c r="N3" s="20"/>
      <c r="O3" s="21" t="s">
        <v>5</v>
      </c>
      <c r="P3" s="21"/>
      <c r="Q3" s="21"/>
      <c r="R3" s="21"/>
      <c r="S3" s="21"/>
      <c r="T3" s="21"/>
      <c r="U3" s="22" t="s">
        <v>6</v>
      </c>
      <c r="V3" s="159" t="s">
        <v>7</v>
      </c>
      <c r="W3" s="159"/>
      <c r="X3" s="159"/>
      <c r="Y3" s="159"/>
      <c r="Z3" s="160"/>
      <c r="AA3" s="23" t="s">
        <v>8</v>
      </c>
      <c r="AB3" s="163" t="s">
        <v>9</v>
      </c>
      <c r="AC3" s="163"/>
      <c r="AD3" s="163"/>
      <c r="AE3" s="163"/>
      <c r="AF3" s="163"/>
      <c r="AG3" s="163"/>
      <c r="AH3" s="163"/>
      <c r="AI3" s="24" t="s">
        <v>10</v>
      </c>
      <c r="AJ3" s="25" t="s">
        <v>11</v>
      </c>
      <c r="AK3" s="25"/>
      <c r="AL3" s="25"/>
      <c r="AM3" s="25"/>
      <c r="AN3" s="25"/>
      <c r="AO3" s="25"/>
      <c r="AP3" s="25"/>
      <c r="AQ3" s="25"/>
      <c r="AR3" s="25"/>
      <c r="AS3" s="26" t="s">
        <v>51</v>
      </c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8"/>
      <c r="BI3" s="29" t="s">
        <v>12</v>
      </c>
      <c r="BJ3" s="30"/>
      <c r="BK3" s="30"/>
      <c r="BL3" s="30"/>
      <c r="BM3" s="31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</row>
    <row r="4" spans="1:86" s="33" customFormat="1" ht="28.5" customHeight="1" thickBot="1" x14ac:dyDescent="0.3">
      <c r="B4" s="34" t="s">
        <v>13</v>
      </c>
      <c r="C4" s="34"/>
      <c r="D4" s="15">
        <v>44418</v>
      </c>
      <c r="E4" s="16"/>
      <c r="F4" s="16"/>
      <c r="G4" s="35" t="s">
        <v>14</v>
      </c>
      <c r="H4" s="36"/>
      <c r="I4" s="36"/>
      <c r="J4" s="125"/>
      <c r="K4" s="37" t="s">
        <v>49</v>
      </c>
      <c r="L4" s="37"/>
      <c r="M4" s="37"/>
      <c r="N4" s="37"/>
      <c r="O4" s="38" t="s">
        <v>15</v>
      </c>
      <c r="P4" s="38"/>
      <c r="Q4" s="38"/>
      <c r="R4" s="21"/>
      <c r="S4" s="38"/>
      <c r="T4" s="38"/>
      <c r="U4" s="39" t="s">
        <v>16</v>
      </c>
      <c r="V4" s="161" t="s">
        <v>17</v>
      </c>
      <c r="W4" s="162"/>
      <c r="X4" s="162"/>
      <c r="Y4" s="162"/>
      <c r="Z4" s="162"/>
      <c r="AA4" s="118" t="s">
        <v>18</v>
      </c>
      <c r="AB4" s="164" t="s">
        <v>19</v>
      </c>
      <c r="AC4" s="164"/>
      <c r="AD4" s="164"/>
      <c r="AE4" s="164"/>
      <c r="AF4" s="164"/>
      <c r="AG4" s="164"/>
      <c r="AH4" s="164"/>
      <c r="AI4" s="145" t="s">
        <v>20</v>
      </c>
      <c r="AJ4" s="146" t="s">
        <v>21</v>
      </c>
      <c r="AK4" s="146"/>
      <c r="AL4" s="146"/>
      <c r="AM4" s="25"/>
      <c r="AN4" s="25"/>
      <c r="AO4" s="25"/>
      <c r="AP4" s="25"/>
      <c r="AQ4" s="25"/>
      <c r="AR4" s="25"/>
      <c r="AS4" s="40"/>
      <c r="AT4" s="40"/>
      <c r="AU4" s="41"/>
      <c r="AV4" s="41"/>
      <c r="AW4" s="41"/>
      <c r="AX4" s="41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2"/>
      <c r="BJ4" s="43"/>
      <c r="BK4" s="43"/>
      <c r="BL4" s="43"/>
      <c r="BM4" s="44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</row>
    <row r="5" spans="1:86" s="33" customFormat="1" ht="23.25" customHeight="1" thickBot="1" x14ac:dyDescent="0.3">
      <c r="B5" s="45" t="s">
        <v>22</v>
      </c>
      <c r="C5" s="45"/>
      <c r="D5" s="46" t="s">
        <v>23</v>
      </c>
      <c r="E5" s="46" t="s">
        <v>24</v>
      </c>
      <c r="F5" s="46" t="s">
        <v>25</v>
      </c>
      <c r="G5" s="46" t="s">
        <v>26</v>
      </c>
      <c r="H5" s="46" t="s">
        <v>27</v>
      </c>
      <c r="I5" s="47" t="s">
        <v>28</v>
      </c>
      <c r="J5" s="48" t="s">
        <v>29</v>
      </c>
      <c r="K5" s="51"/>
      <c r="L5" s="51"/>
      <c r="M5" s="52"/>
      <c r="N5" s="48" t="s">
        <v>30</v>
      </c>
      <c r="O5" s="51"/>
      <c r="P5" s="51"/>
      <c r="Q5" s="52"/>
      <c r="R5" s="48" t="s">
        <v>31</v>
      </c>
      <c r="S5" s="51"/>
      <c r="T5" s="51"/>
      <c r="U5" s="49"/>
      <c r="V5" s="50"/>
      <c r="W5" s="48" t="s">
        <v>32</v>
      </c>
      <c r="X5" s="51"/>
      <c r="Y5" s="51"/>
      <c r="Z5" s="52"/>
      <c r="AA5" s="51" t="s">
        <v>33</v>
      </c>
      <c r="AB5" s="51"/>
      <c r="AC5" s="51"/>
      <c r="AD5" s="52"/>
      <c r="AE5" s="48" t="s">
        <v>34</v>
      </c>
      <c r="AF5" s="51"/>
      <c r="AG5" s="51"/>
      <c r="AH5" s="52"/>
      <c r="AI5" s="48" t="s">
        <v>35</v>
      </c>
      <c r="AJ5" s="51"/>
      <c r="AK5" s="51"/>
      <c r="AL5" s="52"/>
      <c r="AM5" s="143" t="s">
        <v>36</v>
      </c>
      <c r="AN5" s="143"/>
      <c r="AO5" s="143"/>
      <c r="AP5" s="144"/>
      <c r="AQ5" s="53" t="s">
        <v>37</v>
      </c>
      <c r="AR5" s="49"/>
      <c r="AS5" s="49"/>
      <c r="AT5" s="50"/>
      <c r="AU5" s="48" t="s">
        <v>38</v>
      </c>
      <c r="AV5" s="51"/>
      <c r="AW5" s="51"/>
      <c r="AX5" s="52"/>
      <c r="AY5" s="49" t="s">
        <v>39</v>
      </c>
      <c r="AZ5" s="49"/>
      <c r="BA5" s="49"/>
      <c r="BB5" s="50"/>
      <c r="BC5" s="53" t="s">
        <v>40</v>
      </c>
      <c r="BD5" s="49"/>
      <c r="BE5" s="49"/>
      <c r="BF5" s="49"/>
      <c r="BG5" s="50"/>
      <c r="BH5" s="54" t="s">
        <v>16</v>
      </c>
      <c r="BI5" s="55">
        <v>2</v>
      </c>
      <c r="BJ5" s="55">
        <v>3</v>
      </c>
      <c r="BK5" s="55">
        <v>4</v>
      </c>
      <c r="BL5" s="55">
        <v>8</v>
      </c>
      <c r="BM5" s="56" t="s">
        <v>69</v>
      </c>
      <c r="BN5" s="32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</row>
    <row r="6" spans="1:86" s="73" customFormat="1" ht="16.5" customHeight="1" x14ac:dyDescent="0.25">
      <c r="A6" s="73">
        <v>1</v>
      </c>
      <c r="B6" s="128" t="s">
        <v>41</v>
      </c>
      <c r="C6" s="128"/>
      <c r="D6" s="129">
        <v>30</v>
      </c>
      <c r="E6" s="130">
        <f>D6*50%</f>
        <v>15</v>
      </c>
      <c r="F6" s="131">
        <f>D6*50%</f>
        <v>15</v>
      </c>
      <c r="G6" s="132">
        <f>F6*20%</f>
        <v>3</v>
      </c>
      <c r="H6" s="132">
        <f>F6-G6</f>
        <v>12</v>
      </c>
      <c r="I6" s="129">
        <v>12</v>
      </c>
      <c r="J6" s="59"/>
      <c r="K6" s="60">
        <v>30</v>
      </c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1"/>
      <c r="X6" s="62"/>
      <c r="Y6" s="119"/>
      <c r="Z6" s="60"/>
      <c r="AA6" s="60"/>
      <c r="AB6" s="120"/>
      <c r="AC6" s="120"/>
      <c r="AD6" s="60"/>
      <c r="AE6" s="122"/>
      <c r="AF6" s="122"/>
      <c r="AG6" s="123"/>
      <c r="AH6" s="123"/>
      <c r="AI6" s="123"/>
      <c r="AJ6" s="122"/>
      <c r="AK6" s="123"/>
      <c r="AL6" s="123"/>
      <c r="AM6" s="67"/>
      <c r="AN6" s="67"/>
      <c r="AO6" s="67"/>
      <c r="AP6" s="67"/>
      <c r="AQ6" s="60"/>
      <c r="AR6" s="68"/>
      <c r="AS6" s="60"/>
      <c r="AT6" s="69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119"/>
      <c r="BH6" s="71"/>
      <c r="BI6" s="72">
        <f>COUNTIF(L6:BH6,2)</f>
        <v>0</v>
      </c>
      <c r="BJ6" s="72">
        <f>COUNTIF(L6:BH6,3)</f>
        <v>0</v>
      </c>
      <c r="BK6" s="72">
        <f>COUNTIF(L6:BH6,4)</f>
        <v>0</v>
      </c>
      <c r="BL6" s="72">
        <f t="shared" ref="BL6:BL24" si="0">COUNTIF(M6:BI6,8)</f>
        <v>0</v>
      </c>
      <c r="BM6" s="63">
        <f>SUM(BI6:BK6)</f>
        <v>0</v>
      </c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</row>
    <row r="7" spans="1:86" s="33" customFormat="1" ht="15" customHeight="1" x14ac:dyDescent="0.25">
      <c r="A7" s="33">
        <v>2</v>
      </c>
      <c r="B7" s="128" t="s">
        <v>52</v>
      </c>
      <c r="C7" s="128"/>
      <c r="D7" s="129">
        <v>120</v>
      </c>
      <c r="E7" s="130">
        <f t="shared" ref="E7:E12" si="1">D7*50%</f>
        <v>60</v>
      </c>
      <c r="F7" s="131">
        <f>D7*50%</f>
        <v>60</v>
      </c>
      <c r="G7" s="132">
        <f>F7*20%</f>
        <v>12</v>
      </c>
      <c r="H7" s="132">
        <f t="shared" ref="H7:H24" si="2">F7-G7</f>
        <v>48</v>
      </c>
      <c r="I7" s="129">
        <f>SUM(J7:BH7)</f>
        <v>48</v>
      </c>
      <c r="J7" s="74"/>
      <c r="K7" s="64"/>
      <c r="L7" s="64">
        <v>3</v>
      </c>
      <c r="M7" s="64">
        <v>3</v>
      </c>
      <c r="N7" s="64">
        <v>3</v>
      </c>
      <c r="O7" s="64">
        <v>3</v>
      </c>
      <c r="P7" s="64">
        <v>3</v>
      </c>
      <c r="Q7" s="64">
        <v>3</v>
      </c>
      <c r="R7" s="64">
        <v>3</v>
      </c>
      <c r="S7" s="64">
        <v>3</v>
      </c>
      <c r="T7" s="64">
        <v>3</v>
      </c>
      <c r="U7" s="64">
        <v>3</v>
      </c>
      <c r="V7" s="64">
        <v>3</v>
      </c>
      <c r="W7" s="64">
        <v>3</v>
      </c>
      <c r="X7" s="64">
        <v>3</v>
      </c>
      <c r="Y7" s="64">
        <v>3</v>
      </c>
      <c r="Z7" s="64">
        <v>3</v>
      </c>
      <c r="AA7" s="126">
        <v>3</v>
      </c>
      <c r="AB7" s="63"/>
      <c r="AC7" s="63"/>
      <c r="AD7" s="63"/>
      <c r="AE7" s="63"/>
      <c r="AF7" s="92"/>
      <c r="AG7" s="76"/>
      <c r="AH7" s="76"/>
      <c r="AI7" s="76"/>
      <c r="AJ7" s="92"/>
      <c r="AK7" s="76"/>
      <c r="AL7" s="76"/>
      <c r="AM7" s="76"/>
      <c r="AN7" s="72"/>
      <c r="AO7" s="72"/>
      <c r="AP7" s="72"/>
      <c r="AQ7" s="76"/>
      <c r="AR7" s="72"/>
      <c r="AS7" s="72"/>
      <c r="AT7" s="64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63"/>
      <c r="BH7" s="79"/>
      <c r="BI7" s="72">
        <f t="shared" ref="BI7:BI24" si="3">COUNTIF(K7:BH7,2)</f>
        <v>0</v>
      </c>
      <c r="BJ7" s="72">
        <f t="shared" ref="BJ7:BJ24" si="4">COUNTIF(K7:BH7,3)</f>
        <v>16</v>
      </c>
      <c r="BK7" s="72">
        <f t="shared" ref="BK7:BK24" si="5">COUNTIF(K7:BH7,4)</f>
        <v>0</v>
      </c>
      <c r="BL7" s="72">
        <f t="shared" si="0"/>
        <v>0</v>
      </c>
      <c r="BM7" s="63">
        <f t="shared" ref="BM7:BM24" si="6">SUM(BI7:BK7)</f>
        <v>16</v>
      </c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</row>
    <row r="8" spans="1:86" s="33" customFormat="1" ht="15" customHeight="1" x14ac:dyDescent="0.25">
      <c r="A8" s="33">
        <v>3</v>
      </c>
      <c r="B8" s="133" t="s">
        <v>61</v>
      </c>
      <c r="C8" s="134"/>
      <c r="D8" s="129">
        <v>120</v>
      </c>
      <c r="E8" s="130">
        <f t="shared" si="1"/>
        <v>60</v>
      </c>
      <c r="F8" s="131">
        <f t="shared" ref="F8:F12" si="7">D8*50%</f>
        <v>60</v>
      </c>
      <c r="G8" s="132">
        <f>F8*20%</f>
        <v>12</v>
      </c>
      <c r="H8" s="132">
        <f t="shared" si="2"/>
        <v>48</v>
      </c>
      <c r="I8" s="129">
        <f t="shared" ref="I8:I24" si="8">SUM(J8:BH8)</f>
        <v>48</v>
      </c>
      <c r="J8" s="74"/>
      <c r="K8" s="64"/>
      <c r="L8" s="64">
        <v>3</v>
      </c>
      <c r="M8" s="64">
        <v>3</v>
      </c>
      <c r="N8" s="64">
        <v>3</v>
      </c>
      <c r="O8" s="64">
        <v>3</v>
      </c>
      <c r="P8" s="64">
        <v>3</v>
      </c>
      <c r="Q8" s="64">
        <v>3</v>
      </c>
      <c r="R8" s="64">
        <v>3</v>
      </c>
      <c r="S8" s="64">
        <v>3</v>
      </c>
      <c r="T8" s="64">
        <v>3</v>
      </c>
      <c r="U8" s="64">
        <v>3</v>
      </c>
      <c r="V8" s="64">
        <v>3</v>
      </c>
      <c r="W8" s="64">
        <v>3</v>
      </c>
      <c r="X8" s="64">
        <v>3</v>
      </c>
      <c r="Y8" s="64">
        <v>3</v>
      </c>
      <c r="Z8" s="64">
        <v>3</v>
      </c>
      <c r="AA8" s="126">
        <v>3</v>
      </c>
      <c r="AB8" s="63"/>
      <c r="AC8" s="63"/>
      <c r="AD8" s="63"/>
      <c r="AE8" s="63"/>
      <c r="AF8" s="92"/>
      <c r="AG8" s="76"/>
      <c r="AH8" s="76"/>
      <c r="AI8" s="76"/>
      <c r="AJ8" s="92"/>
      <c r="AK8" s="76"/>
      <c r="AL8" s="76"/>
      <c r="AM8" s="76"/>
      <c r="AN8" s="76"/>
      <c r="AO8" s="76"/>
      <c r="AP8" s="76"/>
      <c r="AQ8" s="64"/>
      <c r="AR8" s="81"/>
      <c r="AS8" s="64"/>
      <c r="AT8" s="64"/>
      <c r="AU8" s="82"/>
      <c r="AV8" s="82"/>
      <c r="AW8" s="89"/>
      <c r="AX8" s="78"/>
      <c r="AY8" s="78"/>
      <c r="AZ8" s="78"/>
      <c r="BA8" s="78"/>
      <c r="BB8" s="78"/>
      <c r="BC8" s="78"/>
      <c r="BD8" s="78"/>
      <c r="BE8" s="78"/>
      <c r="BF8" s="78"/>
      <c r="BG8" s="63"/>
      <c r="BH8" s="79"/>
      <c r="BI8" s="72">
        <f t="shared" si="3"/>
        <v>0</v>
      </c>
      <c r="BJ8" s="72">
        <f t="shared" si="4"/>
        <v>16</v>
      </c>
      <c r="BK8" s="72">
        <f t="shared" si="5"/>
        <v>0</v>
      </c>
      <c r="BL8" s="72">
        <f t="shared" si="0"/>
        <v>0</v>
      </c>
      <c r="BM8" s="63">
        <f t="shared" si="6"/>
        <v>16</v>
      </c>
      <c r="BN8" s="32"/>
      <c r="BO8" s="32"/>
      <c r="BP8" s="32"/>
      <c r="BQ8" s="32"/>
      <c r="BR8" s="32"/>
      <c r="BS8" s="32"/>
      <c r="BT8" s="32"/>
      <c r="BU8" s="8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</row>
    <row r="9" spans="1:86" s="33" customFormat="1" ht="15.75" customHeight="1" x14ac:dyDescent="0.25">
      <c r="A9" s="73">
        <v>4</v>
      </c>
      <c r="B9" s="128" t="s">
        <v>55</v>
      </c>
      <c r="C9" s="128"/>
      <c r="D9" s="129">
        <v>120</v>
      </c>
      <c r="E9" s="130">
        <f t="shared" si="1"/>
        <v>60</v>
      </c>
      <c r="F9" s="131">
        <f t="shared" si="7"/>
        <v>60</v>
      </c>
      <c r="G9" s="132">
        <f>F9*20%</f>
        <v>12</v>
      </c>
      <c r="H9" s="132">
        <f>F9-G9</f>
        <v>48</v>
      </c>
      <c r="I9" s="129">
        <f t="shared" si="8"/>
        <v>48</v>
      </c>
      <c r="J9" s="74"/>
      <c r="K9" s="64"/>
      <c r="L9" s="64">
        <v>3</v>
      </c>
      <c r="M9" s="64">
        <v>3</v>
      </c>
      <c r="N9" s="64">
        <v>3</v>
      </c>
      <c r="O9" s="64">
        <v>3</v>
      </c>
      <c r="P9" s="64">
        <v>3</v>
      </c>
      <c r="Q9" s="64">
        <v>3</v>
      </c>
      <c r="R9" s="64">
        <v>3</v>
      </c>
      <c r="S9" s="64">
        <v>3</v>
      </c>
      <c r="T9" s="64">
        <v>3</v>
      </c>
      <c r="U9" s="64">
        <v>3</v>
      </c>
      <c r="V9" s="64">
        <v>3</v>
      </c>
      <c r="W9" s="64">
        <v>3</v>
      </c>
      <c r="X9" s="75">
        <v>3</v>
      </c>
      <c r="Y9" s="72">
        <v>3</v>
      </c>
      <c r="Z9" s="72">
        <v>3</v>
      </c>
      <c r="AA9" s="126">
        <v>3</v>
      </c>
      <c r="AB9" s="63"/>
      <c r="AC9" s="63"/>
      <c r="AD9" s="89"/>
      <c r="AE9" s="63"/>
      <c r="AF9" s="92"/>
      <c r="AG9" s="89"/>
      <c r="AH9" s="89"/>
      <c r="AI9" s="89"/>
      <c r="AJ9" s="89"/>
      <c r="AK9" s="89"/>
      <c r="AL9" s="89"/>
      <c r="AM9" s="76"/>
      <c r="AN9" s="76"/>
      <c r="AO9" s="76"/>
      <c r="AP9" s="76"/>
      <c r="AQ9" s="64"/>
      <c r="AR9" s="64"/>
      <c r="AS9" s="76"/>
      <c r="AT9" s="64"/>
      <c r="AU9" s="84"/>
      <c r="AV9" s="78"/>
      <c r="AW9" s="78"/>
      <c r="AX9" s="78"/>
      <c r="AY9" s="78"/>
      <c r="AZ9" s="78"/>
      <c r="BA9" s="78"/>
      <c r="BB9" s="78"/>
      <c r="BC9" s="147"/>
      <c r="BD9" s="147"/>
      <c r="BE9" s="147"/>
      <c r="BF9" s="147"/>
      <c r="BG9" s="63"/>
      <c r="BH9" s="85"/>
      <c r="BI9" s="72">
        <f t="shared" si="3"/>
        <v>0</v>
      </c>
      <c r="BJ9" s="72">
        <f t="shared" si="4"/>
        <v>16</v>
      </c>
      <c r="BK9" s="72">
        <f t="shared" si="5"/>
        <v>0</v>
      </c>
      <c r="BL9" s="72">
        <f t="shared" si="0"/>
        <v>0</v>
      </c>
      <c r="BM9" s="63">
        <f t="shared" si="6"/>
        <v>16</v>
      </c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</row>
    <row r="10" spans="1:86" s="73" customFormat="1" ht="15" customHeight="1" x14ac:dyDescent="0.25">
      <c r="A10" s="33">
        <v>5</v>
      </c>
      <c r="B10" s="128" t="s">
        <v>54</v>
      </c>
      <c r="C10" s="128"/>
      <c r="D10" s="129">
        <v>120</v>
      </c>
      <c r="E10" s="130">
        <f t="shared" si="1"/>
        <v>60</v>
      </c>
      <c r="F10" s="131">
        <f t="shared" si="7"/>
        <v>60</v>
      </c>
      <c r="G10" s="132">
        <f>F10*20%</f>
        <v>12</v>
      </c>
      <c r="H10" s="132">
        <f t="shared" si="2"/>
        <v>48</v>
      </c>
      <c r="I10" s="129">
        <f t="shared" si="8"/>
        <v>48</v>
      </c>
      <c r="J10" s="74"/>
      <c r="K10" s="64"/>
      <c r="L10" s="64">
        <v>3</v>
      </c>
      <c r="M10" s="64">
        <v>3</v>
      </c>
      <c r="N10" s="64">
        <v>3</v>
      </c>
      <c r="O10" s="64">
        <v>3</v>
      </c>
      <c r="P10" s="64">
        <v>3</v>
      </c>
      <c r="Q10" s="64">
        <v>3</v>
      </c>
      <c r="R10" s="64">
        <v>3</v>
      </c>
      <c r="S10" s="64">
        <v>3</v>
      </c>
      <c r="T10" s="64">
        <v>3</v>
      </c>
      <c r="U10" s="64">
        <v>3</v>
      </c>
      <c r="V10" s="64">
        <v>3</v>
      </c>
      <c r="W10" s="64">
        <v>3</v>
      </c>
      <c r="X10" s="76">
        <v>3</v>
      </c>
      <c r="Y10" s="64">
        <v>3</v>
      </c>
      <c r="Z10" s="64">
        <v>3</v>
      </c>
      <c r="AA10" s="76">
        <v>3</v>
      </c>
      <c r="AB10" s="63"/>
      <c r="AC10" s="63"/>
      <c r="AD10" s="64"/>
      <c r="AE10" s="63"/>
      <c r="AF10" s="92"/>
      <c r="AG10" s="92"/>
      <c r="AH10" s="76"/>
      <c r="AI10" s="76"/>
      <c r="AJ10" s="92"/>
      <c r="AK10" s="76"/>
      <c r="AL10" s="76"/>
      <c r="AM10" s="76"/>
      <c r="AN10" s="76"/>
      <c r="AO10" s="76"/>
      <c r="AP10" s="76"/>
      <c r="AQ10" s="64"/>
      <c r="AR10" s="64"/>
      <c r="AS10" s="64"/>
      <c r="AT10" s="76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63"/>
      <c r="BH10" s="79"/>
      <c r="BI10" s="72">
        <f t="shared" si="3"/>
        <v>0</v>
      </c>
      <c r="BJ10" s="72">
        <f t="shared" si="4"/>
        <v>16</v>
      </c>
      <c r="BK10" s="72">
        <f t="shared" si="5"/>
        <v>0</v>
      </c>
      <c r="BL10" s="72">
        <f t="shared" si="0"/>
        <v>0</v>
      </c>
      <c r="BM10" s="63">
        <f t="shared" si="6"/>
        <v>16</v>
      </c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</row>
    <row r="11" spans="1:86" s="33" customFormat="1" ht="15" customHeight="1" x14ac:dyDescent="0.25">
      <c r="A11" s="33">
        <v>6</v>
      </c>
      <c r="B11" s="128" t="s">
        <v>43</v>
      </c>
      <c r="C11" s="128"/>
      <c r="D11" s="129">
        <v>60</v>
      </c>
      <c r="E11" s="130">
        <f t="shared" si="1"/>
        <v>30</v>
      </c>
      <c r="F11" s="131">
        <f t="shared" si="7"/>
        <v>30</v>
      </c>
      <c r="G11" s="132">
        <f t="shared" ref="G11:G24" si="9">F11*20%</f>
        <v>6</v>
      </c>
      <c r="H11" s="132">
        <f t="shared" si="2"/>
        <v>24</v>
      </c>
      <c r="I11" s="129">
        <f t="shared" si="8"/>
        <v>24</v>
      </c>
      <c r="J11" s="74"/>
      <c r="K11" s="64"/>
      <c r="L11" s="64">
        <v>3</v>
      </c>
      <c r="M11" s="64">
        <v>3</v>
      </c>
      <c r="N11" s="64">
        <v>3</v>
      </c>
      <c r="O11" s="64">
        <v>3</v>
      </c>
      <c r="P11" s="64">
        <v>3</v>
      </c>
      <c r="Q11" s="64">
        <v>3</v>
      </c>
      <c r="R11" s="76">
        <v>3</v>
      </c>
      <c r="S11" s="127">
        <v>3</v>
      </c>
      <c r="T11" s="64"/>
      <c r="U11" s="64"/>
      <c r="V11" s="64"/>
      <c r="W11" s="64"/>
      <c r="X11" s="64"/>
      <c r="Y11" s="64"/>
      <c r="Z11" s="64"/>
      <c r="AA11" s="76"/>
      <c r="AB11" s="63"/>
      <c r="AC11" s="124"/>
      <c r="AD11" s="64"/>
      <c r="AE11" s="63"/>
      <c r="AF11" s="92"/>
      <c r="AG11" s="92"/>
      <c r="AH11" s="92"/>
      <c r="AI11" s="76"/>
      <c r="AJ11" s="92"/>
      <c r="AK11" s="76"/>
      <c r="AL11" s="76"/>
      <c r="AM11" s="76"/>
      <c r="AN11" s="76"/>
      <c r="AO11" s="76"/>
      <c r="AP11" s="76"/>
      <c r="AQ11" s="64"/>
      <c r="AR11" s="64"/>
      <c r="AS11" s="64"/>
      <c r="AT11" s="64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63"/>
      <c r="BH11" s="179"/>
      <c r="BI11" s="90">
        <f t="shared" si="3"/>
        <v>0</v>
      </c>
      <c r="BJ11" s="72">
        <f t="shared" si="4"/>
        <v>8</v>
      </c>
      <c r="BK11" s="72">
        <f t="shared" si="5"/>
        <v>0</v>
      </c>
      <c r="BL11" s="72">
        <f t="shared" si="0"/>
        <v>0</v>
      </c>
      <c r="BM11" s="63">
        <f t="shared" si="6"/>
        <v>8</v>
      </c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</row>
    <row r="12" spans="1:86" s="33" customFormat="1" ht="15" customHeight="1" x14ac:dyDescent="0.25">
      <c r="A12" s="73">
        <v>7</v>
      </c>
      <c r="B12" s="133" t="s">
        <v>56</v>
      </c>
      <c r="C12" s="134"/>
      <c r="D12" s="129">
        <v>60</v>
      </c>
      <c r="E12" s="130">
        <f t="shared" si="1"/>
        <v>30</v>
      </c>
      <c r="F12" s="131">
        <f t="shared" si="7"/>
        <v>30</v>
      </c>
      <c r="G12" s="132">
        <f t="shared" si="9"/>
        <v>6</v>
      </c>
      <c r="H12" s="132">
        <f t="shared" si="2"/>
        <v>24</v>
      </c>
      <c r="I12" s="129">
        <f t="shared" si="8"/>
        <v>24</v>
      </c>
      <c r="J12" s="74"/>
      <c r="K12" s="64"/>
      <c r="L12" s="64"/>
      <c r="M12" s="64"/>
      <c r="N12" s="64"/>
      <c r="O12" s="64"/>
      <c r="P12" s="64"/>
      <c r="Q12" s="64"/>
      <c r="R12" s="64"/>
      <c r="S12" s="64"/>
      <c r="T12" s="64">
        <v>3</v>
      </c>
      <c r="U12" s="64">
        <v>3</v>
      </c>
      <c r="V12" s="64">
        <v>3</v>
      </c>
      <c r="W12" s="64">
        <v>3</v>
      </c>
      <c r="X12" s="77">
        <v>3</v>
      </c>
      <c r="Y12" s="64">
        <v>3</v>
      </c>
      <c r="Z12" s="64">
        <v>3</v>
      </c>
      <c r="AA12" s="86">
        <v>3</v>
      </c>
      <c r="AB12" s="63"/>
      <c r="AC12" s="124"/>
      <c r="AD12" s="63"/>
      <c r="AE12" s="63"/>
      <c r="AF12" s="92"/>
      <c r="AG12" s="76"/>
      <c r="AH12" s="76"/>
      <c r="AI12" s="76"/>
      <c r="AJ12" s="92"/>
      <c r="AK12" s="76"/>
      <c r="AL12" s="76"/>
      <c r="AM12" s="76"/>
      <c r="AN12" s="76"/>
      <c r="AO12" s="76"/>
      <c r="AP12" s="76"/>
      <c r="AQ12" s="64"/>
      <c r="AR12" s="64"/>
      <c r="AS12" s="76"/>
      <c r="AT12" s="63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63"/>
      <c r="BH12" s="179"/>
      <c r="BI12" s="90">
        <f t="shared" si="3"/>
        <v>0</v>
      </c>
      <c r="BJ12" s="72">
        <f t="shared" si="4"/>
        <v>8</v>
      </c>
      <c r="BK12" s="72">
        <f t="shared" si="5"/>
        <v>0</v>
      </c>
      <c r="BL12" s="72">
        <f t="shared" si="0"/>
        <v>0</v>
      </c>
      <c r="BM12" s="63">
        <f t="shared" si="6"/>
        <v>8</v>
      </c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</row>
    <row r="13" spans="1:86" s="33" customFormat="1" ht="15" customHeight="1" x14ac:dyDescent="0.25">
      <c r="A13" s="73">
        <v>8</v>
      </c>
      <c r="B13" s="155" t="s">
        <v>66</v>
      </c>
      <c r="C13" s="156"/>
      <c r="D13" s="129"/>
      <c r="E13" s="130"/>
      <c r="F13" s="131"/>
      <c r="G13" s="132"/>
      <c r="H13" s="132">
        <v>300</v>
      </c>
      <c r="I13" s="129">
        <f t="shared" ref="I13" si="10">SUM(J13:BH13)</f>
        <v>300</v>
      </c>
      <c r="J13" s="7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77"/>
      <c r="Y13" s="64"/>
      <c r="Z13" s="64"/>
      <c r="AA13" s="76"/>
      <c r="AB13" s="66">
        <v>40</v>
      </c>
      <c r="AC13" s="66">
        <v>40</v>
      </c>
      <c r="AD13" s="66">
        <v>40</v>
      </c>
      <c r="AE13" s="66">
        <v>40</v>
      </c>
      <c r="AF13" s="66">
        <v>40</v>
      </c>
      <c r="AG13" s="66">
        <v>40</v>
      </c>
      <c r="AH13" s="66">
        <v>40</v>
      </c>
      <c r="AI13" s="66">
        <v>20</v>
      </c>
      <c r="AJ13" s="92"/>
      <c r="AK13" s="76"/>
      <c r="AL13" s="76"/>
      <c r="AM13" s="76"/>
      <c r="AN13" s="76"/>
      <c r="AO13" s="76"/>
      <c r="AP13" s="76"/>
      <c r="AQ13" s="64"/>
      <c r="AR13" s="64"/>
      <c r="AS13" s="76"/>
      <c r="AT13" s="63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63"/>
      <c r="BH13" s="179"/>
      <c r="BI13" s="72">
        <f t="shared" si="3"/>
        <v>0</v>
      </c>
      <c r="BJ13" s="72">
        <f t="shared" si="4"/>
        <v>0</v>
      </c>
      <c r="BK13" s="72">
        <f t="shared" si="5"/>
        <v>0</v>
      </c>
      <c r="BL13" s="72">
        <f t="shared" si="0"/>
        <v>0</v>
      </c>
      <c r="BM13" s="63">
        <f t="shared" si="6"/>
        <v>0</v>
      </c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</row>
    <row r="14" spans="1:86" s="33" customFormat="1" ht="15" customHeight="1" x14ac:dyDescent="0.25">
      <c r="A14" s="33">
        <v>9</v>
      </c>
      <c r="B14" s="135" t="s">
        <v>53</v>
      </c>
      <c r="C14" s="135"/>
      <c r="D14" s="136">
        <v>100</v>
      </c>
      <c r="E14" s="137">
        <f>D14*50%</f>
        <v>50</v>
      </c>
      <c r="F14" s="138">
        <f>D14*50%</f>
        <v>50</v>
      </c>
      <c r="G14" s="139">
        <f t="shared" si="9"/>
        <v>10</v>
      </c>
      <c r="H14" s="139">
        <f t="shared" si="2"/>
        <v>40</v>
      </c>
      <c r="I14" s="136">
        <f t="shared" si="8"/>
        <v>40</v>
      </c>
      <c r="J14" s="7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77"/>
      <c r="Y14" s="64"/>
      <c r="Z14" s="64"/>
      <c r="AA14" s="76"/>
      <c r="AB14" s="76">
        <v>3</v>
      </c>
      <c r="AC14" s="76">
        <v>3</v>
      </c>
      <c r="AD14" s="76">
        <v>3</v>
      </c>
      <c r="AE14" s="76">
        <v>3</v>
      </c>
      <c r="AF14" s="76">
        <v>3</v>
      </c>
      <c r="AG14" s="76">
        <v>3</v>
      </c>
      <c r="AH14" s="76">
        <v>3</v>
      </c>
      <c r="AI14" s="76">
        <v>3</v>
      </c>
      <c r="AJ14" s="92">
        <v>3</v>
      </c>
      <c r="AK14" s="76">
        <v>3</v>
      </c>
      <c r="AL14" s="76">
        <v>3</v>
      </c>
      <c r="AM14" s="76">
        <v>3</v>
      </c>
      <c r="AN14" s="127">
        <v>4</v>
      </c>
      <c r="AO14" s="76"/>
      <c r="AP14" s="76"/>
      <c r="AQ14" s="88"/>
      <c r="AR14" s="64"/>
      <c r="AS14" s="64"/>
      <c r="AT14" s="64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63"/>
      <c r="BH14" s="179"/>
      <c r="BI14" s="90">
        <f t="shared" si="3"/>
        <v>0</v>
      </c>
      <c r="BJ14" s="72">
        <f t="shared" si="4"/>
        <v>12</v>
      </c>
      <c r="BK14" s="72">
        <f t="shared" si="5"/>
        <v>1</v>
      </c>
      <c r="BL14" s="72">
        <f t="shared" si="0"/>
        <v>0</v>
      </c>
      <c r="BM14" s="63">
        <f t="shared" si="6"/>
        <v>13</v>
      </c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</row>
    <row r="15" spans="1:86" s="33" customFormat="1" ht="15" customHeight="1" x14ac:dyDescent="0.25">
      <c r="A15" s="33">
        <v>10</v>
      </c>
      <c r="B15" s="140" t="s">
        <v>58</v>
      </c>
      <c r="C15" s="141"/>
      <c r="D15" s="136">
        <v>120</v>
      </c>
      <c r="E15" s="137">
        <f t="shared" ref="E15:E18" si="11">D15*50%</f>
        <v>60</v>
      </c>
      <c r="F15" s="138">
        <f t="shared" ref="F15:F18" si="12">D15*50%</f>
        <v>60</v>
      </c>
      <c r="G15" s="139">
        <f t="shared" si="9"/>
        <v>12</v>
      </c>
      <c r="H15" s="139">
        <f t="shared" si="2"/>
        <v>48</v>
      </c>
      <c r="I15" s="136">
        <f t="shared" si="8"/>
        <v>48</v>
      </c>
      <c r="J15" s="7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77"/>
      <c r="Y15" s="64"/>
      <c r="Z15" s="64"/>
      <c r="AA15" s="76"/>
      <c r="AB15" s="76">
        <v>3</v>
      </c>
      <c r="AC15" s="76">
        <v>3</v>
      </c>
      <c r="AD15" s="76">
        <v>3</v>
      </c>
      <c r="AE15" s="76">
        <v>3</v>
      </c>
      <c r="AF15" s="76">
        <v>3</v>
      </c>
      <c r="AG15" s="76">
        <v>3</v>
      </c>
      <c r="AH15" s="76">
        <v>3</v>
      </c>
      <c r="AI15" s="76">
        <v>3</v>
      </c>
      <c r="AJ15" s="76">
        <v>3</v>
      </c>
      <c r="AK15" s="76">
        <v>3</v>
      </c>
      <c r="AL15" s="76">
        <v>3</v>
      </c>
      <c r="AM15" s="76">
        <v>3</v>
      </c>
      <c r="AN15" s="76">
        <v>3</v>
      </c>
      <c r="AO15" s="76">
        <v>3</v>
      </c>
      <c r="AP15" s="76">
        <v>3</v>
      </c>
      <c r="AQ15" s="86">
        <v>3</v>
      </c>
      <c r="AR15" s="76"/>
      <c r="AS15" s="63"/>
      <c r="AT15" s="63"/>
      <c r="AU15" s="76"/>
      <c r="AV15" s="63"/>
      <c r="AW15" s="63"/>
      <c r="AX15" s="89"/>
      <c r="AY15" s="117"/>
      <c r="AZ15" s="117"/>
      <c r="BA15" s="117"/>
      <c r="BB15" s="117"/>
      <c r="BC15" s="63"/>
      <c r="BD15" s="147"/>
      <c r="BE15" s="147"/>
      <c r="BF15" s="147"/>
      <c r="BG15" s="63"/>
      <c r="BH15" s="179"/>
      <c r="BI15" s="90">
        <f t="shared" si="3"/>
        <v>0</v>
      </c>
      <c r="BJ15" s="72">
        <f t="shared" si="4"/>
        <v>16</v>
      </c>
      <c r="BK15" s="72">
        <f t="shared" si="5"/>
        <v>0</v>
      </c>
      <c r="BL15" s="72">
        <f t="shared" si="0"/>
        <v>0</v>
      </c>
      <c r="BM15" s="63">
        <f t="shared" si="6"/>
        <v>16</v>
      </c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</row>
    <row r="16" spans="1:86" s="33" customFormat="1" ht="15" customHeight="1" x14ac:dyDescent="0.25">
      <c r="A16" s="73">
        <v>11</v>
      </c>
      <c r="B16" s="135" t="s">
        <v>42</v>
      </c>
      <c r="C16" s="135"/>
      <c r="D16" s="136">
        <v>120</v>
      </c>
      <c r="E16" s="137">
        <f t="shared" si="11"/>
        <v>60</v>
      </c>
      <c r="F16" s="138">
        <f t="shared" si="12"/>
        <v>60</v>
      </c>
      <c r="G16" s="139">
        <f t="shared" ref="G16:G20" si="13">F16*20%</f>
        <v>12</v>
      </c>
      <c r="H16" s="139">
        <f t="shared" ref="H16:H20" si="14">F16-G16</f>
        <v>48</v>
      </c>
      <c r="I16" s="136">
        <f>SUM(J16:BH16)</f>
        <v>48</v>
      </c>
      <c r="J16" s="7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77"/>
      <c r="Y16" s="64"/>
      <c r="Z16" s="64"/>
      <c r="AA16" s="76"/>
      <c r="AB16" s="76">
        <v>3</v>
      </c>
      <c r="AC16" s="76">
        <v>3</v>
      </c>
      <c r="AD16" s="76">
        <v>3</v>
      </c>
      <c r="AE16" s="76">
        <v>3</v>
      </c>
      <c r="AF16" s="76">
        <v>3</v>
      </c>
      <c r="AG16" s="76">
        <v>3</v>
      </c>
      <c r="AH16" s="76">
        <v>3</v>
      </c>
      <c r="AI16" s="76">
        <v>3</v>
      </c>
      <c r="AJ16" s="76">
        <v>3</v>
      </c>
      <c r="AK16" s="76">
        <v>3</v>
      </c>
      <c r="AL16" s="76">
        <v>3</v>
      </c>
      <c r="AM16" s="76">
        <v>3</v>
      </c>
      <c r="AN16" s="76">
        <v>3</v>
      </c>
      <c r="AO16" s="76">
        <v>3</v>
      </c>
      <c r="AP16" s="76">
        <v>3</v>
      </c>
      <c r="AQ16" s="86">
        <v>3</v>
      </c>
      <c r="AR16" s="76"/>
      <c r="AS16" s="63"/>
      <c r="AT16" s="63"/>
      <c r="AU16" s="76"/>
      <c r="AV16" s="63"/>
      <c r="AW16" s="63"/>
      <c r="AX16" s="89"/>
      <c r="AY16" s="117"/>
      <c r="AZ16" s="117"/>
      <c r="BA16" s="117"/>
      <c r="BB16" s="117"/>
      <c r="BC16" s="63"/>
      <c r="BD16" s="147"/>
      <c r="BE16" s="147"/>
      <c r="BF16" s="147"/>
      <c r="BG16" s="63"/>
      <c r="BH16" s="179"/>
      <c r="BI16" s="72">
        <f t="shared" si="3"/>
        <v>0</v>
      </c>
      <c r="BJ16" s="72">
        <f t="shared" si="4"/>
        <v>16</v>
      </c>
      <c r="BK16" s="72">
        <f t="shared" si="5"/>
        <v>0</v>
      </c>
      <c r="BL16" s="72">
        <f t="shared" si="0"/>
        <v>0</v>
      </c>
      <c r="BM16" s="63">
        <f t="shared" si="6"/>
        <v>16</v>
      </c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</row>
    <row r="17" spans="1:86" s="33" customFormat="1" ht="15" customHeight="1" x14ac:dyDescent="0.25">
      <c r="A17" s="33">
        <v>12</v>
      </c>
      <c r="B17" s="142" t="s">
        <v>60</v>
      </c>
      <c r="C17" s="142"/>
      <c r="D17" s="136">
        <v>120</v>
      </c>
      <c r="E17" s="137">
        <f t="shared" si="11"/>
        <v>60</v>
      </c>
      <c r="F17" s="138">
        <f t="shared" si="12"/>
        <v>60</v>
      </c>
      <c r="G17" s="139">
        <f t="shared" si="13"/>
        <v>12</v>
      </c>
      <c r="H17" s="139">
        <f t="shared" si="14"/>
        <v>48</v>
      </c>
      <c r="I17" s="136">
        <f>SUM(J17:BH17)</f>
        <v>48</v>
      </c>
      <c r="J17" s="7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77"/>
      <c r="Y17" s="64"/>
      <c r="Z17" s="64"/>
      <c r="AA17" s="76"/>
      <c r="AB17" s="76">
        <v>3</v>
      </c>
      <c r="AC17" s="76">
        <v>3</v>
      </c>
      <c r="AD17" s="76">
        <v>3</v>
      </c>
      <c r="AE17" s="76">
        <v>3</v>
      </c>
      <c r="AF17" s="76">
        <v>3</v>
      </c>
      <c r="AG17" s="76">
        <v>3</v>
      </c>
      <c r="AH17" s="76">
        <v>3</v>
      </c>
      <c r="AI17" s="76">
        <v>3</v>
      </c>
      <c r="AJ17" s="76">
        <v>3</v>
      </c>
      <c r="AK17" s="76">
        <v>3</v>
      </c>
      <c r="AL17" s="76">
        <v>3</v>
      </c>
      <c r="AM17" s="76">
        <v>3</v>
      </c>
      <c r="AN17" s="76">
        <v>3</v>
      </c>
      <c r="AO17" s="76">
        <v>3</v>
      </c>
      <c r="AP17" s="76">
        <v>3</v>
      </c>
      <c r="AQ17" s="86">
        <v>3</v>
      </c>
      <c r="AR17" s="76"/>
      <c r="AS17" s="63"/>
      <c r="AT17" s="63"/>
      <c r="AU17" s="76"/>
      <c r="AV17" s="63"/>
      <c r="AW17" s="63"/>
      <c r="AX17" s="89"/>
      <c r="AY17" s="117"/>
      <c r="AZ17" s="117"/>
      <c r="BA17" s="117"/>
      <c r="BB17" s="117"/>
      <c r="BC17" s="63"/>
      <c r="BD17" s="147"/>
      <c r="BE17" s="147"/>
      <c r="BF17" s="147"/>
      <c r="BG17" s="63"/>
      <c r="BH17" s="179"/>
      <c r="BI17" s="90">
        <f t="shared" si="3"/>
        <v>0</v>
      </c>
      <c r="BJ17" s="72">
        <f t="shared" si="4"/>
        <v>16</v>
      </c>
      <c r="BK17" s="72">
        <f t="shared" si="5"/>
        <v>0</v>
      </c>
      <c r="BL17" s="72">
        <f t="shared" si="0"/>
        <v>0</v>
      </c>
      <c r="BM17" s="63">
        <f t="shared" si="6"/>
        <v>16</v>
      </c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</row>
    <row r="18" spans="1:86" s="33" customFormat="1" ht="15" customHeight="1" x14ac:dyDescent="0.25">
      <c r="A18" s="33">
        <v>13</v>
      </c>
      <c r="B18" s="142" t="s">
        <v>62</v>
      </c>
      <c r="C18" s="142"/>
      <c r="D18" s="136">
        <v>120</v>
      </c>
      <c r="E18" s="137">
        <f t="shared" si="11"/>
        <v>60</v>
      </c>
      <c r="F18" s="138">
        <f t="shared" si="12"/>
        <v>60</v>
      </c>
      <c r="G18" s="139">
        <f t="shared" si="13"/>
        <v>12</v>
      </c>
      <c r="H18" s="139">
        <f t="shared" si="14"/>
        <v>48</v>
      </c>
      <c r="I18" s="136">
        <f>SUM(J18:BH18)</f>
        <v>48</v>
      </c>
      <c r="J18" s="7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77"/>
      <c r="Y18" s="64"/>
      <c r="Z18" s="64"/>
      <c r="AA18" s="76"/>
      <c r="AB18" s="76">
        <v>3</v>
      </c>
      <c r="AC18" s="76">
        <v>3</v>
      </c>
      <c r="AD18" s="76">
        <v>3</v>
      </c>
      <c r="AE18" s="76">
        <v>3</v>
      </c>
      <c r="AF18" s="76">
        <v>3</v>
      </c>
      <c r="AG18" s="76">
        <v>3</v>
      </c>
      <c r="AH18" s="76">
        <v>3</v>
      </c>
      <c r="AI18" s="76">
        <v>3</v>
      </c>
      <c r="AJ18" s="76">
        <v>3</v>
      </c>
      <c r="AK18" s="76">
        <v>3</v>
      </c>
      <c r="AL18" s="76">
        <v>3</v>
      </c>
      <c r="AM18" s="76">
        <v>3</v>
      </c>
      <c r="AN18" s="76">
        <v>3</v>
      </c>
      <c r="AO18" s="76">
        <v>3</v>
      </c>
      <c r="AP18" s="76">
        <v>3</v>
      </c>
      <c r="AQ18" s="86">
        <v>3</v>
      </c>
      <c r="AR18" s="76"/>
      <c r="AS18" s="63"/>
      <c r="AT18" s="63"/>
      <c r="AU18" s="76"/>
      <c r="AV18" s="63"/>
      <c r="AW18" s="63"/>
      <c r="AX18" s="89"/>
      <c r="AY18" s="117"/>
      <c r="AZ18" s="117"/>
      <c r="BA18" s="117"/>
      <c r="BB18" s="117"/>
      <c r="BC18" s="63"/>
      <c r="BD18" s="147"/>
      <c r="BE18" s="147"/>
      <c r="BF18" s="147"/>
      <c r="BG18" s="63"/>
      <c r="BH18" s="179"/>
      <c r="BI18" s="90">
        <f t="shared" si="3"/>
        <v>0</v>
      </c>
      <c r="BJ18" s="72">
        <f t="shared" si="4"/>
        <v>16</v>
      </c>
      <c r="BK18" s="72">
        <f t="shared" si="5"/>
        <v>0</v>
      </c>
      <c r="BL18" s="72">
        <f t="shared" si="0"/>
        <v>0</v>
      </c>
      <c r="BM18" s="63">
        <f t="shared" si="6"/>
        <v>16</v>
      </c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</row>
    <row r="19" spans="1:86" s="33" customFormat="1" ht="15" customHeight="1" x14ac:dyDescent="0.25">
      <c r="A19" s="73">
        <v>14</v>
      </c>
      <c r="B19" s="157" t="s">
        <v>67</v>
      </c>
      <c r="C19" s="158"/>
      <c r="D19" s="136"/>
      <c r="E19" s="137"/>
      <c r="F19" s="138"/>
      <c r="G19" s="139"/>
      <c r="H19" s="139">
        <v>290</v>
      </c>
      <c r="I19" s="136">
        <f>SUM(J19:BH19)</f>
        <v>290</v>
      </c>
      <c r="J19" s="7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77"/>
      <c r="Y19" s="64"/>
      <c r="Z19" s="64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165">
        <v>40</v>
      </c>
      <c r="AS19" s="166">
        <v>40</v>
      </c>
      <c r="AT19" s="166">
        <v>40</v>
      </c>
      <c r="AU19" s="165">
        <v>40</v>
      </c>
      <c r="AV19" s="166">
        <v>40</v>
      </c>
      <c r="AW19" s="166">
        <v>40</v>
      </c>
      <c r="AX19" s="167">
        <v>40</v>
      </c>
      <c r="AY19" s="168">
        <v>10</v>
      </c>
      <c r="AZ19" s="117"/>
      <c r="BA19" s="117"/>
      <c r="BB19" s="117"/>
      <c r="BC19" s="63"/>
      <c r="BD19" s="147"/>
      <c r="BE19" s="147"/>
      <c r="BF19" s="147"/>
      <c r="BG19" s="63"/>
      <c r="BH19" s="179"/>
      <c r="BI19" s="72">
        <f t="shared" si="3"/>
        <v>0</v>
      </c>
      <c r="BJ19" s="72">
        <f t="shared" si="4"/>
        <v>0</v>
      </c>
      <c r="BK19" s="72">
        <f t="shared" si="5"/>
        <v>0</v>
      </c>
      <c r="BL19" s="72">
        <f t="shared" si="0"/>
        <v>0</v>
      </c>
      <c r="BM19" s="63">
        <f t="shared" si="6"/>
        <v>0</v>
      </c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</row>
    <row r="20" spans="1:86" s="33" customFormat="1" ht="15" customHeight="1" x14ac:dyDescent="0.2">
      <c r="A20" s="33">
        <v>15</v>
      </c>
      <c r="B20" s="148" t="s">
        <v>59</v>
      </c>
      <c r="C20" s="148"/>
      <c r="D20" s="149">
        <v>120</v>
      </c>
      <c r="E20" s="150">
        <f>D20*50%</f>
        <v>60</v>
      </c>
      <c r="F20" s="151">
        <f>D20*50%</f>
        <v>60</v>
      </c>
      <c r="G20" s="152">
        <f t="shared" si="13"/>
        <v>12</v>
      </c>
      <c r="H20" s="152">
        <f t="shared" si="14"/>
        <v>48</v>
      </c>
      <c r="I20" s="149">
        <f>SUM(J20:BH20)</f>
        <v>48</v>
      </c>
      <c r="J20" s="7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77"/>
      <c r="Y20" s="64"/>
      <c r="Z20" s="64"/>
      <c r="AA20" s="72"/>
      <c r="AB20" s="63"/>
      <c r="AC20" s="124"/>
      <c r="AD20" s="63"/>
      <c r="AE20" s="63"/>
      <c r="AF20" s="92"/>
      <c r="AG20" s="92"/>
      <c r="AH20" s="92"/>
      <c r="AI20" s="76"/>
      <c r="AJ20" s="76"/>
      <c r="AK20" s="76"/>
      <c r="AL20" s="76"/>
      <c r="AM20" s="76"/>
      <c r="AN20" s="76"/>
      <c r="AO20" s="76"/>
      <c r="AP20" s="76"/>
      <c r="AQ20" s="76"/>
      <c r="AR20" s="76">
        <v>3</v>
      </c>
      <c r="AS20" s="76">
        <v>3</v>
      </c>
      <c r="AT20" s="76">
        <v>3</v>
      </c>
      <c r="AU20" s="76">
        <v>3</v>
      </c>
      <c r="AV20" s="76">
        <v>3</v>
      </c>
      <c r="AW20" s="76">
        <v>3</v>
      </c>
      <c r="AX20" s="76">
        <v>3</v>
      </c>
      <c r="AY20" s="76">
        <v>3</v>
      </c>
      <c r="AZ20" s="76">
        <v>3</v>
      </c>
      <c r="BA20" s="76">
        <v>3</v>
      </c>
      <c r="BB20" s="76">
        <v>3</v>
      </c>
      <c r="BC20" s="76">
        <v>3</v>
      </c>
      <c r="BD20" s="76">
        <v>3</v>
      </c>
      <c r="BE20" s="76">
        <v>3</v>
      </c>
      <c r="BF20" s="76">
        <v>3</v>
      </c>
      <c r="BG20" s="86">
        <v>3</v>
      </c>
      <c r="BH20" s="179"/>
      <c r="BI20" s="90">
        <f t="shared" si="3"/>
        <v>0</v>
      </c>
      <c r="BJ20" s="72">
        <f t="shared" si="4"/>
        <v>16</v>
      </c>
      <c r="BK20" s="72">
        <f t="shared" si="5"/>
        <v>0</v>
      </c>
      <c r="BL20" s="72">
        <f t="shared" si="0"/>
        <v>0</v>
      </c>
      <c r="BM20" s="63">
        <f t="shared" si="6"/>
        <v>16</v>
      </c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</row>
    <row r="21" spans="1:86" s="33" customFormat="1" ht="17.25" customHeight="1" x14ac:dyDescent="0.25">
      <c r="A21" s="33">
        <v>16</v>
      </c>
      <c r="B21" s="153" t="s">
        <v>64</v>
      </c>
      <c r="C21" s="153"/>
      <c r="D21" s="149">
        <v>120</v>
      </c>
      <c r="E21" s="150">
        <f t="shared" ref="E21:E24" si="15">D21*50%</f>
        <v>60</v>
      </c>
      <c r="F21" s="151">
        <f t="shared" ref="F21:F24" si="16">D21*50%</f>
        <v>60</v>
      </c>
      <c r="G21" s="152">
        <f t="shared" si="9"/>
        <v>12</v>
      </c>
      <c r="H21" s="152">
        <f t="shared" si="2"/>
        <v>48</v>
      </c>
      <c r="I21" s="149">
        <f t="shared" si="8"/>
        <v>48</v>
      </c>
      <c r="J21" s="7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77"/>
      <c r="Y21" s="64"/>
      <c r="Z21" s="72"/>
      <c r="AA21" s="64"/>
      <c r="AB21" s="63"/>
      <c r="AC21" s="124"/>
      <c r="AD21" s="64"/>
      <c r="AE21" s="63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>
        <v>3</v>
      </c>
      <c r="AS21" s="76">
        <v>3</v>
      </c>
      <c r="AT21" s="76">
        <v>3</v>
      </c>
      <c r="AU21" s="76">
        <v>3</v>
      </c>
      <c r="AV21" s="76">
        <v>3</v>
      </c>
      <c r="AW21" s="76">
        <v>3</v>
      </c>
      <c r="AX21" s="76">
        <v>3</v>
      </c>
      <c r="AY21" s="76">
        <v>3</v>
      </c>
      <c r="AZ21" s="76">
        <v>3</v>
      </c>
      <c r="BA21" s="76">
        <v>3</v>
      </c>
      <c r="BB21" s="76">
        <v>3</v>
      </c>
      <c r="BC21" s="76">
        <v>3</v>
      </c>
      <c r="BD21" s="76">
        <v>3</v>
      </c>
      <c r="BE21" s="76">
        <v>3</v>
      </c>
      <c r="BF21" s="76">
        <v>3</v>
      </c>
      <c r="BG21" s="86">
        <v>3</v>
      </c>
      <c r="BH21" s="180"/>
      <c r="BI21" s="90">
        <f t="shared" si="3"/>
        <v>0</v>
      </c>
      <c r="BJ21" s="72">
        <f t="shared" si="4"/>
        <v>16</v>
      </c>
      <c r="BK21" s="72">
        <f t="shared" si="5"/>
        <v>0</v>
      </c>
      <c r="BL21" s="72">
        <f t="shared" si="0"/>
        <v>0</v>
      </c>
      <c r="BM21" s="63">
        <f t="shared" si="6"/>
        <v>16</v>
      </c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</row>
    <row r="22" spans="1:86" s="33" customFormat="1" ht="17.25" customHeight="1" x14ac:dyDescent="0.25">
      <c r="A22" s="73">
        <v>17</v>
      </c>
      <c r="B22" s="153" t="s">
        <v>65</v>
      </c>
      <c r="C22" s="153"/>
      <c r="D22" s="149">
        <v>84</v>
      </c>
      <c r="E22" s="150">
        <f t="shared" si="15"/>
        <v>42</v>
      </c>
      <c r="F22" s="151">
        <f t="shared" si="16"/>
        <v>42</v>
      </c>
      <c r="G22" s="152">
        <f t="shared" si="9"/>
        <v>8.4</v>
      </c>
      <c r="H22" s="152">
        <f t="shared" si="2"/>
        <v>33.6</v>
      </c>
      <c r="I22" s="149">
        <f t="shared" si="8"/>
        <v>34</v>
      </c>
      <c r="J22" s="7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77"/>
      <c r="Y22" s="64"/>
      <c r="Z22" s="64"/>
      <c r="AA22" s="72"/>
      <c r="AB22" s="63"/>
      <c r="AC22" s="124"/>
      <c r="AD22" s="64"/>
      <c r="AE22" s="63"/>
      <c r="AF22" s="76"/>
      <c r="AG22" s="76"/>
      <c r="AH22" s="76"/>
      <c r="AI22" s="92"/>
      <c r="AJ22" s="92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>
        <v>3</v>
      </c>
      <c r="AX22" s="76">
        <v>3</v>
      </c>
      <c r="AY22" s="76">
        <v>3</v>
      </c>
      <c r="AZ22" s="76">
        <v>3</v>
      </c>
      <c r="BA22" s="76">
        <v>3</v>
      </c>
      <c r="BB22" s="76">
        <v>3</v>
      </c>
      <c r="BC22" s="76">
        <v>3</v>
      </c>
      <c r="BD22" s="76">
        <v>3</v>
      </c>
      <c r="BE22" s="76">
        <v>3</v>
      </c>
      <c r="BF22" s="76">
        <v>3</v>
      </c>
      <c r="BG22" s="86">
        <v>4</v>
      </c>
      <c r="BH22" s="180"/>
      <c r="BI22" s="72">
        <f t="shared" si="3"/>
        <v>0</v>
      </c>
      <c r="BJ22" s="72">
        <f t="shared" si="4"/>
        <v>10</v>
      </c>
      <c r="BK22" s="72">
        <f t="shared" si="5"/>
        <v>1</v>
      </c>
      <c r="BL22" s="72">
        <f t="shared" si="0"/>
        <v>0</v>
      </c>
      <c r="BM22" s="63">
        <f t="shared" si="6"/>
        <v>11</v>
      </c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</row>
    <row r="23" spans="1:86" s="33" customFormat="1" ht="17.25" customHeight="1" x14ac:dyDescent="0.25">
      <c r="A23" s="33">
        <v>18</v>
      </c>
      <c r="B23" s="153" t="s">
        <v>57</v>
      </c>
      <c r="C23" s="153"/>
      <c r="D23" s="149">
        <v>120</v>
      </c>
      <c r="E23" s="150">
        <f t="shared" si="15"/>
        <v>60</v>
      </c>
      <c r="F23" s="151">
        <f t="shared" si="16"/>
        <v>60</v>
      </c>
      <c r="G23" s="152">
        <f t="shared" si="9"/>
        <v>12</v>
      </c>
      <c r="H23" s="152">
        <f t="shared" si="2"/>
        <v>48</v>
      </c>
      <c r="I23" s="149">
        <f t="shared" si="8"/>
        <v>48</v>
      </c>
      <c r="J23" s="74"/>
      <c r="K23" s="64"/>
      <c r="L23" s="64"/>
      <c r="M23" s="64"/>
      <c r="N23" s="64"/>
      <c r="O23" s="64"/>
      <c r="P23" s="64"/>
      <c r="Q23" s="64"/>
      <c r="R23" s="64"/>
      <c r="S23" s="75"/>
      <c r="T23" s="64"/>
      <c r="U23" s="64"/>
      <c r="V23" s="75"/>
      <c r="W23" s="64"/>
      <c r="X23" s="77"/>
      <c r="Y23" s="64"/>
      <c r="Z23" s="64"/>
      <c r="AA23" s="64"/>
      <c r="AB23" s="63"/>
      <c r="AC23" s="124"/>
      <c r="AD23" s="64"/>
      <c r="AE23" s="63"/>
      <c r="AF23" s="76"/>
      <c r="AG23" s="76"/>
      <c r="AH23" s="76"/>
      <c r="AI23" s="92"/>
      <c r="AJ23" s="92"/>
      <c r="AK23" s="76"/>
      <c r="AL23" s="76"/>
      <c r="AM23" s="76"/>
      <c r="AN23" s="76"/>
      <c r="AO23" s="76"/>
      <c r="AP23" s="76"/>
      <c r="AQ23" s="76"/>
      <c r="AR23" s="76">
        <v>3</v>
      </c>
      <c r="AS23" s="76">
        <v>3</v>
      </c>
      <c r="AT23" s="76">
        <v>3</v>
      </c>
      <c r="AU23" s="76">
        <v>3</v>
      </c>
      <c r="AV23" s="76">
        <v>3</v>
      </c>
      <c r="AW23" s="76">
        <v>3</v>
      </c>
      <c r="AX23" s="76">
        <v>3</v>
      </c>
      <c r="AY23" s="76">
        <v>3</v>
      </c>
      <c r="AZ23" s="76">
        <v>3</v>
      </c>
      <c r="BA23" s="76">
        <v>3</v>
      </c>
      <c r="BB23" s="76">
        <v>3</v>
      </c>
      <c r="BC23" s="76">
        <v>3</v>
      </c>
      <c r="BD23" s="76">
        <v>3</v>
      </c>
      <c r="BE23" s="76">
        <v>3</v>
      </c>
      <c r="BF23" s="76">
        <v>3</v>
      </c>
      <c r="BG23" s="86">
        <v>3</v>
      </c>
      <c r="BH23" s="180"/>
      <c r="BI23" s="90">
        <f t="shared" si="3"/>
        <v>0</v>
      </c>
      <c r="BJ23" s="72">
        <f t="shared" si="4"/>
        <v>16</v>
      </c>
      <c r="BK23" s="72">
        <f t="shared" si="5"/>
        <v>0</v>
      </c>
      <c r="BL23" s="72">
        <f t="shared" si="0"/>
        <v>0</v>
      </c>
      <c r="BM23" s="63">
        <f t="shared" si="6"/>
        <v>16</v>
      </c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</row>
    <row r="24" spans="1:86" s="33" customFormat="1" ht="17.25" customHeight="1" x14ac:dyDescent="0.25">
      <c r="A24" s="33">
        <v>19</v>
      </c>
      <c r="B24" s="154" t="s">
        <v>63</v>
      </c>
      <c r="C24" s="154"/>
      <c r="D24" s="149">
        <v>120</v>
      </c>
      <c r="E24" s="150">
        <f t="shared" si="15"/>
        <v>60</v>
      </c>
      <c r="F24" s="151">
        <f t="shared" si="16"/>
        <v>60</v>
      </c>
      <c r="G24" s="152">
        <f t="shared" si="9"/>
        <v>12</v>
      </c>
      <c r="H24" s="152">
        <f t="shared" si="2"/>
        <v>48</v>
      </c>
      <c r="I24" s="149">
        <f t="shared" si="8"/>
        <v>48</v>
      </c>
      <c r="J24" s="74"/>
      <c r="K24" s="64"/>
      <c r="L24" s="64"/>
      <c r="M24" s="64"/>
      <c r="N24" s="64"/>
      <c r="O24" s="64"/>
      <c r="P24" s="64"/>
      <c r="Q24" s="64"/>
      <c r="R24" s="64"/>
      <c r="S24" s="75"/>
      <c r="T24" s="64"/>
      <c r="U24" s="64"/>
      <c r="V24" s="75"/>
      <c r="W24" s="64"/>
      <c r="X24" s="77"/>
      <c r="Y24" s="64"/>
      <c r="Z24" s="64"/>
      <c r="AA24" s="64"/>
      <c r="AB24" s="63"/>
      <c r="AC24" s="124"/>
      <c r="AD24" s="64"/>
      <c r="AE24" s="63"/>
      <c r="AF24" s="76"/>
      <c r="AG24" s="76"/>
      <c r="AH24" s="76"/>
      <c r="AI24" s="92"/>
      <c r="AJ24" s="92"/>
      <c r="AK24" s="76"/>
      <c r="AL24" s="76"/>
      <c r="AM24" s="76"/>
      <c r="AN24" s="76"/>
      <c r="AO24" s="76"/>
      <c r="AP24" s="76"/>
      <c r="AQ24" s="76"/>
      <c r="AR24" s="76">
        <v>3</v>
      </c>
      <c r="AS24" s="76">
        <v>3</v>
      </c>
      <c r="AT24" s="76">
        <v>3</v>
      </c>
      <c r="AU24" s="76">
        <v>3</v>
      </c>
      <c r="AV24" s="76">
        <v>3</v>
      </c>
      <c r="AW24" s="76">
        <v>3</v>
      </c>
      <c r="AX24" s="76">
        <v>3</v>
      </c>
      <c r="AY24" s="76">
        <v>3</v>
      </c>
      <c r="AZ24" s="76">
        <v>3</v>
      </c>
      <c r="BA24" s="76">
        <v>3</v>
      </c>
      <c r="BB24" s="76">
        <v>3</v>
      </c>
      <c r="BC24" s="76">
        <v>3</v>
      </c>
      <c r="BD24" s="76">
        <v>3</v>
      </c>
      <c r="BE24" s="76">
        <v>3</v>
      </c>
      <c r="BF24" s="76">
        <v>3</v>
      </c>
      <c r="BG24" s="86">
        <v>3</v>
      </c>
      <c r="BH24" s="180"/>
      <c r="BI24" s="90">
        <f t="shared" si="3"/>
        <v>0</v>
      </c>
      <c r="BJ24" s="72">
        <f t="shared" si="4"/>
        <v>16</v>
      </c>
      <c r="BK24" s="72">
        <f t="shared" si="5"/>
        <v>0</v>
      </c>
      <c r="BL24" s="72">
        <f t="shared" si="0"/>
        <v>0</v>
      </c>
      <c r="BM24" s="63">
        <f t="shared" si="6"/>
        <v>16</v>
      </c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</row>
    <row r="25" spans="1:86" s="80" customFormat="1" ht="20.25" customHeight="1" x14ac:dyDescent="0.25">
      <c r="B25" s="93" t="s">
        <v>70</v>
      </c>
      <c r="C25" s="93"/>
      <c r="D25" s="58">
        <f>SUM(D6:D24)</f>
        <v>1774</v>
      </c>
      <c r="E25" s="58">
        <f>SUM(E6:E24)</f>
        <v>887</v>
      </c>
      <c r="F25" s="58">
        <f>SUM(F6:F24)</f>
        <v>887</v>
      </c>
      <c r="G25" s="58">
        <f>SUM(G6:G24)</f>
        <v>177.4</v>
      </c>
      <c r="H25" s="58">
        <f>SUM(H6:H24)</f>
        <v>1299.5999999999999</v>
      </c>
      <c r="I25" s="94">
        <f>SUM(I6:I24)</f>
        <v>1300</v>
      </c>
      <c r="J25" s="94">
        <f>SUM(J6:J24)</f>
        <v>0</v>
      </c>
      <c r="K25" s="94">
        <f>SUM(K6:K24)</f>
        <v>30</v>
      </c>
      <c r="L25" s="94">
        <f>SUM(L6:L24)</f>
        <v>15</v>
      </c>
      <c r="M25" s="94">
        <f>SUM(M6:M24)</f>
        <v>15</v>
      </c>
      <c r="N25" s="94">
        <f>SUM(N6:N24)</f>
        <v>15</v>
      </c>
      <c r="O25" s="94">
        <f>SUM(O6:O24)</f>
        <v>15</v>
      </c>
      <c r="P25" s="94">
        <f>SUM(P6:P24)</f>
        <v>15</v>
      </c>
      <c r="Q25" s="94">
        <f>SUM(Q6:Q24)</f>
        <v>15</v>
      </c>
      <c r="R25" s="94">
        <f>SUM(R6:R24)</f>
        <v>15</v>
      </c>
      <c r="S25" s="94">
        <f>SUM(S6:S24)</f>
        <v>15</v>
      </c>
      <c r="T25" s="94">
        <f>SUM(T6:T24)</f>
        <v>15</v>
      </c>
      <c r="U25" s="94">
        <f>SUM(U6:U24)</f>
        <v>15</v>
      </c>
      <c r="V25" s="94">
        <f>SUM(V6:V24)</f>
        <v>15</v>
      </c>
      <c r="W25" s="94">
        <f>SUM(W6:W24)</f>
        <v>15</v>
      </c>
      <c r="X25" s="94">
        <f>SUM(X6:X24)</f>
        <v>15</v>
      </c>
      <c r="Y25" s="95">
        <f>SUM(Y6:Y24)</f>
        <v>15</v>
      </c>
      <c r="Z25" s="95">
        <f>SUM(Z6:Z24)</f>
        <v>15</v>
      </c>
      <c r="AA25" s="95">
        <f>SUM(AA6:AA24)</f>
        <v>15</v>
      </c>
      <c r="AB25" s="95">
        <f>SUM(AB6:AB24)</f>
        <v>55</v>
      </c>
      <c r="AC25" s="95">
        <f>SUM(AC6:AC24)</f>
        <v>55</v>
      </c>
      <c r="AD25" s="95">
        <f>SUM(AD6:AD24)</f>
        <v>55</v>
      </c>
      <c r="AE25" s="95">
        <f>SUM(AE6:AE24)</f>
        <v>55</v>
      </c>
      <c r="AF25" s="95">
        <f>SUM(AF6:AF24)</f>
        <v>55</v>
      </c>
      <c r="AG25" s="95">
        <f>SUM(AG6:AG24)</f>
        <v>55</v>
      </c>
      <c r="AH25" s="95">
        <f>SUM(AH6:AH24)</f>
        <v>55</v>
      </c>
      <c r="AI25" s="95">
        <f>SUM(AI6:AI24)</f>
        <v>35</v>
      </c>
      <c r="AJ25" s="95">
        <f>SUM(AJ6:AJ24)</f>
        <v>15</v>
      </c>
      <c r="AK25" s="95">
        <f>SUM(AK6:AK24)</f>
        <v>15</v>
      </c>
      <c r="AL25" s="94">
        <f>SUM(AL6:AL24)</f>
        <v>15</v>
      </c>
      <c r="AM25" s="94">
        <f>SUM(AM6:AM24)</f>
        <v>15</v>
      </c>
      <c r="AN25" s="94">
        <f>SUM(AN6:AN24)</f>
        <v>16</v>
      </c>
      <c r="AO25" s="94">
        <f>SUM(AO6:AO24)</f>
        <v>12</v>
      </c>
      <c r="AP25" s="94">
        <f>SUM(AP6:AP24)</f>
        <v>12</v>
      </c>
      <c r="AQ25" s="94">
        <f>SUM(AQ6:AQ24)</f>
        <v>12</v>
      </c>
      <c r="AR25" s="94">
        <f>SUM(AR6:AR24)</f>
        <v>52</v>
      </c>
      <c r="AS25" s="94">
        <f>SUM(AS6:AS24)</f>
        <v>52</v>
      </c>
      <c r="AT25" s="94">
        <f>SUM(AT6:AT24)</f>
        <v>52</v>
      </c>
      <c r="AU25" s="94">
        <f>SUM(AU6:AU24)</f>
        <v>52</v>
      </c>
      <c r="AV25" s="94">
        <f>SUM(AV6:AV24)</f>
        <v>52</v>
      </c>
      <c r="AW25" s="94">
        <f>SUM(AW6:AW24)</f>
        <v>55</v>
      </c>
      <c r="AX25" s="94">
        <f>SUM(AX6:AX24)</f>
        <v>55</v>
      </c>
      <c r="AY25" s="94">
        <f>SUM(AY6:AY24)</f>
        <v>25</v>
      </c>
      <c r="AZ25" s="94">
        <f>SUM(AZ6:AZ24)</f>
        <v>15</v>
      </c>
      <c r="BA25" s="94">
        <f>SUM(BA6:BA24)</f>
        <v>15</v>
      </c>
      <c r="BB25" s="94">
        <f>SUM(BB6:BB24)</f>
        <v>15</v>
      </c>
      <c r="BC25" s="94">
        <f>SUM(BC6:BC24)</f>
        <v>15</v>
      </c>
      <c r="BD25" s="94">
        <f>SUM(BD6:BD24)</f>
        <v>15</v>
      </c>
      <c r="BE25" s="94">
        <f>SUM(BE6:BE24)</f>
        <v>15</v>
      </c>
      <c r="BF25" s="94">
        <f>SUM(BF6:BF24)</f>
        <v>15</v>
      </c>
      <c r="BG25" s="94">
        <f>SUM(BG6:BG24)</f>
        <v>16</v>
      </c>
      <c r="BH25" s="91"/>
      <c r="BI25" s="96">
        <f>SUM(K25:BG25)</f>
        <v>1318</v>
      </c>
      <c r="BJ25" s="97"/>
      <c r="BK25" s="97"/>
      <c r="BL25" s="97"/>
      <c r="BM25" s="97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</row>
    <row r="26" spans="1:86" ht="15.75" thickBot="1" x14ac:dyDescent="0.3">
      <c r="H26" s="99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</row>
    <row r="27" spans="1:86" ht="22.5" customHeight="1" thickBot="1" x14ac:dyDescent="0.3">
      <c r="H27" s="99"/>
      <c r="J27" s="101" t="s">
        <v>29</v>
      </c>
      <c r="K27" s="102"/>
      <c r="L27" s="102"/>
      <c r="M27" s="103"/>
      <c r="N27" s="102" t="s">
        <v>30</v>
      </c>
      <c r="O27" s="102"/>
      <c r="P27" s="51"/>
      <c r="Q27" s="52"/>
      <c r="R27" s="48" t="s">
        <v>44</v>
      </c>
      <c r="S27" s="51"/>
      <c r="T27" s="51"/>
      <c r="U27" s="51"/>
      <c r="V27" s="52"/>
      <c r="W27" s="48" t="s">
        <v>45</v>
      </c>
      <c r="X27" s="51"/>
      <c r="Y27" s="51"/>
      <c r="Z27" s="52"/>
      <c r="AA27" s="48" t="s">
        <v>33</v>
      </c>
      <c r="AB27" s="51"/>
      <c r="AC27" s="51"/>
      <c r="AD27" s="52"/>
      <c r="AE27" s="48" t="s">
        <v>34</v>
      </c>
      <c r="AF27" s="51"/>
      <c r="AG27" s="51"/>
      <c r="AH27" s="52"/>
      <c r="AI27" s="175" t="s">
        <v>68</v>
      </c>
      <c r="AJ27" s="176"/>
      <c r="AK27" s="176"/>
      <c r="AL27" s="177"/>
      <c r="AM27" s="169" t="s">
        <v>46</v>
      </c>
      <c r="AN27" s="170"/>
      <c r="AO27" s="170"/>
      <c r="AP27" s="170"/>
      <c r="AQ27" s="170"/>
      <c r="AR27" s="170"/>
      <c r="AS27" s="170"/>
      <c r="AT27" s="170"/>
      <c r="AU27" s="170"/>
      <c r="AV27" s="170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1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</row>
    <row r="28" spans="1:86" ht="22.5" customHeight="1" x14ac:dyDescent="0.25">
      <c r="B28" s="104" t="s">
        <v>47</v>
      </c>
      <c r="C28" s="104"/>
      <c r="D28" s="105">
        <f>SUM(D6:D24)</f>
        <v>1774</v>
      </c>
      <c r="E28" s="105">
        <f>SUM(E6:E27)</f>
        <v>1774</v>
      </c>
      <c r="F28" s="105">
        <f>SUM(F6:F27)</f>
        <v>1774</v>
      </c>
      <c r="G28" s="182">
        <f>SUM(G6:G24)</f>
        <v>177.4</v>
      </c>
      <c r="H28" s="181">
        <v>960</v>
      </c>
      <c r="I28" s="106">
        <v>960</v>
      </c>
      <c r="J28" s="107"/>
      <c r="K28" s="87">
        <v>40</v>
      </c>
      <c r="L28" s="87">
        <v>40</v>
      </c>
      <c r="M28" s="87">
        <v>40</v>
      </c>
      <c r="N28" s="87">
        <v>40</v>
      </c>
      <c r="O28" s="87">
        <v>40</v>
      </c>
      <c r="P28" s="87">
        <v>40</v>
      </c>
      <c r="Q28" s="87">
        <v>40</v>
      </c>
      <c r="R28" s="87">
        <v>40</v>
      </c>
      <c r="S28" s="108">
        <v>40</v>
      </c>
      <c r="T28" s="65">
        <v>40</v>
      </c>
      <c r="U28" s="65">
        <v>40</v>
      </c>
      <c r="V28" s="65"/>
      <c r="W28" s="65">
        <v>40</v>
      </c>
      <c r="X28" s="65">
        <v>40</v>
      </c>
      <c r="Y28" s="65">
        <v>40</v>
      </c>
      <c r="Z28" s="65">
        <v>40</v>
      </c>
      <c r="AA28" s="121">
        <v>40</v>
      </c>
      <c r="AB28" s="121">
        <v>40</v>
      </c>
      <c r="AC28" s="121">
        <v>40</v>
      </c>
      <c r="AD28" s="121">
        <v>40</v>
      </c>
      <c r="AE28" s="121">
        <v>40</v>
      </c>
      <c r="AF28" s="121">
        <v>40</v>
      </c>
      <c r="AG28" s="121">
        <v>40</v>
      </c>
      <c r="AH28" s="121">
        <v>40</v>
      </c>
      <c r="AI28" s="121">
        <v>40</v>
      </c>
      <c r="AJ28" s="178" t="s">
        <v>6</v>
      </c>
      <c r="AK28" s="174"/>
      <c r="AL28" s="174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2"/>
      <c r="BF28" s="172"/>
      <c r="BG28" s="172"/>
      <c r="BH28" s="173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</row>
    <row r="29" spans="1:86" ht="6" customHeight="1" x14ac:dyDescent="0.25">
      <c r="H29" s="99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</row>
    <row r="30" spans="1:86" s="115" customFormat="1" ht="24.75" customHeight="1" x14ac:dyDescent="0.25">
      <c r="B30" s="109" t="s">
        <v>48</v>
      </c>
      <c r="C30" s="110"/>
      <c r="D30" s="111">
        <f>SUM(D6:D24)</f>
        <v>1774</v>
      </c>
      <c r="E30" s="111">
        <f>SUM(E28:E28)</f>
        <v>1774</v>
      </c>
      <c r="F30" s="111">
        <f>SUM(F6:F24)</f>
        <v>887</v>
      </c>
      <c r="G30" s="111">
        <f>SUM(G6:G24)</f>
        <v>177.4</v>
      </c>
      <c r="H30" s="181">
        <v>960</v>
      </c>
      <c r="I30" s="106">
        <v>960</v>
      </c>
      <c r="J30" s="112"/>
      <c r="K30" s="112">
        <v>40</v>
      </c>
      <c r="L30" s="112">
        <v>40</v>
      </c>
      <c r="M30" s="112">
        <v>40</v>
      </c>
      <c r="N30" s="112">
        <v>40</v>
      </c>
      <c r="O30" s="112">
        <v>40</v>
      </c>
      <c r="P30" s="112">
        <v>40</v>
      </c>
      <c r="Q30" s="112">
        <v>40</v>
      </c>
      <c r="R30" s="112">
        <v>40</v>
      </c>
      <c r="S30" s="112">
        <v>40</v>
      </c>
      <c r="T30" s="112">
        <v>40</v>
      </c>
      <c r="U30" s="112">
        <v>40</v>
      </c>
      <c r="V30" s="112"/>
      <c r="W30" s="112">
        <v>40</v>
      </c>
      <c r="X30" s="112">
        <v>40</v>
      </c>
      <c r="Y30" s="112">
        <v>40</v>
      </c>
      <c r="Z30" s="112">
        <v>40</v>
      </c>
      <c r="AA30" s="112">
        <v>40</v>
      </c>
      <c r="AB30" s="112">
        <v>40</v>
      </c>
      <c r="AC30" s="112">
        <v>40</v>
      </c>
      <c r="AD30" s="112">
        <v>40</v>
      </c>
      <c r="AE30" s="112">
        <v>40</v>
      </c>
      <c r="AF30" s="112">
        <v>40</v>
      </c>
      <c r="AG30" s="112">
        <v>40</v>
      </c>
      <c r="AH30" s="112">
        <v>40</v>
      </c>
      <c r="AI30" s="112">
        <v>40</v>
      </c>
      <c r="AJ30" s="183"/>
      <c r="AK30" s="183"/>
      <c r="AL30" s="183"/>
      <c r="AM30" s="113">
        <v>960</v>
      </c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4"/>
      <c r="BJ30" s="114"/>
      <c r="BK30" s="114"/>
      <c r="BL30" s="114"/>
      <c r="BM30" s="114"/>
      <c r="BN30" s="114"/>
      <c r="BO30" s="114"/>
      <c r="BP30" s="114"/>
      <c r="BQ30" s="114"/>
      <c r="BR30" s="114"/>
      <c r="BS30" s="114"/>
      <c r="BT30" s="114"/>
      <c r="BU30" s="114"/>
      <c r="BV30" s="114"/>
      <c r="BW30" s="114"/>
      <c r="BX30" s="114"/>
      <c r="BY30" s="114"/>
      <c r="BZ30" s="114"/>
      <c r="CA30" s="114"/>
      <c r="CB30" s="114"/>
      <c r="CC30" s="114"/>
      <c r="CD30" s="114"/>
      <c r="CE30" s="114"/>
      <c r="CF30" s="114"/>
      <c r="CG30" s="114"/>
      <c r="CH30" s="114"/>
    </row>
    <row r="31" spans="1:86" x14ac:dyDescent="0.25">
      <c r="E31" s="116"/>
      <c r="H31" s="99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</row>
    <row r="32" spans="1:86" x14ac:dyDescent="0.25">
      <c r="H32" s="99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</row>
  </sheetData>
  <mergeCells count="72">
    <mergeCell ref="AI27:AL27"/>
    <mergeCell ref="AM30:BH30"/>
    <mergeCell ref="B12:C12"/>
    <mergeCell ref="B8:C8"/>
    <mergeCell ref="B17:C17"/>
    <mergeCell ref="B18:C18"/>
    <mergeCell ref="B24:C24"/>
    <mergeCell ref="B13:C13"/>
    <mergeCell ref="B28:C28"/>
    <mergeCell ref="B30:C30"/>
    <mergeCell ref="B15:C15"/>
    <mergeCell ref="B23:C23"/>
    <mergeCell ref="B19:C19"/>
    <mergeCell ref="B20:C20"/>
    <mergeCell ref="B25:C25"/>
    <mergeCell ref="BI25:BM25"/>
    <mergeCell ref="J27:M27"/>
    <mergeCell ref="N27:Q27"/>
    <mergeCell ref="R27:V27"/>
    <mergeCell ref="W27:Z27"/>
    <mergeCell ref="AA27:AD27"/>
    <mergeCell ref="AE27:AH27"/>
    <mergeCell ref="B21:C21"/>
    <mergeCell ref="B9:C9"/>
    <mergeCell ref="B7:C7"/>
    <mergeCell ref="B16:C16"/>
    <mergeCell ref="B22:C22"/>
    <mergeCell ref="B14:C14"/>
    <mergeCell ref="B11:C11"/>
    <mergeCell ref="B10:C10"/>
    <mergeCell ref="BO5:BR5"/>
    <mergeCell ref="BS5:BV5"/>
    <mergeCell ref="BW5:BZ5"/>
    <mergeCell ref="CA5:CD5"/>
    <mergeCell ref="CE5:CH5"/>
    <mergeCell ref="B6:C6"/>
    <mergeCell ref="AI5:AL5"/>
    <mergeCell ref="AM5:AP5"/>
    <mergeCell ref="AQ5:AT5"/>
    <mergeCell ref="AU5:AX5"/>
    <mergeCell ref="AY5:BB5"/>
    <mergeCell ref="BC5:BG5"/>
    <mergeCell ref="AB4:AH4"/>
    <mergeCell ref="AJ4:AR4"/>
    <mergeCell ref="AS4:BH4"/>
    <mergeCell ref="B5:C5"/>
    <mergeCell ref="J5:M5"/>
    <mergeCell ref="N5:Q5"/>
    <mergeCell ref="R5:V5"/>
    <mergeCell ref="W5:Z5"/>
    <mergeCell ref="AA5:AD5"/>
    <mergeCell ref="AE5:AH5"/>
    <mergeCell ref="AB3:AH3"/>
    <mergeCell ref="AJ3:AR3"/>
    <mergeCell ref="AS3:BH3"/>
    <mergeCell ref="BI3:BM4"/>
    <mergeCell ref="B4:C4"/>
    <mergeCell ref="D4:F4"/>
    <mergeCell ref="G4:J4"/>
    <mergeCell ref="K4:N4"/>
    <mergeCell ref="O4:T4"/>
    <mergeCell ref="V4:Z4"/>
    <mergeCell ref="B1:C1"/>
    <mergeCell ref="D1:AR1"/>
    <mergeCell ref="AS1:BM1"/>
    <mergeCell ref="B2:BH2"/>
    <mergeCell ref="B3:C3"/>
    <mergeCell ref="D3:F3"/>
    <mergeCell ref="G3:J3"/>
    <mergeCell ref="K3:N3"/>
    <mergeCell ref="O3:T3"/>
    <mergeCell ref="V3:Z3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3"/>
  <sheetViews>
    <sheetView workbookViewId="0">
      <selection activeCell="H6" sqref="H6"/>
    </sheetView>
  </sheetViews>
  <sheetFormatPr baseColWidth="10" defaultRowHeight="15" x14ac:dyDescent="0.25"/>
  <cols>
    <col min="1" max="1" width="34.7109375" customWidth="1"/>
    <col min="2" max="2" width="21.140625" customWidth="1"/>
    <col min="3" max="3" width="25.28515625" customWidth="1"/>
    <col min="4" max="4" width="18.140625" style="99" customWidth="1"/>
    <col min="5" max="5" width="18.140625" customWidth="1"/>
    <col min="6" max="6" width="19.42578125" customWidth="1"/>
  </cols>
  <sheetData>
    <row r="2" spans="1:6" ht="59.25" customHeight="1" x14ac:dyDescent="0.25">
      <c r="A2" s="184"/>
      <c r="B2" s="192" t="s">
        <v>81</v>
      </c>
      <c r="C2" s="192"/>
      <c r="D2" s="192"/>
      <c r="E2" s="192"/>
      <c r="F2" s="192"/>
    </row>
    <row r="3" spans="1:6" ht="9" customHeight="1" x14ac:dyDescent="0.25"/>
    <row r="4" spans="1:6" ht="30" x14ac:dyDescent="0.25">
      <c r="A4" s="187" t="s">
        <v>80</v>
      </c>
      <c r="B4" s="188" t="s">
        <v>71</v>
      </c>
      <c r="C4" s="188" t="s">
        <v>72</v>
      </c>
      <c r="D4" s="188" t="s">
        <v>73</v>
      </c>
      <c r="E4" s="188" t="s">
        <v>74</v>
      </c>
      <c r="F4" s="188" t="s">
        <v>82</v>
      </c>
    </row>
    <row r="5" spans="1:6" x14ac:dyDescent="0.25">
      <c r="A5" s="189" t="s">
        <v>52</v>
      </c>
      <c r="B5" s="184" t="s">
        <v>75</v>
      </c>
      <c r="C5" s="184" t="s">
        <v>78</v>
      </c>
      <c r="D5" s="185">
        <v>5</v>
      </c>
      <c r="E5" s="186">
        <v>43871</v>
      </c>
      <c r="F5" s="75" t="s">
        <v>83</v>
      </c>
    </row>
    <row r="6" spans="1:6" x14ac:dyDescent="0.25">
      <c r="A6" s="189" t="s">
        <v>61</v>
      </c>
      <c r="B6" s="184" t="s">
        <v>75</v>
      </c>
      <c r="C6" s="184" t="s">
        <v>79</v>
      </c>
      <c r="D6" s="185">
        <v>5</v>
      </c>
      <c r="E6" s="186">
        <v>43871</v>
      </c>
      <c r="F6" s="75" t="s">
        <v>83</v>
      </c>
    </row>
    <row r="7" spans="1:6" x14ac:dyDescent="0.25">
      <c r="A7" s="189" t="s">
        <v>55</v>
      </c>
      <c r="B7" s="184" t="s">
        <v>75</v>
      </c>
      <c r="C7" s="184" t="s">
        <v>79</v>
      </c>
      <c r="D7" s="185">
        <v>5</v>
      </c>
      <c r="E7" s="186">
        <v>43871</v>
      </c>
      <c r="F7" s="75" t="s">
        <v>83</v>
      </c>
    </row>
    <row r="8" spans="1:6" x14ac:dyDescent="0.25">
      <c r="A8" s="189" t="s">
        <v>56</v>
      </c>
      <c r="B8" s="184" t="s">
        <v>76</v>
      </c>
      <c r="C8" s="184" t="s">
        <v>77</v>
      </c>
      <c r="D8" s="185">
        <v>3</v>
      </c>
      <c r="E8" s="186">
        <v>43871</v>
      </c>
      <c r="F8" s="75" t="s">
        <v>83</v>
      </c>
    </row>
    <row r="9" spans="1:6" x14ac:dyDescent="0.25">
      <c r="A9" s="189" t="s">
        <v>58</v>
      </c>
      <c r="B9" s="184" t="s">
        <v>75</v>
      </c>
      <c r="C9" s="184" t="s">
        <v>78</v>
      </c>
      <c r="D9" s="185">
        <v>5</v>
      </c>
      <c r="E9" s="186">
        <v>43899</v>
      </c>
      <c r="F9" s="75" t="s">
        <v>83</v>
      </c>
    </row>
    <row r="10" spans="1:6" x14ac:dyDescent="0.25">
      <c r="A10" s="190" t="s">
        <v>60</v>
      </c>
      <c r="B10" s="184" t="s">
        <v>75</v>
      </c>
      <c r="C10" s="184" t="s">
        <v>79</v>
      </c>
      <c r="D10" s="185">
        <v>5</v>
      </c>
      <c r="E10" s="186">
        <v>43899</v>
      </c>
      <c r="F10" s="75" t="s">
        <v>83</v>
      </c>
    </row>
    <row r="11" spans="1:6" x14ac:dyDescent="0.25">
      <c r="A11" s="190" t="s">
        <v>62</v>
      </c>
      <c r="B11" s="184" t="s">
        <v>75</v>
      </c>
      <c r="C11" s="184" t="s">
        <v>79</v>
      </c>
      <c r="D11" s="185">
        <v>5</v>
      </c>
      <c r="E11" s="186">
        <v>43899</v>
      </c>
      <c r="F11" s="75" t="s">
        <v>83</v>
      </c>
    </row>
    <row r="12" spans="1:6" x14ac:dyDescent="0.25">
      <c r="A12" s="191" t="s">
        <v>59</v>
      </c>
      <c r="B12" s="184" t="s">
        <v>75</v>
      </c>
      <c r="C12" s="184" t="s">
        <v>77</v>
      </c>
      <c r="D12" s="185">
        <v>5</v>
      </c>
      <c r="E12" s="186">
        <v>43899</v>
      </c>
      <c r="F12" s="75" t="s">
        <v>83</v>
      </c>
    </row>
    <row r="13" spans="1:6" x14ac:dyDescent="0.25">
      <c r="A13" s="190" t="s">
        <v>63</v>
      </c>
      <c r="B13" s="184" t="s">
        <v>75</v>
      </c>
      <c r="C13" s="184" t="s">
        <v>78</v>
      </c>
      <c r="D13" s="185">
        <v>5</v>
      </c>
      <c r="E13" s="186">
        <v>43899</v>
      </c>
      <c r="F13" s="75" t="s">
        <v>83</v>
      </c>
    </row>
  </sheetData>
  <mergeCells count="1">
    <mergeCell ref="B2:F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BIO2020-1</vt:lpstr>
      <vt:lpstr>PLANIFICACION MODULOS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2020-02-02T17:40:24Z</dcterms:created>
  <dcterms:modified xsi:type="dcterms:W3CDTF">2020-02-03T03:03:04Z</dcterms:modified>
</cp:coreProperties>
</file>